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NRPortbl\WORK\HM09\"/>
    </mc:Choice>
  </mc:AlternateContent>
  <bookViews>
    <workbookView xWindow="0" yWindow="0" windowWidth="25200" windowHeight="11880" tabRatio="824"/>
  </bookViews>
  <sheets>
    <sheet name="Maintenance model" sheetId="1" r:id="rId1"/>
    <sheet name="Partner Maintenance" sheetId="4" r:id="rId2"/>
    <sheet name="Supporting calculations" sheetId="2" r:id="rId3"/>
    <sheet name="Change Control" sheetId="5" r:id="rId4"/>
    <sheet name="Notes and assumptions" sheetId="3" r:id="rId5"/>
  </sheets>
  <calcPr calcId="162913"/>
</workbook>
</file>

<file path=xl/calcChain.xml><?xml version="1.0" encoding="utf-8"?>
<calcChain xmlns="http://schemas.openxmlformats.org/spreadsheetml/2006/main">
  <c r="DG45" i="1" l="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B9" i="2" l="1"/>
  <c r="F12" i="2"/>
  <c r="D52" i="1" l="1"/>
  <c r="E52" i="1"/>
  <c r="F52" i="1"/>
  <c r="F50" i="1" s="1"/>
  <c r="G52" i="1"/>
  <c r="G50" i="1" s="1"/>
  <c r="J50" i="1"/>
  <c r="K50" i="1"/>
  <c r="N50" i="1"/>
  <c r="O50" i="1"/>
  <c r="R50" i="1"/>
  <c r="S50" i="1"/>
  <c r="V50" i="1"/>
  <c r="W50" i="1"/>
  <c r="Z50" i="1"/>
  <c r="AA50" i="1"/>
  <c r="AD50" i="1"/>
  <c r="AE50" i="1"/>
  <c r="AH50" i="1"/>
  <c r="AI50" i="1"/>
  <c r="AL50" i="1"/>
  <c r="AM50" i="1"/>
  <c r="AP50" i="1"/>
  <c r="AQ50" i="1"/>
  <c r="AT50" i="1"/>
  <c r="AU50" i="1"/>
  <c r="AX50" i="1"/>
  <c r="AY50" i="1"/>
  <c r="BB50" i="1"/>
  <c r="BC50" i="1"/>
  <c r="BF50" i="1"/>
  <c r="BG50" i="1"/>
  <c r="BJ50" i="1"/>
  <c r="BK50" i="1"/>
  <c r="BN50" i="1"/>
  <c r="BO50" i="1"/>
  <c r="BR50" i="1"/>
  <c r="BS50" i="1"/>
  <c r="BV50" i="1"/>
  <c r="BW50" i="1"/>
  <c r="BZ50" i="1"/>
  <c r="CA50" i="1"/>
  <c r="CD50" i="1"/>
  <c r="CE50" i="1"/>
  <c r="CH50" i="1"/>
  <c r="CI50" i="1"/>
  <c r="CL50" i="1"/>
  <c r="CM50" i="1"/>
  <c r="CP50" i="1"/>
  <c r="CQ50" i="1"/>
  <c r="CT50" i="1"/>
  <c r="CU50" i="1"/>
  <c r="CX50" i="1"/>
  <c r="CY50" i="1"/>
  <c r="DB50" i="1"/>
  <c r="DC50" i="1"/>
  <c r="DD50" i="1"/>
  <c r="C52" i="1"/>
  <c r="C50" i="1" s="1"/>
  <c r="D50" i="1"/>
  <c r="E50" i="1"/>
  <c r="H50" i="1"/>
  <c r="I50" i="1"/>
  <c r="L50" i="1"/>
  <c r="M50" i="1"/>
  <c r="P50" i="1"/>
  <c r="Q50" i="1"/>
  <c r="T50" i="1"/>
  <c r="U50" i="1"/>
  <c r="X50" i="1"/>
  <c r="Y50" i="1"/>
  <c r="AB50" i="1"/>
  <c r="AC50" i="1"/>
  <c r="AF50" i="1"/>
  <c r="AG50" i="1"/>
  <c r="AJ50" i="1"/>
  <c r="AK50" i="1"/>
  <c r="AN50" i="1"/>
  <c r="AO50" i="1"/>
  <c r="AR50" i="1"/>
  <c r="AS50" i="1"/>
  <c r="AV50" i="1"/>
  <c r="AW50" i="1"/>
  <c r="AZ50" i="1"/>
  <c r="BA50" i="1"/>
  <c r="BD50" i="1"/>
  <c r="BE50" i="1"/>
  <c r="BH50" i="1"/>
  <c r="BI50" i="1"/>
  <c r="BL50" i="1"/>
  <c r="BM50" i="1"/>
  <c r="BP50" i="1"/>
  <c r="BQ50" i="1"/>
  <c r="BT50" i="1"/>
  <c r="BU50" i="1"/>
  <c r="BX50" i="1"/>
  <c r="BY50" i="1"/>
  <c r="CB50" i="1"/>
  <c r="CC50" i="1"/>
  <c r="CF50" i="1"/>
  <c r="CG50" i="1"/>
  <c r="CJ50" i="1"/>
  <c r="CK50" i="1"/>
  <c r="CN50" i="1"/>
  <c r="CO50" i="1"/>
  <c r="CR50" i="1"/>
  <c r="CS50" i="1"/>
  <c r="CV50" i="1"/>
  <c r="CW50" i="1"/>
  <c r="CZ50" i="1"/>
  <c r="DA50"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AY19" i="1"/>
  <c r="AZ19" i="1"/>
  <c r="BA19" i="1"/>
  <c r="BB19" i="1"/>
  <c r="BC19" i="1"/>
  <c r="BD19" i="1"/>
  <c r="BE19" i="1"/>
  <c r="BF19" i="1"/>
  <c r="BG19" i="1"/>
  <c r="BH19" i="1"/>
  <c r="BI19" i="1"/>
  <c r="BJ19" i="1"/>
  <c r="BK19" i="1"/>
  <c r="BL19" i="1"/>
  <c r="BM19" i="1"/>
  <c r="BN19" i="1"/>
  <c r="BO19" i="1"/>
  <c r="BP19" i="1"/>
  <c r="BQ19" i="1"/>
  <c r="BR19" i="1"/>
  <c r="BS19" i="1"/>
  <c r="BT19" i="1"/>
  <c r="BU19" i="1"/>
  <c r="BV19" i="1"/>
  <c r="BW19" i="1"/>
  <c r="BX19" i="1"/>
  <c r="BY19" i="1"/>
  <c r="BZ19" i="1"/>
  <c r="CA19" i="1"/>
  <c r="CB19" i="1"/>
  <c r="CC19" i="1"/>
  <c r="CD19" i="1"/>
  <c r="CE19" i="1"/>
  <c r="CF19" i="1"/>
  <c r="CG19" i="1"/>
  <c r="CH19" i="1"/>
  <c r="CI19" i="1"/>
  <c r="CJ19" i="1"/>
  <c r="CK19" i="1"/>
  <c r="CL19" i="1"/>
  <c r="CM19" i="1"/>
  <c r="CN19" i="1"/>
  <c r="CO19" i="1"/>
  <c r="CP19" i="1"/>
  <c r="CQ19" i="1"/>
  <c r="CR19" i="1"/>
  <c r="CS19" i="1"/>
  <c r="CT19" i="1"/>
  <c r="CU19" i="1"/>
  <c r="CV19" i="1"/>
  <c r="CW19" i="1"/>
  <c r="CX19" i="1"/>
  <c r="CY19" i="1"/>
  <c r="CZ19" i="1"/>
  <c r="DA19" i="1"/>
  <c r="DB19" i="1"/>
  <c r="DC19" i="1"/>
  <c r="DD19" i="1"/>
  <c r="DG47" i="1"/>
  <c r="DG46" i="1"/>
  <c r="DG42" i="1"/>
  <c r="DG59" i="1"/>
  <c r="DG60" i="1"/>
  <c r="DG61" i="1"/>
  <c r="DG62" i="1"/>
  <c r="DG63" i="1"/>
  <c r="DG64" i="1"/>
  <c r="DG65" i="1"/>
  <c r="DG66" i="1"/>
  <c r="DG58" i="1"/>
  <c r="DG54" i="1"/>
  <c r="DG31" i="1"/>
  <c r="DG32" i="1"/>
  <c r="DG33" i="1"/>
  <c r="DG34" i="1"/>
  <c r="DG35" i="1"/>
  <c r="DG36" i="1"/>
  <c r="DG37" i="1"/>
  <c r="DG38" i="1"/>
  <c r="DG39" i="1"/>
  <c r="DG40" i="1"/>
  <c r="DG41" i="1"/>
  <c r="DG43" i="1"/>
  <c r="DG44" i="1"/>
  <c r="DG48" i="1"/>
  <c r="DG49" i="1"/>
  <c r="DG30" i="1"/>
  <c r="DG8" i="1"/>
  <c r="DG9" i="1"/>
  <c r="DG10" i="1"/>
  <c r="DG11" i="1"/>
  <c r="DG12" i="1"/>
  <c r="DG13" i="1"/>
  <c r="DG14" i="1"/>
  <c r="DG15" i="1"/>
  <c r="DG16" i="1"/>
  <c r="DG17" i="1"/>
  <c r="DG18" i="1"/>
  <c r="DG7" i="1"/>
  <c r="DG4" i="1"/>
  <c r="DG3" i="1"/>
  <c r="D67" i="1"/>
  <c r="E67" i="1"/>
  <c r="F67" i="1"/>
  <c r="G67" i="1"/>
  <c r="H67" i="1"/>
  <c r="I67" i="1"/>
  <c r="J67" i="1"/>
  <c r="K67" i="1"/>
  <c r="L67" i="1"/>
  <c r="M67" i="1"/>
  <c r="N67" i="1"/>
  <c r="O67" i="1"/>
  <c r="P67" i="1"/>
  <c r="Q67" i="1"/>
  <c r="R67" i="1"/>
  <c r="S67" i="1"/>
  <c r="T67" i="1"/>
  <c r="U67" i="1"/>
  <c r="V67" i="1"/>
  <c r="W67" i="1"/>
  <c r="X67" i="1"/>
  <c r="Y67" i="1"/>
  <c r="Z67" i="1"/>
  <c r="AA67" i="1"/>
  <c r="AB67" i="1"/>
  <c r="AC67" i="1"/>
  <c r="AD67" i="1"/>
  <c r="AE67" i="1"/>
  <c r="AF67" i="1"/>
  <c r="AG67" i="1"/>
  <c r="AH67" i="1"/>
  <c r="AI67" i="1"/>
  <c r="AJ67" i="1"/>
  <c r="AK67" i="1"/>
  <c r="AL67" i="1"/>
  <c r="AM67" i="1"/>
  <c r="AN67" i="1"/>
  <c r="AO67" i="1"/>
  <c r="AP67" i="1"/>
  <c r="AQ67" i="1"/>
  <c r="AR67" i="1"/>
  <c r="AS67" i="1"/>
  <c r="AT67" i="1"/>
  <c r="AU67" i="1"/>
  <c r="AV67" i="1"/>
  <c r="AW67" i="1"/>
  <c r="AX67" i="1"/>
  <c r="AY67" i="1"/>
  <c r="AZ67" i="1"/>
  <c r="BA67" i="1"/>
  <c r="BB67" i="1"/>
  <c r="BC67" i="1"/>
  <c r="BD67" i="1"/>
  <c r="BE67" i="1"/>
  <c r="BF67" i="1"/>
  <c r="BG67" i="1"/>
  <c r="BH67" i="1"/>
  <c r="BI67" i="1"/>
  <c r="BJ67" i="1"/>
  <c r="BK67" i="1"/>
  <c r="BL67" i="1"/>
  <c r="BM67" i="1"/>
  <c r="BN67" i="1"/>
  <c r="BO67" i="1"/>
  <c r="BP67" i="1"/>
  <c r="BQ67" i="1"/>
  <c r="BR67" i="1"/>
  <c r="BS67" i="1"/>
  <c r="BT67" i="1"/>
  <c r="BU67" i="1"/>
  <c r="BV67" i="1"/>
  <c r="BW67" i="1"/>
  <c r="BX67" i="1"/>
  <c r="BY67" i="1"/>
  <c r="BZ67" i="1"/>
  <c r="CA67" i="1"/>
  <c r="CB67" i="1"/>
  <c r="CC67" i="1"/>
  <c r="CD67" i="1"/>
  <c r="CE67" i="1"/>
  <c r="CF67" i="1"/>
  <c r="CG67" i="1"/>
  <c r="CH67" i="1"/>
  <c r="CI67" i="1"/>
  <c r="CJ67" i="1"/>
  <c r="CK67" i="1"/>
  <c r="CL67" i="1"/>
  <c r="CM67" i="1"/>
  <c r="CN67" i="1"/>
  <c r="CO67" i="1"/>
  <c r="CP67" i="1"/>
  <c r="CQ67" i="1"/>
  <c r="CR67" i="1"/>
  <c r="CS67" i="1"/>
  <c r="CT67" i="1"/>
  <c r="CU67" i="1"/>
  <c r="CV67" i="1"/>
  <c r="CW67" i="1"/>
  <c r="CX67" i="1"/>
  <c r="CY67" i="1"/>
  <c r="CZ67" i="1"/>
  <c r="DA67" i="1"/>
  <c r="DB67" i="1"/>
  <c r="DC67" i="1"/>
  <c r="DD67" i="1"/>
  <c r="C67" i="1"/>
  <c r="CZ5" i="1"/>
  <c r="DA5" i="1"/>
  <c r="DB5" i="1"/>
  <c r="DC5" i="1"/>
  <c r="DD5" i="1"/>
  <c r="DG67" i="1" l="1"/>
  <c r="DC21" i="1"/>
  <c r="DA21" i="1"/>
  <c r="DD21" i="1"/>
  <c r="CZ21" i="1"/>
  <c r="DB21" i="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H5" i="1"/>
  <c r="CI5" i="1"/>
  <c r="CJ5" i="1"/>
  <c r="CK5" i="1"/>
  <c r="CL5" i="1"/>
  <c r="CM5" i="1"/>
  <c r="CN5" i="1"/>
  <c r="CO5" i="1"/>
  <c r="CP5" i="1"/>
  <c r="CQ5" i="1"/>
  <c r="CR5" i="1"/>
  <c r="CS5" i="1"/>
  <c r="CT5" i="1"/>
  <c r="CU5" i="1"/>
  <c r="CV5" i="1"/>
  <c r="CW5" i="1"/>
  <c r="CX5" i="1"/>
  <c r="CY5" i="1"/>
  <c r="C5" i="1"/>
  <c r="B10" i="2"/>
  <c r="DG52" i="1"/>
  <c r="C19" i="1"/>
  <c r="F6" i="2"/>
  <c r="F4" i="2"/>
  <c r="D2" i="1"/>
  <c r="E2" i="1" s="1"/>
  <c r="F2" i="1" s="1"/>
  <c r="G2" i="1" s="1"/>
  <c r="H2" i="1" s="1"/>
  <c r="I2" i="1" s="1"/>
  <c r="J2" i="1" s="1"/>
  <c r="K2" i="1" s="1"/>
  <c r="L2" i="1" s="1"/>
  <c r="M2" i="1" s="1"/>
  <c r="N2" i="1" s="1"/>
  <c r="O2" i="1" s="1"/>
  <c r="P2" i="1" s="1"/>
  <c r="Q2" i="1" s="1"/>
  <c r="R2" i="1" s="1"/>
  <c r="S2" i="1" s="1"/>
  <c r="T2" i="1" s="1"/>
  <c r="U2" i="1" s="1"/>
  <c r="V2" i="1" s="1"/>
  <c r="W2" i="1" s="1"/>
  <c r="X2" i="1" s="1"/>
  <c r="Y2" i="1" s="1"/>
  <c r="Z2" i="1" s="1"/>
  <c r="AA2" i="1" s="1"/>
  <c r="AB2" i="1" s="1"/>
  <c r="AC2" i="1" s="1"/>
  <c r="AD2" i="1" s="1"/>
  <c r="AE2" i="1" s="1"/>
  <c r="AF2" i="1" s="1"/>
  <c r="AG2" i="1" s="1"/>
  <c r="AH2" i="1" s="1"/>
  <c r="AI2" i="1" s="1"/>
  <c r="AJ2" i="1" s="1"/>
  <c r="AK2" i="1" s="1"/>
  <c r="AL2" i="1" s="1"/>
  <c r="AM2" i="1" s="1"/>
  <c r="AN2" i="1" s="1"/>
  <c r="AO2" i="1" s="1"/>
  <c r="AP2" i="1" s="1"/>
  <c r="AQ2" i="1" s="1"/>
  <c r="AR2" i="1" s="1"/>
  <c r="AS2" i="1" s="1"/>
  <c r="AT2" i="1" s="1"/>
  <c r="AU2" i="1" s="1"/>
  <c r="AV2" i="1" s="1"/>
  <c r="AW2" i="1" s="1"/>
  <c r="AX2" i="1" s="1"/>
  <c r="AY2" i="1" s="1"/>
  <c r="AZ2" i="1" s="1"/>
  <c r="BA2" i="1" s="1"/>
  <c r="BB2" i="1" s="1"/>
  <c r="BC2" i="1" s="1"/>
  <c r="BD2" i="1" s="1"/>
  <c r="BE2" i="1" s="1"/>
  <c r="BF2" i="1" s="1"/>
  <c r="BG2" i="1" s="1"/>
  <c r="BH2" i="1" s="1"/>
  <c r="BI2" i="1" s="1"/>
  <c r="BJ2" i="1" s="1"/>
  <c r="BK2" i="1" s="1"/>
  <c r="BL2" i="1" s="1"/>
  <c r="BM2" i="1" s="1"/>
  <c r="BN2" i="1" s="1"/>
  <c r="BO2" i="1" s="1"/>
  <c r="BP2" i="1" s="1"/>
  <c r="BQ2" i="1" s="1"/>
  <c r="BR2" i="1" s="1"/>
  <c r="BS2" i="1" s="1"/>
  <c r="BT2" i="1" s="1"/>
  <c r="BU2" i="1" s="1"/>
  <c r="BV2" i="1" s="1"/>
  <c r="BW2" i="1" s="1"/>
  <c r="BX2" i="1" s="1"/>
  <c r="BY2" i="1" s="1"/>
  <c r="BZ2" i="1" s="1"/>
  <c r="CA2" i="1" s="1"/>
  <c r="CB2" i="1" s="1"/>
  <c r="CC2" i="1" s="1"/>
  <c r="CD2" i="1" s="1"/>
  <c r="CE2" i="1" s="1"/>
  <c r="CF2" i="1" s="1"/>
  <c r="CG2" i="1" s="1"/>
  <c r="CH2" i="1" s="1"/>
  <c r="CI2" i="1" s="1"/>
  <c r="CJ2" i="1" s="1"/>
  <c r="CK2" i="1" s="1"/>
  <c r="CL2" i="1" s="1"/>
  <c r="CM2" i="1" s="1"/>
  <c r="CN2" i="1" s="1"/>
  <c r="CO2" i="1" s="1"/>
  <c r="CP2" i="1" s="1"/>
  <c r="CQ2" i="1" s="1"/>
  <c r="CR2" i="1" s="1"/>
  <c r="CS2" i="1" s="1"/>
  <c r="CT2" i="1" s="1"/>
  <c r="CU2" i="1" s="1"/>
  <c r="CV2" i="1" s="1"/>
  <c r="CW2" i="1" s="1"/>
  <c r="CX2" i="1" s="1"/>
  <c r="CY2" i="1" s="1"/>
  <c r="CZ2" i="1" s="1"/>
  <c r="DA2" i="1" s="1"/>
  <c r="DB2" i="1" s="1"/>
  <c r="DC2" i="1" s="1"/>
  <c r="DD2" i="1" s="1"/>
  <c r="B7" i="2"/>
  <c r="C4" i="2" s="1"/>
  <c r="E1" i="1"/>
  <c r="F1" i="1" s="1"/>
  <c r="G1" i="1" s="1"/>
  <c r="H1" i="1" s="1"/>
  <c r="I1" i="1" s="1"/>
  <c r="J1" i="1" s="1"/>
  <c r="K1" i="1" s="1"/>
  <c r="L1" i="1" s="1"/>
  <c r="M1" i="1" s="1"/>
  <c r="N1" i="1" s="1"/>
  <c r="O1" i="1" s="1"/>
  <c r="P1" i="1" s="1"/>
  <c r="Q1" i="1" s="1"/>
  <c r="R1" i="1" s="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DG5" i="1" l="1"/>
  <c r="DG19" i="1"/>
  <c r="D56" i="1"/>
  <c r="D69" i="1" s="1"/>
  <c r="C56" i="1"/>
  <c r="G56" i="1"/>
  <c r="G69" i="1" s="1"/>
  <c r="B11" i="2"/>
  <c r="E21" i="1"/>
  <c r="W21" i="1"/>
  <c r="G21" i="1"/>
  <c r="CW21" i="1"/>
  <c r="CS21" i="1"/>
  <c r="CO21" i="1"/>
  <c r="CK21" i="1"/>
  <c r="CG21" i="1"/>
  <c r="CC21" i="1"/>
  <c r="BY21" i="1"/>
  <c r="BU21" i="1"/>
  <c r="BQ21" i="1"/>
  <c r="BM21" i="1"/>
  <c r="BI21" i="1"/>
  <c r="BE21" i="1"/>
  <c r="AW21" i="1"/>
  <c r="AS21" i="1"/>
  <c r="AO21" i="1"/>
  <c r="AK21" i="1"/>
  <c r="AC21" i="1"/>
  <c r="Y21" i="1"/>
  <c r="U21" i="1"/>
  <c r="Q21" i="1"/>
  <c r="I21" i="1"/>
  <c r="CX21" i="1"/>
  <c r="CT21" i="1"/>
  <c r="CP21" i="1"/>
  <c r="CL21" i="1"/>
  <c r="CH21" i="1"/>
  <c r="CD21" i="1"/>
  <c r="BZ21" i="1"/>
  <c r="BV21" i="1"/>
  <c r="BR21" i="1"/>
  <c r="BN21" i="1"/>
  <c r="BJ21" i="1"/>
  <c r="BF21" i="1"/>
  <c r="BB21" i="1"/>
  <c r="AX21" i="1"/>
  <c r="AT21" i="1"/>
  <c r="AP21" i="1"/>
  <c r="AL21" i="1"/>
  <c r="AH21" i="1"/>
  <c r="AD21" i="1"/>
  <c r="Z21" i="1"/>
  <c r="V21" i="1"/>
  <c r="R21" i="1"/>
  <c r="N21" i="1"/>
  <c r="J21" i="1"/>
  <c r="F21" i="1"/>
  <c r="CY21" i="1"/>
  <c r="CU21" i="1"/>
  <c r="CQ21" i="1"/>
  <c r="CM21" i="1"/>
  <c r="CI21" i="1"/>
  <c r="CE21" i="1"/>
  <c r="CA21" i="1"/>
  <c r="BW21" i="1"/>
  <c r="BS21" i="1"/>
  <c r="BO21" i="1"/>
  <c r="BG21" i="1"/>
  <c r="BC21" i="1"/>
  <c r="AY21" i="1"/>
  <c r="AU21" i="1"/>
  <c r="AM21" i="1"/>
  <c r="AI21" i="1"/>
  <c r="AE21" i="1"/>
  <c r="AA21" i="1"/>
  <c r="S21" i="1"/>
  <c r="O21" i="1"/>
  <c r="K21" i="1"/>
  <c r="C21" i="1"/>
  <c r="CV21" i="1"/>
  <c r="CR21" i="1"/>
  <c r="CN21" i="1"/>
  <c r="CJ21" i="1"/>
  <c r="CF21" i="1"/>
  <c r="CB21" i="1"/>
  <c r="BX21" i="1"/>
  <c r="BT21" i="1"/>
  <c r="BP21" i="1"/>
  <c r="BL21" i="1"/>
  <c r="BH21" i="1"/>
  <c r="BD21" i="1"/>
  <c r="AZ21" i="1"/>
  <c r="AV21" i="1"/>
  <c r="AR21" i="1"/>
  <c r="AN21" i="1"/>
  <c r="AJ21" i="1"/>
  <c r="AF21" i="1"/>
  <c r="AB21" i="1"/>
  <c r="X21" i="1"/>
  <c r="T21" i="1"/>
  <c r="P21" i="1"/>
  <c r="L21" i="1"/>
  <c r="D21" i="1"/>
  <c r="AG21" i="1"/>
  <c r="AQ21" i="1"/>
  <c r="M21" i="1"/>
  <c r="BA21" i="1"/>
  <c r="BK21" i="1"/>
  <c r="H21" i="1"/>
  <c r="C5" i="2"/>
  <c r="F5" i="2"/>
  <c r="C6" i="2"/>
  <c r="C3" i="2"/>
  <c r="C2" i="2"/>
  <c r="E56" i="1" l="1"/>
  <c r="E69" i="1" s="1"/>
  <c r="F56" i="1"/>
  <c r="F69" i="1" s="1"/>
  <c r="DG21" i="1"/>
  <c r="DG50" i="1"/>
  <c r="H28" i="1"/>
  <c r="H56" i="1" s="1"/>
  <c r="C7" i="2"/>
  <c r="C69" i="1" l="1"/>
  <c r="H23" i="1"/>
  <c r="CB23" i="1" s="1"/>
  <c r="DC28" i="1"/>
  <c r="DB28" i="1"/>
  <c r="CZ28" i="1"/>
  <c r="DD28" i="1"/>
  <c r="DA28" i="1"/>
  <c r="AK28" i="1"/>
  <c r="CF28" i="1"/>
  <c r="CF56" i="1" s="1"/>
  <c r="CK28" i="1"/>
  <c r="CK56" i="1" s="1"/>
  <c r="AN28" i="1"/>
  <c r="AN56" i="1" s="1"/>
  <c r="CP28" i="1"/>
  <c r="CP56" i="1" s="1"/>
  <c r="AA28" i="1"/>
  <c r="AA56" i="1" s="1"/>
  <c r="AC28" i="1"/>
  <c r="AC56" i="1" s="1"/>
  <c r="BC28" i="1"/>
  <c r="BC56" i="1" s="1"/>
  <c r="AL28" i="1"/>
  <c r="AL56" i="1" s="1"/>
  <c r="CO28" i="1"/>
  <c r="CO56" i="1" s="1"/>
  <c r="BO28" i="1"/>
  <c r="BO56" i="1" s="1"/>
  <c r="CR28" i="1"/>
  <c r="CR56" i="1" s="1"/>
  <c r="BQ28" i="1"/>
  <c r="BQ56" i="1" s="1"/>
  <c r="CD28" i="1"/>
  <c r="CD56" i="1" s="1"/>
  <c r="AZ28" i="1"/>
  <c r="AZ56" i="1" s="1"/>
  <c r="BN28" i="1"/>
  <c r="BN56" i="1" s="1"/>
  <c r="CM28" i="1"/>
  <c r="AW28" i="1"/>
  <c r="AW56" i="1" s="1"/>
  <c r="BH28" i="1"/>
  <c r="BH56" i="1" s="1"/>
  <c r="Z28" i="1"/>
  <c r="Z56" i="1" s="1"/>
  <c r="AI28" i="1"/>
  <c r="AI56" i="1" s="1"/>
  <c r="Y28" i="1"/>
  <c r="Y56" i="1" s="1"/>
  <c r="AB28" i="1"/>
  <c r="AB56" i="1" s="1"/>
  <c r="BF28" i="1"/>
  <c r="BF56" i="1" s="1"/>
  <c r="AF28" i="1"/>
  <c r="AF56" i="1" s="1"/>
  <c r="CT28" i="1"/>
  <c r="CT56" i="1" s="1"/>
  <c r="BV28" i="1"/>
  <c r="BV56" i="1" s="1"/>
  <c r="AO28" i="1"/>
  <c r="AO56" i="1" s="1"/>
  <c r="K28" i="1"/>
  <c r="K56" i="1" s="1"/>
  <c r="CB28" i="1"/>
  <c r="BJ28" i="1"/>
  <c r="BJ56" i="1" s="1"/>
  <c r="AS28" i="1"/>
  <c r="AS56" i="1" s="1"/>
  <c r="R28" i="1"/>
  <c r="R56" i="1" s="1"/>
  <c r="BW28" i="1"/>
  <c r="BW56" i="1" s="1"/>
  <c r="CJ28" i="1"/>
  <c r="CJ56" i="1" s="1"/>
  <c r="H25" i="1"/>
  <c r="T28" i="1"/>
  <c r="T56" i="1" s="1"/>
  <c r="BM28" i="1"/>
  <c r="BM56" i="1" s="1"/>
  <c r="AM28" i="1"/>
  <c r="AM56" i="1" s="1"/>
  <c r="AR28" i="1"/>
  <c r="AR56" i="1" s="1"/>
  <c r="P28" i="1"/>
  <c r="P56" i="1" s="1"/>
  <c r="AD28" i="1"/>
  <c r="AD56" i="1" s="1"/>
  <c r="AU28" i="1"/>
  <c r="AU56" i="1" s="1"/>
  <c r="CG28" i="1"/>
  <c r="CG56" i="1" s="1"/>
  <c r="CY28" i="1"/>
  <c r="CY56" i="1" s="1"/>
  <c r="L28" i="1"/>
  <c r="L56" i="1" s="1"/>
  <c r="CU28" i="1"/>
  <c r="CU56" i="1" s="1"/>
  <c r="N28" i="1"/>
  <c r="N56" i="1" s="1"/>
  <c r="AE28" i="1"/>
  <c r="AE56" i="1" s="1"/>
  <c r="BU28" i="1"/>
  <c r="BU56" i="1" s="1"/>
  <c r="AX28" i="1"/>
  <c r="AX56" i="1" s="1"/>
  <c r="W28" i="1"/>
  <c r="W56" i="1" s="1"/>
  <c r="I28" i="1"/>
  <c r="I56" i="1" s="1"/>
  <c r="S28" i="1"/>
  <c r="S56" i="1" s="1"/>
  <c r="AJ28" i="1"/>
  <c r="AJ56" i="1" s="1"/>
  <c r="BY28" i="1"/>
  <c r="BY56" i="1" s="1"/>
  <c r="BS28" i="1"/>
  <c r="BS56" i="1" s="1"/>
  <c r="BX28" i="1"/>
  <c r="BX56" i="1" s="1"/>
  <c r="AV28" i="1"/>
  <c r="AV56" i="1" s="1"/>
  <c r="AT28" i="1"/>
  <c r="AT56" i="1" s="1"/>
  <c r="BK28" i="1"/>
  <c r="BK56" i="1" s="1"/>
  <c r="CS28" i="1"/>
  <c r="CS56" i="1" s="1"/>
  <c r="AG28" i="1"/>
  <c r="AG56" i="1" s="1"/>
  <c r="AQ28" i="1"/>
  <c r="AQ56" i="1" s="1"/>
  <c r="CX28" i="1"/>
  <c r="CX56" i="1" s="1"/>
  <c r="BT28" i="1"/>
  <c r="BT56" i="1" s="1"/>
  <c r="CL28" i="1"/>
  <c r="CL56" i="1" s="1"/>
  <c r="H26" i="1"/>
  <c r="BA28" i="1"/>
  <c r="BA56" i="1" s="1"/>
  <c r="M28" i="1"/>
  <c r="M56" i="1" s="1"/>
  <c r="H27" i="1"/>
  <c r="BR28" i="1"/>
  <c r="BR56" i="1" s="1"/>
  <c r="BD28" i="1"/>
  <c r="BD56" i="1" s="1"/>
  <c r="CA28" i="1"/>
  <c r="CA56" i="1" s="1"/>
  <c r="U28" i="1"/>
  <c r="U56" i="1" s="1"/>
  <c r="BL28" i="1"/>
  <c r="BL56" i="1" s="1"/>
  <c r="V28" i="1"/>
  <c r="V56" i="1" s="1"/>
  <c r="BZ28" i="1"/>
  <c r="BZ56" i="1" s="1"/>
  <c r="CQ28" i="1"/>
  <c r="CQ56" i="1" s="1"/>
  <c r="J28" i="1"/>
  <c r="J56" i="1" s="1"/>
  <c r="BE28" i="1"/>
  <c r="BE56" i="1" s="1"/>
  <c r="CH28" i="1"/>
  <c r="CH56" i="1" s="1"/>
  <c r="BB28" i="1"/>
  <c r="BB56" i="1" s="1"/>
  <c r="CE28" i="1"/>
  <c r="CE56" i="1" s="1"/>
  <c r="CV28" i="1"/>
  <c r="CV56" i="1" s="1"/>
  <c r="O28" i="1"/>
  <c r="O56" i="1" s="1"/>
  <c r="BI28" i="1"/>
  <c r="BI56" i="1" s="1"/>
  <c r="CN28" i="1"/>
  <c r="CN56" i="1" s="1"/>
  <c r="AH28" i="1"/>
  <c r="AH56" i="1" s="1"/>
  <c r="X28" i="1"/>
  <c r="X56" i="1" s="1"/>
  <c r="AP28" i="1"/>
  <c r="AP56" i="1" s="1"/>
  <c r="CC28" i="1"/>
  <c r="CC56" i="1" s="1"/>
  <c r="Q28" i="1"/>
  <c r="Q56" i="1" s="1"/>
  <c r="H24" i="1"/>
  <c r="CI28" i="1"/>
  <c r="CI56" i="1" s="1"/>
  <c r="BG28" i="1"/>
  <c r="BG56" i="1" s="1"/>
  <c r="AY28" i="1"/>
  <c r="AY56" i="1" s="1"/>
  <c r="BP28" i="1"/>
  <c r="BP56" i="1" s="1"/>
  <c r="CW28" i="1"/>
  <c r="CW56" i="1" s="1"/>
  <c r="CM56" i="1" l="1"/>
  <c r="CM69" i="1" s="1"/>
  <c r="AK56" i="1"/>
  <c r="AK69" i="1" s="1"/>
  <c r="DB56" i="1"/>
  <c r="DB69" i="1" s="1"/>
  <c r="DA56" i="1"/>
  <c r="DA69" i="1" s="1"/>
  <c r="DC56" i="1"/>
  <c r="DC69" i="1" s="1"/>
  <c r="CB56" i="1"/>
  <c r="CB69" i="1" s="1"/>
  <c r="DD56" i="1"/>
  <c r="DD69" i="1" s="1"/>
  <c r="CZ56" i="1"/>
  <c r="CZ69" i="1" s="1"/>
  <c r="DG28" i="1"/>
  <c r="AM27" i="1"/>
  <c r="CZ27" i="1"/>
  <c r="DD27" i="1"/>
  <c r="DB27" i="1"/>
  <c r="DA27" i="1"/>
  <c r="DC27" i="1"/>
  <c r="BL24" i="1"/>
  <c r="DC24" i="1"/>
  <c r="DA24" i="1"/>
  <c r="CZ24" i="1"/>
  <c r="DD24" i="1"/>
  <c r="DB24" i="1"/>
  <c r="CO26" i="1"/>
  <c r="DA26" i="1"/>
  <c r="DC26" i="1"/>
  <c r="DD26" i="1"/>
  <c r="DB26" i="1"/>
  <c r="CZ26" i="1"/>
  <c r="BH25" i="1"/>
  <c r="DB25" i="1"/>
  <c r="CZ25" i="1"/>
  <c r="DA25" i="1"/>
  <c r="DC25" i="1"/>
  <c r="DD25" i="1"/>
  <c r="CZ23" i="1"/>
  <c r="DD23" i="1"/>
  <c r="DB23" i="1"/>
  <c r="DA23" i="1"/>
  <c r="DC23" i="1"/>
  <c r="H69" i="1"/>
  <c r="AY69" i="1"/>
  <c r="Q69" i="1"/>
  <c r="O69" i="1"/>
  <c r="BZ69" i="1"/>
  <c r="M69" i="1"/>
  <c r="BX69" i="1"/>
  <c r="BU69" i="1"/>
  <c r="AU69" i="1"/>
  <c r="CJ69" i="1"/>
  <c r="BV69" i="1"/>
  <c r="Z69" i="1"/>
  <c r="BN69" i="1"/>
  <c r="CR69" i="1"/>
  <c r="BC69" i="1"/>
  <c r="BP69" i="1"/>
  <c r="BI69" i="1"/>
  <c r="AG69" i="1"/>
  <c r="AV69" i="1"/>
  <c r="AX69" i="1"/>
  <c r="CU69" i="1"/>
  <c r="CG69" i="1"/>
  <c r="AR69" i="1"/>
  <c r="AS69" i="1"/>
  <c r="AL69" i="1"/>
  <c r="AP69" i="1"/>
  <c r="J69" i="1"/>
  <c r="AQ69" i="1"/>
  <c r="AT69" i="1"/>
  <c r="BY69" i="1"/>
  <c r="W69" i="1"/>
  <c r="N69" i="1"/>
  <c r="BG69" i="1"/>
  <c r="CC69" i="1"/>
  <c r="AH69" i="1"/>
  <c r="CV69" i="1"/>
  <c r="BE69" i="1"/>
  <c r="V69" i="1"/>
  <c r="BD69" i="1"/>
  <c r="BA69" i="1"/>
  <c r="CX69" i="1"/>
  <c r="BK69" i="1"/>
  <c r="BS69" i="1"/>
  <c r="I69" i="1"/>
  <c r="AE69" i="1"/>
  <c r="CY69" i="1"/>
  <c r="AD69" i="1"/>
  <c r="BM69" i="1"/>
  <c r="BW69" i="1"/>
  <c r="CT69" i="1"/>
  <c r="AB69" i="1"/>
  <c r="BH69" i="1"/>
  <c r="AZ69" i="1"/>
  <c r="BO69" i="1"/>
  <c r="AC69" i="1"/>
  <c r="CK69" i="1"/>
  <c r="CH69" i="1"/>
  <c r="CA69" i="1"/>
  <c r="BT69" i="1"/>
  <c r="CS69" i="1"/>
  <c r="S69" i="1"/>
  <c r="L69" i="1"/>
  <c r="AM69" i="1"/>
  <c r="BJ69" i="1"/>
  <c r="BF69" i="1"/>
  <c r="AN69" i="1"/>
  <c r="X69" i="1"/>
  <c r="BB69" i="1"/>
  <c r="CQ69" i="1"/>
  <c r="U69" i="1"/>
  <c r="CL69" i="1"/>
  <c r="AJ69" i="1"/>
  <c r="AO69" i="1"/>
  <c r="AF69" i="1"/>
  <c r="AI69" i="1"/>
  <c r="BQ69" i="1"/>
  <c r="CP69" i="1"/>
  <c r="CW69" i="1"/>
  <c r="CI69" i="1"/>
  <c r="CN69" i="1"/>
  <c r="CE69" i="1"/>
  <c r="BL69" i="1"/>
  <c r="BR69" i="1"/>
  <c r="P69" i="1"/>
  <c r="T69" i="1"/>
  <c r="R69" i="1"/>
  <c r="K69" i="1"/>
  <c r="Y69" i="1"/>
  <c r="AW69" i="1"/>
  <c r="CD69" i="1"/>
  <c r="CO69" i="1"/>
  <c r="AA69" i="1"/>
  <c r="CF69" i="1"/>
  <c r="CE26" i="1"/>
  <c r="AB26" i="1"/>
  <c r="CD26" i="1"/>
  <c r="CF26" i="1"/>
  <c r="AY26" i="1"/>
  <c r="CU26" i="1"/>
  <c r="CI26" i="1"/>
  <c r="Z26" i="1"/>
  <c r="AE26" i="1"/>
  <c r="BQ26" i="1"/>
  <c r="AG26" i="1"/>
  <c r="U26" i="1"/>
  <c r="CY26" i="1"/>
  <c r="CP26" i="1"/>
  <c r="AP26" i="1"/>
  <c r="AT26" i="1"/>
  <c r="AG24" i="1"/>
  <c r="CI24" i="1"/>
  <c r="CL27" i="1"/>
  <c r="M26" i="1"/>
  <c r="AV26" i="1"/>
  <c r="X26" i="1"/>
  <c r="AW26" i="1"/>
  <c r="CN26" i="1"/>
  <c r="AR26" i="1"/>
  <c r="BP26" i="1"/>
  <c r="T27" i="1"/>
  <c r="BL27" i="1"/>
  <c r="CX27" i="1"/>
  <c r="AD27" i="1"/>
  <c r="CF27" i="1"/>
  <c r="AZ27" i="1"/>
  <c r="BY26" i="1"/>
  <c r="BR26" i="1"/>
  <c r="W26" i="1"/>
  <c r="CN24" i="1"/>
  <c r="BJ26" i="1"/>
  <c r="I26" i="1"/>
  <c r="K26" i="1"/>
  <c r="BW26" i="1"/>
  <c r="AJ26" i="1"/>
  <c r="N26" i="1"/>
  <c r="CK26" i="1"/>
  <c r="BO26" i="1"/>
  <c r="Z27" i="1"/>
  <c r="R27" i="1"/>
  <c r="BK27" i="1"/>
  <c r="V27" i="1"/>
  <c r="P27" i="1"/>
  <c r="U27" i="1"/>
  <c r="BE27" i="1"/>
  <c r="BI27" i="1"/>
  <c r="BM27" i="1"/>
  <c r="BI26" i="1"/>
  <c r="BB26" i="1"/>
  <c r="BD26" i="1"/>
  <c r="CW26" i="1"/>
  <c r="AQ26" i="1"/>
  <c r="CT26" i="1"/>
  <c r="CS26" i="1"/>
  <c r="CL26" i="1"/>
  <c r="BG26" i="1"/>
  <c r="BA26" i="1"/>
  <c r="CJ26" i="1"/>
  <c r="AA26" i="1"/>
  <c r="CR26" i="1"/>
  <c r="CG27" i="1"/>
  <c r="BG27" i="1"/>
  <c r="AE27" i="1"/>
  <c r="AI27" i="1"/>
  <c r="CW24" i="1"/>
  <c r="M24" i="1"/>
  <c r="CE24" i="1"/>
  <c r="N24" i="1"/>
  <c r="BY24" i="1"/>
  <c r="BN24" i="1"/>
  <c r="CY24" i="1"/>
  <c r="BL23" i="1"/>
  <c r="CS25" i="1"/>
  <c r="CT24" i="1"/>
  <c r="W24" i="1"/>
  <c r="BQ23" i="1"/>
  <c r="BV25" i="1"/>
  <c r="CK23" i="1"/>
  <c r="L27" i="1"/>
  <c r="AP27" i="1"/>
  <c r="K27" i="1"/>
  <c r="BY27" i="1"/>
  <c r="AL27" i="1"/>
  <c r="AS27" i="1"/>
  <c r="BD27" i="1"/>
  <c r="BC27" i="1"/>
  <c r="BR27" i="1"/>
  <c r="AC26" i="1"/>
  <c r="V26" i="1"/>
  <c r="AS26" i="1"/>
  <c r="CX26" i="1"/>
  <c r="AL26" i="1"/>
  <c r="BS26" i="1"/>
  <c r="BX26" i="1"/>
  <c r="T26" i="1"/>
  <c r="AK26" i="1"/>
  <c r="AD26" i="1"/>
  <c r="CB26" i="1"/>
  <c r="BU26" i="1"/>
  <c r="AX26" i="1"/>
  <c r="AN26" i="1"/>
  <c r="CC26" i="1"/>
  <c r="Q26" i="1"/>
  <c r="BV26" i="1"/>
  <c r="J26" i="1"/>
  <c r="AI26" i="1"/>
  <c r="BL26" i="1"/>
  <c r="S26" i="1"/>
  <c r="CQ26" i="1"/>
  <c r="P26" i="1"/>
  <c r="BE26" i="1"/>
  <c r="BN26" i="1"/>
  <c r="O26" i="1"/>
  <c r="BI23" i="1"/>
  <c r="BQ27" i="1"/>
  <c r="CR27" i="1"/>
  <c r="BV27" i="1"/>
  <c r="J27" i="1"/>
  <c r="AQ27" i="1"/>
  <c r="BP27" i="1"/>
  <c r="CV25" i="1"/>
  <c r="AG27" i="1"/>
  <c r="CD27" i="1"/>
  <c r="CQ27" i="1"/>
  <c r="CV27" i="1"/>
  <c r="BD25" i="1"/>
  <c r="CP27" i="1"/>
  <c r="S27" i="1"/>
  <c r="AE25" i="1"/>
  <c r="AO27" i="1"/>
  <c r="CH27" i="1"/>
  <c r="CU27" i="1"/>
  <c r="O27" i="1"/>
  <c r="Y27" i="1"/>
  <c r="CE27" i="1"/>
  <c r="AK27" i="1"/>
  <c r="BW27" i="1"/>
  <c r="AV27" i="1"/>
  <c r="AY27" i="1"/>
  <c r="AR27" i="1"/>
  <c r="CY27" i="1"/>
  <c r="CC27" i="1"/>
  <c r="AT27" i="1"/>
  <c r="CJ27" i="1"/>
  <c r="CH26" i="1"/>
  <c r="BC26" i="1"/>
  <c r="L26" i="1"/>
  <c r="AU26" i="1"/>
  <c r="CA26" i="1"/>
  <c r="AZ26" i="1"/>
  <c r="AO26" i="1"/>
  <c r="R26" i="1"/>
  <c r="AF26" i="1"/>
  <c r="BM26" i="1"/>
  <c r="AM26" i="1"/>
  <c r="BF26" i="1"/>
  <c r="CM26" i="1"/>
  <c r="BT26" i="1"/>
  <c r="CV26" i="1"/>
  <c r="CG26" i="1"/>
  <c r="BZ26" i="1"/>
  <c r="BK26" i="1"/>
  <c r="Y26" i="1"/>
  <c r="AH26" i="1"/>
  <c r="BH26" i="1"/>
  <c r="CW23" i="1"/>
  <c r="CA23" i="1"/>
  <c r="BA27" i="1"/>
  <c r="AN27" i="1"/>
  <c r="BF27" i="1"/>
  <c r="CM27" i="1"/>
  <c r="AA27" i="1"/>
  <c r="AF27" i="1"/>
  <c r="CS27" i="1"/>
  <c r="M27" i="1"/>
  <c r="BJ27" i="1"/>
  <c r="BS27" i="1"/>
  <c r="BX27" i="1"/>
  <c r="CK27" i="1"/>
  <c r="AX27" i="1"/>
  <c r="BH27" i="1"/>
  <c r="Q27" i="1"/>
  <c r="BN27" i="1"/>
  <c r="CA27" i="1"/>
  <c r="CB27" i="1"/>
  <c r="AB27" i="1"/>
  <c r="J23" i="1"/>
  <c r="BP24" i="1"/>
  <c r="AH24" i="1"/>
  <c r="V24" i="1"/>
  <c r="AA24" i="1"/>
  <c r="BH24" i="1"/>
  <c r="BI24" i="1"/>
  <c r="CS24" i="1"/>
  <c r="AH25" i="1"/>
  <c r="AC25" i="1"/>
  <c r="L24" i="1"/>
  <c r="J24" i="1"/>
  <c r="AJ24" i="1"/>
  <c r="BE24" i="1"/>
  <c r="AT24" i="1"/>
  <c r="BA24" i="1"/>
  <c r="CP24" i="1"/>
  <c r="CO24" i="1"/>
  <c r="BM24" i="1"/>
  <c r="AW24" i="1"/>
  <c r="AC24" i="1"/>
  <c r="CX25" i="1"/>
  <c r="Z25" i="1"/>
  <c r="CL25" i="1"/>
  <c r="CM25" i="1"/>
  <c r="AK24" i="1"/>
  <c r="I24" i="1"/>
  <c r="AQ24" i="1"/>
  <c r="CX24" i="1"/>
  <c r="CU25" i="1"/>
  <c r="Q25" i="1"/>
  <c r="CK25" i="1"/>
  <c r="CJ25" i="1"/>
  <c r="T24" i="1"/>
  <c r="BS24" i="1"/>
  <c r="BO24" i="1"/>
  <c r="CJ24" i="1"/>
  <c r="P24" i="1"/>
  <c r="AN24" i="1"/>
  <c r="BW24" i="1"/>
  <c r="CK24" i="1"/>
  <c r="AL24" i="1"/>
  <c r="BX24" i="1"/>
  <c r="BQ24" i="1"/>
  <c r="AP24" i="1"/>
  <c r="CD25" i="1"/>
  <c r="AB25" i="1"/>
  <c r="BQ25" i="1"/>
  <c r="BK23" i="1"/>
  <c r="CV23" i="1"/>
  <c r="AS24" i="1"/>
  <c r="Z24" i="1"/>
  <c r="CA24" i="1"/>
  <c r="AF24" i="1"/>
  <c r="Q24" i="1"/>
  <c r="BB24" i="1"/>
  <c r="BU24" i="1"/>
  <c r="CQ24" i="1"/>
  <c r="CM24" i="1"/>
  <c r="AB24" i="1"/>
  <c r="Y24" i="1"/>
  <c r="BD24" i="1"/>
  <c r="BJ24" i="1"/>
  <c r="AV24" i="1"/>
  <c r="AM24" i="1"/>
  <c r="R24" i="1"/>
  <c r="CV24" i="1"/>
  <c r="U24" i="1"/>
  <c r="AY24" i="1"/>
  <c r="BV24" i="1"/>
  <c r="AR24" i="1"/>
  <c r="BF24" i="1"/>
  <c r="AZ24" i="1"/>
  <c r="BK24" i="1"/>
  <c r="R23" i="1"/>
  <c r="BE23" i="1"/>
  <c r="CL23" i="1"/>
  <c r="CM23" i="1"/>
  <c r="X23" i="1"/>
  <c r="AA23" i="1"/>
  <c r="BW23" i="1"/>
  <c r="T23" i="1"/>
  <c r="AD24" i="1"/>
  <c r="CU24" i="1"/>
  <c r="CF24" i="1"/>
  <c r="S24" i="1"/>
  <c r="CC24" i="1"/>
  <c r="AI24" i="1"/>
  <c r="BZ24" i="1"/>
  <c r="BC24" i="1"/>
  <c r="AO24" i="1"/>
  <c r="BG24" i="1"/>
  <c r="BR24" i="1"/>
  <c r="K24" i="1"/>
  <c r="CB24" i="1"/>
  <c r="AU24" i="1"/>
  <c r="O24" i="1"/>
  <c r="CD24" i="1"/>
  <c r="AE24" i="1"/>
  <c r="CG24" i="1"/>
  <c r="CL24" i="1"/>
  <c r="BT24" i="1"/>
  <c r="CH24" i="1"/>
  <c r="X24" i="1"/>
  <c r="AX24" i="1"/>
  <c r="CR24" i="1"/>
  <c r="AU23" i="1"/>
  <c r="U23" i="1"/>
  <c r="AI23" i="1"/>
  <c r="AQ23" i="1"/>
  <c r="BU23" i="1"/>
  <c r="AV23" i="1"/>
  <c r="AS23" i="1"/>
  <c r="Z23" i="1"/>
  <c r="CC23" i="1"/>
  <c r="CR23" i="1"/>
  <c r="BJ23" i="1"/>
  <c r="CF23" i="1"/>
  <c r="K23" i="1"/>
  <c r="Q23" i="1"/>
  <c r="BO23" i="1"/>
  <c r="BH23" i="1"/>
  <c r="V23" i="1"/>
  <c r="CT23" i="1"/>
  <c r="I23" i="1"/>
  <c r="BR23" i="1"/>
  <c r="AG23" i="1"/>
  <c r="CI23" i="1"/>
  <c r="O23" i="1"/>
  <c r="P23" i="1"/>
  <c r="BD23" i="1"/>
  <c r="AH23" i="1"/>
  <c r="AB23" i="1"/>
  <c r="AP23" i="1"/>
  <c r="AK23" i="1"/>
  <c r="S23" i="1"/>
  <c r="BY23" i="1"/>
  <c r="BC25" i="1"/>
  <c r="BK25" i="1"/>
  <c r="BG25" i="1"/>
  <c r="AD23" i="1"/>
  <c r="BF23" i="1"/>
  <c r="CY23" i="1"/>
  <c r="M25" i="1"/>
  <c r="AX25" i="1"/>
  <c r="I25" i="1"/>
  <c r="CE25" i="1"/>
  <c r="CN25" i="1"/>
  <c r="CQ25" i="1"/>
  <c r="AC23" i="1"/>
  <c r="AF23" i="1"/>
  <c r="BZ23" i="1"/>
  <c r="CQ23" i="1"/>
  <c r="Y23" i="1"/>
  <c r="AX23" i="1"/>
  <c r="AE23" i="1"/>
  <c r="BC23" i="1"/>
  <c r="AJ23" i="1"/>
  <c r="CE23" i="1"/>
  <c r="CD23" i="1"/>
  <c r="BT23" i="1"/>
  <c r="AR23" i="1"/>
  <c r="CH23" i="1"/>
  <c r="AO23" i="1"/>
  <c r="CN23" i="1"/>
  <c r="CG23" i="1"/>
  <c r="BB23" i="1"/>
  <c r="BG23" i="1"/>
  <c r="N23" i="1"/>
  <c r="M23" i="1"/>
  <c r="AZ23" i="1"/>
  <c r="BN23" i="1"/>
  <c r="AY23" i="1"/>
  <c r="AL23" i="1"/>
  <c r="W23" i="1"/>
  <c r="CP23" i="1"/>
  <c r="BA23" i="1"/>
  <c r="BM23" i="1"/>
  <c r="CU23" i="1"/>
  <c r="AT23" i="1"/>
  <c r="BS23" i="1"/>
  <c r="CO23" i="1"/>
  <c r="AN23" i="1"/>
  <c r="L23" i="1"/>
  <c r="CW25" i="1"/>
  <c r="P25" i="1"/>
  <c r="L25" i="1"/>
  <c r="CX23" i="1"/>
  <c r="CS23" i="1"/>
  <c r="AW23" i="1"/>
  <c r="X25" i="1"/>
  <c r="AU25" i="1"/>
  <c r="BL25" i="1"/>
  <c r="BP25" i="1"/>
  <c r="BY25" i="1"/>
  <c r="O25" i="1"/>
  <c r="BP23" i="1"/>
  <c r="BX23" i="1"/>
  <c r="CJ23" i="1"/>
  <c r="BV23" i="1"/>
  <c r="AM23" i="1"/>
  <c r="CW27" i="1"/>
  <c r="AW27" i="1"/>
  <c r="CT27" i="1"/>
  <c r="N27" i="1"/>
  <c r="W27" i="1"/>
  <c r="BU27" i="1"/>
  <c r="AH27" i="1"/>
  <c r="X27" i="1"/>
  <c r="I27" i="1"/>
  <c r="BO27" i="1"/>
  <c r="AC27" i="1"/>
  <c r="BZ27" i="1"/>
  <c r="CI27" i="1"/>
  <c r="CN27" i="1"/>
  <c r="AJ27" i="1"/>
  <c r="AU27" i="1"/>
  <c r="CO27" i="1"/>
  <c r="BB27" i="1"/>
  <c r="BT27" i="1"/>
  <c r="AG25" i="1"/>
  <c r="BM25" i="1"/>
  <c r="S25" i="1"/>
  <c r="CC25" i="1"/>
  <c r="BJ25" i="1"/>
  <c r="BU25" i="1"/>
  <c r="BO25" i="1"/>
  <c r="J25" i="1"/>
  <c r="Y25" i="1"/>
  <c r="BN25" i="1"/>
  <c r="AY25" i="1"/>
  <c r="K25" i="1"/>
  <c r="AI25" i="1"/>
  <c r="CY25" i="1"/>
  <c r="CR25" i="1"/>
  <c r="CT25" i="1"/>
  <c r="BF25" i="1"/>
  <c r="V25" i="1"/>
  <c r="AW25" i="1"/>
  <c r="AP25" i="1"/>
  <c r="CH25" i="1"/>
  <c r="AK25" i="1"/>
  <c r="AL25" i="1"/>
  <c r="R25" i="1"/>
  <c r="AS25" i="1"/>
  <c r="BI25" i="1"/>
  <c r="AR25" i="1"/>
  <c r="BR25" i="1"/>
  <c r="BA25" i="1"/>
  <c r="CF25" i="1"/>
  <c r="BS25" i="1"/>
  <c r="AV25" i="1"/>
  <c r="CP25" i="1"/>
  <c r="BW25" i="1"/>
  <c r="AN25" i="1"/>
  <c r="CA25" i="1"/>
  <c r="U25" i="1"/>
  <c r="BB25" i="1"/>
  <c r="BE25" i="1"/>
  <c r="BT25" i="1"/>
  <c r="AJ25" i="1"/>
  <c r="CB25" i="1"/>
  <c r="BZ25" i="1"/>
  <c r="BX25" i="1"/>
  <c r="AZ25" i="1"/>
  <c r="AM25" i="1"/>
  <c r="AF25" i="1"/>
  <c r="N25" i="1"/>
  <c r="AQ25" i="1"/>
  <c r="CI25" i="1"/>
  <c r="AO25" i="1"/>
  <c r="T25" i="1"/>
  <c r="W25" i="1"/>
  <c r="CG25" i="1"/>
  <c r="AT25" i="1"/>
  <c r="AA25" i="1"/>
  <c r="CO25" i="1"/>
  <c r="AD25" i="1"/>
  <c r="DG27" i="1" l="1"/>
  <c r="DG25" i="1"/>
  <c r="DG24" i="1"/>
  <c r="DG26" i="1"/>
  <c r="DG23" i="1"/>
  <c r="DG69" i="1"/>
  <c r="DG56" i="1"/>
</calcChain>
</file>

<file path=xl/comments1.xml><?xml version="1.0" encoding="utf-8"?>
<comments xmlns="http://schemas.openxmlformats.org/spreadsheetml/2006/main">
  <authors>
    <author>Environment Agency User</author>
  </authors>
  <commentList>
    <comment ref="B33" authorId="0" shapeId="0">
      <text>
        <r>
          <rPr>
            <b/>
            <sz val="9"/>
            <color indexed="81"/>
            <rFont val="Tahoma"/>
            <family val="2"/>
          </rPr>
          <t>Environment Agency User:</t>
        </r>
        <r>
          <rPr>
            <sz val="9"/>
            <color indexed="81"/>
            <rFont val="Tahoma"/>
            <family val="2"/>
          </rPr>
          <t xml:space="preserve">
Ownership to be negotiated</t>
        </r>
      </text>
    </comment>
    <comment ref="B34" authorId="0" shapeId="0">
      <text>
        <r>
          <rPr>
            <b/>
            <sz val="9"/>
            <color indexed="81"/>
            <rFont val="Tahoma"/>
            <family val="2"/>
          </rPr>
          <t>Environment Agency User:</t>
        </r>
        <r>
          <rPr>
            <sz val="9"/>
            <color indexed="81"/>
            <rFont val="Tahoma"/>
            <family val="2"/>
          </rPr>
          <t xml:space="preserve">
Ownership to be negotiated</t>
        </r>
      </text>
    </comment>
    <comment ref="B38" authorId="0" shapeId="0">
      <text>
        <r>
          <rPr>
            <b/>
            <sz val="9"/>
            <color indexed="81"/>
            <rFont val="Tahoma"/>
            <family val="2"/>
          </rPr>
          <t>Environment Agency User:</t>
        </r>
        <r>
          <rPr>
            <sz val="9"/>
            <color indexed="81"/>
            <rFont val="Tahoma"/>
            <family val="2"/>
          </rPr>
          <t xml:space="preserve">
Ownership to be negotiated</t>
        </r>
      </text>
    </comment>
    <comment ref="B41" authorId="0" shapeId="0">
      <text>
        <r>
          <rPr>
            <b/>
            <sz val="9"/>
            <color indexed="81"/>
            <rFont val="Tahoma"/>
            <family val="2"/>
          </rPr>
          <t>Environment Agency User:</t>
        </r>
        <r>
          <rPr>
            <sz val="9"/>
            <color indexed="81"/>
            <rFont val="Tahoma"/>
            <family val="2"/>
          </rPr>
          <t xml:space="preserve">
Ownership to be negotiated</t>
        </r>
      </text>
    </comment>
    <comment ref="B45" authorId="0" shapeId="0">
      <text>
        <r>
          <rPr>
            <b/>
            <sz val="9"/>
            <color indexed="81"/>
            <rFont val="Tahoma"/>
            <family val="2"/>
          </rPr>
          <t>Environment Agency User:</t>
        </r>
        <r>
          <rPr>
            <sz val="9"/>
            <color indexed="81"/>
            <rFont val="Tahoma"/>
            <family val="2"/>
          </rPr>
          <t xml:space="preserve">
Ownership to be negotiated</t>
        </r>
      </text>
    </comment>
  </commentList>
</comments>
</file>

<file path=xl/sharedStrings.xml><?xml version="1.0" encoding="utf-8"?>
<sst xmlns="http://schemas.openxmlformats.org/spreadsheetml/2006/main" count="233" uniqueCount="167">
  <si>
    <t>Total</t>
  </si>
  <si>
    <t>North of Botley Road</t>
  </si>
  <si>
    <t>Botley Road to Willow Walk</t>
  </si>
  <si>
    <t>Willow Walk to South Hinksey</t>
  </si>
  <si>
    <t>Redbridge area</t>
  </si>
  <si>
    <t>Osney A (hand radials)</t>
  </si>
  <si>
    <t>Osney B (bottom hinge flap)</t>
  </si>
  <si>
    <t>Iffley B (Stoney sluice)</t>
  </si>
  <si>
    <t>Iffley A (buck weir and paddle &amp; rymer)</t>
  </si>
  <si>
    <t>Willow Walk bridge</t>
  </si>
  <si>
    <t>STM2 culvert enlargement</t>
  </si>
  <si>
    <t>Existing allocation</t>
  </si>
  <si>
    <t>Cost of enhanced work on existing watercourses</t>
  </si>
  <si>
    <t>Capital work on existing structures</t>
  </si>
  <si>
    <t>Actual year</t>
  </si>
  <si>
    <t>Year from present</t>
  </si>
  <si>
    <t>Environmental features</t>
  </si>
  <si>
    <t>Proportion of total length</t>
  </si>
  <si>
    <t>Section of scheme</t>
  </si>
  <si>
    <t>Cost to maintain new channels</t>
  </si>
  <si>
    <t>Existing length of watercourse in Oxford network</t>
  </si>
  <si>
    <t>Proportion of existing watercourse maintained</t>
  </si>
  <si>
    <t>Cost denominations</t>
  </si>
  <si>
    <t>All costs in model and supporting calcs are multiples of £1000</t>
  </si>
  <si>
    <t>Units of length</t>
  </si>
  <si>
    <t>All lengths given in the model and supporting calcs are in km</t>
  </si>
  <si>
    <t>Channel length</t>
  </si>
  <si>
    <t>Existing maintenance cost per km</t>
  </si>
  <si>
    <t>Annual cost of maintaining existing river network</t>
  </si>
  <si>
    <t>Amount of funded existing river network actually maintained</t>
  </si>
  <si>
    <t>It is estimated that each year the total current maintenance allocation for the existing river network is used only to maintain 30% of the total 50km of channel length</t>
  </si>
  <si>
    <t>This figure is based on the allocated and actual cost of maintaining the existing Oxford river network in year 2015-16</t>
  </si>
  <si>
    <t>Increases to costs over time</t>
  </si>
  <si>
    <t>All costs are present day</t>
  </si>
  <si>
    <t>New structures</t>
  </si>
  <si>
    <t>Title</t>
  </si>
  <si>
    <t>Comments</t>
  </si>
  <si>
    <t>Second stage of channel</t>
  </si>
  <si>
    <t>Sandford D</t>
  </si>
  <si>
    <t>Do minimum costs - carry on as normal</t>
  </si>
  <si>
    <t>XXXXXXXXXXXXXXXXXX</t>
  </si>
  <si>
    <t>Third parties ownership</t>
  </si>
  <si>
    <t>Capital work on new structures</t>
  </si>
  <si>
    <t>Weirs Mill (east and west weirs)</t>
  </si>
  <si>
    <t>Revenue maintenance on existing channel network and structures</t>
  </si>
  <si>
    <t xml:space="preserve">Total revenue and capital for existing channel network and structures    </t>
  </si>
  <si>
    <t>Recreational features</t>
  </si>
  <si>
    <t>Benefit from do minimum</t>
  </si>
  <si>
    <t>Benefit cost of current maintenance</t>
  </si>
  <si>
    <t>General</t>
  </si>
  <si>
    <t>PSRA actions</t>
  </si>
  <si>
    <t>Willow Walk culvert</t>
  </si>
  <si>
    <t>Secourt bridge (with anticipation of fairly regular desilt)</t>
  </si>
  <si>
    <t>Bottom of Weirs Mill Stream and Hinksey Stream</t>
  </si>
  <si>
    <t>Eastwyke Ditch control structure</t>
  </si>
  <si>
    <t>Revenue maintenance on new channels</t>
  </si>
  <si>
    <t>These figures are based on the outline design of the scheme.</t>
  </si>
  <si>
    <t>Maintenance costs for the second stage are zero, based on them being grazed by animals. If ongoing monitoring of trial excavations identifies that the second stage is likely to be too wet for grazing, then the maintenance costs will be higher.</t>
  </si>
  <si>
    <t>Capital costs of civil engineered elements of new structures</t>
  </si>
  <si>
    <t>Capital costs of mechanical and electrical elements of new structures</t>
  </si>
  <si>
    <t>Capital costs for all new civil engineered elements of new structures are based on 100 year lifetimes</t>
  </si>
  <si>
    <t>Capital costs for all new mechanical and electrical elements of the new structures are based on 30 - 60 year lifetimes</t>
  </si>
  <si>
    <t>Electricity compound bridge inclusion</t>
  </si>
  <si>
    <t>A bridge to the electricity compound in the South Hinksey area has been included in the cost but there have been discussions about access to the compound being moved to the Devil's Backbone bridge</t>
  </si>
  <si>
    <t>Environment Agency/trust owned assets total</t>
  </si>
  <si>
    <t>Third parties owned assets total</t>
  </si>
  <si>
    <t>New Hinksey/Abindgon Road defence</t>
  </si>
  <si>
    <t>West Way  cycle path bridge</t>
  </si>
  <si>
    <t>Monks Causeway footbridge</t>
  </si>
  <si>
    <t>Defences north of Botley Road</t>
  </si>
  <si>
    <t>Bulstake/Hinksey stream control structures</t>
  </si>
  <si>
    <t>Control structure at bottom end of Hinksey Drain lakes</t>
  </si>
  <si>
    <t>New Old Abingdon Road culvert (with anticipation of fairly regular desilt)</t>
  </si>
  <si>
    <t>Existing Old Abingdon Road culverts (with anticipation of fairly regular desilt)</t>
  </si>
  <si>
    <t>New A423 Hinksey Stream culverts</t>
  </si>
  <si>
    <t>Existing A423 Hinksey Stream culverts</t>
  </si>
  <si>
    <t>Existing A423 Weirs Mill Stream bridge</t>
  </si>
  <si>
    <t>Ownership of new A423 culverts</t>
  </si>
  <si>
    <t>Assumption has been made that Oxon highways will be asset owner of these</t>
  </si>
  <si>
    <t>Anticipated areas of high maintenance requirement</t>
  </si>
  <si>
    <t>Maintenance costs for the Seacourt bridge and structures in the Redbridge area are higher than others due to anticipated siltation/blockage proneness</t>
  </si>
  <si>
    <t>Third party assets</t>
  </si>
  <si>
    <t>Additional/new revenue costs on third party assets (for the scheme to perform as designed) have been included in this model but capital costs (i.e. replacement of asset) have not been included</t>
  </si>
  <si>
    <t>Electricity compound access culvert/bridge</t>
  </si>
  <si>
    <t>New Old Abingdon Road culverts</t>
  </si>
  <si>
    <t>Revenue maintenance on new structures and additional maintenance on existing structures</t>
  </si>
  <si>
    <t>Bulstake/Hinksey Stream control structures</t>
  </si>
  <si>
    <t>Devil's Backbone culvert/bridge</t>
  </si>
  <si>
    <t>OFAS costs - new channels and structures, and increased maintenance of existing assets</t>
  </si>
  <si>
    <t>Network Rail culverts/bridges through railway embankment  - Coldharbour, new track raising mitigation culverts, Strouds and Mundays</t>
  </si>
  <si>
    <t>PSRA costs</t>
  </si>
  <si>
    <t>Total revenue and capital for new channels and structures, and increased maintenance of existing assets</t>
  </si>
  <si>
    <t>Risk over increase in siltation in channel and associated work to maintain</t>
  </si>
  <si>
    <t>Management of aquatic vegetation (in-channel), obstruction removal (in channel &amp; second stage), desilt (in-channel) vegetation management (banks &amp; second stage), inspection / survey costs, canopy thinning works, maintenance of scheme access routes</t>
  </si>
  <si>
    <t>Revenue costs based on in-house gangs</t>
  </si>
  <si>
    <t>Bund sections - grass cutting, deformation surveys, visual asset inspection
Walled sections - visual inspection, repairs to expansion joints</t>
  </si>
  <si>
    <t>visual &amp; structural inspection, blockage removal</t>
  </si>
  <si>
    <t>visual inspection, channel desilt - suction dredge (TBC), structural inspection</t>
  </si>
  <si>
    <t>Trash screen (for livestock) clearance , visual inspection, vegetation management on embankments</t>
  </si>
  <si>
    <t>visual &amp; structural inspection, blockage removal (assuming fixed crest weir)</t>
  </si>
  <si>
    <t>Penstock - annual grease, exercise moving parts, planned preventative maintenance</t>
  </si>
  <si>
    <t>trash screen clearance visual inspection</t>
  </si>
  <si>
    <t>Blockage removal, visual inspection - man made channel, heavy sediment removal</t>
  </si>
  <si>
    <t>AREA</t>
  </si>
  <si>
    <t>MAINTENANCE REQUIREMENTS</t>
  </si>
  <si>
    <t>Channel</t>
  </si>
  <si>
    <t>Flood wall / bund</t>
  </si>
  <si>
    <t>Bridge</t>
  </si>
  <si>
    <t>DEFENCE TYPE</t>
  </si>
  <si>
    <t>Culvert</t>
  </si>
  <si>
    <t>Weir</t>
  </si>
  <si>
    <t>Penstock</t>
  </si>
  <si>
    <t>Scrape</t>
  </si>
  <si>
    <t>TBC</t>
  </si>
  <si>
    <t>North of Botley Road (Area 1)</t>
  </si>
  <si>
    <t>Botley Road to Willow Walk (Area 2)</t>
  </si>
  <si>
    <t>Willow Walk to South Hinksey (Area 3)</t>
  </si>
  <si>
    <t>Redbridge area (Area 4)</t>
  </si>
  <si>
    <t>Bottom of Weirs Mill Stream and Hinksey Stream (Area 4)</t>
  </si>
  <si>
    <t>Bund sections - grass cutting, deformation surveys, visual asset inspection
Walled sections - visual inspection, mastic repairs to expansion joints</t>
  </si>
  <si>
    <t>In-channel obstruction removal, periodic canopy thinning works</t>
  </si>
  <si>
    <t xml:space="preserve">Management of aquatic vegetation (in-channel), obstruction removal (in channel &amp; second stage), annual / bi-annual grass cut (topping) of second stage, maintenance of scheme access routes </t>
  </si>
  <si>
    <t>Trash screen clearance, visual inspection</t>
  </si>
  <si>
    <t>Minimal</t>
  </si>
  <si>
    <t xml:space="preserve">Management of aquatic vegetation (in-channel), obstruction removal (in channel &amp; second stage), annual / bi-annual grass cut (topping) of second stage. </t>
  </si>
  <si>
    <t>Aebi mower, excavator for desilt &amp; repairs to bund. 4m wide access to bund sections for excavator weight c.25 tonne. 2m access to walled sections for visual inspection. Existing access gate off A34 slip road. Suction dredge tanker</t>
  </si>
  <si>
    <t>Aebi mower. Flail mower on machine arm (tractor). Requirement for excavator. Access from both ends and right bank of channel at D/S end for mowing corner. Need to restrict animal movements under Willow walk - drop gate, tbc</t>
  </si>
  <si>
    <t>PLANT/ACCESS REQIREMENTS</t>
  </si>
  <si>
    <t>Hardstanding area for excavator access to clear blockages</t>
  </si>
  <si>
    <t>Aebi, tractor flail, excavator c.25 tonnes. Retention of c.5m width of construction haul route - left bank. Access requirement to both sides at top and bottom ends</t>
  </si>
  <si>
    <t>*Needs to isolatable for desilt</t>
  </si>
  <si>
    <t>**Costs for OARB desilt - review**</t>
  </si>
  <si>
    <t>Access to Devils Backbone bridge for blockage removal. Hardstanding area. Aebi, tractor flail, excavator c.25 tonnes for desilt (OARB). Retention of c.5m width of construction haul route - left bank. Also retention of 5m width of construction haul route from D/S end (Old Abingdon Road Bridge). *no hardstanding due to risk of trespass. Access required to U/S and D/S end of OARB culverts</t>
  </si>
  <si>
    <t>Prevention of access requirement - drop gates at both ends</t>
  </si>
  <si>
    <t>visual inspection</t>
  </si>
  <si>
    <t>All network rail owned</t>
  </si>
  <si>
    <t>Acess requirements 4m either side of bunds. 2m either side of walls</t>
  </si>
  <si>
    <t>STM2 culvert enlargement (network rail)</t>
  </si>
  <si>
    <t xml:space="preserve">Ownership details updated for Willow Walk footbridge, Monks Causeway footbridge, Electricity compound access culvert, OARB culvert, New A423 Hinksey stream culverts </t>
  </si>
  <si>
    <t>Osney C (Botley Road bridge buck)</t>
  </si>
  <si>
    <t>Osney D (Botley Road bridge lasher)</t>
  </si>
  <si>
    <t>Osney E (Castle Mill bottom hinge flap)</t>
  </si>
  <si>
    <t>Osney G (Rewley Abbey sluice)</t>
  </si>
  <si>
    <t>Osney F (Park End sluice)</t>
  </si>
  <si>
    <t xml:space="preserve">Osney weir complex names (A-G) updated </t>
  </si>
  <si>
    <t>Date</t>
  </si>
  <si>
    <t>Amendment to OBC version</t>
  </si>
  <si>
    <t>Sandford A, B</t>
  </si>
  <si>
    <t>£5M rebuild of Sandford A&amp;B moved from 2026 to 2045. 2026 cost reduced to £1.5M for M&amp;E refurb</t>
  </si>
  <si>
    <t>changed by</t>
  </si>
  <si>
    <t>IDM</t>
  </si>
  <si>
    <t>Maintenance description column removed from front sheet as details on partner maintenance tab</t>
  </si>
  <si>
    <t>EF</t>
  </si>
  <si>
    <r>
      <t xml:space="preserve">Trash screen clearance? visual inspection *large size, structural inspection. </t>
    </r>
    <r>
      <rPr>
        <b/>
        <sz val="12"/>
        <color theme="3" tint="0.39997558519241921"/>
        <rFont val="Arial"/>
        <family val="2"/>
      </rPr>
      <t>Annual visual inspection, 6-yearly principle inspection, 25-year replacement of polysulphide culvert seals using confined space team</t>
    </r>
  </si>
  <si>
    <r>
      <t xml:space="preserve">*Botley Road Bridge, visual inspection, channel desilt - suction dredge (TBC), </t>
    </r>
    <r>
      <rPr>
        <b/>
        <sz val="12"/>
        <color theme="3" tint="0.39997558519241921"/>
        <rFont val="Arial"/>
        <family val="2"/>
      </rPr>
      <t>Annual visual inspection, 6-yearly principle inspection</t>
    </r>
  </si>
  <si>
    <t>costs to be added</t>
  </si>
  <si>
    <t>A423 culverts: every 25 years 30K per culvert for confined space team to replace polysulphide seals</t>
  </si>
  <si>
    <t>OARB culverts: every 25 years 20K per culvert for confined space team to replace polysulphide seals</t>
  </si>
  <si>
    <t>New County owned structures highlighted blue for use in commuted sum calculations</t>
  </si>
  <si>
    <t xml:space="preserve">Updated formula against third party owned structures as it did not include OARB structures </t>
  </si>
  <si>
    <t xml:space="preserve">Annual visual inspection, channel desilt - suction dredge (TBC), 6-yearly principle inspection, 25-year replacement of polysulphide culvert seals using confined space team, </t>
  </si>
  <si>
    <t>Assumption that General &amp; Principle inspection costs for Highway adopted structures are included within annual figure</t>
  </si>
  <si>
    <t>£60K allocated against New A423 culverts in 2048, 2073, 2098, 2123 for replacement of polysulphide seals between culvert units (assumes 2 no. culverts at £30K per culvert)</t>
  </si>
  <si>
    <t>£60K allocated against New Old Abingdon Road culverts in 2048, 2073, 2098, 2123 for replacement of polysulphide seals between culvert units (assumes 3 no. culverts at £20K per culvert)</t>
  </si>
  <si>
    <t>XXXXXXXXXXXXXXXXXXX</t>
  </si>
  <si>
    <t>Ownership to be transferred to Oxfordshire County Council</t>
  </si>
  <si>
    <t>Costs for existing assets are included as 50% of the expected 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</si>
</sst>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2"/>
      <color theme="1"/>
      <name val="Arial"/>
      <family val="2"/>
    </font>
    <font>
      <b/>
      <sz val="12"/>
      <color theme="1"/>
      <name val="Arial"/>
      <family val="2"/>
    </font>
    <font>
      <sz val="12"/>
      <color rgb="FFFF0000"/>
      <name val="Arial"/>
      <family val="2"/>
    </font>
    <font>
      <b/>
      <sz val="30"/>
      <color theme="1"/>
      <name val="Arial"/>
      <family val="2"/>
    </font>
    <font>
      <b/>
      <sz val="12"/>
      <color rgb="FFFF0000"/>
      <name val="Arial"/>
      <family val="2"/>
    </font>
    <font>
      <b/>
      <sz val="30"/>
      <color rgb="FFFF0000"/>
      <name val="Arial"/>
      <family val="2"/>
    </font>
    <font>
      <b/>
      <sz val="30"/>
      <name val="Arial"/>
      <family val="2"/>
    </font>
    <font>
      <b/>
      <sz val="12"/>
      <name val="Arial"/>
      <family val="2"/>
    </font>
    <font>
      <sz val="12"/>
      <name val="Arial"/>
      <family val="2"/>
    </font>
    <font>
      <sz val="9"/>
      <color indexed="81"/>
      <name val="Tahoma"/>
      <family val="2"/>
    </font>
    <font>
      <b/>
      <sz val="9"/>
      <color indexed="81"/>
      <name val="Tahoma"/>
      <family val="2"/>
    </font>
    <font>
      <b/>
      <sz val="12"/>
      <color theme="3" tint="0.39997558519241921"/>
      <name val="Arial"/>
      <family val="2"/>
    </font>
    <font>
      <b/>
      <sz val="12"/>
      <color rgb="FF0070C0"/>
      <name val="Arial"/>
      <family val="2"/>
    </font>
    <font>
      <b/>
      <sz val="28"/>
      <color theme="3" tint="0.3999755851924192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6">
    <xf numFmtId="0" fontId="0" fillId="0" borderId="0" xfId="0"/>
    <xf numFmtId="0" fontId="1" fillId="0" borderId="0" xfId="0" applyFont="1"/>
    <xf numFmtId="0" fontId="1" fillId="0" borderId="0" xfId="0" applyFont="1" applyAlignment="1">
      <alignment horizontal="right"/>
    </xf>
    <xf numFmtId="0" fontId="1" fillId="2" borderId="0" xfId="0" applyFont="1" applyFill="1" applyAlignment="1">
      <alignment horizontal="right"/>
    </xf>
    <xf numFmtId="0" fontId="0" fillId="2" borderId="0" xfId="0" applyFill="1"/>
    <xf numFmtId="0" fontId="1" fillId="3" borderId="0" xfId="0" applyFont="1" applyFill="1" applyAlignment="1">
      <alignment horizontal="right"/>
    </xf>
    <xf numFmtId="0" fontId="0" fillId="3" borderId="0" xfId="0" applyFill="1"/>
    <xf numFmtId="0" fontId="0" fillId="0" borderId="0" xfId="0" applyAlignment="1">
      <alignment wrapText="1"/>
    </xf>
    <xf numFmtId="164" fontId="1" fillId="0" borderId="0" xfId="0" applyNumberFormat="1" applyFont="1" applyAlignment="1">
      <alignment horizontal="right"/>
    </xf>
    <xf numFmtId="164" fontId="1" fillId="2" borderId="0" xfId="0" applyNumberFormat="1" applyFont="1" applyFill="1" applyAlignment="1">
      <alignment horizontal="right"/>
    </xf>
    <xf numFmtId="164" fontId="0" fillId="2" borderId="0" xfId="0" applyNumberFormat="1" applyFill="1" applyAlignment="1">
      <alignment horizontal="right"/>
    </xf>
    <xf numFmtId="164" fontId="1" fillId="3" borderId="0" xfId="0" applyNumberFormat="1" applyFont="1" applyFill="1" applyAlignment="1">
      <alignment horizontal="right"/>
    </xf>
    <xf numFmtId="164" fontId="0" fillId="3" borderId="0" xfId="0" applyNumberFormat="1" applyFill="1" applyAlignment="1">
      <alignment horizontal="right"/>
    </xf>
    <xf numFmtId="164" fontId="0" fillId="0" borderId="0" xfId="0" applyNumberFormat="1" applyAlignment="1">
      <alignment horizontal="right"/>
    </xf>
    <xf numFmtId="1" fontId="1" fillId="0" borderId="0" xfId="0" applyNumberFormat="1" applyFont="1" applyAlignment="1">
      <alignment horizontal="right"/>
    </xf>
    <xf numFmtId="164" fontId="0" fillId="3" borderId="0" xfId="0" applyNumberFormat="1" applyFont="1" applyFill="1" applyAlignment="1">
      <alignment horizontal="right"/>
    </xf>
    <xf numFmtId="0" fontId="1" fillId="4" borderId="0" xfId="0" applyFont="1" applyFill="1" applyAlignment="1">
      <alignment horizontal="right"/>
    </xf>
    <xf numFmtId="164" fontId="1" fillId="4" borderId="0" xfId="0" applyNumberFormat="1" applyFont="1" applyFill="1" applyAlignment="1">
      <alignment horizontal="right"/>
    </xf>
    <xf numFmtId="0" fontId="0" fillId="4" borderId="0" xfId="0" applyFill="1"/>
    <xf numFmtId="164" fontId="0" fillId="4" borderId="0" xfId="0" applyNumberFormat="1" applyFill="1" applyAlignment="1">
      <alignment horizontal="right"/>
    </xf>
    <xf numFmtId="164" fontId="0" fillId="4" borderId="0" xfId="0" applyNumberFormat="1" applyFont="1" applyFill="1" applyAlignment="1">
      <alignment horizontal="right"/>
    </xf>
    <xf numFmtId="0" fontId="1" fillId="4" borderId="0" xfId="0" applyFont="1" applyFill="1"/>
    <xf numFmtId="0" fontId="1" fillId="5" borderId="0" xfId="0" applyFont="1" applyFill="1" applyAlignment="1">
      <alignment horizontal="right"/>
    </xf>
    <xf numFmtId="164" fontId="0" fillId="5" borderId="0" xfId="0" applyNumberFormat="1" applyFont="1" applyFill="1" applyAlignment="1">
      <alignment horizontal="right"/>
    </xf>
    <xf numFmtId="164" fontId="0" fillId="5" borderId="0" xfId="0" applyNumberFormat="1" applyFill="1" applyAlignment="1">
      <alignment horizontal="right"/>
    </xf>
    <xf numFmtId="0" fontId="0" fillId="5" borderId="0" xfId="0" applyFill="1"/>
    <xf numFmtId="164" fontId="1" fillId="5" borderId="0" xfId="0" applyNumberFormat="1" applyFont="1" applyFill="1" applyAlignment="1">
      <alignment horizontal="right"/>
    </xf>
    <xf numFmtId="0" fontId="1" fillId="7" borderId="0" xfId="0" applyFont="1" applyFill="1" applyAlignment="1">
      <alignment horizontal="right"/>
    </xf>
    <xf numFmtId="164" fontId="1" fillId="7" borderId="0" xfId="0" applyNumberFormat="1" applyFont="1" applyFill="1" applyAlignment="1">
      <alignment horizontal="right"/>
    </xf>
    <xf numFmtId="0" fontId="0" fillId="7" borderId="0" xfId="0" applyFill="1"/>
    <xf numFmtId="0" fontId="1" fillId="2" borderId="1" xfId="0" applyFont="1" applyFill="1" applyBorder="1" applyAlignment="1">
      <alignment horizontal="right"/>
    </xf>
    <xf numFmtId="0" fontId="1" fillId="3" borderId="2" xfId="0" applyFont="1" applyFill="1" applyBorder="1" applyAlignment="1">
      <alignment horizontal="right"/>
    </xf>
    <xf numFmtId="0" fontId="1" fillId="6" borderId="3" xfId="0" applyFont="1" applyFill="1" applyBorder="1" applyAlignment="1">
      <alignment horizontal="right"/>
    </xf>
    <xf numFmtId="0" fontId="1" fillId="4" borderId="1" xfId="0" applyFont="1" applyFill="1" applyBorder="1" applyAlignment="1">
      <alignment horizontal="right"/>
    </xf>
    <xf numFmtId="0" fontId="1" fillId="5" borderId="2" xfId="0" applyFont="1" applyFill="1" applyBorder="1" applyAlignment="1">
      <alignment horizontal="right"/>
    </xf>
    <xf numFmtId="0" fontId="1" fillId="7" borderId="3" xfId="0" applyFont="1" applyFill="1" applyBorder="1" applyAlignment="1">
      <alignment horizontal="right"/>
    </xf>
    <xf numFmtId="0" fontId="1" fillId="0" borderId="5" xfId="0" applyFont="1" applyBorder="1"/>
    <xf numFmtId="0" fontId="1" fillId="0" borderId="5" xfId="0" applyFont="1" applyBorder="1" applyAlignment="1">
      <alignment horizontal="right"/>
    </xf>
    <xf numFmtId="1" fontId="1" fillId="0" borderId="5" xfId="0" applyNumberFormat="1" applyFont="1" applyBorder="1" applyAlignment="1">
      <alignment horizontal="right"/>
    </xf>
    <xf numFmtId="0" fontId="1" fillId="7" borderId="5" xfId="0" applyFont="1" applyFill="1" applyBorder="1" applyAlignment="1">
      <alignment horizontal="right"/>
    </xf>
    <xf numFmtId="164" fontId="1" fillId="7" borderId="5" xfId="0" applyNumberFormat="1" applyFont="1" applyFill="1" applyBorder="1" applyAlignment="1">
      <alignment horizontal="right"/>
    </xf>
    <xf numFmtId="164" fontId="0" fillId="7" borderId="5" xfId="0" applyNumberFormat="1" applyFill="1" applyBorder="1" applyAlignment="1">
      <alignment horizontal="right"/>
    </xf>
    <xf numFmtId="0" fontId="0" fillId="7" borderId="5" xfId="0" applyFill="1" applyBorder="1"/>
    <xf numFmtId="0" fontId="1" fillId="3" borderId="0" xfId="0" applyFont="1" applyFill="1" applyBorder="1" applyAlignment="1">
      <alignment horizontal="right"/>
    </xf>
    <xf numFmtId="164" fontId="1" fillId="3" borderId="0" xfId="0" applyNumberFormat="1" applyFont="1" applyFill="1" applyBorder="1" applyAlignment="1">
      <alignment horizontal="right"/>
    </xf>
    <xf numFmtId="164" fontId="0" fillId="3" borderId="0" xfId="0" applyNumberFormat="1" applyFill="1" applyBorder="1" applyAlignment="1">
      <alignment horizontal="right"/>
    </xf>
    <xf numFmtId="0" fontId="0" fillId="3" borderId="0" xfId="0" applyFill="1" applyBorder="1"/>
    <xf numFmtId="0" fontId="1" fillId="6" borderId="5" xfId="0" applyFont="1" applyFill="1" applyBorder="1" applyAlignment="1">
      <alignment horizontal="right"/>
    </xf>
    <xf numFmtId="164" fontId="1" fillId="6" borderId="5" xfId="0" applyNumberFormat="1" applyFont="1" applyFill="1" applyBorder="1" applyAlignment="1">
      <alignment horizontal="right"/>
    </xf>
    <xf numFmtId="0" fontId="1" fillId="6" borderId="5" xfId="0" applyFont="1" applyFill="1" applyBorder="1"/>
    <xf numFmtId="0" fontId="0" fillId="6" borderId="5" xfId="0" applyFill="1" applyBorder="1"/>
    <xf numFmtId="0" fontId="1" fillId="6" borderId="0" xfId="0" applyFont="1" applyFill="1" applyBorder="1" applyAlignment="1">
      <alignment horizontal="right"/>
    </xf>
    <xf numFmtId="0" fontId="0" fillId="6" borderId="0" xfId="0" applyFill="1" applyBorder="1"/>
    <xf numFmtId="164" fontId="1" fillId="6" borderId="0" xfId="0" applyNumberFormat="1" applyFont="1" applyFill="1" applyBorder="1" applyAlignment="1">
      <alignment horizontal="right"/>
    </xf>
    <xf numFmtId="0" fontId="1" fillId="6" borderId="0" xfId="0" applyFont="1" applyFill="1" applyBorder="1"/>
    <xf numFmtId="0" fontId="1" fillId="4" borderId="0" xfId="0" applyFont="1" applyFill="1" applyBorder="1" applyAlignment="1">
      <alignment horizontal="right"/>
    </xf>
    <xf numFmtId="164" fontId="1" fillId="4" borderId="0" xfId="0" applyNumberFormat="1" applyFont="1" applyFill="1" applyBorder="1" applyAlignment="1">
      <alignment horizontal="right"/>
    </xf>
    <xf numFmtId="164" fontId="0" fillId="4" borderId="0" xfId="0" applyNumberFormat="1" applyFill="1" applyBorder="1" applyAlignment="1">
      <alignment horizontal="right"/>
    </xf>
    <xf numFmtId="0" fontId="0" fillId="4" borderId="0" xfId="0" applyFill="1" applyBorder="1"/>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xf numFmtId="0" fontId="1" fillId="0" borderId="4" xfId="0" applyFont="1" applyFill="1" applyBorder="1" applyAlignment="1">
      <alignment horizontal="right"/>
    </xf>
    <xf numFmtId="0" fontId="0" fillId="0" borderId="0" xfId="0" applyBorder="1" applyAlignment="1">
      <alignment horizontal="right"/>
    </xf>
    <xf numFmtId="0" fontId="0" fillId="0" borderId="9" xfId="0" applyBorder="1"/>
    <xf numFmtId="0" fontId="1" fillId="0" borderId="10" xfId="0" applyFont="1" applyFill="1" applyBorder="1" applyAlignment="1">
      <alignment horizontal="right"/>
    </xf>
    <xf numFmtId="0" fontId="1" fillId="0" borderId="6" xfId="0" applyFont="1" applyBorder="1"/>
    <xf numFmtId="0" fontId="1" fillId="0" borderId="4" xfId="0" applyFont="1" applyBorder="1"/>
    <xf numFmtId="0" fontId="1" fillId="0" borderId="10" xfId="0" applyFont="1" applyBorder="1" applyAlignment="1">
      <alignment wrapText="1"/>
    </xf>
    <xf numFmtId="165" fontId="0" fillId="0" borderId="9" xfId="0" applyNumberFormat="1" applyFont="1" applyBorder="1" applyAlignment="1">
      <alignment horizontal="center"/>
    </xf>
    <xf numFmtId="165" fontId="0" fillId="0" borderId="11" xfId="0" applyNumberFormat="1" applyFont="1" applyBorder="1" applyAlignment="1">
      <alignment horizontal="center"/>
    </xf>
    <xf numFmtId="0" fontId="1" fillId="0" borderId="11" xfId="0" applyFont="1" applyBorder="1"/>
    <xf numFmtId="0" fontId="0" fillId="0" borderId="9" xfId="0" applyFont="1" applyBorder="1" applyAlignment="1">
      <alignment horizontal="center"/>
    </xf>
    <xf numFmtId="0" fontId="0" fillId="0" borderId="9" xfId="0" applyBorder="1" applyAlignment="1">
      <alignment horizontal="center"/>
    </xf>
    <xf numFmtId="165" fontId="0" fillId="0" borderId="8" xfId="0" applyNumberFormat="1" applyBorder="1" applyAlignment="1">
      <alignment horizontal="center"/>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1" fillId="0" borderId="0" xfId="0" applyFont="1" applyFill="1" applyBorder="1" applyAlignment="1">
      <alignment horizontal="right"/>
    </xf>
    <xf numFmtId="164" fontId="1" fillId="0" borderId="0" xfId="0" applyNumberFormat="1" applyFont="1" applyFill="1" applyBorder="1" applyAlignment="1">
      <alignment horizontal="right"/>
    </xf>
    <xf numFmtId="164" fontId="0" fillId="0" borderId="0" xfId="0" applyNumberFormat="1" applyFill="1" applyBorder="1" applyAlignment="1">
      <alignment horizontal="right"/>
    </xf>
    <xf numFmtId="0" fontId="0" fillId="0" borderId="0" xfId="0" applyFill="1" applyBorder="1"/>
    <xf numFmtId="0" fontId="4" fillId="4" borderId="0" xfId="0" applyFont="1" applyFill="1" applyAlignment="1">
      <alignment horizontal="right"/>
    </xf>
    <xf numFmtId="0" fontId="4" fillId="4" borderId="0" xfId="0" applyFont="1" applyFill="1" applyAlignment="1">
      <alignment horizontal="right" wrapText="1"/>
    </xf>
    <xf numFmtId="164" fontId="2" fillId="4" borderId="0" xfId="0" applyNumberFormat="1" applyFont="1" applyFill="1" applyAlignment="1">
      <alignment horizontal="right"/>
    </xf>
    <xf numFmtId="0" fontId="2" fillId="4" borderId="0" xfId="0" applyFont="1" applyFill="1"/>
    <xf numFmtId="164" fontId="4" fillId="4" borderId="0" xfId="0" applyNumberFormat="1" applyFont="1" applyFill="1" applyAlignment="1">
      <alignment horizontal="right"/>
    </xf>
    <xf numFmtId="0" fontId="4" fillId="4" borderId="0" xfId="0" applyFont="1" applyFill="1"/>
    <xf numFmtId="164" fontId="4" fillId="0" borderId="0" xfId="0" applyNumberFormat="1" applyFont="1" applyAlignment="1">
      <alignment horizontal="right"/>
    </xf>
    <xf numFmtId="164" fontId="2" fillId="0" borderId="0" xfId="0" applyNumberFormat="1" applyFont="1" applyAlignment="1">
      <alignment horizontal="right"/>
    </xf>
    <xf numFmtId="0" fontId="2" fillId="0" borderId="0" xfId="0" applyFont="1"/>
    <xf numFmtId="164" fontId="1" fillId="0" borderId="1" xfId="0" applyNumberFormat="1" applyFont="1" applyBorder="1" applyAlignment="1">
      <alignment horizontal="right"/>
    </xf>
    <xf numFmtId="164" fontId="1" fillId="0" borderId="3" xfId="0" applyNumberFormat="1" applyFont="1" applyBorder="1" applyAlignment="1">
      <alignment horizontal="right"/>
    </xf>
    <xf numFmtId="164" fontId="1"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4" fontId="1" fillId="3" borderId="2" xfId="0" applyNumberFormat="1" applyFont="1" applyFill="1" applyBorder="1" applyAlignment="1">
      <alignment horizontal="right"/>
    </xf>
    <xf numFmtId="164" fontId="1" fillId="6" borderId="2" xfId="0" applyNumberFormat="1" applyFont="1" applyFill="1" applyBorder="1" applyAlignment="1">
      <alignment horizontal="right"/>
    </xf>
    <xf numFmtId="164" fontId="1" fillId="4" borderId="2" xfId="0" applyNumberFormat="1" applyFont="1" applyFill="1" applyBorder="1" applyAlignment="1">
      <alignment horizontal="right"/>
    </xf>
    <xf numFmtId="164" fontId="0" fillId="4" borderId="2" xfId="0" applyNumberFormat="1" applyFont="1" applyFill="1" applyBorder="1" applyAlignment="1">
      <alignment horizontal="right"/>
    </xf>
    <xf numFmtId="164" fontId="2" fillId="4" borderId="2" xfId="0" applyNumberFormat="1" applyFont="1" applyFill="1" applyBorder="1" applyAlignment="1">
      <alignment horizontal="right"/>
    </xf>
    <xf numFmtId="164" fontId="4" fillId="4" borderId="2" xfId="0" applyNumberFormat="1" applyFont="1" applyFill="1" applyBorder="1" applyAlignment="1">
      <alignment horizontal="right"/>
    </xf>
    <xf numFmtId="164" fontId="0" fillId="5" borderId="2" xfId="0" applyNumberFormat="1" applyFont="1" applyFill="1" applyBorder="1" applyAlignment="1">
      <alignment horizontal="right"/>
    </xf>
    <xf numFmtId="164" fontId="1" fillId="5" borderId="2" xfId="0" applyNumberFormat="1" applyFont="1" applyFill="1" applyBorder="1" applyAlignment="1">
      <alignment horizontal="right"/>
    </xf>
    <xf numFmtId="164" fontId="1" fillId="7" borderId="2" xfId="0" applyNumberFormat="1" applyFont="1" applyFill="1" applyBorder="1" applyAlignment="1">
      <alignment horizontal="right"/>
    </xf>
    <xf numFmtId="164" fontId="1" fillId="7" borderId="3" xfId="0" applyNumberFormat="1" applyFont="1" applyFill="1" applyBorder="1" applyAlignment="1">
      <alignment horizontal="right"/>
    </xf>
    <xf numFmtId="164" fontId="1" fillId="0" borderId="2" xfId="0" applyNumberFormat="1" applyFont="1" applyFill="1" applyBorder="1" applyAlignment="1">
      <alignment horizontal="right"/>
    </xf>
    <xf numFmtId="164" fontId="1" fillId="0" borderId="2" xfId="0" applyNumberFormat="1" applyFont="1" applyBorder="1" applyAlignment="1">
      <alignment horizontal="right"/>
    </xf>
    <xf numFmtId="164" fontId="4" fillId="0" borderId="2" xfId="0" applyNumberFormat="1" applyFont="1" applyBorder="1" applyAlignment="1">
      <alignment horizontal="right"/>
    </xf>
    <xf numFmtId="0" fontId="1" fillId="0" borderId="6" xfId="0" applyFont="1" applyFill="1" applyBorder="1" applyAlignment="1">
      <alignment horizontal="right"/>
    </xf>
    <xf numFmtId="0" fontId="0" fillId="0" borderId="8" xfId="0" applyFill="1" applyBorder="1" applyAlignment="1">
      <alignment horizontal="right"/>
    </xf>
    <xf numFmtId="0" fontId="1" fillId="0" borderId="4" xfId="0" applyFont="1" applyBorder="1" applyAlignment="1">
      <alignment horizontal="right"/>
    </xf>
    <xf numFmtId="0" fontId="0" fillId="0" borderId="11" xfId="0" applyBorder="1"/>
    <xf numFmtId="0" fontId="7" fillId="4" borderId="0" xfId="0" applyFont="1" applyFill="1" applyAlignment="1">
      <alignment horizontal="right"/>
    </xf>
    <xf numFmtId="164" fontId="8" fillId="4" borderId="0" xfId="0" applyNumberFormat="1" applyFont="1" applyFill="1" applyAlignment="1">
      <alignment horizontal="right"/>
    </xf>
    <xf numFmtId="0" fontId="8" fillId="4" borderId="0" xfId="0" applyFont="1" applyFill="1"/>
    <xf numFmtId="0" fontId="7" fillId="5" borderId="0" xfId="0" applyFont="1" applyFill="1" applyAlignment="1">
      <alignment horizontal="right"/>
    </xf>
    <xf numFmtId="164" fontId="8" fillId="5" borderId="0" xfId="0" applyNumberFormat="1" applyFont="1" applyFill="1" applyAlignment="1">
      <alignment horizontal="right"/>
    </xf>
    <xf numFmtId="0" fontId="8" fillId="5" borderId="0" xfId="0" applyFont="1" applyFill="1"/>
    <xf numFmtId="164" fontId="0" fillId="2" borderId="0" xfId="0" applyNumberFormat="1" applyFont="1" applyFill="1" applyAlignment="1">
      <alignment horizontal="right"/>
    </xf>
    <xf numFmtId="164" fontId="0" fillId="2" borderId="2" xfId="0" applyNumberFormat="1" applyFont="1" applyFill="1" applyBorder="1" applyAlignment="1">
      <alignment horizontal="right"/>
    </xf>
    <xf numFmtId="164" fontId="7" fillId="4" borderId="0" xfId="0" applyNumberFormat="1" applyFont="1" applyFill="1" applyAlignment="1">
      <alignment horizontal="right"/>
    </xf>
    <xf numFmtId="0" fontId="7" fillId="4" borderId="0" xfId="0" applyFont="1" applyFill="1"/>
    <xf numFmtId="164" fontId="7" fillId="4" borderId="2" xfId="0" applyNumberFormat="1" applyFont="1" applyFill="1" applyBorder="1" applyAlignment="1">
      <alignment horizontal="right"/>
    </xf>
    <xf numFmtId="164" fontId="0" fillId="6" borderId="3" xfId="0" applyNumberFormat="1" applyFont="1" applyFill="1" applyBorder="1" applyAlignment="1">
      <alignment horizontal="right"/>
    </xf>
    <xf numFmtId="0" fontId="0" fillId="0" borderId="0" xfId="0" applyAlignment="1">
      <alignment horizontal="left"/>
    </xf>
    <xf numFmtId="0" fontId="1" fillId="0" borderId="12" xfId="0" applyFont="1" applyBorder="1" applyAlignment="1">
      <alignment horizontal="left"/>
    </xf>
    <xf numFmtId="0" fontId="1" fillId="0" borderId="12" xfId="0" applyFont="1" applyBorder="1"/>
    <xf numFmtId="0" fontId="1" fillId="4" borderId="12" xfId="0" applyFont="1" applyFill="1" applyBorder="1" applyAlignment="1">
      <alignment horizontal="left"/>
    </xf>
    <xf numFmtId="0" fontId="7" fillId="4" borderId="12" xfId="0" applyFont="1" applyFill="1" applyBorder="1" applyAlignment="1">
      <alignment horizontal="right" wrapText="1"/>
    </xf>
    <xf numFmtId="0" fontId="1" fillId="8" borderId="12" xfId="0" applyFont="1" applyFill="1" applyBorder="1" applyAlignment="1">
      <alignment horizontal="left"/>
    </xf>
    <xf numFmtId="0" fontId="7" fillId="8" borderId="12" xfId="0" applyFont="1" applyFill="1" applyBorder="1" applyAlignment="1">
      <alignment horizontal="right" wrapText="1"/>
    </xf>
    <xf numFmtId="0" fontId="4" fillId="4" borderId="12" xfId="0" applyFont="1" applyFill="1" applyBorder="1" applyAlignment="1">
      <alignment horizontal="left"/>
    </xf>
    <xf numFmtId="0" fontId="7" fillId="4" borderId="12" xfId="0" applyFont="1" applyFill="1" applyBorder="1" applyAlignment="1">
      <alignment horizontal="left"/>
    </xf>
    <xf numFmtId="0" fontId="4" fillId="4" borderId="12" xfId="0" applyFont="1" applyFill="1" applyBorder="1" applyAlignment="1">
      <alignment horizontal="left" wrapText="1"/>
    </xf>
    <xf numFmtId="0" fontId="0" fillId="4" borderId="12" xfId="0" applyFont="1" applyFill="1" applyBorder="1" applyAlignment="1">
      <alignment horizontal="left"/>
    </xf>
    <xf numFmtId="0" fontId="0" fillId="8" borderId="12" xfId="0" applyFont="1" applyFill="1" applyBorder="1" applyAlignment="1">
      <alignment horizontal="left"/>
    </xf>
    <xf numFmtId="0" fontId="2" fillId="4" borderId="12" xfId="0" applyFont="1" applyFill="1" applyBorder="1" applyAlignment="1">
      <alignment horizontal="left"/>
    </xf>
    <xf numFmtId="0" fontId="8" fillId="4" borderId="12" xfId="0" applyFont="1" applyFill="1" applyBorder="1" applyAlignment="1">
      <alignment horizontal="left"/>
    </xf>
    <xf numFmtId="0" fontId="2" fillId="4" borderId="12" xfId="0" applyFont="1" applyFill="1" applyBorder="1" applyAlignment="1">
      <alignment horizontal="left" wrapText="1"/>
    </xf>
    <xf numFmtId="0" fontId="1" fillId="0" borderId="12" xfId="0" applyFont="1" applyBorder="1" applyAlignment="1">
      <alignment wrapText="1"/>
    </xf>
    <xf numFmtId="0" fontId="2" fillId="0" borderId="0" xfId="0" applyFont="1" applyAlignment="1">
      <alignment wrapText="1"/>
    </xf>
    <xf numFmtId="14" fontId="0" fillId="0" borderId="0" xfId="0" applyNumberFormat="1"/>
    <xf numFmtId="0" fontId="11" fillId="4" borderId="0" xfId="0" applyFont="1" applyFill="1" applyAlignment="1">
      <alignment horizontal="right"/>
    </xf>
    <xf numFmtId="0" fontId="12" fillId="4" borderId="0" xfId="0" applyFont="1" applyFill="1" applyAlignment="1">
      <alignment horizontal="right"/>
    </xf>
    <xf numFmtId="0" fontId="12" fillId="4" borderId="0" xfId="0" applyFont="1" applyFill="1" applyAlignment="1">
      <alignment horizontal="right" wrapText="1"/>
    </xf>
    <xf numFmtId="0" fontId="11" fillId="4" borderId="12" xfId="0" applyFont="1" applyFill="1" applyBorder="1" applyAlignment="1">
      <alignment horizontal="left" wrapText="1"/>
    </xf>
    <xf numFmtId="0" fontId="11" fillId="4" borderId="12" xfId="0" applyFont="1" applyFill="1" applyBorder="1" applyAlignment="1">
      <alignment horizontal="left"/>
    </xf>
    <xf numFmtId="0" fontId="11" fillId="4" borderId="12" xfId="0" applyFont="1" applyFill="1" applyBorder="1" applyAlignment="1">
      <alignment horizontal="right" wrapText="1"/>
    </xf>
    <xf numFmtId="0" fontId="13" fillId="0" borderId="0" xfId="0" applyFont="1" applyAlignment="1">
      <alignment horizontal="right"/>
    </xf>
    <xf numFmtId="3" fontId="8" fillId="0" borderId="0" xfId="0" applyNumberFormat="1" applyFont="1" applyFill="1" applyBorder="1" applyAlignment="1">
      <alignment horizontal="right" wrapText="1"/>
    </xf>
    <xf numFmtId="0" fontId="5" fillId="0" borderId="0" xfId="0" applyFont="1" applyAlignment="1">
      <alignment horizontal="right" vertical="center"/>
    </xf>
    <xf numFmtId="0" fontId="6" fillId="0" borderId="0" xfId="0" applyFont="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85"/>
  <sheetViews>
    <sheetView tabSelected="1" topLeftCell="B1" zoomScale="55" zoomScaleNormal="55" workbookViewId="0">
      <selection activeCell="O80" sqref="O80"/>
    </sheetView>
  </sheetViews>
  <sheetFormatPr defaultRowHeight="15.75" x14ac:dyDescent="0.25"/>
  <cols>
    <col min="1" max="1" width="117" style="2" customWidth="1"/>
    <col min="2" max="2" width="68.6640625" style="2" customWidth="1"/>
    <col min="3" max="3" width="6.77734375" style="8" bestFit="1" customWidth="1"/>
    <col min="4" max="7" width="6.77734375" style="13" bestFit="1" customWidth="1"/>
    <col min="8" max="8" width="8" style="13" bestFit="1" customWidth="1"/>
    <col min="9" max="11" width="6.77734375" style="13" bestFit="1" customWidth="1"/>
    <col min="12" max="12" width="7.77734375" style="13" bestFit="1" customWidth="1"/>
    <col min="13" max="13" width="8.44140625" style="13" bestFit="1" customWidth="1"/>
    <col min="14" max="23" width="6.77734375" style="13" bestFit="1" customWidth="1"/>
    <col min="24" max="24" width="8.44140625" style="13" bestFit="1" customWidth="1"/>
    <col min="25" max="31" width="6.77734375" style="13" bestFit="1" customWidth="1"/>
    <col min="32" max="33" width="8.44140625" style="13" bestFit="1" customWidth="1"/>
    <col min="34" max="42" width="6.77734375" style="13" bestFit="1" customWidth="1"/>
    <col min="43" max="43" width="8" style="13" bestFit="1" customWidth="1"/>
    <col min="44" max="52" width="6.77734375" style="13" bestFit="1" customWidth="1"/>
    <col min="53" max="53" width="9.21875" style="13" bestFit="1" customWidth="1"/>
    <col min="54" max="57" width="6.77734375" style="13" bestFit="1" customWidth="1"/>
    <col min="58" max="58" width="8" style="13" bestFit="1" customWidth="1"/>
    <col min="59" max="62" width="6.77734375" style="13" bestFit="1" customWidth="1"/>
    <col min="63" max="63" width="8" style="13" bestFit="1" customWidth="1"/>
    <col min="64" max="67" width="6.77734375" style="13" bestFit="1" customWidth="1"/>
    <col min="68" max="68" width="8.44140625" style="13" bestFit="1" customWidth="1"/>
    <col min="69" max="72" width="6.77734375" style="13" bestFit="1" customWidth="1"/>
    <col min="73" max="73" width="8.44140625" style="13" bestFit="1" customWidth="1"/>
    <col min="74" max="82" width="6.77734375" style="13" bestFit="1" customWidth="1"/>
    <col min="83" max="83" width="8.44140625" style="13" bestFit="1" customWidth="1"/>
    <col min="84" max="92" width="6.77734375" style="13" bestFit="1" customWidth="1"/>
    <col min="93" max="93" width="8" style="13" bestFit="1" customWidth="1"/>
    <col min="94" max="103" width="6.77734375" style="13" bestFit="1" customWidth="1"/>
    <col min="104" max="110" width="6.77734375" style="13" customWidth="1"/>
    <col min="111" max="111" width="9.5546875" style="106" bestFit="1" customWidth="1"/>
  </cols>
  <sheetData>
    <row r="1" spans="1:111" s="1" customFormat="1" x14ac:dyDescent="0.25">
      <c r="B1" s="2" t="s">
        <v>15</v>
      </c>
      <c r="C1" s="14">
        <v>0</v>
      </c>
      <c r="D1" s="14">
        <v>1</v>
      </c>
      <c r="E1" s="14">
        <f>D1+1</f>
        <v>2</v>
      </c>
      <c r="F1" s="14">
        <f t="shared" ref="F1:BQ2" si="0">E1+1</f>
        <v>3</v>
      </c>
      <c r="G1" s="14">
        <f t="shared" si="0"/>
        <v>4</v>
      </c>
      <c r="H1" s="14">
        <f t="shared" si="0"/>
        <v>5</v>
      </c>
      <c r="I1" s="14">
        <f t="shared" si="0"/>
        <v>6</v>
      </c>
      <c r="J1" s="14">
        <f t="shared" si="0"/>
        <v>7</v>
      </c>
      <c r="K1" s="14">
        <f t="shared" si="0"/>
        <v>8</v>
      </c>
      <c r="L1" s="14">
        <f t="shared" si="0"/>
        <v>9</v>
      </c>
      <c r="M1" s="14">
        <f t="shared" si="0"/>
        <v>10</v>
      </c>
      <c r="N1" s="14">
        <f t="shared" si="0"/>
        <v>11</v>
      </c>
      <c r="O1" s="14">
        <f t="shared" si="0"/>
        <v>12</v>
      </c>
      <c r="P1" s="14">
        <f t="shared" si="0"/>
        <v>13</v>
      </c>
      <c r="Q1" s="14">
        <f t="shared" si="0"/>
        <v>14</v>
      </c>
      <c r="R1" s="14">
        <f t="shared" si="0"/>
        <v>15</v>
      </c>
      <c r="S1" s="14">
        <f t="shared" si="0"/>
        <v>16</v>
      </c>
      <c r="T1" s="14">
        <f t="shared" si="0"/>
        <v>17</v>
      </c>
      <c r="U1" s="14">
        <f t="shared" si="0"/>
        <v>18</v>
      </c>
      <c r="V1" s="14">
        <f t="shared" si="0"/>
        <v>19</v>
      </c>
      <c r="W1" s="14">
        <f t="shared" si="0"/>
        <v>20</v>
      </c>
      <c r="X1" s="14">
        <f t="shared" si="0"/>
        <v>21</v>
      </c>
      <c r="Y1" s="14">
        <f t="shared" si="0"/>
        <v>22</v>
      </c>
      <c r="Z1" s="14">
        <f t="shared" si="0"/>
        <v>23</v>
      </c>
      <c r="AA1" s="14">
        <f t="shared" si="0"/>
        <v>24</v>
      </c>
      <c r="AB1" s="14">
        <f t="shared" si="0"/>
        <v>25</v>
      </c>
      <c r="AC1" s="14">
        <f t="shared" si="0"/>
        <v>26</v>
      </c>
      <c r="AD1" s="14">
        <f t="shared" si="0"/>
        <v>27</v>
      </c>
      <c r="AE1" s="14">
        <f t="shared" si="0"/>
        <v>28</v>
      </c>
      <c r="AF1" s="14">
        <f t="shared" si="0"/>
        <v>29</v>
      </c>
      <c r="AG1" s="14">
        <f t="shared" si="0"/>
        <v>30</v>
      </c>
      <c r="AH1" s="14">
        <f t="shared" si="0"/>
        <v>31</v>
      </c>
      <c r="AI1" s="14">
        <f t="shared" si="0"/>
        <v>32</v>
      </c>
      <c r="AJ1" s="14">
        <f t="shared" si="0"/>
        <v>33</v>
      </c>
      <c r="AK1" s="14">
        <f t="shared" si="0"/>
        <v>34</v>
      </c>
      <c r="AL1" s="14">
        <f t="shared" si="0"/>
        <v>35</v>
      </c>
      <c r="AM1" s="14">
        <f t="shared" si="0"/>
        <v>36</v>
      </c>
      <c r="AN1" s="14">
        <f t="shared" si="0"/>
        <v>37</v>
      </c>
      <c r="AO1" s="14">
        <f t="shared" si="0"/>
        <v>38</v>
      </c>
      <c r="AP1" s="14">
        <f t="shared" si="0"/>
        <v>39</v>
      </c>
      <c r="AQ1" s="14">
        <f t="shared" si="0"/>
        <v>40</v>
      </c>
      <c r="AR1" s="14">
        <f>AQ1+1</f>
        <v>41</v>
      </c>
      <c r="AS1" s="14">
        <f t="shared" si="0"/>
        <v>42</v>
      </c>
      <c r="AT1" s="14">
        <f t="shared" si="0"/>
        <v>43</v>
      </c>
      <c r="AU1" s="14">
        <f t="shared" si="0"/>
        <v>44</v>
      </c>
      <c r="AV1" s="14">
        <f t="shared" si="0"/>
        <v>45</v>
      </c>
      <c r="AW1" s="14">
        <f t="shared" si="0"/>
        <v>46</v>
      </c>
      <c r="AX1" s="14">
        <f t="shared" si="0"/>
        <v>47</v>
      </c>
      <c r="AY1" s="14">
        <f t="shared" si="0"/>
        <v>48</v>
      </c>
      <c r="AZ1" s="14">
        <f t="shared" si="0"/>
        <v>49</v>
      </c>
      <c r="BA1" s="14">
        <f t="shared" si="0"/>
        <v>50</v>
      </c>
      <c r="BB1" s="14">
        <f t="shared" si="0"/>
        <v>51</v>
      </c>
      <c r="BC1" s="14">
        <f t="shared" si="0"/>
        <v>52</v>
      </c>
      <c r="BD1" s="14">
        <f t="shared" si="0"/>
        <v>53</v>
      </c>
      <c r="BE1" s="14">
        <f t="shared" si="0"/>
        <v>54</v>
      </c>
      <c r="BF1" s="14">
        <f t="shared" si="0"/>
        <v>55</v>
      </c>
      <c r="BG1" s="14">
        <f t="shared" si="0"/>
        <v>56</v>
      </c>
      <c r="BH1" s="14">
        <f t="shared" si="0"/>
        <v>57</v>
      </c>
      <c r="BI1" s="14">
        <f t="shared" si="0"/>
        <v>58</v>
      </c>
      <c r="BJ1" s="14">
        <f t="shared" si="0"/>
        <v>59</v>
      </c>
      <c r="BK1" s="14">
        <f t="shared" si="0"/>
        <v>60</v>
      </c>
      <c r="BL1" s="14">
        <f t="shared" si="0"/>
        <v>61</v>
      </c>
      <c r="BM1" s="14">
        <f t="shared" si="0"/>
        <v>62</v>
      </c>
      <c r="BN1" s="14">
        <f t="shared" si="0"/>
        <v>63</v>
      </c>
      <c r="BO1" s="14">
        <f t="shared" si="0"/>
        <v>64</v>
      </c>
      <c r="BP1" s="14">
        <f t="shared" si="0"/>
        <v>65</v>
      </c>
      <c r="BQ1" s="14">
        <f t="shared" si="0"/>
        <v>66</v>
      </c>
      <c r="BR1" s="14">
        <f t="shared" ref="BR1:BU2" si="1">BQ1+1</f>
        <v>67</v>
      </c>
      <c r="BS1" s="14">
        <f t="shared" si="1"/>
        <v>68</v>
      </c>
      <c r="BT1" s="14">
        <f t="shared" si="1"/>
        <v>69</v>
      </c>
      <c r="BU1" s="14">
        <f t="shared" si="1"/>
        <v>70</v>
      </c>
      <c r="BV1" s="14">
        <f>BU1+1</f>
        <v>71</v>
      </c>
      <c r="BW1" s="14">
        <f t="shared" ref="BW1:CN2" si="2">BV1+1</f>
        <v>72</v>
      </c>
      <c r="BX1" s="14">
        <f t="shared" si="2"/>
        <v>73</v>
      </c>
      <c r="BY1" s="14">
        <f t="shared" si="2"/>
        <v>74</v>
      </c>
      <c r="BZ1" s="14">
        <f t="shared" si="2"/>
        <v>75</v>
      </c>
      <c r="CA1" s="14">
        <f t="shared" si="2"/>
        <v>76</v>
      </c>
      <c r="CB1" s="14">
        <f t="shared" si="2"/>
        <v>77</v>
      </c>
      <c r="CC1" s="14">
        <f t="shared" si="2"/>
        <v>78</v>
      </c>
      <c r="CD1" s="14">
        <f t="shared" si="2"/>
        <v>79</v>
      </c>
      <c r="CE1" s="14">
        <f t="shared" si="2"/>
        <v>80</v>
      </c>
      <c r="CF1" s="14">
        <f t="shared" si="2"/>
        <v>81</v>
      </c>
      <c r="CG1" s="14">
        <f t="shared" si="2"/>
        <v>82</v>
      </c>
      <c r="CH1" s="14">
        <f t="shared" si="2"/>
        <v>83</v>
      </c>
      <c r="CI1" s="14">
        <f t="shared" si="2"/>
        <v>84</v>
      </c>
      <c r="CJ1" s="14">
        <f t="shared" si="2"/>
        <v>85</v>
      </c>
      <c r="CK1" s="14">
        <f t="shared" si="2"/>
        <v>86</v>
      </c>
      <c r="CL1" s="14">
        <f t="shared" si="2"/>
        <v>87</v>
      </c>
      <c r="CM1" s="14">
        <f t="shared" si="2"/>
        <v>88</v>
      </c>
      <c r="CN1" s="14">
        <f t="shared" si="2"/>
        <v>89</v>
      </c>
      <c r="CO1" s="14">
        <f>CN1+1</f>
        <v>90</v>
      </c>
      <c r="CP1" s="14">
        <f t="shared" ref="CP1:CY2" si="3">CO1+1</f>
        <v>91</v>
      </c>
      <c r="CQ1" s="14">
        <f t="shared" si="3"/>
        <v>92</v>
      </c>
      <c r="CR1" s="14">
        <f t="shared" si="3"/>
        <v>93</v>
      </c>
      <c r="CS1" s="14">
        <f t="shared" si="3"/>
        <v>94</v>
      </c>
      <c r="CT1" s="14">
        <f t="shared" si="3"/>
        <v>95</v>
      </c>
      <c r="CU1" s="14">
        <f t="shared" si="3"/>
        <v>96</v>
      </c>
      <c r="CV1" s="14">
        <f t="shared" si="3"/>
        <v>97</v>
      </c>
      <c r="CW1" s="14">
        <f t="shared" si="3"/>
        <v>98</v>
      </c>
      <c r="CX1" s="14">
        <f t="shared" si="3"/>
        <v>99</v>
      </c>
      <c r="CY1" s="14">
        <f t="shared" si="3"/>
        <v>100</v>
      </c>
      <c r="CZ1" s="14">
        <v>101</v>
      </c>
      <c r="DA1" s="14">
        <v>102</v>
      </c>
      <c r="DB1" s="14">
        <v>103</v>
      </c>
      <c r="DC1" s="14">
        <v>104</v>
      </c>
      <c r="DD1" s="14">
        <v>104</v>
      </c>
      <c r="DE1" s="14"/>
      <c r="DF1" s="14"/>
      <c r="DG1" s="91"/>
    </row>
    <row r="2" spans="1:111" s="36" customFormat="1" ht="16.5" thickBot="1" x14ac:dyDescent="0.3">
      <c r="B2" s="37" t="s">
        <v>14</v>
      </c>
      <c r="C2" s="38">
        <v>2016</v>
      </c>
      <c r="D2" s="38">
        <f>C2+1</f>
        <v>2017</v>
      </c>
      <c r="E2" s="38">
        <f t="shared" ref="E2" si="4">D2+1</f>
        <v>2018</v>
      </c>
      <c r="F2" s="38">
        <f t="shared" si="0"/>
        <v>2019</v>
      </c>
      <c r="G2" s="38">
        <f t="shared" si="0"/>
        <v>2020</v>
      </c>
      <c r="H2" s="38">
        <f t="shared" si="0"/>
        <v>2021</v>
      </c>
      <c r="I2" s="38">
        <f t="shared" si="0"/>
        <v>2022</v>
      </c>
      <c r="J2" s="38">
        <f t="shared" si="0"/>
        <v>2023</v>
      </c>
      <c r="K2" s="38">
        <f t="shared" si="0"/>
        <v>2024</v>
      </c>
      <c r="L2" s="38">
        <f t="shared" si="0"/>
        <v>2025</v>
      </c>
      <c r="M2" s="38">
        <f t="shared" si="0"/>
        <v>2026</v>
      </c>
      <c r="N2" s="38">
        <f t="shared" si="0"/>
        <v>2027</v>
      </c>
      <c r="O2" s="38">
        <f t="shared" si="0"/>
        <v>2028</v>
      </c>
      <c r="P2" s="38">
        <f t="shared" si="0"/>
        <v>2029</v>
      </c>
      <c r="Q2" s="38">
        <f t="shared" si="0"/>
        <v>2030</v>
      </c>
      <c r="R2" s="38">
        <f t="shared" si="0"/>
        <v>2031</v>
      </c>
      <c r="S2" s="38">
        <f t="shared" si="0"/>
        <v>2032</v>
      </c>
      <c r="T2" s="38">
        <f t="shared" si="0"/>
        <v>2033</v>
      </c>
      <c r="U2" s="38">
        <f t="shared" si="0"/>
        <v>2034</v>
      </c>
      <c r="V2" s="38">
        <f t="shared" si="0"/>
        <v>2035</v>
      </c>
      <c r="W2" s="38">
        <f t="shared" si="0"/>
        <v>2036</v>
      </c>
      <c r="X2" s="38">
        <f t="shared" si="0"/>
        <v>2037</v>
      </c>
      <c r="Y2" s="38">
        <f t="shared" si="0"/>
        <v>2038</v>
      </c>
      <c r="Z2" s="38">
        <f t="shared" si="0"/>
        <v>2039</v>
      </c>
      <c r="AA2" s="38">
        <f t="shared" si="0"/>
        <v>2040</v>
      </c>
      <c r="AB2" s="38">
        <f t="shared" si="0"/>
        <v>2041</v>
      </c>
      <c r="AC2" s="38">
        <f t="shared" si="0"/>
        <v>2042</v>
      </c>
      <c r="AD2" s="38">
        <f t="shared" si="0"/>
        <v>2043</v>
      </c>
      <c r="AE2" s="38">
        <f t="shared" si="0"/>
        <v>2044</v>
      </c>
      <c r="AF2" s="38">
        <f t="shared" si="0"/>
        <v>2045</v>
      </c>
      <c r="AG2" s="38">
        <f t="shared" si="0"/>
        <v>2046</v>
      </c>
      <c r="AH2" s="38">
        <f t="shared" si="0"/>
        <v>2047</v>
      </c>
      <c r="AI2" s="38">
        <f t="shared" si="0"/>
        <v>2048</v>
      </c>
      <c r="AJ2" s="38">
        <f t="shared" si="0"/>
        <v>2049</v>
      </c>
      <c r="AK2" s="38">
        <f t="shared" si="0"/>
        <v>2050</v>
      </c>
      <c r="AL2" s="38">
        <f t="shared" si="0"/>
        <v>2051</v>
      </c>
      <c r="AM2" s="38">
        <f t="shared" si="0"/>
        <v>2052</v>
      </c>
      <c r="AN2" s="38">
        <f t="shared" si="0"/>
        <v>2053</v>
      </c>
      <c r="AO2" s="38">
        <f t="shared" si="0"/>
        <v>2054</v>
      </c>
      <c r="AP2" s="38">
        <f t="shared" si="0"/>
        <v>2055</v>
      </c>
      <c r="AQ2" s="38">
        <f t="shared" si="0"/>
        <v>2056</v>
      </c>
      <c r="AR2" s="38">
        <f t="shared" ref="AR2" si="5">AQ2+1</f>
        <v>2057</v>
      </c>
      <c r="AS2" s="38">
        <f t="shared" si="0"/>
        <v>2058</v>
      </c>
      <c r="AT2" s="38">
        <f t="shared" si="0"/>
        <v>2059</v>
      </c>
      <c r="AU2" s="38">
        <f t="shared" si="0"/>
        <v>2060</v>
      </c>
      <c r="AV2" s="38">
        <f t="shared" si="0"/>
        <v>2061</v>
      </c>
      <c r="AW2" s="38">
        <f t="shared" si="0"/>
        <v>2062</v>
      </c>
      <c r="AX2" s="38">
        <f t="shared" si="0"/>
        <v>2063</v>
      </c>
      <c r="AY2" s="38">
        <f t="shared" si="0"/>
        <v>2064</v>
      </c>
      <c r="AZ2" s="38">
        <f t="shared" si="0"/>
        <v>2065</v>
      </c>
      <c r="BA2" s="38">
        <f t="shared" si="0"/>
        <v>2066</v>
      </c>
      <c r="BB2" s="38">
        <f t="shared" si="0"/>
        <v>2067</v>
      </c>
      <c r="BC2" s="38">
        <f t="shared" si="0"/>
        <v>2068</v>
      </c>
      <c r="BD2" s="38">
        <f t="shared" si="0"/>
        <v>2069</v>
      </c>
      <c r="BE2" s="38">
        <f t="shared" si="0"/>
        <v>2070</v>
      </c>
      <c r="BF2" s="38">
        <f t="shared" si="0"/>
        <v>2071</v>
      </c>
      <c r="BG2" s="38">
        <f t="shared" si="0"/>
        <v>2072</v>
      </c>
      <c r="BH2" s="38">
        <f t="shared" si="0"/>
        <v>2073</v>
      </c>
      <c r="BI2" s="38">
        <f t="shared" si="0"/>
        <v>2074</v>
      </c>
      <c r="BJ2" s="38">
        <f t="shared" si="0"/>
        <v>2075</v>
      </c>
      <c r="BK2" s="38">
        <f t="shared" si="0"/>
        <v>2076</v>
      </c>
      <c r="BL2" s="38">
        <f t="shared" si="0"/>
        <v>2077</v>
      </c>
      <c r="BM2" s="38">
        <f t="shared" si="0"/>
        <v>2078</v>
      </c>
      <c r="BN2" s="38">
        <f t="shared" si="0"/>
        <v>2079</v>
      </c>
      <c r="BO2" s="38">
        <f t="shared" si="0"/>
        <v>2080</v>
      </c>
      <c r="BP2" s="38">
        <f t="shared" si="0"/>
        <v>2081</v>
      </c>
      <c r="BQ2" s="38">
        <f t="shared" si="0"/>
        <v>2082</v>
      </c>
      <c r="BR2" s="38">
        <f t="shared" si="1"/>
        <v>2083</v>
      </c>
      <c r="BS2" s="38">
        <f t="shared" si="1"/>
        <v>2084</v>
      </c>
      <c r="BT2" s="38">
        <f t="shared" si="1"/>
        <v>2085</v>
      </c>
      <c r="BU2" s="38">
        <f t="shared" si="1"/>
        <v>2086</v>
      </c>
      <c r="BV2" s="38">
        <f t="shared" ref="BV2" si="6">BU2+1</f>
        <v>2087</v>
      </c>
      <c r="BW2" s="38">
        <f t="shared" si="2"/>
        <v>2088</v>
      </c>
      <c r="BX2" s="38">
        <f t="shared" si="2"/>
        <v>2089</v>
      </c>
      <c r="BY2" s="38">
        <f t="shared" si="2"/>
        <v>2090</v>
      </c>
      <c r="BZ2" s="38">
        <f t="shared" si="2"/>
        <v>2091</v>
      </c>
      <c r="CA2" s="38">
        <f t="shared" si="2"/>
        <v>2092</v>
      </c>
      <c r="CB2" s="38">
        <f t="shared" si="2"/>
        <v>2093</v>
      </c>
      <c r="CC2" s="38">
        <f t="shared" si="2"/>
        <v>2094</v>
      </c>
      <c r="CD2" s="38">
        <f t="shared" si="2"/>
        <v>2095</v>
      </c>
      <c r="CE2" s="38">
        <f t="shared" si="2"/>
        <v>2096</v>
      </c>
      <c r="CF2" s="38">
        <f t="shared" si="2"/>
        <v>2097</v>
      </c>
      <c r="CG2" s="38">
        <f t="shared" si="2"/>
        <v>2098</v>
      </c>
      <c r="CH2" s="38">
        <f t="shared" si="2"/>
        <v>2099</v>
      </c>
      <c r="CI2" s="38">
        <f t="shared" si="2"/>
        <v>2100</v>
      </c>
      <c r="CJ2" s="38">
        <f t="shared" si="2"/>
        <v>2101</v>
      </c>
      <c r="CK2" s="38">
        <f t="shared" si="2"/>
        <v>2102</v>
      </c>
      <c r="CL2" s="38">
        <f t="shared" si="2"/>
        <v>2103</v>
      </c>
      <c r="CM2" s="38">
        <f t="shared" si="2"/>
        <v>2104</v>
      </c>
      <c r="CN2" s="38">
        <f t="shared" si="2"/>
        <v>2105</v>
      </c>
      <c r="CO2" s="38">
        <f t="shared" ref="CO2" si="7">CN2+1</f>
        <v>2106</v>
      </c>
      <c r="CP2" s="38">
        <f t="shared" si="3"/>
        <v>2107</v>
      </c>
      <c r="CQ2" s="38">
        <f t="shared" si="3"/>
        <v>2108</v>
      </c>
      <c r="CR2" s="38">
        <f t="shared" si="3"/>
        <v>2109</v>
      </c>
      <c r="CS2" s="38">
        <f t="shared" si="3"/>
        <v>2110</v>
      </c>
      <c r="CT2" s="38">
        <f t="shared" si="3"/>
        <v>2111</v>
      </c>
      <c r="CU2" s="38">
        <f t="shared" si="3"/>
        <v>2112</v>
      </c>
      <c r="CV2" s="38">
        <f t="shared" si="3"/>
        <v>2113</v>
      </c>
      <c r="CW2" s="38">
        <f t="shared" si="3"/>
        <v>2114</v>
      </c>
      <c r="CX2" s="38">
        <f t="shared" si="3"/>
        <v>2115</v>
      </c>
      <c r="CY2" s="38">
        <f t="shared" si="3"/>
        <v>2116</v>
      </c>
      <c r="CZ2" s="38">
        <f t="shared" ref="CZ2" si="8">CY2+1</f>
        <v>2117</v>
      </c>
      <c r="DA2" s="38">
        <f t="shared" ref="DA2" si="9">CZ2+1</f>
        <v>2118</v>
      </c>
      <c r="DB2" s="38">
        <f t="shared" ref="DB2" si="10">DA2+1</f>
        <v>2119</v>
      </c>
      <c r="DC2" s="38">
        <f t="shared" ref="DC2" si="11">DB2+1</f>
        <v>2120</v>
      </c>
      <c r="DD2" s="38">
        <f>DC2+1</f>
        <v>2121</v>
      </c>
      <c r="DE2" s="38"/>
      <c r="DF2" s="38"/>
      <c r="DG2" s="92" t="s">
        <v>0</v>
      </c>
    </row>
    <row r="3" spans="1:111" s="4" customFormat="1" x14ac:dyDescent="0.25">
      <c r="A3" s="3" t="s">
        <v>44</v>
      </c>
      <c r="B3" s="3" t="s">
        <v>49</v>
      </c>
      <c r="C3" s="118">
        <v>140</v>
      </c>
      <c r="D3" s="118">
        <v>140</v>
      </c>
      <c r="E3" s="118">
        <v>140</v>
      </c>
      <c r="F3" s="118">
        <v>140</v>
      </c>
      <c r="G3" s="118">
        <v>140</v>
      </c>
      <c r="H3" s="118">
        <v>140</v>
      </c>
      <c r="I3" s="118">
        <v>140</v>
      </c>
      <c r="J3" s="118">
        <v>140</v>
      </c>
      <c r="K3" s="118">
        <v>140</v>
      </c>
      <c r="L3" s="118">
        <v>140</v>
      </c>
      <c r="M3" s="118">
        <v>140</v>
      </c>
      <c r="N3" s="118">
        <v>140</v>
      </c>
      <c r="O3" s="118">
        <v>140</v>
      </c>
      <c r="P3" s="118">
        <v>140</v>
      </c>
      <c r="Q3" s="118">
        <v>140</v>
      </c>
      <c r="R3" s="118">
        <v>140</v>
      </c>
      <c r="S3" s="118">
        <v>140</v>
      </c>
      <c r="T3" s="118">
        <v>140</v>
      </c>
      <c r="U3" s="118">
        <v>140</v>
      </c>
      <c r="V3" s="118">
        <v>140</v>
      </c>
      <c r="W3" s="118">
        <v>140</v>
      </c>
      <c r="X3" s="118">
        <v>140</v>
      </c>
      <c r="Y3" s="118">
        <v>140</v>
      </c>
      <c r="Z3" s="118">
        <v>140</v>
      </c>
      <c r="AA3" s="118">
        <v>140</v>
      </c>
      <c r="AB3" s="118">
        <v>140</v>
      </c>
      <c r="AC3" s="118">
        <v>140</v>
      </c>
      <c r="AD3" s="118">
        <v>140</v>
      </c>
      <c r="AE3" s="118">
        <v>140</v>
      </c>
      <c r="AF3" s="118">
        <v>140</v>
      </c>
      <c r="AG3" s="118">
        <v>140</v>
      </c>
      <c r="AH3" s="118">
        <v>140</v>
      </c>
      <c r="AI3" s="118">
        <v>140</v>
      </c>
      <c r="AJ3" s="118">
        <v>140</v>
      </c>
      <c r="AK3" s="118">
        <v>140</v>
      </c>
      <c r="AL3" s="118">
        <v>140</v>
      </c>
      <c r="AM3" s="118">
        <v>140</v>
      </c>
      <c r="AN3" s="118">
        <v>140</v>
      </c>
      <c r="AO3" s="118">
        <v>140</v>
      </c>
      <c r="AP3" s="118">
        <v>140</v>
      </c>
      <c r="AQ3" s="118">
        <v>140</v>
      </c>
      <c r="AR3" s="118">
        <v>140</v>
      </c>
      <c r="AS3" s="118">
        <v>140</v>
      </c>
      <c r="AT3" s="118">
        <v>140</v>
      </c>
      <c r="AU3" s="118">
        <v>140</v>
      </c>
      <c r="AV3" s="118">
        <v>140</v>
      </c>
      <c r="AW3" s="118">
        <v>140</v>
      </c>
      <c r="AX3" s="118">
        <v>140</v>
      </c>
      <c r="AY3" s="118">
        <v>140</v>
      </c>
      <c r="AZ3" s="118">
        <v>140</v>
      </c>
      <c r="BA3" s="118">
        <v>140</v>
      </c>
      <c r="BB3" s="118">
        <v>140</v>
      </c>
      <c r="BC3" s="118">
        <v>140</v>
      </c>
      <c r="BD3" s="118">
        <v>140</v>
      </c>
      <c r="BE3" s="118">
        <v>140</v>
      </c>
      <c r="BF3" s="118">
        <v>140</v>
      </c>
      <c r="BG3" s="118">
        <v>140</v>
      </c>
      <c r="BH3" s="118">
        <v>140</v>
      </c>
      <c r="BI3" s="118">
        <v>140</v>
      </c>
      <c r="BJ3" s="118">
        <v>140</v>
      </c>
      <c r="BK3" s="118">
        <v>140</v>
      </c>
      <c r="BL3" s="118">
        <v>140</v>
      </c>
      <c r="BM3" s="118">
        <v>140</v>
      </c>
      <c r="BN3" s="118">
        <v>140</v>
      </c>
      <c r="BO3" s="118">
        <v>140</v>
      </c>
      <c r="BP3" s="118">
        <v>140</v>
      </c>
      <c r="BQ3" s="118">
        <v>140</v>
      </c>
      <c r="BR3" s="118">
        <v>140</v>
      </c>
      <c r="BS3" s="118">
        <v>140</v>
      </c>
      <c r="BT3" s="118">
        <v>140</v>
      </c>
      <c r="BU3" s="118">
        <v>140</v>
      </c>
      <c r="BV3" s="118">
        <v>140</v>
      </c>
      <c r="BW3" s="118">
        <v>140</v>
      </c>
      <c r="BX3" s="118">
        <v>140</v>
      </c>
      <c r="BY3" s="118">
        <v>140</v>
      </c>
      <c r="BZ3" s="118">
        <v>140</v>
      </c>
      <c r="CA3" s="118">
        <v>140</v>
      </c>
      <c r="CB3" s="118">
        <v>140</v>
      </c>
      <c r="CC3" s="118">
        <v>140</v>
      </c>
      <c r="CD3" s="118">
        <v>140</v>
      </c>
      <c r="CE3" s="118">
        <v>140</v>
      </c>
      <c r="CF3" s="118">
        <v>140</v>
      </c>
      <c r="CG3" s="118">
        <v>140</v>
      </c>
      <c r="CH3" s="118">
        <v>140</v>
      </c>
      <c r="CI3" s="118">
        <v>140</v>
      </c>
      <c r="CJ3" s="118">
        <v>140</v>
      </c>
      <c r="CK3" s="118">
        <v>140</v>
      </c>
      <c r="CL3" s="118">
        <v>140</v>
      </c>
      <c r="CM3" s="118">
        <v>140</v>
      </c>
      <c r="CN3" s="118">
        <v>140</v>
      </c>
      <c r="CO3" s="118">
        <v>140</v>
      </c>
      <c r="CP3" s="118">
        <v>140</v>
      </c>
      <c r="CQ3" s="118">
        <v>140</v>
      </c>
      <c r="CR3" s="118">
        <v>140</v>
      </c>
      <c r="CS3" s="118">
        <v>140</v>
      </c>
      <c r="CT3" s="118">
        <v>140</v>
      </c>
      <c r="CU3" s="118">
        <v>140</v>
      </c>
      <c r="CV3" s="118">
        <v>140</v>
      </c>
      <c r="CW3" s="118">
        <v>140</v>
      </c>
      <c r="CX3" s="118">
        <v>140</v>
      </c>
      <c r="CY3" s="118">
        <v>140</v>
      </c>
      <c r="CZ3" s="118">
        <v>140</v>
      </c>
      <c r="DA3" s="118">
        <v>140</v>
      </c>
      <c r="DB3" s="118">
        <v>140</v>
      </c>
      <c r="DC3" s="118">
        <v>140</v>
      </c>
      <c r="DD3" s="118">
        <v>140</v>
      </c>
      <c r="DE3" s="118"/>
      <c r="DF3" s="118"/>
      <c r="DG3" s="119">
        <f>SUM(C3:DD3)</f>
        <v>14840</v>
      </c>
    </row>
    <row r="4" spans="1:111" s="4" customFormat="1" x14ac:dyDescent="0.25">
      <c r="A4" s="3"/>
      <c r="B4" s="3" t="s">
        <v>50</v>
      </c>
      <c r="C4" s="118">
        <v>5</v>
      </c>
      <c r="D4" s="118">
        <v>5</v>
      </c>
      <c r="E4" s="118">
        <v>5</v>
      </c>
      <c r="F4" s="118">
        <v>5</v>
      </c>
      <c r="G4" s="118">
        <v>5</v>
      </c>
      <c r="H4" s="118">
        <v>5</v>
      </c>
      <c r="I4" s="118">
        <v>5</v>
      </c>
      <c r="J4" s="118">
        <v>5</v>
      </c>
      <c r="K4" s="118">
        <v>5</v>
      </c>
      <c r="L4" s="118">
        <v>5</v>
      </c>
      <c r="M4" s="118">
        <v>5</v>
      </c>
      <c r="N4" s="118">
        <v>5</v>
      </c>
      <c r="O4" s="118">
        <v>5</v>
      </c>
      <c r="P4" s="118">
        <v>5</v>
      </c>
      <c r="Q4" s="118">
        <v>5</v>
      </c>
      <c r="R4" s="118">
        <v>5</v>
      </c>
      <c r="S4" s="118">
        <v>5</v>
      </c>
      <c r="T4" s="118">
        <v>5</v>
      </c>
      <c r="U4" s="118">
        <v>5</v>
      </c>
      <c r="V4" s="118">
        <v>5</v>
      </c>
      <c r="W4" s="118">
        <v>5</v>
      </c>
      <c r="X4" s="118">
        <v>5</v>
      </c>
      <c r="Y4" s="118">
        <v>5</v>
      </c>
      <c r="Z4" s="118">
        <v>5</v>
      </c>
      <c r="AA4" s="118">
        <v>5</v>
      </c>
      <c r="AB4" s="118">
        <v>5</v>
      </c>
      <c r="AC4" s="118">
        <v>5</v>
      </c>
      <c r="AD4" s="118">
        <v>5</v>
      </c>
      <c r="AE4" s="118">
        <v>5</v>
      </c>
      <c r="AF4" s="118">
        <v>5</v>
      </c>
      <c r="AG4" s="118">
        <v>5</v>
      </c>
      <c r="AH4" s="118">
        <v>5</v>
      </c>
      <c r="AI4" s="118">
        <v>5</v>
      </c>
      <c r="AJ4" s="118">
        <v>5</v>
      </c>
      <c r="AK4" s="118">
        <v>5</v>
      </c>
      <c r="AL4" s="118">
        <v>5</v>
      </c>
      <c r="AM4" s="118">
        <v>5</v>
      </c>
      <c r="AN4" s="118">
        <v>5</v>
      </c>
      <c r="AO4" s="118">
        <v>5</v>
      </c>
      <c r="AP4" s="118">
        <v>5</v>
      </c>
      <c r="AQ4" s="118">
        <v>5</v>
      </c>
      <c r="AR4" s="118">
        <v>5</v>
      </c>
      <c r="AS4" s="118">
        <v>5</v>
      </c>
      <c r="AT4" s="118">
        <v>5</v>
      </c>
      <c r="AU4" s="118">
        <v>5</v>
      </c>
      <c r="AV4" s="118">
        <v>5</v>
      </c>
      <c r="AW4" s="118">
        <v>5</v>
      </c>
      <c r="AX4" s="118">
        <v>5</v>
      </c>
      <c r="AY4" s="118">
        <v>5</v>
      </c>
      <c r="AZ4" s="118">
        <v>5</v>
      </c>
      <c r="BA4" s="118">
        <v>5</v>
      </c>
      <c r="BB4" s="118">
        <v>5</v>
      </c>
      <c r="BC4" s="118">
        <v>5</v>
      </c>
      <c r="BD4" s="118">
        <v>5</v>
      </c>
      <c r="BE4" s="118">
        <v>5</v>
      </c>
      <c r="BF4" s="118">
        <v>5</v>
      </c>
      <c r="BG4" s="118">
        <v>5</v>
      </c>
      <c r="BH4" s="118">
        <v>5</v>
      </c>
      <c r="BI4" s="118">
        <v>5</v>
      </c>
      <c r="BJ4" s="118">
        <v>5</v>
      </c>
      <c r="BK4" s="118">
        <v>5</v>
      </c>
      <c r="BL4" s="118">
        <v>5</v>
      </c>
      <c r="BM4" s="118">
        <v>5</v>
      </c>
      <c r="BN4" s="118">
        <v>5</v>
      </c>
      <c r="BO4" s="118">
        <v>5</v>
      </c>
      <c r="BP4" s="118">
        <v>5</v>
      </c>
      <c r="BQ4" s="118">
        <v>5</v>
      </c>
      <c r="BR4" s="118">
        <v>5</v>
      </c>
      <c r="BS4" s="118">
        <v>5</v>
      </c>
      <c r="BT4" s="118">
        <v>5</v>
      </c>
      <c r="BU4" s="118">
        <v>5</v>
      </c>
      <c r="BV4" s="118">
        <v>5</v>
      </c>
      <c r="BW4" s="118">
        <v>5</v>
      </c>
      <c r="BX4" s="118">
        <v>5</v>
      </c>
      <c r="BY4" s="118">
        <v>5</v>
      </c>
      <c r="BZ4" s="118">
        <v>5</v>
      </c>
      <c r="CA4" s="118">
        <v>5</v>
      </c>
      <c r="CB4" s="118">
        <v>5</v>
      </c>
      <c r="CC4" s="118">
        <v>5</v>
      </c>
      <c r="CD4" s="118">
        <v>5</v>
      </c>
      <c r="CE4" s="118">
        <v>5</v>
      </c>
      <c r="CF4" s="118">
        <v>5</v>
      </c>
      <c r="CG4" s="118">
        <v>5</v>
      </c>
      <c r="CH4" s="118">
        <v>5</v>
      </c>
      <c r="CI4" s="118">
        <v>5</v>
      </c>
      <c r="CJ4" s="118">
        <v>5</v>
      </c>
      <c r="CK4" s="118">
        <v>5</v>
      </c>
      <c r="CL4" s="118">
        <v>5</v>
      </c>
      <c r="CM4" s="118">
        <v>5</v>
      </c>
      <c r="CN4" s="118">
        <v>5</v>
      </c>
      <c r="CO4" s="118">
        <v>5</v>
      </c>
      <c r="CP4" s="118">
        <v>5</v>
      </c>
      <c r="CQ4" s="118">
        <v>5</v>
      </c>
      <c r="CR4" s="118">
        <v>5</v>
      </c>
      <c r="CS4" s="118">
        <v>5</v>
      </c>
      <c r="CT4" s="118">
        <v>5</v>
      </c>
      <c r="CU4" s="118">
        <v>5</v>
      </c>
      <c r="CV4" s="118">
        <v>5</v>
      </c>
      <c r="CW4" s="118">
        <v>5</v>
      </c>
      <c r="CX4" s="118">
        <v>5</v>
      </c>
      <c r="CY4" s="118">
        <v>5</v>
      </c>
      <c r="CZ4" s="118">
        <v>5</v>
      </c>
      <c r="DA4" s="118">
        <v>5</v>
      </c>
      <c r="DB4" s="118">
        <v>5</v>
      </c>
      <c r="DC4" s="118">
        <v>5</v>
      </c>
      <c r="DD4" s="118">
        <v>5</v>
      </c>
      <c r="DE4" s="118"/>
      <c r="DF4" s="118"/>
      <c r="DG4" s="119">
        <f>SUM(C4:DD4)</f>
        <v>530</v>
      </c>
    </row>
    <row r="5" spans="1:111" s="4" customFormat="1" x14ac:dyDescent="0.25">
      <c r="A5" s="3"/>
      <c r="B5" s="3" t="s">
        <v>0</v>
      </c>
      <c r="C5" s="9">
        <f>SUM(C3:C4)</f>
        <v>145</v>
      </c>
      <c r="D5" s="9">
        <f t="shared" ref="D5:BO5" si="12">SUM(D3:D4)</f>
        <v>145</v>
      </c>
      <c r="E5" s="9">
        <f t="shared" si="12"/>
        <v>145</v>
      </c>
      <c r="F5" s="9">
        <f t="shared" si="12"/>
        <v>145</v>
      </c>
      <c r="G5" s="9">
        <f t="shared" si="12"/>
        <v>145</v>
      </c>
      <c r="H5" s="9">
        <f t="shared" si="12"/>
        <v>145</v>
      </c>
      <c r="I5" s="9">
        <f t="shared" si="12"/>
        <v>145</v>
      </c>
      <c r="J5" s="9">
        <f t="shared" si="12"/>
        <v>145</v>
      </c>
      <c r="K5" s="9">
        <f t="shared" si="12"/>
        <v>145</v>
      </c>
      <c r="L5" s="9">
        <f t="shared" si="12"/>
        <v>145</v>
      </c>
      <c r="M5" s="9">
        <f t="shared" si="12"/>
        <v>145</v>
      </c>
      <c r="N5" s="9">
        <f t="shared" si="12"/>
        <v>145</v>
      </c>
      <c r="O5" s="9">
        <f t="shared" si="12"/>
        <v>145</v>
      </c>
      <c r="P5" s="9">
        <f t="shared" si="12"/>
        <v>145</v>
      </c>
      <c r="Q5" s="9">
        <f t="shared" si="12"/>
        <v>145</v>
      </c>
      <c r="R5" s="9">
        <f t="shared" si="12"/>
        <v>145</v>
      </c>
      <c r="S5" s="9">
        <f t="shared" si="12"/>
        <v>145</v>
      </c>
      <c r="T5" s="9">
        <f t="shared" si="12"/>
        <v>145</v>
      </c>
      <c r="U5" s="9">
        <f t="shared" si="12"/>
        <v>145</v>
      </c>
      <c r="V5" s="9">
        <f t="shared" si="12"/>
        <v>145</v>
      </c>
      <c r="W5" s="9">
        <f t="shared" si="12"/>
        <v>145</v>
      </c>
      <c r="X5" s="9">
        <f t="shared" si="12"/>
        <v>145</v>
      </c>
      <c r="Y5" s="9">
        <f t="shared" si="12"/>
        <v>145</v>
      </c>
      <c r="Z5" s="9">
        <f t="shared" si="12"/>
        <v>145</v>
      </c>
      <c r="AA5" s="9">
        <f t="shared" si="12"/>
        <v>145</v>
      </c>
      <c r="AB5" s="9">
        <f t="shared" si="12"/>
        <v>145</v>
      </c>
      <c r="AC5" s="9">
        <f t="shared" si="12"/>
        <v>145</v>
      </c>
      <c r="AD5" s="9">
        <f t="shared" si="12"/>
        <v>145</v>
      </c>
      <c r="AE5" s="9">
        <f t="shared" si="12"/>
        <v>145</v>
      </c>
      <c r="AF5" s="9">
        <f t="shared" si="12"/>
        <v>145</v>
      </c>
      <c r="AG5" s="9">
        <f t="shared" si="12"/>
        <v>145</v>
      </c>
      <c r="AH5" s="9">
        <f t="shared" si="12"/>
        <v>145</v>
      </c>
      <c r="AI5" s="9">
        <f t="shared" si="12"/>
        <v>145</v>
      </c>
      <c r="AJ5" s="9">
        <f t="shared" si="12"/>
        <v>145</v>
      </c>
      <c r="AK5" s="9">
        <f t="shared" si="12"/>
        <v>145</v>
      </c>
      <c r="AL5" s="9">
        <f t="shared" si="12"/>
        <v>145</v>
      </c>
      <c r="AM5" s="9">
        <f t="shared" si="12"/>
        <v>145</v>
      </c>
      <c r="AN5" s="9">
        <f t="shared" si="12"/>
        <v>145</v>
      </c>
      <c r="AO5" s="9">
        <f t="shared" si="12"/>
        <v>145</v>
      </c>
      <c r="AP5" s="9">
        <f t="shared" si="12"/>
        <v>145</v>
      </c>
      <c r="AQ5" s="9">
        <f t="shared" si="12"/>
        <v>145</v>
      </c>
      <c r="AR5" s="9">
        <f t="shared" si="12"/>
        <v>145</v>
      </c>
      <c r="AS5" s="9">
        <f t="shared" si="12"/>
        <v>145</v>
      </c>
      <c r="AT5" s="9">
        <f t="shared" si="12"/>
        <v>145</v>
      </c>
      <c r="AU5" s="9">
        <f t="shared" si="12"/>
        <v>145</v>
      </c>
      <c r="AV5" s="9">
        <f t="shared" si="12"/>
        <v>145</v>
      </c>
      <c r="AW5" s="9">
        <f t="shared" si="12"/>
        <v>145</v>
      </c>
      <c r="AX5" s="9">
        <f t="shared" si="12"/>
        <v>145</v>
      </c>
      <c r="AY5" s="9">
        <f t="shared" si="12"/>
        <v>145</v>
      </c>
      <c r="AZ5" s="9">
        <f t="shared" si="12"/>
        <v>145</v>
      </c>
      <c r="BA5" s="9">
        <f t="shared" si="12"/>
        <v>145</v>
      </c>
      <c r="BB5" s="9">
        <f t="shared" si="12"/>
        <v>145</v>
      </c>
      <c r="BC5" s="9">
        <f t="shared" si="12"/>
        <v>145</v>
      </c>
      <c r="BD5" s="9">
        <f t="shared" si="12"/>
        <v>145</v>
      </c>
      <c r="BE5" s="9">
        <f t="shared" si="12"/>
        <v>145</v>
      </c>
      <c r="BF5" s="9">
        <f t="shared" si="12"/>
        <v>145</v>
      </c>
      <c r="BG5" s="9">
        <f t="shared" si="12"/>
        <v>145</v>
      </c>
      <c r="BH5" s="9">
        <f t="shared" si="12"/>
        <v>145</v>
      </c>
      <c r="BI5" s="9">
        <f t="shared" si="12"/>
        <v>145</v>
      </c>
      <c r="BJ5" s="9">
        <f t="shared" si="12"/>
        <v>145</v>
      </c>
      <c r="BK5" s="9">
        <f t="shared" si="12"/>
        <v>145</v>
      </c>
      <c r="BL5" s="9">
        <f t="shared" si="12"/>
        <v>145</v>
      </c>
      <c r="BM5" s="9">
        <f t="shared" si="12"/>
        <v>145</v>
      </c>
      <c r="BN5" s="9">
        <f t="shared" si="12"/>
        <v>145</v>
      </c>
      <c r="BO5" s="9">
        <f t="shared" si="12"/>
        <v>145</v>
      </c>
      <c r="BP5" s="9">
        <f t="shared" ref="BP5:DD5" si="13">SUM(BP3:BP4)</f>
        <v>145</v>
      </c>
      <c r="BQ5" s="9">
        <f t="shared" si="13"/>
        <v>145</v>
      </c>
      <c r="BR5" s="9">
        <f t="shared" si="13"/>
        <v>145</v>
      </c>
      <c r="BS5" s="9">
        <f t="shared" si="13"/>
        <v>145</v>
      </c>
      <c r="BT5" s="9">
        <f t="shared" si="13"/>
        <v>145</v>
      </c>
      <c r="BU5" s="9">
        <f t="shared" si="13"/>
        <v>145</v>
      </c>
      <c r="BV5" s="9">
        <f t="shared" si="13"/>
        <v>145</v>
      </c>
      <c r="BW5" s="9">
        <f t="shared" si="13"/>
        <v>145</v>
      </c>
      <c r="BX5" s="9">
        <f t="shared" si="13"/>
        <v>145</v>
      </c>
      <c r="BY5" s="9">
        <f t="shared" si="13"/>
        <v>145</v>
      </c>
      <c r="BZ5" s="9">
        <f t="shared" si="13"/>
        <v>145</v>
      </c>
      <c r="CA5" s="9">
        <f t="shared" si="13"/>
        <v>145</v>
      </c>
      <c r="CB5" s="9">
        <f t="shared" si="13"/>
        <v>145</v>
      </c>
      <c r="CC5" s="9">
        <f t="shared" si="13"/>
        <v>145</v>
      </c>
      <c r="CD5" s="9">
        <f t="shared" si="13"/>
        <v>145</v>
      </c>
      <c r="CE5" s="9">
        <f t="shared" si="13"/>
        <v>145</v>
      </c>
      <c r="CF5" s="9">
        <f t="shared" si="13"/>
        <v>145</v>
      </c>
      <c r="CG5" s="9">
        <f t="shared" si="13"/>
        <v>145</v>
      </c>
      <c r="CH5" s="9">
        <f t="shared" si="13"/>
        <v>145</v>
      </c>
      <c r="CI5" s="9">
        <f t="shared" si="13"/>
        <v>145</v>
      </c>
      <c r="CJ5" s="9">
        <f t="shared" si="13"/>
        <v>145</v>
      </c>
      <c r="CK5" s="9">
        <f t="shared" si="13"/>
        <v>145</v>
      </c>
      <c r="CL5" s="9">
        <f t="shared" si="13"/>
        <v>145</v>
      </c>
      <c r="CM5" s="9">
        <f t="shared" si="13"/>
        <v>145</v>
      </c>
      <c r="CN5" s="9">
        <f t="shared" si="13"/>
        <v>145</v>
      </c>
      <c r="CO5" s="9">
        <f t="shared" si="13"/>
        <v>145</v>
      </c>
      <c r="CP5" s="9">
        <f t="shared" si="13"/>
        <v>145</v>
      </c>
      <c r="CQ5" s="9">
        <f t="shared" si="13"/>
        <v>145</v>
      </c>
      <c r="CR5" s="9">
        <f t="shared" si="13"/>
        <v>145</v>
      </c>
      <c r="CS5" s="9">
        <f t="shared" si="13"/>
        <v>145</v>
      </c>
      <c r="CT5" s="9">
        <f t="shared" si="13"/>
        <v>145</v>
      </c>
      <c r="CU5" s="9">
        <f t="shared" si="13"/>
        <v>145</v>
      </c>
      <c r="CV5" s="9">
        <f t="shared" si="13"/>
        <v>145</v>
      </c>
      <c r="CW5" s="9">
        <f t="shared" si="13"/>
        <v>145</v>
      </c>
      <c r="CX5" s="9">
        <f t="shared" si="13"/>
        <v>145</v>
      </c>
      <c r="CY5" s="9">
        <f t="shared" si="13"/>
        <v>145</v>
      </c>
      <c r="CZ5" s="9">
        <f t="shared" si="13"/>
        <v>145</v>
      </c>
      <c r="DA5" s="9">
        <f t="shared" si="13"/>
        <v>145</v>
      </c>
      <c r="DB5" s="9">
        <f t="shared" si="13"/>
        <v>145</v>
      </c>
      <c r="DC5" s="9">
        <f t="shared" si="13"/>
        <v>145</v>
      </c>
      <c r="DD5" s="9">
        <f t="shared" si="13"/>
        <v>145</v>
      </c>
      <c r="DE5" s="9"/>
      <c r="DF5" s="9"/>
      <c r="DG5" s="93">
        <f>SUM(C5:DD5)</f>
        <v>15370</v>
      </c>
    </row>
    <row r="6" spans="1:111" s="4" customFormat="1" x14ac:dyDescent="0.25">
      <c r="A6" s="3"/>
      <c r="B6" s="3"/>
      <c r="C6" s="9"/>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19"/>
    </row>
    <row r="7" spans="1:111" s="6" customFormat="1" x14ac:dyDescent="0.25">
      <c r="A7" s="5" t="s">
        <v>13</v>
      </c>
      <c r="B7" s="5" t="s">
        <v>5</v>
      </c>
      <c r="C7" s="15">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12">
        <v>0</v>
      </c>
      <c r="AC7" s="12">
        <v>0</v>
      </c>
      <c r="AD7" s="12">
        <v>0</v>
      </c>
      <c r="AE7" s="12">
        <v>0</v>
      </c>
      <c r="AF7" s="12">
        <v>0</v>
      </c>
      <c r="AG7" s="12">
        <v>0</v>
      </c>
      <c r="AH7" s="12">
        <v>0</v>
      </c>
      <c r="AI7" s="12">
        <v>0</v>
      </c>
      <c r="AJ7" s="12">
        <v>0</v>
      </c>
      <c r="AK7" s="12">
        <v>0</v>
      </c>
      <c r="AL7" s="12">
        <v>0</v>
      </c>
      <c r="AM7" s="12">
        <v>0</v>
      </c>
      <c r="AN7" s="12">
        <v>0</v>
      </c>
      <c r="AO7" s="12">
        <v>0</v>
      </c>
      <c r="AP7" s="12">
        <v>0</v>
      </c>
      <c r="AQ7" s="12">
        <v>0</v>
      </c>
      <c r="AR7" s="12">
        <v>0</v>
      </c>
      <c r="AS7" s="12">
        <v>0</v>
      </c>
      <c r="AT7" s="12">
        <v>0</v>
      </c>
      <c r="AU7" s="12">
        <v>0</v>
      </c>
      <c r="AV7" s="12">
        <v>0</v>
      </c>
      <c r="AW7" s="12">
        <v>0</v>
      </c>
      <c r="AX7" s="12">
        <v>0</v>
      </c>
      <c r="AY7" s="12">
        <v>0</v>
      </c>
      <c r="AZ7" s="12">
        <v>0</v>
      </c>
      <c r="BA7" s="12">
        <v>1000</v>
      </c>
      <c r="BB7" s="12">
        <v>0</v>
      </c>
      <c r="BC7" s="12">
        <v>0</v>
      </c>
      <c r="BD7" s="12">
        <v>0</v>
      </c>
      <c r="BE7" s="12">
        <v>0</v>
      </c>
      <c r="BF7" s="12">
        <v>0</v>
      </c>
      <c r="BG7" s="12">
        <v>0</v>
      </c>
      <c r="BH7" s="12">
        <v>0</v>
      </c>
      <c r="BI7" s="12">
        <v>0</v>
      </c>
      <c r="BJ7" s="12">
        <v>0</v>
      </c>
      <c r="BK7" s="12">
        <v>0</v>
      </c>
      <c r="BL7" s="12">
        <v>0</v>
      </c>
      <c r="BM7" s="12">
        <v>0</v>
      </c>
      <c r="BN7" s="12">
        <v>0</v>
      </c>
      <c r="BO7" s="12">
        <v>0</v>
      </c>
      <c r="BP7" s="12">
        <v>0</v>
      </c>
      <c r="BQ7" s="12">
        <v>0</v>
      </c>
      <c r="BR7" s="12">
        <v>0</v>
      </c>
      <c r="BS7" s="12">
        <v>0</v>
      </c>
      <c r="BT7" s="12">
        <v>0</v>
      </c>
      <c r="BU7" s="12">
        <v>0</v>
      </c>
      <c r="BV7" s="12">
        <v>0</v>
      </c>
      <c r="BW7" s="12">
        <v>0</v>
      </c>
      <c r="BX7" s="12">
        <v>0</v>
      </c>
      <c r="BY7" s="12">
        <v>0</v>
      </c>
      <c r="BZ7" s="12">
        <v>0</v>
      </c>
      <c r="CA7" s="12">
        <v>0</v>
      </c>
      <c r="CB7" s="12">
        <v>0</v>
      </c>
      <c r="CC7" s="12">
        <v>0</v>
      </c>
      <c r="CD7" s="12">
        <v>0</v>
      </c>
      <c r="CE7" s="12">
        <v>0</v>
      </c>
      <c r="CF7" s="12">
        <v>0</v>
      </c>
      <c r="CG7" s="12">
        <v>0</v>
      </c>
      <c r="CH7" s="12">
        <v>0</v>
      </c>
      <c r="CI7" s="12">
        <v>0</v>
      </c>
      <c r="CJ7" s="12">
        <v>0</v>
      </c>
      <c r="CK7" s="12">
        <v>0</v>
      </c>
      <c r="CL7" s="12">
        <v>0</v>
      </c>
      <c r="CM7" s="12">
        <v>0</v>
      </c>
      <c r="CN7" s="12">
        <v>0</v>
      </c>
      <c r="CO7" s="12">
        <v>0</v>
      </c>
      <c r="CP7" s="12">
        <v>0</v>
      </c>
      <c r="CQ7" s="12">
        <v>0</v>
      </c>
      <c r="CR7" s="12">
        <v>0</v>
      </c>
      <c r="CS7" s="12">
        <v>0</v>
      </c>
      <c r="CT7" s="12">
        <v>0</v>
      </c>
      <c r="CU7" s="12">
        <v>0</v>
      </c>
      <c r="CV7" s="12">
        <v>0</v>
      </c>
      <c r="CW7" s="12">
        <v>0</v>
      </c>
      <c r="CX7" s="12">
        <v>0</v>
      </c>
      <c r="CY7" s="12">
        <v>0</v>
      </c>
      <c r="CZ7" s="12">
        <v>0</v>
      </c>
      <c r="DA7" s="12">
        <v>0</v>
      </c>
      <c r="DB7" s="12">
        <v>0</v>
      </c>
      <c r="DC7" s="12">
        <v>0</v>
      </c>
      <c r="DD7" s="12">
        <v>0</v>
      </c>
      <c r="DE7" s="12"/>
      <c r="DF7" s="12"/>
      <c r="DG7" s="94">
        <f t="shared" ref="DG7:DG19" si="14">SUM(C7:DD7)</f>
        <v>1000</v>
      </c>
    </row>
    <row r="8" spans="1:111" s="6" customFormat="1" x14ac:dyDescent="0.25">
      <c r="A8" s="5"/>
      <c r="B8" s="5" t="s">
        <v>6</v>
      </c>
      <c r="C8" s="15">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c r="AB8" s="12">
        <v>0</v>
      </c>
      <c r="AC8" s="12">
        <v>0</v>
      </c>
      <c r="AD8" s="12">
        <v>0</v>
      </c>
      <c r="AE8" s="12">
        <v>0</v>
      </c>
      <c r="AF8" s="12">
        <v>0</v>
      </c>
      <c r="AG8" s="12">
        <v>0</v>
      </c>
      <c r="AH8" s="12">
        <v>0</v>
      </c>
      <c r="AI8" s="12">
        <v>0</v>
      </c>
      <c r="AJ8" s="12">
        <v>0</v>
      </c>
      <c r="AK8" s="12">
        <v>0</v>
      </c>
      <c r="AL8" s="12">
        <v>0</v>
      </c>
      <c r="AM8" s="12">
        <v>0</v>
      </c>
      <c r="AN8" s="12">
        <v>0</v>
      </c>
      <c r="AO8" s="12">
        <v>0</v>
      </c>
      <c r="AP8" s="12">
        <v>0</v>
      </c>
      <c r="AQ8" s="12">
        <v>0</v>
      </c>
      <c r="AR8" s="12">
        <v>0</v>
      </c>
      <c r="AS8" s="12">
        <v>0</v>
      </c>
      <c r="AT8" s="12">
        <v>0</v>
      </c>
      <c r="AU8" s="12">
        <v>0</v>
      </c>
      <c r="AV8" s="12">
        <v>0</v>
      </c>
      <c r="AW8" s="12">
        <v>0</v>
      </c>
      <c r="AX8" s="12">
        <v>0</v>
      </c>
      <c r="AY8" s="12">
        <v>0</v>
      </c>
      <c r="AZ8" s="12">
        <v>0</v>
      </c>
      <c r="BA8" s="12">
        <v>1000</v>
      </c>
      <c r="BB8" s="12">
        <v>0</v>
      </c>
      <c r="BC8" s="12">
        <v>0</v>
      </c>
      <c r="BD8" s="12">
        <v>0</v>
      </c>
      <c r="BE8" s="12">
        <v>0</v>
      </c>
      <c r="BF8" s="12">
        <v>0</v>
      </c>
      <c r="BG8" s="12">
        <v>0</v>
      </c>
      <c r="BH8" s="12">
        <v>0</v>
      </c>
      <c r="BI8" s="12">
        <v>0</v>
      </c>
      <c r="BJ8" s="12">
        <v>0</v>
      </c>
      <c r="BK8" s="12">
        <v>0</v>
      </c>
      <c r="BL8" s="12">
        <v>0</v>
      </c>
      <c r="BM8" s="12">
        <v>0</v>
      </c>
      <c r="BN8" s="12">
        <v>0</v>
      </c>
      <c r="BO8" s="12">
        <v>0</v>
      </c>
      <c r="BP8" s="12">
        <v>0</v>
      </c>
      <c r="BQ8" s="12">
        <v>0</v>
      </c>
      <c r="BR8" s="12">
        <v>0</v>
      </c>
      <c r="BS8" s="12">
        <v>0</v>
      </c>
      <c r="BT8" s="12">
        <v>0</v>
      </c>
      <c r="BU8" s="12">
        <v>0</v>
      </c>
      <c r="BV8" s="12">
        <v>0</v>
      </c>
      <c r="BW8" s="12">
        <v>0</v>
      </c>
      <c r="BX8" s="12">
        <v>0</v>
      </c>
      <c r="BY8" s="12">
        <v>0</v>
      </c>
      <c r="BZ8" s="12">
        <v>0</v>
      </c>
      <c r="CA8" s="12">
        <v>0</v>
      </c>
      <c r="CB8" s="12">
        <v>0</v>
      </c>
      <c r="CC8" s="12">
        <v>0</v>
      </c>
      <c r="CD8" s="12">
        <v>0</v>
      </c>
      <c r="CE8" s="12">
        <v>0</v>
      </c>
      <c r="CF8" s="12">
        <v>0</v>
      </c>
      <c r="CG8" s="12">
        <v>0</v>
      </c>
      <c r="CH8" s="12">
        <v>0</v>
      </c>
      <c r="CI8" s="12">
        <v>0</v>
      </c>
      <c r="CJ8" s="12">
        <v>0</v>
      </c>
      <c r="CK8" s="12">
        <v>0</v>
      </c>
      <c r="CL8" s="12">
        <v>0</v>
      </c>
      <c r="CM8" s="12">
        <v>0</v>
      </c>
      <c r="CN8" s="12">
        <v>0</v>
      </c>
      <c r="CO8" s="12">
        <v>0</v>
      </c>
      <c r="CP8" s="12">
        <v>0</v>
      </c>
      <c r="CQ8" s="12">
        <v>0</v>
      </c>
      <c r="CR8" s="12">
        <v>0</v>
      </c>
      <c r="CS8" s="12">
        <v>0</v>
      </c>
      <c r="CT8" s="12">
        <v>0</v>
      </c>
      <c r="CU8" s="12">
        <v>0</v>
      </c>
      <c r="CV8" s="12">
        <v>0</v>
      </c>
      <c r="CW8" s="12">
        <v>0</v>
      </c>
      <c r="CX8" s="12">
        <v>0</v>
      </c>
      <c r="CY8" s="12">
        <v>0</v>
      </c>
      <c r="CZ8" s="12">
        <v>0</v>
      </c>
      <c r="DA8" s="12">
        <v>0</v>
      </c>
      <c r="DB8" s="12">
        <v>0</v>
      </c>
      <c r="DC8" s="12">
        <v>0</v>
      </c>
      <c r="DD8" s="12">
        <v>0</v>
      </c>
      <c r="DE8" s="12"/>
      <c r="DF8" s="12"/>
      <c r="DG8" s="94">
        <f t="shared" si="14"/>
        <v>1000</v>
      </c>
    </row>
    <row r="9" spans="1:111" s="6" customFormat="1" x14ac:dyDescent="0.25">
      <c r="A9" s="5"/>
      <c r="B9" s="5" t="s">
        <v>139</v>
      </c>
      <c r="C9" s="15">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12">
        <v>0</v>
      </c>
      <c r="AC9" s="12">
        <v>0</v>
      </c>
      <c r="AD9" s="12">
        <v>0</v>
      </c>
      <c r="AE9" s="12">
        <v>0</v>
      </c>
      <c r="AF9" s="12">
        <v>0</v>
      </c>
      <c r="AG9" s="12">
        <v>500</v>
      </c>
      <c r="AH9" s="12">
        <v>0</v>
      </c>
      <c r="AI9" s="12">
        <v>0</v>
      </c>
      <c r="AJ9" s="12">
        <v>0</v>
      </c>
      <c r="AK9" s="12">
        <v>0</v>
      </c>
      <c r="AL9" s="12">
        <v>0</v>
      </c>
      <c r="AM9" s="12">
        <v>0</v>
      </c>
      <c r="AN9" s="12">
        <v>0</v>
      </c>
      <c r="AO9" s="12">
        <v>0</v>
      </c>
      <c r="AP9" s="12">
        <v>0</v>
      </c>
      <c r="AQ9" s="12">
        <v>0</v>
      </c>
      <c r="AR9" s="12">
        <v>0</v>
      </c>
      <c r="AS9" s="12">
        <v>0</v>
      </c>
      <c r="AT9" s="12">
        <v>0</v>
      </c>
      <c r="AU9" s="12">
        <v>0</v>
      </c>
      <c r="AV9" s="12">
        <v>0</v>
      </c>
      <c r="AW9" s="12">
        <v>0</v>
      </c>
      <c r="AX9" s="12">
        <v>0</v>
      </c>
      <c r="AY9" s="12">
        <v>0</v>
      </c>
      <c r="AZ9" s="12">
        <v>0</v>
      </c>
      <c r="BA9" s="12">
        <v>0</v>
      </c>
      <c r="BB9" s="12">
        <v>0</v>
      </c>
      <c r="BC9" s="12">
        <v>0</v>
      </c>
      <c r="BD9" s="12">
        <v>0</v>
      </c>
      <c r="BE9" s="12">
        <v>0</v>
      </c>
      <c r="BF9" s="12">
        <v>0</v>
      </c>
      <c r="BG9" s="12">
        <v>0</v>
      </c>
      <c r="BH9" s="12">
        <v>0</v>
      </c>
      <c r="BI9" s="12">
        <v>0</v>
      </c>
      <c r="BJ9" s="12">
        <v>0</v>
      </c>
      <c r="BK9" s="12">
        <v>0</v>
      </c>
      <c r="BL9" s="12">
        <v>0</v>
      </c>
      <c r="BM9" s="12">
        <v>0</v>
      </c>
      <c r="BN9" s="12">
        <v>0</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500</v>
      </c>
      <c r="CF9" s="12">
        <v>0</v>
      </c>
      <c r="CG9" s="12">
        <v>0</v>
      </c>
      <c r="CH9" s="12">
        <v>0</v>
      </c>
      <c r="CI9" s="12">
        <v>0</v>
      </c>
      <c r="CJ9" s="12">
        <v>0</v>
      </c>
      <c r="CK9" s="12">
        <v>0</v>
      </c>
      <c r="CL9" s="12">
        <v>0</v>
      </c>
      <c r="CM9" s="12">
        <v>0</v>
      </c>
      <c r="CN9" s="12">
        <v>0</v>
      </c>
      <c r="CO9" s="12">
        <v>0</v>
      </c>
      <c r="CP9" s="12">
        <v>0</v>
      </c>
      <c r="CQ9" s="12">
        <v>0</v>
      </c>
      <c r="CR9" s="12">
        <v>0</v>
      </c>
      <c r="CS9" s="12">
        <v>0</v>
      </c>
      <c r="CT9" s="12">
        <v>0</v>
      </c>
      <c r="CU9" s="12">
        <v>0</v>
      </c>
      <c r="CV9" s="12">
        <v>0</v>
      </c>
      <c r="CW9" s="12">
        <v>0</v>
      </c>
      <c r="CX9" s="12">
        <v>0</v>
      </c>
      <c r="CY9" s="12">
        <v>0</v>
      </c>
      <c r="CZ9" s="12">
        <v>0</v>
      </c>
      <c r="DA9" s="12">
        <v>0</v>
      </c>
      <c r="DB9" s="12">
        <v>0</v>
      </c>
      <c r="DC9" s="12">
        <v>0</v>
      </c>
      <c r="DD9" s="12">
        <v>0</v>
      </c>
      <c r="DE9" s="12"/>
      <c r="DF9" s="12"/>
      <c r="DG9" s="94">
        <f t="shared" si="14"/>
        <v>1000</v>
      </c>
    </row>
    <row r="10" spans="1:111" s="6" customFormat="1" x14ac:dyDescent="0.25">
      <c r="A10" s="5"/>
      <c r="B10" s="5" t="s">
        <v>140</v>
      </c>
      <c r="C10" s="15">
        <v>0</v>
      </c>
      <c r="D10" s="12">
        <v>0</v>
      </c>
      <c r="E10" s="12">
        <v>0</v>
      </c>
      <c r="F10" s="12">
        <v>0</v>
      </c>
      <c r="G10" s="12">
        <v>0</v>
      </c>
      <c r="H10" s="12">
        <v>1000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0</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c r="BV10" s="12">
        <v>0</v>
      </c>
      <c r="BW10" s="12">
        <v>0</v>
      </c>
      <c r="BX10" s="12">
        <v>0</v>
      </c>
      <c r="BY10" s="12">
        <v>0</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2">
        <v>0</v>
      </c>
      <c r="CR10" s="12">
        <v>0</v>
      </c>
      <c r="CS10" s="12">
        <v>0</v>
      </c>
      <c r="CT10" s="12">
        <v>0</v>
      </c>
      <c r="CU10" s="12">
        <v>0</v>
      </c>
      <c r="CV10" s="12">
        <v>0</v>
      </c>
      <c r="CW10" s="12">
        <v>0</v>
      </c>
      <c r="CX10" s="12">
        <v>0</v>
      </c>
      <c r="CY10" s="12">
        <v>0</v>
      </c>
      <c r="CZ10" s="12">
        <v>0</v>
      </c>
      <c r="DA10" s="12">
        <v>0</v>
      </c>
      <c r="DB10" s="12">
        <v>0</v>
      </c>
      <c r="DC10" s="12">
        <v>0</v>
      </c>
      <c r="DD10" s="12">
        <v>0</v>
      </c>
      <c r="DE10" s="12"/>
      <c r="DF10" s="12"/>
      <c r="DG10" s="94">
        <f t="shared" si="14"/>
        <v>1000</v>
      </c>
    </row>
    <row r="11" spans="1:111" s="6" customFormat="1" x14ac:dyDescent="0.25">
      <c r="A11" s="5"/>
      <c r="B11" s="5" t="s">
        <v>141</v>
      </c>
      <c r="C11" s="15">
        <v>0</v>
      </c>
      <c r="D11" s="15">
        <v>0</v>
      </c>
      <c r="E11" s="15">
        <v>0</v>
      </c>
      <c r="F11" s="15">
        <v>0</v>
      </c>
      <c r="G11" s="15">
        <v>0</v>
      </c>
      <c r="H11" s="15">
        <v>0</v>
      </c>
      <c r="I11" s="15">
        <v>0</v>
      </c>
      <c r="J11" s="15">
        <v>0</v>
      </c>
      <c r="K11" s="15">
        <v>0</v>
      </c>
      <c r="L11" s="15">
        <v>0</v>
      </c>
      <c r="M11" s="12">
        <v>500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250</v>
      </c>
      <c r="BV11" s="12">
        <v>0</v>
      </c>
      <c r="BW11" s="12">
        <v>0</v>
      </c>
      <c r="BX11" s="12">
        <v>0</v>
      </c>
      <c r="BY11" s="12">
        <v>0</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2">
        <v>0</v>
      </c>
      <c r="CR11" s="12">
        <v>0</v>
      </c>
      <c r="CS11" s="12">
        <v>0</v>
      </c>
      <c r="CT11" s="12">
        <v>0</v>
      </c>
      <c r="CU11" s="12">
        <v>0</v>
      </c>
      <c r="CV11" s="12">
        <v>0</v>
      </c>
      <c r="CW11" s="12">
        <v>0</v>
      </c>
      <c r="CX11" s="12">
        <v>0</v>
      </c>
      <c r="CY11" s="12">
        <v>0</v>
      </c>
      <c r="CZ11" s="12">
        <v>0</v>
      </c>
      <c r="DA11" s="12">
        <v>0</v>
      </c>
      <c r="DB11" s="12">
        <v>0</v>
      </c>
      <c r="DC11" s="12">
        <v>0</v>
      </c>
      <c r="DD11" s="12">
        <v>0</v>
      </c>
      <c r="DE11" s="12"/>
      <c r="DF11" s="12"/>
      <c r="DG11" s="94">
        <f t="shared" si="14"/>
        <v>750</v>
      </c>
    </row>
    <row r="12" spans="1:111" s="6" customFormat="1" x14ac:dyDescent="0.25">
      <c r="A12" s="5"/>
      <c r="B12" s="5" t="s">
        <v>142</v>
      </c>
      <c r="C12" s="15">
        <v>0</v>
      </c>
      <c r="D12" s="15">
        <v>0</v>
      </c>
      <c r="E12" s="15">
        <v>0</v>
      </c>
      <c r="F12" s="15">
        <v>0</v>
      </c>
      <c r="G12" s="15">
        <v>0</v>
      </c>
      <c r="H12" s="15">
        <v>500</v>
      </c>
      <c r="I12" s="15">
        <v>0</v>
      </c>
      <c r="J12" s="15">
        <v>0</v>
      </c>
      <c r="K12" s="15">
        <v>0</v>
      </c>
      <c r="L12" s="15">
        <v>0</v>
      </c>
      <c r="M12" s="15">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v>0</v>
      </c>
      <c r="AY12" s="12">
        <v>0</v>
      </c>
      <c r="AZ12" s="12">
        <v>0</v>
      </c>
      <c r="BA12" s="12">
        <v>0</v>
      </c>
      <c r="BB12" s="12">
        <v>0</v>
      </c>
      <c r="BC12" s="12">
        <v>0</v>
      </c>
      <c r="BD12" s="12">
        <v>0</v>
      </c>
      <c r="BE12" s="12">
        <v>0</v>
      </c>
      <c r="BF12" s="12">
        <v>100</v>
      </c>
      <c r="BG12" s="12">
        <v>0</v>
      </c>
      <c r="BH12" s="12">
        <v>0</v>
      </c>
      <c r="BI12" s="12">
        <v>0</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2">
        <v>0</v>
      </c>
      <c r="CV12" s="12">
        <v>0</v>
      </c>
      <c r="CW12" s="12">
        <v>0</v>
      </c>
      <c r="CX12" s="12">
        <v>0</v>
      </c>
      <c r="CY12" s="12">
        <v>0</v>
      </c>
      <c r="CZ12" s="12">
        <v>0</v>
      </c>
      <c r="DA12" s="12">
        <v>0</v>
      </c>
      <c r="DB12" s="12">
        <v>0</v>
      </c>
      <c r="DC12" s="12">
        <v>0</v>
      </c>
      <c r="DD12" s="12">
        <v>0</v>
      </c>
      <c r="DE12" s="12"/>
      <c r="DF12" s="12"/>
      <c r="DG12" s="94">
        <f t="shared" si="14"/>
        <v>600</v>
      </c>
    </row>
    <row r="13" spans="1:111" s="6" customFormat="1" x14ac:dyDescent="0.25">
      <c r="A13" s="5"/>
      <c r="B13" s="5" t="s">
        <v>143</v>
      </c>
      <c r="C13" s="15">
        <v>0</v>
      </c>
      <c r="D13" s="15">
        <v>0</v>
      </c>
      <c r="E13" s="15">
        <v>0</v>
      </c>
      <c r="F13" s="15">
        <v>0</v>
      </c>
      <c r="G13" s="15">
        <v>0</v>
      </c>
      <c r="H13" s="15">
        <v>0</v>
      </c>
      <c r="I13" s="15">
        <v>0</v>
      </c>
      <c r="J13" s="15">
        <v>0</v>
      </c>
      <c r="K13" s="15">
        <v>0</v>
      </c>
      <c r="L13" s="15">
        <v>0</v>
      </c>
      <c r="M13" s="15">
        <v>500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c r="AK13" s="12">
        <v>0</v>
      </c>
      <c r="AL13" s="12">
        <v>0</v>
      </c>
      <c r="AM13" s="12">
        <v>0</v>
      </c>
      <c r="AN13" s="12">
        <v>0</v>
      </c>
      <c r="AO13" s="12">
        <v>0</v>
      </c>
      <c r="AP13" s="12">
        <v>0</v>
      </c>
      <c r="AQ13" s="12">
        <v>0</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250</v>
      </c>
      <c r="BL13" s="12">
        <v>0</v>
      </c>
      <c r="BM13" s="12">
        <v>0</v>
      </c>
      <c r="BN13" s="12">
        <v>0</v>
      </c>
      <c r="BO13" s="12">
        <v>0</v>
      </c>
      <c r="BP13" s="12">
        <v>0</v>
      </c>
      <c r="BQ13" s="12">
        <v>0</v>
      </c>
      <c r="BR13" s="12">
        <v>0</v>
      </c>
      <c r="BS13" s="12">
        <v>0</v>
      </c>
      <c r="BT13" s="12">
        <v>0</v>
      </c>
      <c r="BU13" s="12">
        <v>0</v>
      </c>
      <c r="BV13" s="12">
        <v>0</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2">
        <v>0</v>
      </c>
      <c r="CR13" s="12">
        <v>0</v>
      </c>
      <c r="CS13" s="12">
        <v>0</v>
      </c>
      <c r="CT13" s="12">
        <v>0</v>
      </c>
      <c r="CU13" s="12">
        <v>0</v>
      </c>
      <c r="CV13" s="12">
        <v>0</v>
      </c>
      <c r="CW13" s="12">
        <v>0</v>
      </c>
      <c r="CX13" s="12">
        <v>0</v>
      </c>
      <c r="CY13" s="12">
        <v>0</v>
      </c>
      <c r="CZ13" s="12">
        <v>0</v>
      </c>
      <c r="DA13" s="12">
        <v>0</v>
      </c>
      <c r="DB13" s="12">
        <v>0</v>
      </c>
      <c r="DC13" s="12">
        <v>0</v>
      </c>
      <c r="DD13" s="12">
        <v>0</v>
      </c>
      <c r="DE13" s="12"/>
      <c r="DF13" s="12"/>
      <c r="DG13" s="94">
        <f t="shared" si="14"/>
        <v>750</v>
      </c>
    </row>
    <row r="14" spans="1:111" s="6" customFormat="1" x14ac:dyDescent="0.25">
      <c r="A14" s="5"/>
      <c r="B14" s="5" t="s">
        <v>8</v>
      </c>
      <c r="C14" s="15">
        <v>0</v>
      </c>
      <c r="D14" s="15">
        <v>0</v>
      </c>
      <c r="E14" s="15">
        <v>0</v>
      </c>
      <c r="F14" s="15">
        <v>0</v>
      </c>
      <c r="G14" s="15">
        <v>0</v>
      </c>
      <c r="H14" s="15">
        <v>0</v>
      </c>
      <c r="I14" s="15">
        <v>0</v>
      </c>
      <c r="J14" s="15">
        <v>0</v>
      </c>
      <c r="K14" s="15">
        <v>0</v>
      </c>
      <c r="L14" s="15">
        <v>0</v>
      </c>
      <c r="M14" s="15">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2000</v>
      </c>
      <c r="AH14" s="12">
        <v>0</v>
      </c>
      <c r="AI14" s="12">
        <v>0</v>
      </c>
      <c r="AJ14" s="12">
        <v>0</v>
      </c>
      <c r="AK14" s="12">
        <v>0</v>
      </c>
      <c r="AL14" s="12">
        <v>0</v>
      </c>
      <c r="AM14" s="12">
        <v>0</v>
      </c>
      <c r="AN14" s="12">
        <v>0</v>
      </c>
      <c r="AO14" s="12">
        <v>0</v>
      </c>
      <c r="AP14" s="12">
        <v>0</v>
      </c>
      <c r="AQ14" s="12">
        <v>0</v>
      </c>
      <c r="AR14" s="12">
        <v>0</v>
      </c>
      <c r="AS14" s="12">
        <v>0</v>
      </c>
      <c r="AT14" s="12">
        <v>0</v>
      </c>
      <c r="AU14" s="12">
        <v>0</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1000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2">
        <v>0</v>
      </c>
      <c r="CW14" s="12">
        <v>0</v>
      </c>
      <c r="CX14" s="12">
        <v>0</v>
      </c>
      <c r="CY14" s="12">
        <v>0</v>
      </c>
      <c r="CZ14" s="12">
        <v>0</v>
      </c>
      <c r="DA14" s="12">
        <v>0</v>
      </c>
      <c r="DB14" s="12">
        <v>0</v>
      </c>
      <c r="DC14" s="12">
        <v>0</v>
      </c>
      <c r="DD14" s="12">
        <v>0</v>
      </c>
      <c r="DE14" s="12"/>
      <c r="DF14" s="12"/>
      <c r="DG14" s="94">
        <f t="shared" si="14"/>
        <v>3000</v>
      </c>
    </row>
    <row r="15" spans="1:111" s="6" customFormat="1" x14ac:dyDescent="0.25">
      <c r="A15" s="5"/>
      <c r="B15" s="5" t="s">
        <v>7</v>
      </c>
      <c r="C15" s="15">
        <v>0</v>
      </c>
      <c r="D15" s="15">
        <v>0</v>
      </c>
      <c r="E15" s="15">
        <v>0</v>
      </c>
      <c r="F15" s="15">
        <v>0</v>
      </c>
      <c r="G15" s="15">
        <v>0</v>
      </c>
      <c r="H15" s="15">
        <v>0</v>
      </c>
      <c r="I15" s="15">
        <v>0</v>
      </c>
      <c r="J15" s="15">
        <v>0</v>
      </c>
      <c r="K15" s="15">
        <v>0</v>
      </c>
      <c r="L15" s="15">
        <v>0</v>
      </c>
      <c r="M15" s="15">
        <v>0</v>
      </c>
      <c r="N15" s="12">
        <v>0</v>
      </c>
      <c r="O15" s="12">
        <v>0</v>
      </c>
      <c r="P15" s="12">
        <v>0</v>
      </c>
      <c r="Q15" s="12">
        <v>0</v>
      </c>
      <c r="R15" s="12">
        <v>0</v>
      </c>
      <c r="S15" s="12">
        <v>0</v>
      </c>
      <c r="T15" s="12">
        <v>0</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0</v>
      </c>
      <c r="AK15" s="12">
        <v>0</v>
      </c>
      <c r="AL15" s="12">
        <v>0</v>
      </c>
      <c r="AM15" s="12">
        <v>0</v>
      </c>
      <c r="AN15" s="12">
        <v>0</v>
      </c>
      <c r="AO15" s="12">
        <v>0</v>
      </c>
      <c r="AP15" s="12">
        <v>0</v>
      </c>
      <c r="AQ15" s="12">
        <v>500</v>
      </c>
      <c r="AR15" s="12">
        <v>0</v>
      </c>
      <c r="AS15" s="12">
        <v>0</v>
      </c>
      <c r="AT15" s="12">
        <v>0</v>
      </c>
      <c r="AU15" s="12">
        <v>0</v>
      </c>
      <c r="AV15" s="12">
        <v>0</v>
      </c>
      <c r="AW15" s="12">
        <v>0</v>
      </c>
      <c r="AX15" s="12">
        <v>0</v>
      </c>
      <c r="AY15" s="12">
        <v>0</v>
      </c>
      <c r="AZ15" s="12">
        <v>0</v>
      </c>
      <c r="BA15" s="12">
        <v>0</v>
      </c>
      <c r="BB15" s="12">
        <v>0</v>
      </c>
      <c r="BC15" s="12">
        <v>0</v>
      </c>
      <c r="BD15" s="12">
        <v>0</v>
      </c>
      <c r="BE15" s="12">
        <v>0</v>
      </c>
      <c r="BF15" s="12">
        <v>0</v>
      </c>
      <c r="BG15" s="12">
        <v>0</v>
      </c>
      <c r="BH15" s="12">
        <v>0</v>
      </c>
      <c r="BI15" s="12">
        <v>0</v>
      </c>
      <c r="BJ15" s="12">
        <v>0</v>
      </c>
      <c r="BK15" s="12">
        <v>0</v>
      </c>
      <c r="BL15" s="12">
        <v>0</v>
      </c>
      <c r="BM15" s="12">
        <v>0</v>
      </c>
      <c r="BN15" s="12">
        <v>0</v>
      </c>
      <c r="BO15" s="12">
        <v>0</v>
      </c>
      <c r="BP15" s="12">
        <v>0</v>
      </c>
      <c r="BQ15" s="12">
        <v>0</v>
      </c>
      <c r="BR15" s="12">
        <v>0</v>
      </c>
      <c r="BS15" s="12">
        <v>0</v>
      </c>
      <c r="BT15" s="12">
        <v>0</v>
      </c>
      <c r="BU15" s="12">
        <v>0</v>
      </c>
      <c r="BV15" s="12">
        <v>0</v>
      </c>
      <c r="BW15" s="12">
        <v>0</v>
      </c>
      <c r="BX15" s="12">
        <v>0</v>
      </c>
      <c r="BY15" s="12">
        <v>0</v>
      </c>
      <c r="BZ15" s="12">
        <v>0</v>
      </c>
      <c r="CA15" s="12">
        <v>0</v>
      </c>
      <c r="CB15" s="12">
        <v>0</v>
      </c>
      <c r="CC15" s="12">
        <v>0</v>
      </c>
      <c r="CD15" s="12">
        <v>0</v>
      </c>
      <c r="CE15" s="12">
        <v>0</v>
      </c>
      <c r="CF15" s="12">
        <v>0</v>
      </c>
      <c r="CG15" s="12">
        <v>0</v>
      </c>
      <c r="CH15" s="12">
        <v>0</v>
      </c>
      <c r="CI15" s="12">
        <v>0</v>
      </c>
      <c r="CJ15" s="12">
        <v>0</v>
      </c>
      <c r="CK15" s="12">
        <v>0</v>
      </c>
      <c r="CL15" s="12">
        <v>0</v>
      </c>
      <c r="CM15" s="12">
        <v>0</v>
      </c>
      <c r="CN15" s="12">
        <v>0</v>
      </c>
      <c r="CO15" s="12">
        <v>200</v>
      </c>
      <c r="CP15" s="12">
        <v>0</v>
      </c>
      <c r="CQ15" s="12">
        <v>0</v>
      </c>
      <c r="CR15" s="12">
        <v>0</v>
      </c>
      <c r="CS15" s="12">
        <v>0</v>
      </c>
      <c r="CT15" s="12">
        <v>0</v>
      </c>
      <c r="CU15" s="12">
        <v>0</v>
      </c>
      <c r="CV15" s="12">
        <v>0</v>
      </c>
      <c r="CW15" s="12">
        <v>0</v>
      </c>
      <c r="CX15" s="12">
        <v>0</v>
      </c>
      <c r="CY15" s="12">
        <v>0</v>
      </c>
      <c r="CZ15" s="12">
        <v>0</v>
      </c>
      <c r="DA15" s="12">
        <v>0</v>
      </c>
      <c r="DB15" s="12">
        <v>0</v>
      </c>
      <c r="DC15" s="12">
        <v>0</v>
      </c>
      <c r="DD15" s="12">
        <v>0</v>
      </c>
      <c r="DE15" s="12"/>
      <c r="DF15" s="12"/>
      <c r="DG15" s="94">
        <f t="shared" si="14"/>
        <v>700</v>
      </c>
    </row>
    <row r="16" spans="1:111" s="6" customFormat="1" x14ac:dyDescent="0.25">
      <c r="A16" s="5"/>
      <c r="B16" s="5" t="s">
        <v>43</v>
      </c>
      <c r="C16" s="15">
        <v>0</v>
      </c>
      <c r="D16" s="15">
        <v>0</v>
      </c>
      <c r="E16" s="15">
        <v>0</v>
      </c>
      <c r="F16" s="15">
        <v>0</v>
      </c>
      <c r="G16" s="15">
        <v>0</v>
      </c>
      <c r="H16" s="15">
        <v>0</v>
      </c>
      <c r="I16" s="15">
        <v>0</v>
      </c>
      <c r="J16" s="15">
        <v>0</v>
      </c>
      <c r="K16" s="15">
        <v>0</v>
      </c>
      <c r="L16" s="15">
        <v>0</v>
      </c>
      <c r="M16" s="15">
        <v>0</v>
      </c>
      <c r="N16" s="12">
        <v>0</v>
      </c>
      <c r="O16" s="12">
        <v>0</v>
      </c>
      <c r="P16" s="12">
        <v>0</v>
      </c>
      <c r="Q16" s="12">
        <v>0</v>
      </c>
      <c r="R16" s="12">
        <v>0</v>
      </c>
      <c r="S16" s="12">
        <v>0</v>
      </c>
      <c r="T16" s="12">
        <v>0</v>
      </c>
      <c r="U16" s="12">
        <v>0</v>
      </c>
      <c r="V16" s="12">
        <v>0</v>
      </c>
      <c r="W16" s="12">
        <v>0</v>
      </c>
      <c r="X16" s="12">
        <v>2500</v>
      </c>
      <c r="Y16" s="12">
        <v>0</v>
      </c>
      <c r="Z16" s="12">
        <v>0</v>
      </c>
      <c r="AA16" s="12">
        <v>0</v>
      </c>
      <c r="AB16" s="12">
        <v>0</v>
      </c>
      <c r="AC16" s="12">
        <v>0</v>
      </c>
      <c r="AD16" s="12">
        <v>0</v>
      </c>
      <c r="AE16" s="12">
        <v>0</v>
      </c>
      <c r="AF16" s="12">
        <v>0</v>
      </c>
      <c r="AG16" s="12">
        <v>0</v>
      </c>
      <c r="AH16" s="12">
        <v>0</v>
      </c>
      <c r="AI16" s="12">
        <v>0</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1000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0</v>
      </c>
      <c r="CR16" s="12">
        <v>0</v>
      </c>
      <c r="CS16" s="12">
        <v>0</v>
      </c>
      <c r="CT16" s="12">
        <v>0</v>
      </c>
      <c r="CU16" s="12">
        <v>0</v>
      </c>
      <c r="CV16" s="12">
        <v>0</v>
      </c>
      <c r="CW16" s="12">
        <v>0</v>
      </c>
      <c r="CX16" s="12">
        <v>0</v>
      </c>
      <c r="CY16" s="12">
        <v>0</v>
      </c>
      <c r="CZ16" s="12">
        <v>0</v>
      </c>
      <c r="DA16" s="12">
        <v>0</v>
      </c>
      <c r="DB16" s="12">
        <v>0</v>
      </c>
      <c r="DC16" s="12">
        <v>0</v>
      </c>
      <c r="DD16" s="12">
        <v>0</v>
      </c>
      <c r="DE16" s="12"/>
      <c r="DF16" s="12"/>
      <c r="DG16" s="94">
        <f t="shared" si="14"/>
        <v>3500</v>
      </c>
    </row>
    <row r="17" spans="1:112" s="6" customFormat="1" x14ac:dyDescent="0.25">
      <c r="A17" s="5"/>
      <c r="B17" s="5" t="s">
        <v>147</v>
      </c>
      <c r="C17" s="15">
        <v>0</v>
      </c>
      <c r="D17" s="15">
        <v>0</v>
      </c>
      <c r="E17" s="15">
        <v>0</v>
      </c>
      <c r="F17" s="15">
        <v>0</v>
      </c>
      <c r="G17" s="15">
        <v>0</v>
      </c>
      <c r="H17" s="15">
        <v>0</v>
      </c>
      <c r="I17" s="15">
        <v>0</v>
      </c>
      <c r="J17" s="15">
        <v>0</v>
      </c>
      <c r="K17" s="15">
        <v>0</v>
      </c>
      <c r="L17" s="15">
        <v>0</v>
      </c>
      <c r="M17" s="15">
        <v>750</v>
      </c>
      <c r="N17" s="15">
        <v>0</v>
      </c>
      <c r="O17" s="15">
        <v>0</v>
      </c>
      <c r="P17" s="15">
        <v>0</v>
      </c>
      <c r="Q17" s="15">
        <v>0</v>
      </c>
      <c r="R17" s="15">
        <v>0</v>
      </c>
      <c r="S17" s="15">
        <v>0</v>
      </c>
      <c r="T17" s="15">
        <v>0</v>
      </c>
      <c r="U17" s="15">
        <v>0</v>
      </c>
      <c r="V17" s="15">
        <v>0</v>
      </c>
      <c r="W17" s="12">
        <v>0</v>
      </c>
      <c r="X17" s="12">
        <v>0</v>
      </c>
      <c r="Y17" s="12">
        <v>0</v>
      </c>
      <c r="Z17" s="12">
        <v>0</v>
      </c>
      <c r="AA17" s="12">
        <v>0</v>
      </c>
      <c r="AB17" s="12">
        <v>0</v>
      </c>
      <c r="AC17" s="12">
        <v>0</v>
      </c>
      <c r="AD17" s="12">
        <v>0</v>
      </c>
      <c r="AE17" s="12">
        <v>0</v>
      </c>
      <c r="AF17" s="12">
        <v>2500</v>
      </c>
      <c r="AG17" s="12">
        <v>0</v>
      </c>
      <c r="AH17" s="12">
        <v>0</v>
      </c>
      <c r="AI17" s="12">
        <v>0</v>
      </c>
      <c r="AJ17" s="12">
        <v>0</v>
      </c>
      <c r="AK17" s="12">
        <v>0</v>
      </c>
      <c r="AL17" s="12">
        <v>0</v>
      </c>
      <c r="AM17" s="12">
        <v>0</v>
      </c>
      <c r="AN17" s="12">
        <v>0</v>
      </c>
      <c r="AO17" s="12">
        <v>0</v>
      </c>
      <c r="AP17" s="12">
        <v>0</v>
      </c>
      <c r="AQ17" s="12">
        <v>0</v>
      </c>
      <c r="AR17" s="12">
        <v>0</v>
      </c>
      <c r="AS17" s="12">
        <v>0</v>
      </c>
      <c r="AT17" s="12">
        <v>0</v>
      </c>
      <c r="AU17" s="12">
        <v>0</v>
      </c>
      <c r="AV17" s="12">
        <v>0</v>
      </c>
      <c r="AW17" s="12">
        <v>0</v>
      </c>
      <c r="AX17" s="12">
        <v>0</v>
      </c>
      <c r="AY17" s="12">
        <v>0</v>
      </c>
      <c r="AZ17" s="12">
        <v>0</v>
      </c>
      <c r="BA17" s="12">
        <v>0</v>
      </c>
      <c r="BB17" s="12">
        <v>0</v>
      </c>
      <c r="BC17" s="12">
        <v>0</v>
      </c>
      <c r="BD17" s="12">
        <v>0</v>
      </c>
      <c r="BE17" s="12">
        <v>0</v>
      </c>
      <c r="BF17" s="12">
        <v>0</v>
      </c>
      <c r="BG17" s="12">
        <v>0</v>
      </c>
      <c r="BH17" s="12">
        <v>0</v>
      </c>
      <c r="BI17" s="12">
        <v>0</v>
      </c>
      <c r="BJ17" s="12">
        <v>0</v>
      </c>
      <c r="BK17" s="12">
        <v>1000</v>
      </c>
      <c r="BL17" s="12">
        <v>0</v>
      </c>
      <c r="BM17" s="12">
        <v>0</v>
      </c>
      <c r="BN17" s="12">
        <v>0</v>
      </c>
      <c r="BO17" s="12">
        <v>0</v>
      </c>
      <c r="BP17" s="12">
        <v>0</v>
      </c>
      <c r="BQ17" s="12">
        <v>0</v>
      </c>
      <c r="BR17" s="12">
        <v>0</v>
      </c>
      <c r="BS17" s="12">
        <v>0</v>
      </c>
      <c r="BT17" s="12">
        <v>0</v>
      </c>
      <c r="BU17" s="12">
        <v>0</v>
      </c>
      <c r="BV17" s="12">
        <v>0</v>
      </c>
      <c r="BW17" s="12">
        <v>0</v>
      </c>
      <c r="BX17" s="12">
        <v>0</v>
      </c>
      <c r="BY17" s="12">
        <v>0</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2">
        <v>0</v>
      </c>
      <c r="CR17" s="12">
        <v>0</v>
      </c>
      <c r="CS17" s="12">
        <v>0</v>
      </c>
      <c r="CT17" s="12">
        <v>0</v>
      </c>
      <c r="CU17" s="12">
        <v>0</v>
      </c>
      <c r="CV17" s="12">
        <v>0</v>
      </c>
      <c r="CW17" s="12">
        <v>0</v>
      </c>
      <c r="CX17" s="12">
        <v>0</v>
      </c>
      <c r="CY17" s="12">
        <v>0</v>
      </c>
      <c r="CZ17" s="12">
        <v>0</v>
      </c>
      <c r="DA17" s="12">
        <v>0</v>
      </c>
      <c r="DB17" s="12">
        <v>0</v>
      </c>
      <c r="DC17" s="12">
        <v>0</v>
      </c>
      <c r="DD17" s="12">
        <v>0</v>
      </c>
      <c r="DE17" s="12"/>
      <c r="DF17" s="12"/>
      <c r="DG17" s="94">
        <f t="shared" si="14"/>
        <v>4250</v>
      </c>
    </row>
    <row r="18" spans="1:112" s="6" customFormat="1" x14ac:dyDescent="0.25">
      <c r="A18" s="5"/>
      <c r="B18" s="5" t="s">
        <v>38</v>
      </c>
      <c r="C18" s="15">
        <v>0</v>
      </c>
      <c r="D18" s="15">
        <v>0</v>
      </c>
      <c r="E18" s="15">
        <v>0</v>
      </c>
      <c r="F18" s="15">
        <v>0</v>
      </c>
      <c r="G18" s="15">
        <v>0</v>
      </c>
      <c r="H18" s="15">
        <v>0</v>
      </c>
      <c r="I18" s="15">
        <v>0</v>
      </c>
      <c r="J18" s="15">
        <v>0</v>
      </c>
      <c r="K18" s="15">
        <v>0</v>
      </c>
      <c r="L18" s="15">
        <v>0</v>
      </c>
      <c r="M18" s="15">
        <v>500</v>
      </c>
      <c r="N18" s="15">
        <v>0</v>
      </c>
      <c r="O18" s="15">
        <v>0</v>
      </c>
      <c r="P18" s="15">
        <v>0</v>
      </c>
      <c r="Q18" s="15">
        <v>0</v>
      </c>
      <c r="R18" s="15">
        <v>0</v>
      </c>
      <c r="S18" s="15">
        <v>0</v>
      </c>
      <c r="T18" s="15">
        <v>0</v>
      </c>
      <c r="U18" s="15">
        <v>0</v>
      </c>
      <c r="V18" s="15">
        <v>0</v>
      </c>
      <c r="W18" s="12">
        <v>0</v>
      </c>
      <c r="X18" s="12">
        <v>0</v>
      </c>
      <c r="Y18" s="12">
        <v>0</v>
      </c>
      <c r="Z18" s="12">
        <v>0</v>
      </c>
      <c r="AA18" s="12">
        <v>0</v>
      </c>
      <c r="AB18" s="12">
        <v>0</v>
      </c>
      <c r="AC18" s="12">
        <v>0</v>
      </c>
      <c r="AD18" s="12">
        <v>0</v>
      </c>
      <c r="AE18" s="12">
        <v>0</v>
      </c>
      <c r="AF18" s="12">
        <v>0</v>
      </c>
      <c r="AG18" s="12">
        <v>0</v>
      </c>
      <c r="AH18" s="12">
        <v>0</v>
      </c>
      <c r="AI18" s="12">
        <v>0</v>
      </c>
      <c r="AJ18" s="12">
        <v>0</v>
      </c>
      <c r="AK18" s="12">
        <v>0</v>
      </c>
      <c r="AL18" s="12">
        <v>0</v>
      </c>
      <c r="AM18" s="12">
        <v>0</v>
      </c>
      <c r="AN18" s="12">
        <v>0</v>
      </c>
      <c r="AO18" s="12">
        <v>0</v>
      </c>
      <c r="AP18" s="12">
        <v>0</v>
      </c>
      <c r="AQ18" s="12">
        <v>0</v>
      </c>
      <c r="AR18" s="12">
        <v>0</v>
      </c>
      <c r="AS18" s="12">
        <v>0</v>
      </c>
      <c r="AT18" s="12">
        <v>0</v>
      </c>
      <c r="AU18" s="12">
        <v>0</v>
      </c>
      <c r="AV18" s="12">
        <v>0</v>
      </c>
      <c r="AW18" s="12">
        <v>0</v>
      </c>
      <c r="AX18" s="12">
        <v>0</v>
      </c>
      <c r="AY18" s="12">
        <v>0</v>
      </c>
      <c r="AZ18" s="12">
        <v>0</v>
      </c>
      <c r="BA18" s="12">
        <v>0</v>
      </c>
      <c r="BB18" s="12">
        <v>0</v>
      </c>
      <c r="BC18" s="12">
        <v>0</v>
      </c>
      <c r="BD18" s="12">
        <v>0</v>
      </c>
      <c r="BE18" s="12">
        <v>0</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0</v>
      </c>
      <c r="CF18" s="12">
        <v>0</v>
      </c>
      <c r="CG18" s="12">
        <v>0</v>
      </c>
      <c r="CH18" s="12">
        <v>0</v>
      </c>
      <c r="CI18" s="12">
        <v>0</v>
      </c>
      <c r="CJ18" s="12">
        <v>0</v>
      </c>
      <c r="CK18" s="12">
        <v>0</v>
      </c>
      <c r="CL18" s="12">
        <v>0</v>
      </c>
      <c r="CM18" s="12">
        <v>0</v>
      </c>
      <c r="CN18" s="12">
        <v>0</v>
      </c>
      <c r="CO18" s="12">
        <v>0</v>
      </c>
      <c r="CP18" s="12">
        <v>0</v>
      </c>
      <c r="CQ18" s="12">
        <v>0</v>
      </c>
      <c r="CR18" s="12">
        <v>0</v>
      </c>
      <c r="CS18" s="12">
        <v>0</v>
      </c>
      <c r="CT18" s="12">
        <v>0</v>
      </c>
      <c r="CU18" s="12">
        <v>0</v>
      </c>
      <c r="CV18" s="12">
        <v>0</v>
      </c>
      <c r="CW18" s="12">
        <v>0</v>
      </c>
      <c r="CX18" s="12">
        <v>0</v>
      </c>
      <c r="CY18" s="12">
        <v>0</v>
      </c>
      <c r="CZ18" s="12">
        <v>0</v>
      </c>
      <c r="DA18" s="12">
        <v>0</v>
      </c>
      <c r="DB18" s="12">
        <v>0</v>
      </c>
      <c r="DC18" s="12">
        <v>0</v>
      </c>
      <c r="DD18" s="12">
        <v>0</v>
      </c>
      <c r="DE18" s="12"/>
      <c r="DF18" s="12"/>
      <c r="DG18" s="94">
        <f t="shared" si="14"/>
        <v>500</v>
      </c>
    </row>
    <row r="19" spans="1:112" s="6" customFormat="1" x14ac:dyDescent="0.25">
      <c r="A19" s="5"/>
      <c r="B19" s="5" t="s">
        <v>0</v>
      </c>
      <c r="C19" s="11">
        <f>SUM(C7:C18)</f>
        <v>0</v>
      </c>
      <c r="D19" s="11">
        <f t="shared" ref="D19:BO19" si="15">SUM(D7:D18)</f>
        <v>0</v>
      </c>
      <c r="E19" s="11">
        <f t="shared" si="15"/>
        <v>0</v>
      </c>
      <c r="F19" s="11">
        <f t="shared" si="15"/>
        <v>0</v>
      </c>
      <c r="G19" s="11">
        <f t="shared" si="15"/>
        <v>0</v>
      </c>
      <c r="H19" s="11">
        <f t="shared" si="15"/>
        <v>1500</v>
      </c>
      <c r="I19" s="11">
        <f t="shared" si="15"/>
        <v>0</v>
      </c>
      <c r="J19" s="11">
        <f t="shared" si="15"/>
        <v>0</v>
      </c>
      <c r="K19" s="11">
        <f t="shared" si="15"/>
        <v>0</v>
      </c>
      <c r="L19" s="11">
        <f t="shared" si="15"/>
        <v>0</v>
      </c>
      <c r="M19" s="11">
        <f t="shared" si="15"/>
        <v>2250</v>
      </c>
      <c r="N19" s="11">
        <f t="shared" si="15"/>
        <v>0</v>
      </c>
      <c r="O19" s="11">
        <f t="shared" si="15"/>
        <v>0</v>
      </c>
      <c r="P19" s="11">
        <f t="shared" si="15"/>
        <v>0</v>
      </c>
      <c r="Q19" s="11">
        <f t="shared" si="15"/>
        <v>0</v>
      </c>
      <c r="R19" s="11">
        <f t="shared" si="15"/>
        <v>0</v>
      </c>
      <c r="S19" s="11">
        <f t="shared" si="15"/>
        <v>0</v>
      </c>
      <c r="T19" s="11">
        <f t="shared" si="15"/>
        <v>0</v>
      </c>
      <c r="U19" s="11">
        <f t="shared" si="15"/>
        <v>0</v>
      </c>
      <c r="V19" s="11">
        <f t="shared" si="15"/>
        <v>0</v>
      </c>
      <c r="W19" s="11">
        <f t="shared" si="15"/>
        <v>0</v>
      </c>
      <c r="X19" s="11">
        <f t="shared" si="15"/>
        <v>2500</v>
      </c>
      <c r="Y19" s="11">
        <f t="shared" si="15"/>
        <v>0</v>
      </c>
      <c r="Z19" s="11">
        <f t="shared" si="15"/>
        <v>0</v>
      </c>
      <c r="AA19" s="11">
        <f t="shared" si="15"/>
        <v>0</v>
      </c>
      <c r="AB19" s="11">
        <f t="shared" si="15"/>
        <v>0</v>
      </c>
      <c r="AC19" s="11">
        <f t="shared" si="15"/>
        <v>0</v>
      </c>
      <c r="AD19" s="11">
        <f t="shared" si="15"/>
        <v>0</v>
      </c>
      <c r="AE19" s="11">
        <f t="shared" si="15"/>
        <v>0</v>
      </c>
      <c r="AF19" s="11">
        <f t="shared" si="15"/>
        <v>2500</v>
      </c>
      <c r="AG19" s="11">
        <f t="shared" si="15"/>
        <v>2500</v>
      </c>
      <c r="AH19" s="11">
        <f t="shared" si="15"/>
        <v>0</v>
      </c>
      <c r="AI19" s="11">
        <f t="shared" si="15"/>
        <v>0</v>
      </c>
      <c r="AJ19" s="11">
        <f t="shared" si="15"/>
        <v>0</v>
      </c>
      <c r="AK19" s="11">
        <f t="shared" si="15"/>
        <v>0</v>
      </c>
      <c r="AL19" s="11">
        <f t="shared" si="15"/>
        <v>0</v>
      </c>
      <c r="AM19" s="11">
        <f t="shared" si="15"/>
        <v>0</v>
      </c>
      <c r="AN19" s="11">
        <f t="shared" si="15"/>
        <v>0</v>
      </c>
      <c r="AO19" s="11">
        <f t="shared" si="15"/>
        <v>0</v>
      </c>
      <c r="AP19" s="11">
        <f t="shared" si="15"/>
        <v>0</v>
      </c>
      <c r="AQ19" s="11">
        <f t="shared" si="15"/>
        <v>500</v>
      </c>
      <c r="AR19" s="11">
        <f t="shared" si="15"/>
        <v>0</v>
      </c>
      <c r="AS19" s="11">
        <f t="shared" si="15"/>
        <v>0</v>
      </c>
      <c r="AT19" s="11">
        <f t="shared" si="15"/>
        <v>0</v>
      </c>
      <c r="AU19" s="11">
        <f t="shared" si="15"/>
        <v>0</v>
      </c>
      <c r="AV19" s="11">
        <f t="shared" si="15"/>
        <v>0</v>
      </c>
      <c r="AW19" s="11">
        <f t="shared" si="15"/>
        <v>0</v>
      </c>
      <c r="AX19" s="11">
        <f t="shared" si="15"/>
        <v>0</v>
      </c>
      <c r="AY19" s="11">
        <f t="shared" si="15"/>
        <v>0</v>
      </c>
      <c r="AZ19" s="11">
        <f t="shared" si="15"/>
        <v>0</v>
      </c>
      <c r="BA19" s="11">
        <f t="shared" si="15"/>
        <v>2000</v>
      </c>
      <c r="BB19" s="11">
        <f t="shared" si="15"/>
        <v>0</v>
      </c>
      <c r="BC19" s="11">
        <f t="shared" si="15"/>
        <v>0</v>
      </c>
      <c r="BD19" s="11">
        <f t="shared" si="15"/>
        <v>0</v>
      </c>
      <c r="BE19" s="11">
        <f t="shared" si="15"/>
        <v>0</v>
      </c>
      <c r="BF19" s="11">
        <f t="shared" si="15"/>
        <v>100</v>
      </c>
      <c r="BG19" s="11">
        <f t="shared" si="15"/>
        <v>0</v>
      </c>
      <c r="BH19" s="11">
        <f t="shared" si="15"/>
        <v>0</v>
      </c>
      <c r="BI19" s="11">
        <f t="shared" si="15"/>
        <v>0</v>
      </c>
      <c r="BJ19" s="11">
        <f t="shared" si="15"/>
        <v>0</v>
      </c>
      <c r="BK19" s="11">
        <f t="shared" si="15"/>
        <v>1250</v>
      </c>
      <c r="BL19" s="11">
        <f t="shared" si="15"/>
        <v>0</v>
      </c>
      <c r="BM19" s="11">
        <f t="shared" si="15"/>
        <v>0</v>
      </c>
      <c r="BN19" s="11">
        <f t="shared" si="15"/>
        <v>0</v>
      </c>
      <c r="BO19" s="11">
        <f t="shared" si="15"/>
        <v>0</v>
      </c>
      <c r="BP19" s="11">
        <f t="shared" ref="BP19:DD19" si="16">SUM(BP7:BP18)</f>
        <v>0</v>
      </c>
      <c r="BQ19" s="11">
        <f t="shared" si="16"/>
        <v>0</v>
      </c>
      <c r="BR19" s="11">
        <f t="shared" si="16"/>
        <v>0</v>
      </c>
      <c r="BS19" s="11">
        <f t="shared" si="16"/>
        <v>0</v>
      </c>
      <c r="BT19" s="11">
        <f t="shared" si="16"/>
        <v>0</v>
      </c>
      <c r="BU19" s="11">
        <f t="shared" si="16"/>
        <v>1250</v>
      </c>
      <c r="BV19" s="11">
        <f t="shared" si="16"/>
        <v>0</v>
      </c>
      <c r="BW19" s="11">
        <f t="shared" si="16"/>
        <v>0</v>
      </c>
      <c r="BX19" s="11">
        <f t="shared" si="16"/>
        <v>0</v>
      </c>
      <c r="BY19" s="11">
        <f t="shared" si="16"/>
        <v>0</v>
      </c>
      <c r="BZ19" s="11">
        <f t="shared" si="16"/>
        <v>0</v>
      </c>
      <c r="CA19" s="11">
        <f t="shared" si="16"/>
        <v>0</v>
      </c>
      <c r="CB19" s="11">
        <f t="shared" si="16"/>
        <v>0</v>
      </c>
      <c r="CC19" s="11">
        <f t="shared" si="16"/>
        <v>0</v>
      </c>
      <c r="CD19" s="11">
        <f t="shared" si="16"/>
        <v>0</v>
      </c>
      <c r="CE19" s="11">
        <f t="shared" si="16"/>
        <v>1500</v>
      </c>
      <c r="CF19" s="11">
        <f t="shared" si="16"/>
        <v>0</v>
      </c>
      <c r="CG19" s="11">
        <f t="shared" si="16"/>
        <v>0</v>
      </c>
      <c r="CH19" s="11">
        <f t="shared" si="16"/>
        <v>0</v>
      </c>
      <c r="CI19" s="11">
        <f t="shared" si="16"/>
        <v>0</v>
      </c>
      <c r="CJ19" s="11">
        <f t="shared" si="16"/>
        <v>0</v>
      </c>
      <c r="CK19" s="11">
        <f t="shared" si="16"/>
        <v>0</v>
      </c>
      <c r="CL19" s="11">
        <f t="shared" si="16"/>
        <v>0</v>
      </c>
      <c r="CM19" s="11">
        <f t="shared" si="16"/>
        <v>0</v>
      </c>
      <c r="CN19" s="11">
        <f t="shared" si="16"/>
        <v>0</v>
      </c>
      <c r="CO19" s="11">
        <f t="shared" si="16"/>
        <v>200</v>
      </c>
      <c r="CP19" s="11">
        <f t="shared" si="16"/>
        <v>0</v>
      </c>
      <c r="CQ19" s="11">
        <f t="shared" si="16"/>
        <v>0</v>
      </c>
      <c r="CR19" s="11">
        <f t="shared" si="16"/>
        <v>0</v>
      </c>
      <c r="CS19" s="11">
        <f t="shared" si="16"/>
        <v>0</v>
      </c>
      <c r="CT19" s="11">
        <f t="shared" si="16"/>
        <v>0</v>
      </c>
      <c r="CU19" s="11">
        <f t="shared" si="16"/>
        <v>0</v>
      </c>
      <c r="CV19" s="11">
        <f t="shared" si="16"/>
        <v>0</v>
      </c>
      <c r="CW19" s="11">
        <f t="shared" si="16"/>
        <v>0</v>
      </c>
      <c r="CX19" s="11">
        <f t="shared" si="16"/>
        <v>0</v>
      </c>
      <c r="CY19" s="11">
        <f t="shared" si="16"/>
        <v>0</v>
      </c>
      <c r="CZ19" s="11">
        <f t="shared" si="16"/>
        <v>0</v>
      </c>
      <c r="DA19" s="11">
        <f t="shared" si="16"/>
        <v>0</v>
      </c>
      <c r="DB19" s="11">
        <f t="shared" si="16"/>
        <v>0</v>
      </c>
      <c r="DC19" s="11">
        <f t="shared" si="16"/>
        <v>0</v>
      </c>
      <c r="DD19" s="11">
        <f t="shared" si="16"/>
        <v>0</v>
      </c>
      <c r="DE19" s="11"/>
      <c r="DF19" s="11"/>
      <c r="DG19" s="95">
        <f t="shared" si="14"/>
        <v>18050</v>
      </c>
    </row>
    <row r="20" spans="1:112" s="46" customFormat="1" x14ac:dyDescent="0.25">
      <c r="A20" s="43"/>
      <c r="B20" s="43"/>
      <c r="C20" s="44"/>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94"/>
    </row>
    <row r="21" spans="1:112" s="52" customFormat="1" x14ac:dyDescent="0.25">
      <c r="A21" s="51" t="s">
        <v>45</v>
      </c>
      <c r="C21" s="53">
        <f>C5+C19</f>
        <v>145</v>
      </c>
      <c r="D21" s="53">
        <f t="shared" ref="D21:BO21" si="17">D5+D19</f>
        <v>145</v>
      </c>
      <c r="E21" s="53">
        <f t="shared" si="17"/>
        <v>145</v>
      </c>
      <c r="F21" s="53">
        <f t="shared" si="17"/>
        <v>145</v>
      </c>
      <c r="G21" s="53">
        <f t="shared" si="17"/>
        <v>145</v>
      </c>
      <c r="H21" s="53">
        <f t="shared" si="17"/>
        <v>1645</v>
      </c>
      <c r="I21" s="53">
        <f t="shared" si="17"/>
        <v>145</v>
      </c>
      <c r="J21" s="53">
        <f t="shared" si="17"/>
        <v>145</v>
      </c>
      <c r="K21" s="53">
        <f t="shared" si="17"/>
        <v>145</v>
      </c>
      <c r="L21" s="53">
        <f t="shared" si="17"/>
        <v>145</v>
      </c>
      <c r="M21" s="53">
        <f t="shared" si="17"/>
        <v>2395</v>
      </c>
      <c r="N21" s="53">
        <f t="shared" si="17"/>
        <v>145</v>
      </c>
      <c r="O21" s="53">
        <f t="shared" si="17"/>
        <v>145</v>
      </c>
      <c r="P21" s="53">
        <f t="shared" si="17"/>
        <v>145</v>
      </c>
      <c r="Q21" s="53">
        <f t="shared" si="17"/>
        <v>145</v>
      </c>
      <c r="R21" s="53">
        <f t="shared" si="17"/>
        <v>145</v>
      </c>
      <c r="S21" s="53">
        <f t="shared" si="17"/>
        <v>145</v>
      </c>
      <c r="T21" s="53">
        <f t="shared" si="17"/>
        <v>145</v>
      </c>
      <c r="U21" s="53">
        <f t="shared" si="17"/>
        <v>145</v>
      </c>
      <c r="V21" s="53">
        <f t="shared" si="17"/>
        <v>145</v>
      </c>
      <c r="W21" s="53">
        <f t="shared" si="17"/>
        <v>145</v>
      </c>
      <c r="X21" s="53">
        <f t="shared" si="17"/>
        <v>2645</v>
      </c>
      <c r="Y21" s="53">
        <f t="shared" si="17"/>
        <v>145</v>
      </c>
      <c r="Z21" s="53">
        <f t="shared" si="17"/>
        <v>145</v>
      </c>
      <c r="AA21" s="53">
        <f t="shared" si="17"/>
        <v>145</v>
      </c>
      <c r="AB21" s="53">
        <f t="shared" si="17"/>
        <v>145</v>
      </c>
      <c r="AC21" s="53">
        <f t="shared" si="17"/>
        <v>145</v>
      </c>
      <c r="AD21" s="53">
        <f t="shared" si="17"/>
        <v>145</v>
      </c>
      <c r="AE21" s="53">
        <f t="shared" si="17"/>
        <v>145</v>
      </c>
      <c r="AF21" s="53">
        <f t="shared" si="17"/>
        <v>2645</v>
      </c>
      <c r="AG21" s="53">
        <f t="shared" si="17"/>
        <v>2645</v>
      </c>
      <c r="AH21" s="53">
        <f t="shared" si="17"/>
        <v>145</v>
      </c>
      <c r="AI21" s="53">
        <f t="shared" si="17"/>
        <v>145</v>
      </c>
      <c r="AJ21" s="53">
        <f t="shared" si="17"/>
        <v>145</v>
      </c>
      <c r="AK21" s="53">
        <f t="shared" si="17"/>
        <v>145</v>
      </c>
      <c r="AL21" s="53">
        <f t="shared" si="17"/>
        <v>145</v>
      </c>
      <c r="AM21" s="53">
        <f t="shared" si="17"/>
        <v>145</v>
      </c>
      <c r="AN21" s="53">
        <f t="shared" si="17"/>
        <v>145</v>
      </c>
      <c r="AO21" s="53">
        <f t="shared" si="17"/>
        <v>145</v>
      </c>
      <c r="AP21" s="53">
        <f t="shared" si="17"/>
        <v>145</v>
      </c>
      <c r="AQ21" s="53">
        <f t="shared" si="17"/>
        <v>645</v>
      </c>
      <c r="AR21" s="53">
        <f t="shared" si="17"/>
        <v>145</v>
      </c>
      <c r="AS21" s="53">
        <f t="shared" si="17"/>
        <v>145</v>
      </c>
      <c r="AT21" s="53">
        <f t="shared" si="17"/>
        <v>145</v>
      </c>
      <c r="AU21" s="53">
        <f t="shared" si="17"/>
        <v>145</v>
      </c>
      <c r="AV21" s="53">
        <f t="shared" si="17"/>
        <v>145</v>
      </c>
      <c r="AW21" s="53">
        <f t="shared" si="17"/>
        <v>145</v>
      </c>
      <c r="AX21" s="53">
        <f t="shared" si="17"/>
        <v>145</v>
      </c>
      <c r="AY21" s="53">
        <f t="shared" si="17"/>
        <v>145</v>
      </c>
      <c r="AZ21" s="53">
        <f t="shared" si="17"/>
        <v>145</v>
      </c>
      <c r="BA21" s="53">
        <f t="shared" si="17"/>
        <v>2145</v>
      </c>
      <c r="BB21" s="53">
        <f t="shared" si="17"/>
        <v>145</v>
      </c>
      <c r="BC21" s="53">
        <f t="shared" si="17"/>
        <v>145</v>
      </c>
      <c r="BD21" s="53">
        <f t="shared" si="17"/>
        <v>145</v>
      </c>
      <c r="BE21" s="53">
        <f t="shared" si="17"/>
        <v>145</v>
      </c>
      <c r="BF21" s="53">
        <f t="shared" si="17"/>
        <v>245</v>
      </c>
      <c r="BG21" s="53">
        <f t="shared" si="17"/>
        <v>145</v>
      </c>
      <c r="BH21" s="53">
        <f t="shared" si="17"/>
        <v>145</v>
      </c>
      <c r="BI21" s="53">
        <f t="shared" si="17"/>
        <v>145</v>
      </c>
      <c r="BJ21" s="53">
        <f t="shared" si="17"/>
        <v>145</v>
      </c>
      <c r="BK21" s="53">
        <f t="shared" si="17"/>
        <v>1395</v>
      </c>
      <c r="BL21" s="53">
        <f t="shared" si="17"/>
        <v>145</v>
      </c>
      <c r="BM21" s="53">
        <f t="shared" si="17"/>
        <v>145</v>
      </c>
      <c r="BN21" s="53">
        <f t="shared" si="17"/>
        <v>145</v>
      </c>
      <c r="BO21" s="53">
        <f t="shared" si="17"/>
        <v>145</v>
      </c>
      <c r="BP21" s="53">
        <f t="shared" ref="BP21:DD21" si="18">BP5+BP19</f>
        <v>145</v>
      </c>
      <c r="BQ21" s="53">
        <f t="shared" si="18"/>
        <v>145</v>
      </c>
      <c r="BR21" s="53">
        <f t="shared" si="18"/>
        <v>145</v>
      </c>
      <c r="BS21" s="53">
        <f t="shared" si="18"/>
        <v>145</v>
      </c>
      <c r="BT21" s="53">
        <f t="shared" si="18"/>
        <v>145</v>
      </c>
      <c r="BU21" s="53">
        <f t="shared" si="18"/>
        <v>1395</v>
      </c>
      <c r="BV21" s="53">
        <f t="shared" si="18"/>
        <v>145</v>
      </c>
      <c r="BW21" s="53">
        <f t="shared" si="18"/>
        <v>145</v>
      </c>
      <c r="BX21" s="53">
        <f t="shared" si="18"/>
        <v>145</v>
      </c>
      <c r="BY21" s="53">
        <f t="shared" si="18"/>
        <v>145</v>
      </c>
      <c r="BZ21" s="53">
        <f t="shared" si="18"/>
        <v>145</v>
      </c>
      <c r="CA21" s="53">
        <f t="shared" si="18"/>
        <v>145</v>
      </c>
      <c r="CB21" s="53">
        <f t="shared" si="18"/>
        <v>145</v>
      </c>
      <c r="CC21" s="53">
        <f t="shared" si="18"/>
        <v>145</v>
      </c>
      <c r="CD21" s="53">
        <f t="shared" si="18"/>
        <v>145</v>
      </c>
      <c r="CE21" s="53">
        <f t="shared" si="18"/>
        <v>1645</v>
      </c>
      <c r="CF21" s="53">
        <f t="shared" si="18"/>
        <v>145</v>
      </c>
      <c r="CG21" s="53">
        <f t="shared" si="18"/>
        <v>145</v>
      </c>
      <c r="CH21" s="53">
        <f t="shared" si="18"/>
        <v>145</v>
      </c>
      <c r="CI21" s="53">
        <f t="shared" si="18"/>
        <v>145</v>
      </c>
      <c r="CJ21" s="53">
        <f t="shared" si="18"/>
        <v>145</v>
      </c>
      <c r="CK21" s="53">
        <f t="shared" si="18"/>
        <v>145</v>
      </c>
      <c r="CL21" s="53">
        <f t="shared" si="18"/>
        <v>145</v>
      </c>
      <c r="CM21" s="53">
        <f t="shared" si="18"/>
        <v>145</v>
      </c>
      <c r="CN21" s="53">
        <f t="shared" si="18"/>
        <v>145</v>
      </c>
      <c r="CO21" s="53">
        <f t="shared" si="18"/>
        <v>345</v>
      </c>
      <c r="CP21" s="53">
        <f t="shared" si="18"/>
        <v>145</v>
      </c>
      <c r="CQ21" s="53">
        <f t="shared" si="18"/>
        <v>145</v>
      </c>
      <c r="CR21" s="53">
        <f t="shared" si="18"/>
        <v>145</v>
      </c>
      <c r="CS21" s="53">
        <f t="shared" si="18"/>
        <v>145</v>
      </c>
      <c r="CT21" s="53">
        <f t="shared" si="18"/>
        <v>145</v>
      </c>
      <c r="CU21" s="53">
        <f t="shared" si="18"/>
        <v>145</v>
      </c>
      <c r="CV21" s="53">
        <f t="shared" si="18"/>
        <v>145</v>
      </c>
      <c r="CW21" s="53">
        <f t="shared" si="18"/>
        <v>145</v>
      </c>
      <c r="CX21" s="53">
        <f t="shared" si="18"/>
        <v>145</v>
      </c>
      <c r="CY21" s="53">
        <f t="shared" si="18"/>
        <v>145</v>
      </c>
      <c r="CZ21" s="53">
        <f t="shared" si="18"/>
        <v>145</v>
      </c>
      <c r="DA21" s="53">
        <f t="shared" si="18"/>
        <v>145</v>
      </c>
      <c r="DB21" s="53">
        <f t="shared" si="18"/>
        <v>145</v>
      </c>
      <c r="DC21" s="53">
        <f t="shared" si="18"/>
        <v>145</v>
      </c>
      <c r="DD21" s="53">
        <f t="shared" si="18"/>
        <v>145</v>
      </c>
      <c r="DE21" s="53"/>
      <c r="DF21" s="53"/>
      <c r="DG21" s="96">
        <f>SUM(C21:DD21)</f>
        <v>33420</v>
      </c>
      <c r="DH21" s="54"/>
    </row>
    <row r="22" spans="1:112" s="50" customFormat="1" ht="16.5" thickBot="1" x14ac:dyDescent="0.3">
      <c r="A22" s="47"/>
      <c r="B22" s="47"/>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123"/>
      <c r="DH22" s="49"/>
    </row>
    <row r="23" spans="1:112" s="18" customFormat="1" x14ac:dyDescent="0.25">
      <c r="A23" s="16" t="s">
        <v>55</v>
      </c>
      <c r="B23" s="16" t="s">
        <v>1</v>
      </c>
      <c r="C23" s="20">
        <v>0</v>
      </c>
      <c r="D23" s="20">
        <v>0</v>
      </c>
      <c r="E23" s="20">
        <v>0</v>
      </c>
      <c r="F23" s="20">
        <v>0</v>
      </c>
      <c r="G23" s="20">
        <v>0</v>
      </c>
      <c r="H23" s="19">
        <f>H$28*'Supporting calculations'!C2</f>
        <v>4.833333333333333</v>
      </c>
      <c r="I23" s="19">
        <f>$H$23</f>
        <v>4.833333333333333</v>
      </c>
      <c r="J23" s="19">
        <f t="shared" ref="J23:BU23" si="19">$H$23</f>
        <v>4.833333333333333</v>
      </c>
      <c r="K23" s="19">
        <f t="shared" si="19"/>
        <v>4.833333333333333</v>
      </c>
      <c r="L23" s="19">
        <f t="shared" si="19"/>
        <v>4.833333333333333</v>
      </c>
      <c r="M23" s="19">
        <f t="shared" si="19"/>
        <v>4.833333333333333</v>
      </c>
      <c r="N23" s="19">
        <f t="shared" si="19"/>
        <v>4.833333333333333</v>
      </c>
      <c r="O23" s="19">
        <f t="shared" si="19"/>
        <v>4.833333333333333</v>
      </c>
      <c r="P23" s="19">
        <f t="shared" si="19"/>
        <v>4.833333333333333</v>
      </c>
      <c r="Q23" s="19">
        <f t="shared" si="19"/>
        <v>4.833333333333333</v>
      </c>
      <c r="R23" s="19">
        <f t="shared" si="19"/>
        <v>4.833333333333333</v>
      </c>
      <c r="S23" s="19">
        <f t="shared" si="19"/>
        <v>4.833333333333333</v>
      </c>
      <c r="T23" s="19">
        <f t="shared" si="19"/>
        <v>4.833333333333333</v>
      </c>
      <c r="U23" s="19">
        <f t="shared" si="19"/>
        <v>4.833333333333333</v>
      </c>
      <c r="V23" s="19">
        <f t="shared" si="19"/>
        <v>4.833333333333333</v>
      </c>
      <c r="W23" s="19">
        <f t="shared" si="19"/>
        <v>4.833333333333333</v>
      </c>
      <c r="X23" s="19">
        <f t="shared" si="19"/>
        <v>4.833333333333333</v>
      </c>
      <c r="Y23" s="19">
        <f t="shared" si="19"/>
        <v>4.833333333333333</v>
      </c>
      <c r="Z23" s="19">
        <f t="shared" si="19"/>
        <v>4.833333333333333</v>
      </c>
      <c r="AA23" s="19">
        <f t="shared" si="19"/>
        <v>4.833333333333333</v>
      </c>
      <c r="AB23" s="19">
        <f t="shared" si="19"/>
        <v>4.833333333333333</v>
      </c>
      <c r="AC23" s="19">
        <f t="shared" si="19"/>
        <v>4.833333333333333</v>
      </c>
      <c r="AD23" s="19">
        <f t="shared" si="19"/>
        <v>4.833333333333333</v>
      </c>
      <c r="AE23" s="19">
        <f t="shared" si="19"/>
        <v>4.833333333333333</v>
      </c>
      <c r="AF23" s="19">
        <f t="shared" si="19"/>
        <v>4.833333333333333</v>
      </c>
      <c r="AG23" s="19">
        <f t="shared" si="19"/>
        <v>4.833333333333333</v>
      </c>
      <c r="AH23" s="19">
        <f t="shared" si="19"/>
        <v>4.833333333333333</v>
      </c>
      <c r="AI23" s="19">
        <f t="shared" si="19"/>
        <v>4.833333333333333</v>
      </c>
      <c r="AJ23" s="19">
        <f t="shared" si="19"/>
        <v>4.833333333333333</v>
      </c>
      <c r="AK23" s="19">
        <f t="shared" si="19"/>
        <v>4.833333333333333</v>
      </c>
      <c r="AL23" s="19">
        <f t="shared" si="19"/>
        <v>4.833333333333333</v>
      </c>
      <c r="AM23" s="19">
        <f t="shared" si="19"/>
        <v>4.833333333333333</v>
      </c>
      <c r="AN23" s="19">
        <f t="shared" si="19"/>
        <v>4.833333333333333</v>
      </c>
      <c r="AO23" s="19">
        <f t="shared" si="19"/>
        <v>4.833333333333333</v>
      </c>
      <c r="AP23" s="19">
        <f t="shared" si="19"/>
        <v>4.833333333333333</v>
      </c>
      <c r="AQ23" s="19">
        <f t="shared" si="19"/>
        <v>4.833333333333333</v>
      </c>
      <c r="AR23" s="19">
        <f t="shared" si="19"/>
        <v>4.833333333333333</v>
      </c>
      <c r="AS23" s="19">
        <f t="shared" si="19"/>
        <v>4.833333333333333</v>
      </c>
      <c r="AT23" s="19">
        <f t="shared" si="19"/>
        <v>4.833333333333333</v>
      </c>
      <c r="AU23" s="19">
        <f t="shared" si="19"/>
        <v>4.833333333333333</v>
      </c>
      <c r="AV23" s="19">
        <f t="shared" si="19"/>
        <v>4.833333333333333</v>
      </c>
      <c r="AW23" s="19">
        <f t="shared" si="19"/>
        <v>4.833333333333333</v>
      </c>
      <c r="AX23" s="19">
        <f t="shared" si="19"/>
        <v>4.833333333333333</v>
      </c>
      <c r="AY23" s="19">
        <f t="shared" si="19"/>
        <v>4.833333333333333</v>
      </c>
      <c r="AZ23" s="19">
        <f t="shared" si="19"/>
        <v>4.833333333333333</v>
      </c>
      <c r="BA23" s="19">
        <f t="shared" si="19"/>
        <v>4.833333333333333</v>
      </c>
      <c r="BB23" s="19">
        <f t="shared" si="19"/>
        <v>4.833333333333333</v>
      </c>
      <c r="BC23" s="19">
        <f t="shared" si="19"/>
        <v>4.833333333333333</v>
      </c>
      <c r="BD23" s="19">
        <f t="shared" si="19"/>
        <v>4.833333333333333</v>
      </c>
      <c r="BE23" s="19">
        <f t="shared" si="19"/>
        <v>4.833333333333333</v>
      </c>
      <c r="BF23" s="19">
        <f t="shared" si="19"/>
        <v>4.833333333333333</v>
      </c>
      <c r="BG23" s="19">
        <f t="shared" si="19"/>
        <v>4.833333333333333</v>
      </c>
      <c r="BH23" s="19">
        <f t="shared" si="19"/>
        <v>4.833333333333333</v>
      </c>
      <c r="BI23" s="19">
        <f t="shared" si="19"/>
        <v>4.833333333333333</v>
      </c>
      <c r="BJ23" s="19">
        <f t="shared" si="19"/>
        <v>4.833333333333333</v>
      </c>
      <c r="BK23" s="19">
        <f t="shared" si="19"/>
        <v>4.833333333333333</v>
      </c>
      <c r="BL23" s="19">
        <f t="shared" si="19"/>
        <v>4.833333333333333</v>
      </c>
      <c r="BM23" s="19">
        <f t="shared" si="19"/>
        <v>4.833333333333333</v>
      </c>
      <c r="BN23" s="19">
        <f t="shared" si="19"/>
        <v>4.833333333333333</v>
      </c>
      <c r="BO23" s="19">
        <f t="shared" si="19"/>
        <v>4.833333333333333</v>
      </c>
      <c r="BP23" s="19">
        <f t="shared" si="19"/>
        <v>4.833333333333333</v>
      </c>
      <c r="BQ23" s="19">
        <f t="shared" si="19"/>
        <v>4.833333333333333</v>
      </c>
      <c r="BR23" s="19">
        <f t="shared" si="19"/>
        <v>4.833333333333333</v>
      </c>
      <c r="BS23" s="19">
        <f t="shared" si="19"/>
        <v>4.833333333333333</v>
      </c>
      <c r="BT23" s="19">
        <f t="shared" si="19"/>
        <v>4.833333333333333</v>
      </c>
      <c r="BU23" s="19">
        <f t="shared" si="19"/>
        <v>4.833333333333333</v>
      </c>
      <c r="BV23" s="19">
        <f t="shared" ref="BV23:DD23" si="20">$H$23</f>
        <v>4.833333333333333</v>
      </c>
      <c r="BW23" s="19">
        <f t="shared" si="20"/>
        <v>4.833333333333333</v>
      </c>
      <c r="BX23" s="19">
        <f t="shared" si="20"/>
        <v>4.833333333333333</v>
      </c>
      <c r="BY23" s="19">
        <f t="shared" si="20"/>
        <v>4.833333333333333</v>
      </c>
      <c r="BZ23" s="19">
        <f t="shared" si="20"/>
        <v>4.833333333333333</v>
      </c>
      <c r="CA23" s="19">
        <f t="shared" si="20"/>
        <v>4.833333333333333</v>
      </c>
      <c r="CB23" s="19">
        <f t="shared" si="20"/>
        <v>4.833333333333333</v>
      </c>
      <c r="CC23" s="19">
        <f t="shared" si="20"/>
        <v>4.833333333333333</v>
      </c>
      <c r="CD23" s="19">
        <f t="shared" si="20"/>
        <v>4.833333333333333</v>
      </c>
      <c r="CE23" s="19">
        <f t="shared" si="20"/>
        <v>4.833333333333333</v>
      </c>
      <c r="CF23" s="19">
        <f t="shared" si="20"/>
        <v>4.833333333333333</v>
      </c>
      <c r="CG23" s="19">
        <f t="shared" si="20"/>
        <v>4.833333333333333</v>
      </c>
      <c r="CH23" s="19">
        <f t="shared" si="20"/>
        <v>4.833333333333333</v>
      </c>
      <c r="CI23" s="19">
        <f t="shared" si="20"/>
        <v>4.833333333333333</v>
      </c>
      <c r="CJ23" s="19">
        <f t="shared" si="20"/>
        <v>4.833333333333333</v>
      </c>
      <c r="CK23" s="19">
        <f t="shared" si="20"/>
        <v>4.833333333333333</v>
      </c>
      <c r="CL23" s="19">
        <f t="shared" si="20"/>
        <v>4.833333333333333</v>
      </c>
      <c r="CM23" s="19">
        <f t="shared" si="20"/>
        <v>4.833333333333333</v>
      </c>
      <c r="CN23" s="19">
        <f t="shared" si="20"/>
        <v>4.833333333333333</v>
      </c>
      <c r="CO23" s="19">
        <f t="shared" si="20"/>
        <v>4.833333333333333</v>
      </c>
      <c r="CP23" s="19">
        <f t="shared" si="20"/>
        <v>4.833333333333333</v>
      </c>
      <c r="CQ23" s="19">
        <f t="shared" si="20"/>
        <v>4.833333333333333</v>
      </c>
      <c r="CR23" s="19">
        <f t="shared" si="20"/>
        <v>4.833333333333333</v>
      </c>
      <c r="CS23" s="19">
        <f t="shared" si="20"/>
        <v>4.833333333333333</v>
      </c>
      <c r="CT23" s="19">
        <f t="shared" si="20"/>
        <v>4.833333333333333</v>
      </c>
      <c r="CU23" s="19">
        <f t="shared" si="20"/>
        <v>4.833333333333333</v>
      </c>
      <c r="CV23" s="19">
        <f t="shared" si="20"/>
        <v>4.833333333333333</v>
      </c>
      <c r="CW23" s="19">
        <f t="shared" si="20"/>
        <v>4.833333333333333</v>
      </c>
      <c r="CX23" s="19">
        <f t="shared" si="20"/>
        <v>4.833333333333333</v>
      </c>
      <c r="CY23" s="19">
        <f t="shared" si="20"/>
        <v>4.833333333333333</v>
      </c>
      <c r="CZ23" s="19">
        <f t="shared" si="20"/>
        <v>4.833333333333333</v>
      </c>
      <c r="DA23" s="19">
        <f t="shared" si="20"/>
        <v>4.833333333333333</v>
      </c>
      <c r="DB23" s="19">
        <f t="shared" si="20"/>
        <v>4.833333333333333</v>
      </c>
      <c r="DC23" s="19">
        <f t="shared" si="20"/>
        <v>4.833333333333333</v>
      </c>
      <c r="DD23" s="19">
        <f t="shared" si="20"/>
        <v>4.833333333333333</v>
      </c>
      <c r="DE23" s="19"/>
      <c r="DF23" s="19"/>
      <c r="DG23" s="98">
        <f t="shared" ref="DG23:DG28" si="21">SUM(C23:DD23)</f>
        <v>488.16666666666595</v>
      </c>
    </row>
    <row r="24" spans="1:112" s="18" customFormat="1" x14ac:dyDescent="0.25">
      <c r="A24" s="16"/>
      <c r="B24" s="16" t="s">
        <v>2</v>
      </c>
      <c r="C24" s="20">
        <v>0</v>
      </c>
      <c r="D24" s="20">
        <v>0</v>
      </c>
      <c r="E24" s="20">
        <v>0</v>
      </c>
      <c r="F24" s="20">
        <v>0</v>
      </c>
      <c r="G24" s="20">
        <v>0</v>
      </c>
      <c r="H24" s="19">
        <f>H$28*'Supporting calculations'!C3</f>
        <v>7.0179999999999998</v>
      </c>
      <c r="I24" s="19">
        <f>$H$24</f>
        <v>7.0179999999999998</v>
      </c>
      <c r="J24" s="19">
        <f t="shared" ref="J24:BU24" si="22">$H$24</f>
        <v>7.0179999999999998</v>
      </c>
      <c r="K24" s="19">
        <f t="shared" si="22"/>
        <v>7.0179999999999998</v>
      </c>
      <c r="L24" s="19">
        <f t="shared" si="22"/>
        <v>7.0179999999999998</v>
      </c>
      <c r="M24" s="19">
        <f t="shared" si="22"/>
        <v>7.0179999999999998</v>
      </c>
      <c r="N24" s="19">
        <f t="shared" si="22"/>
        <v>7.0179999999999998</v>
      </c>
      <c r="O24" s="19">
        <f t="shared" si="22"/>
        <v>7.0179999999999998</v>
      </c>
      <c r="P24" s="19">
        <f t="shared" si="22"/>
        <v>7.0179999999999998</v>
      </c>
      <c r="Q24" s="19">
        <f t="shared" si="22"/>
        <v>7.0179999999999998</v>
      </c>
      <c r="R24" s="19">
        <f t="shared" si="22"/>
        <v>7.0179999999999998</v>
      </c>
      <c r="S24" s="19">
        <f t="shared" si="22"/>
        <v>7.0179999999999998</v>
      </c>
      <c r="T24" s="19">
        <f t="shared" si="22"/>
        <v>7.0179999999999998</v>
      </c>
      <c r="U24" s="19">
        <f t="shared" si="22"/>
        <v>7.0179999999999998</v>
      </c>
      <c r="V24" s="19">
        <f t="shared" si="22"/>
        <v>7.0179999999999998</v>
      </c>
      <c r="W24" s="19">
        <f t="shared" si="22"/>
        <v>7.0179999999999998</v>
      </c>
      <c r="X24" s="19">
        <f t="shared" si="22"/>
        <v>7.0179999999999998</v>
      </c>
      <c r="Y24" s="19">
        <f t="shared" si="22"/>
        <v>7.0179999999999998</v>
      </c>
      <c r="Z24" s="19">
        <f t="shared" si="22"/>
        <v>7.0179999999999998</v>
      </c>
      <c r="AA24" s="19">
        <f t="shared" si="22"/>
        <v>7.0179999999999998</v>
      </c>
      <c r="AB24" s="19">
        <f t="shared" si="22"/>
        <v>7.0179999999999998</v>
      </c>
      <c r="AC24" s="19">
        <f t="shared" si="22"/>
        <v>7.0179999999999998</v>
      </c>
      <c r="AD24" s="19">
        <f t="shared" si="22"/>
        <v>7.0179999999999998</v>
      </c>
      <c r="AE24" s="19">
        <f t="shared" si="22"/>
        <v>7.0179999999999998</v>
      </c>
      <c r="AF24" s="19">
        <f t="shared" si="22"/>
        <v>7.0179999999999998</v>
      </c>
      <c r="AG24" s="19">
        <f t="shared" si="22"/>
        <v>7.0179999999999998</v>
      </c>
      <c r="AH24" s="19">
        <f t="shared" si="22"/>
        <v>7.0179999999999998</v>
      </c>
      <c r="AI24" s="19">
        <f t="shared" si="22"/>
        <v>7.0179999999999998</v>
      </c>
      <c r="AJ24" s="19">
        <f t="shared" si="22"/>
        <v>7.0179999999999998</v>
      </c>
      <c r="AK24" s="19">
        <f t="shared" si="22"/>
        <v>7.0179999999999998</v>
      </c>
      <c r="AL24" s="19">
        <f t="shared" si="22"/>
        <v>7.0179999999999998</v>
      </c>
      <c r="AM24" s="19">
        <f t="shared" si="22"/>
        <v>7.0179999999999998</v>
      </c>
      <c r="AN24" s="19">
        <f t="shared" si="22"/>
        <v>7.0179999999999998</v>
      </c>
      <c r="AO24" s="19">
        <f t="shared" si="22"/>
        <v>7.0179999999999998</v>
      </c>
      <c r="AP24" s="19">
        <f t="shared" si="22"/>
        <v>7.0179999999999998</v>
      </c>
      <c r="AQ24" s="19">
        <f t="shared" si="22"/>
        <v>7.0179999999999998</v>
      </c>
      <c r="AR24" s="19">
        <f t="shared" si="22"/>
        <v>7.0179999999999998</v>
      </c>
      <c r="AS24" s="19">
        <f t="shared" si="22"/>
        <v>7.0179999999999998</v>
      </c>
      <c r="AT24" s="19">
        <f t="shared" si="22"/>
        <v>7.0179999999999998</v>
      </c>
      <c r="AU24" s="19">
        <f t="shared" si="22"/>
        <v>7.0179999999999998</v>
      </c>
      <c r="AV24" s="19">
        <f t="shared" si="22"/>
        <v>7.0179999999999998</v>
      </c>
      <c r="AW24" s="19">
        <f t="shared" si="22"/>
        <v>7.0179999999999998</v>
      </c>
      <c r="AX24" s="19">
        <f t="shared" si="22"/>
        <v>7.0179999999999998</v>
      </c>
      <c r="AY24" s="19">
        <f t="shared" si="22"/>
        <v>7.0179999999999998</v>
      </c>
      <c r="AZ24" s="19">
        <f t="shared" si="22"/>
        <v>7.0179999999999998</v>
      </c>
      <c r="BA24" s="19">
        <f t="shared" si="22"/>
        <v>7.0179999999999998</v>
      </c>
      <c r="BB24" s="19">
        <f t="shared" si="22"/>
        <v>7.0179999999999998</v>
      </c>
      <c r="BC24" s="19">
        <f t="shared" si="22"/>
        <v>7.0179999999999998</v>
      </c>
      <c r="BD24" s="19">
        <f t="shared" si="22"/>
        <v>7.0179999999999998</v>
      </c>
      <c r="BE24" s="19">
        <f t="shared" si="22"/>
        <v>7.0179999999999998</v>
      </c>
      <c r="BF24" s="19">
        <f t="shared" si="22"/>
        <v>7.0179999999999998</v>
      </c>
      <c r="BG24" s="19">
        <f t="shared" si="22"/>
        <v>7.0179999999999998</v>
      </c>
      <c r="BH24" s="19">
        <f t="shared" si="22"/>
        <v>7.0179999999999998</v>
      </c>
      <c r="BI24" s="19">
        <f t="shared" si="22"/>
        <v>7.0179999999999998</v>
      </c>
      <c r="BJ24" s="19">
        <f t="shared" si="22"/>
        <v>7.0179999999999998</v>
      </c>
      <c r="BK24" s="19">
        <f t="shared" si="22"/>
        <v>7.0179999999999998</v>
      </c>
      <c r="BL24" s="19">
        <f t="shared" si="22"/>
        <v>7.0179999999999998</v>
      </c>
      <c r="BM24" s="19">
        <f t="shared" si="22"/>
        <v>7.0179999999999998</v>
      </c>
      <c r="BN24" s="19">
        <f t="shared" si="22"/>
        <v>7.0179999999999998</v>
      </c>
      <c r="BO24" s="19">
        <f t="shared" si="22"/>
        <v>7.0179999999999998</v>
      </c>
      <c r="BP24" s="19">
        <f t="shared" si="22"/>
        <v>7.0179999999999998</v>
      </c>
      <c r="BQ24" s="19">
        <f t="shared" si="22"/>
        <v>7.0179999999999998</v>
      </c>
      <c r="BR24" s="19">
        <f t="shared" si="22"/>
        <v>7.0179999999999998</v>
      </c>
      <c r="BS24" s="19">
        <f t="shared" si="22"/>
        <v>7.0179999999999998</v>
      </c>
      <c r="BT24" s="19">
        <f t="shared" si="22"/>
        <v>7.0179999999999998</v>
      </c>
      <c r="BU24" s="19">
        <f t="shared" si="22"/>
        <v>7.0179999999999998</v>
      </c>
      <c r="BV24" s="19">
        <f t="shared" ref="BV24:DD24" si="23">$H$24</f>
        <v>7.0179999999999998</v>
      </c>
      <c r="BW24" s="19">
        <f t="shared" si="23"/>
        <v>7.0179999999999998</v>
      </c>
      <c r="BX24" s="19">
        <f t="shared" si="23"/>
        <v>7.0179999999999998</v>
      </c>
      <c r="BY24" s="19">
        <f t="shared" si="23"/>
        <v>7.0179999999999998</v>
      </c>
      <c r="BZ24" s="19">
        <f t="shared" si="23"/>
        <v>7.0179999999999998</v>
      </c>
      <c r="CA24" s="19">
        <f t="shared" si="23"/>
        <v>7.0179999999999998</v>
      </c>
      <c r="CB24" s="19">
        <f t="shared" si="23"/>
        <v>7.0179999999999998</v>
      </c>
      <c r="CC24" s="19">
        <f t="shared" si="23"/>
        <v>7.0179999999999998</v>
      </c>
      <c r="CD24" s="19">
        <f t="shared" si="23"/>
        <v>7.0179999999999998</v>
      </c>
      <c r="CE24" s="19">
        <f t="shared" si="23"/>
        <v>7.0179999999999998</v>
      </c>
      <c r="CF24" s="19">
        <f t="shared" si="23"/>
        <v>7.0179999999999998</v>
      </c>
      <c r="CG24" s="19">
        <f t="shared" si="23"/>
        <v>7.0179999999999998</v>
      </c>
      <c r="CH24" s="19">
        <f t="shared" si="23"/>
        <v>7.0179999999999998</v>
      </c>
      <c r="CI24" s="19">
        <f t="shared" si="23"/>
        <v>7.0179999999999998</v>
      </c>
      <c r="CJ24" s="19">
        <f t="shared" si="23"/>
        <v>7.0179999999999998</v>
      </c>
      <c r="CK24" s="19">
        <f t="shared" si="23"/>
        <v>7.0179999999999998</v>
      </c>
      <c r="CL24" s="19">
        <f t="shared" si="23"/>
        <v>7.0179999999999998</v>
      </c>
      <c r="CM24" s="19">
        <f t="shared" si="23"/>
        <v>7.0179999999999998</v>
      </c>
      <c r="CN24" s="19">
        <f t="shared" si="23"/>
        <v>7.0179999999999998</v>
      </c>
      <c r="CO24" s="19">
        <f t="shared" si="23"/>
        <v>7.0179999999999998</v>
      </c>
      <c r="CP24" s="19">
        <f t="shared" si="23"/>
        <v>7.0179999999999998</v>
      </c>
      <c r="CQ24" s="19">
        <f t="shared" si="23"/>
        <v>7.0179999999999998</v>
      </c>
      <c r="CR24" s="19">
        <f t="shared" si="23"/>
        <v>7.0179999999999998</v>
      </c>
      <c r="CS24" s="19">
        <f t="shared" si="23"/>
        <v>7.0179999999999998</v>
      </c>
      <c r="CT24" s="19">
        <f t="shared" si="23"/>
        <v>7.0179999999999998</v>
      </c>
      <c r="CU24" s="19">
        <f t="shared" si="23"/>
        <v>7.0179999999999998</v>
      </c>
      <c r="CV24" s="19">
        <f t="shared" si="23"/>
        <v>7.0179999999999998</v>
      </c>
      <c r="CW24" s="19">
        <f t="shared" si="23"/>
        <v>7.0179999999999998</v>
      </c>
      <c r="CX24" s="19">
        <f t="shared" si="23"/>
        <v>7.0179999999999998</v>
      </c>
      <c r="CY24" s="19">
        <f t="shared" si="23"/>
        <v>7.0179999999999998</v>
      </c>
      <c r="CZ24" s="19">
        <f t="shared" si="23"/>
        <v>7.0179999999999998</v>
      </c>
      <c r="DA24" s="19">
        <f t="shared" si="23"/>
        <v>7.0179999999999998</v>
      </c>
      <c r="DB24" s="19">
        <f t="shared" si="23"/>
        <v>7.0179999999999998</v>
      </c>
      <c r="DC24" s="19">
        <f t="shared" si="23"/>
        <v>7.0179999999999998</v>
      </c>
      <c r="DD24" s="19">
        <f t="shared" si="23"/>
        <v>7.0179999999999998</v>
      </c>
      <c r="DE24" s="19"/>
      <c r="DF24" s="19"/>
      <c r="DG24" s="98">
        <f t="shared" si="21"/>
        <v>708.81799999999987</v>
      </c>
    </row>
    <row r="25" spans="1:112" s="18" customFormat="1" x14ac:dyDescent="0.25">
      <c r="A25" s="16"/>
      <c r="B25" s="16" t="s">
        <v>3</v>
      </c>
      <c r="C25" s="20">
        <v>0</v>
      </c>
      <c r="D25" s="20">
        <v>0</v>
      </c>
      <c r="E25" s="20">
        <v>0</v>
      </c>
      <c r="F25" s="20">
        <v>0</v>
      </c>
      <c r="G25" s="20">
        <v>0</v>
      </c>
      <c r="H25" s="19">
        <f>H$28*'Supporting calculations'!C4</f>
        <v>19.932666666666663</v>
      </c>
      <c r="I25" s="19">
        <f>$H$25</f>
        <v>19.932666666666663</v>
      </c>
      <c r="J25" s="19">
        <f t="shared" ref="J25:BU25" si="24">$H$25</f>
        <v>19.932666666666663</v>
      </c>
      <c r="K25" s="19">
        <f t="shared" si="24"/>
        <v>19.932666666666663</v>
      </c>
      <c r="L25" s="19">
        <f t="shared" si="24"/>
        <v>19.932666666666663</v>
      </c>
      <c r="M25" s="19">
        <f t="shared" si="24"/>
        <v>19.932666666666663</v>
      </c>
      <c r="N25" s="19">
        <f t="shared" si="24"/>
        <v>19.932666666666663</v>
      </c>
      <c r="O25" s="19">
        <f t="shared" si="24"/>
        <v>19.932666666666663</v>
      </c>
      <c r="P25" s="19">
        <f t="shared" si="24"/>
        <v>19.932666666666663</v>
      </c>
      <c r="Q25" s="19">
        <f t="shared" si="24"/>
        <v>19.932666666666663</v>
      </c>
      <c r="R25" s="19">
        <f t="shared" si="24"/>
        <v>19.932666666666663</v>
      </c>
      <c r="S25" s="19">
        <f t="shared" si="24"/>
        <v>19.932666666666663</v>
      </c>
      <c r="T25" s="19">
        <f t="shared" si="24"/>
        <v>19.932666666666663</v>
      </c>
      <c r="U25" s="19">
        <f t="shared" si="24"/>
        <v>19.932666666666663</v>
      </c>
      <c r="V25" s="19">
        <f t="shared" si="24"/>
        <v>19.932666666666663</v>
      </c>
      <c r="W25" s="19">
        <f t="shared" si="24"/>
        <v>19.932666666666663</v>
      </c>
      <c r="X25" s="19">
        <f t="shared" si="24"/>
        <v>19.932666666666663</v>
      </c>
      <c r="Y25" s="19">
        <f t="shared" si="24"/>
        <v>19.932666666666663</v>
      </c>
      <c r="Z25" s="19">
        <f t="shared" si="24"/>
        <v>19.932666666666663</v>
      </c>
      <c r="AA25" s="19">
        <f t="shared" si="24"/>
        <v>19.932666666666663</v>
      </c>
      <c r="AB25" s="19">
        <f t="shared" si="24"/>
        <v>19.932666666666663</v>
      </c>
      <c r="AC25" s="19">
        <f t="shared" si="24"/>
        <v>19.932666666666663</v>
      </c>
      <c r="AD25" s="19">
        <f t="shared" si="24"/>
        <v>19.932666666666663</v>
      </c>
      <c r="AE25" s="19">
        <f t="shared" si="24"/>
        <v>19.932666666666663</v>
      </c>
      <c r="AF25" s="19">
        <f t="shared" si="24"/>
        <v>19.932666666666663</v>
      </c>
      <c r="AG25" s="19">
        <f t="shared" si="24"/>
        <v>19.932666666666663</v>
      </c>
      <c r="AH25" s="19">
        <f t="shared" si="24"/>
        <v>19.932666666666663</v>
      </c>
      <c r="AI25" s="19">
        <f t="shared" si="24"/>
        <v>19.932666666666663</v>
      </c>
      <c r="AJ25" s="19">
        <f t="shared" si="24"/>
        <v>19.932666666666663</v>
      </c>
      <c r="AK25" s="19">
        <f t="shared" si="24"/>
        <v>19.932666666666663</v>
      </c>
      <c r="AL25" s="19">
        <f t="shared" si="24"/>
        <v>19.932666666666663</v>
      </c>
      <c r="AM25" s="19">
        <f t="shared" si="24"/>
        <v>19.932666666666663</v>
      </c>
      <c r="AN25" s="19">
        <f t="shared" si="24"/>
        <v>19.932666666666663</v>
      </c>
      <c r="AO25" s="19">
        <f t="shared" si="24"/>
        <v>19.932666666666663</v>
      </c>
      <c r="AP25" s="19">
        <f t="shared" si="24"/>
        <v>19.932666666666663</v>
      </c>
      <c r="AQ25" s="19">
        <f t="shared" si="24"/>
        <v>19.932666666666663</v>
      </c>
      <c r="AR25" s="19">
        <f t="shared" si="24"/>
        <v>19.932666666666663</v>
      </c>
      <c r="AS25" s="19">
        <f t="shared" si="24"/>
        <v>19.932666666666663</v>
      </c>
      <c r="AT25" s="19">
        <f t="shared" si="24"/>
        <v>19.932666666666663</v>
      </c>
      <c r="AU25" s="19">
        <f t="shared" si="24"/>
        <v>19.932666666666663</v>
      </c>
      <c r="AV25" s="19">
        <f t="shared" si="24"/>
        <v>19.932666666666663</v>
      </c>
      <c r="AW25" s="19">
        <f t="shared" si="24"/>
        <v>19.932666666666663</v>
      </c>
      <c r="AX25" s="19">
        <f t="shared" si="24"/>
        <v>19.932666666666663</v>
      </c>
      <c r="AY25" s="19">
        <f t="shared" si="24"/>
        <v>19.932666666666663</v>
      </c>
      <c r="AZ25" s="19">
        <f t="shared" si="24"/>
        <v>19.932666666666663</v>
      </c>
      <c r="BA25" s="19">
        <f t="shared" si="24"/>
        <v>19.932666666666663</v>
      </c>
      <c r="BB25" s="19">
        <f t="shared" si="24"/>
        <v>19.932666666666663</v>
      </c>
      <c r="BC25" s="19">
        <f t="shared" si="24"/>
        <v>19.932666666666663</v>
      </c>
      <c r="BD25" s="19">
        <f t="shared" si="24"/>
        <v>19.932666666666663</v>
      </c>
      <c r="BE25" s="19">
        <f t="shared" si="24"/>
        <v>19.932666666666663</v>
      </c>
      <c r="BF25" s="19">
        <f t="shared" si="24"/>
        <v>19.932666666666663</v>
      </c>
      <c r="BG25" s="19">
        <f t="shared" si="24"/>
        <v>19.932666666666663</v>
      </c>
      <c r="BH25" s="19">
        <f t="shared" si="24"/>
        <v>19.932666666666663</v>
      </c>
      <c r="BI25" s="19">
        <f t="shared" si="24"/>
        <v>19.932666666666663</v>
      </c>
      <c r="BJ25" s="19">
        <f t="shared" si="24"/>
        <v>19.932666666666663</v>
      </c>
      <c r="BK25" s="19">
        <f t="shared" si="24"/>
        <v>19.932666666666663</v>
      </c>
      <c r="BL25" s="19">
        <f t="shared" si="24"/>
        <v>19.932666666666663</v>
      </c>
      <c r="BM25" s="19">
        <f t="shared" si="24"/>
        <v>19.932666666666663</v>
      </c>
      <c r="BN25" s="19">
        <f t="shared" si="24"/>
        <v>19.932666666666663</v>
      </c>
      <c r="BO25" s="19">
        <f t="shared" si="24"/>
        <v>19.932666666666663</v>
      </c>
      <c r="BP25" s="19">
        <f t="shared" si="24"/>
        <v>19.932666666666663</v>
      </c>
      <c r="BQ25" s="19">
        <f t="shared" si="24"/>
        <v>19.932666666666663</v>
      </c>
      <c r="BR25" s="19">
        <f t="shared" si="24"/>
        <v>19.932666666666663</v>
      </c>
      <c r="BS25" s="19">
        <f t="shared" si="24"/>
        <v>19.932666666666663</v>
      </c>
      <c r="BT25" s="19">
        <f t="shared" si="24"/>
        <v>19.932666666666663</v>
      </c>
      <c r="BU25" s="19">
        <f t="shared" si="24"/>
        <v>19.932666666666663</v>
      </c>
      <c r="BV25" s="19">
        <f t="shared" ref="BV25:DD25" si="25">$H$25</f>
        <v>19.932666666666663</v>
      </c>
      <c r="BW25" s="19">
        <f t="shared" si="25"/>
        <v>19.932666666666663</v>
      </c>
      <c r="BX25" s="19">
        <f t="shared" si="25"/>
        <v>19.932666666666663</v>
      </c>
      <c r="BY25" s="19">
        <f t="shared" si="25"/>
        <v>19.932666666666663</v>
      </c>
      <c r="BZ25" s="19">
        <f t="shared" si="25"/>
        <v>19.932666666666663</v>
      </c>
      <c r="CA25" s="19">
        <f t="shared" si="25"/>
        <v>19.932666666666663</v>
      </c>
      <c r="CB25" s="19">
        <f t="shared" si="25"/>
        <v>19.932666666666663</v>
      </c>
      <c r="CC25" s="19">
        <f t="shared" si="25"/>
        <v>19.932666666666663</v>
      </c>
      <c r="CD25" s="19">
        <f t="shared" si="25"/>
        <v>19.932666666666663</v>
      </c>
      <c r="CE25" s="19">
        <f t="shared" si="25"/>
        <v>19.932666666666663</v>
      </c>
      <c r="CF25" s="19">
        <f t="shared" si="25"/>
        <v>19.932666666666663</v>
      </c>
      <c r="CG25" s="19">
        <f t="shared" si="25"/>
        <v>19.932666666666663</v>
      </c>
      <c r="CH25" s="19">
        <f t="shared" si="25"/>
        <v>19.932666666666663</v>
      </c>
      <c r="CI25" s="19">
        <f t="shared" si="25"/>
        <v>19.932666666666663</v>
      </c>
      <c r="CJ25" s="19">
        <f t="shared" si="25"/>
        <v>19.932666666666663</v>
      </c>
      <c r="CK25" s="19">
        <f t="shared" si="25"/>
        <v>19.932666666666663</v>
      </c>
      <c r="CL25" s="19">
        <f t="shared" si="25"/>
        <v>19.932666666666663</v>
      </c>
      <c r="CM25" s="19">
        <f t="shared" si="25"/>
        <v>19.932666666666663</v>
      </c>
      <c r="CN25" s="19">
        <f t="shared" si="25"/>
        <v>19.932666666666663</v>
      </c>
      <c r="CO25" s="19">
        <f t="shared" si="25"/>
        <v>19.932666666666663</v>
      </c>
      <c r="CP25" s="19">
        <f t="shared" si="25"/>
        <v>19.932666666666663</v>
      </c>
      <c r="CQ25" s="19">
        <f t="shared" si="25"/>
        <v>19.932666666666663</v>
      </c>
      <c r="CR25" s="19">
        <f t="shared" si="25"/>
        <v>19.932666666666663</v>
      </c>
      <c r="CS25" s="19">
        <f t="shared" si="25"/>
        <v>19.932666666666663</v>
      </c>
      <c r="CT25" s="19">
        <f t="shared" si="25"/>
        <v>19.932666666666663</v>
      </c>
      <c r="CU25" s="19">
        <f t="shared" si="25"/>
        <v>19.932666666666663</v>
      </c>
      <c r="CV25" s="19">
        <f t="shared" si="25"/>
        <v>19.932666666666663</v>
      </c>
      <c r="CW25" s="19">
        <f t="shared" si="25"/>
        <v>19.932666666666663</v>
      </c>
      <c r="CX25" s="19">
        <f t="shared" si="25"/>
        <v>19.932666666666663</v>
      </c>
      <c r="CY25" s="19">
        <f t="shared" si="25"/>
        <v>19.932666666666663</v>
      </c>
      <c r="CZ25" s="19">
        <f t="shared" si="25"/>
        <v>19.932666666666663</v>
      </c>
      <c r="DA25" s="19">
        <f t="shared" si="25"/>
        <v>19.932666666666663</v>
      </c>
      <c r="DB25" s="19">
        <f t="shared" si="25"/>
        <v>19.932666666666663</v>
      </c>
      <c r="DC25" s="19">
        <f t="shared" si="25"/>
        <v>19.932666666666663</v>
      </c>
      <c r="DD25" s="19">
        <f t="shared" si="25"/>
        <v>19.932666666666663</v>
      </c>
      <c r="DE25" s="19"/>
      <c r="DF25" s="19"/>
      <c r="DG25" s="98">
        <f t="shared" si="21"/>
        <v>2013.1993333333303</v>
      </c>
    </row>
    <row r="26" spans="1:112" s="18" customFormat="1" x14ac:dyDescent="0.25">
      <c r="A26" s="16"/>
      <c r="B26" s="16" t="s">
        <v>4</v>
      </c>
      <c r="C26" s="20">
        <v>0</v>
      </c>
      <c r="D26" s="20">
        <v>0</v>
      </c>
      <c r="E26" s="20">
        <v>0</v>
      </c>
      <c r="F26" s="20">
        <v>0</v>
      </c>
      <c r="G26" s="20">
        <v>0</v>
      </c>
      <c r="H26" s="19">
        <f>H$28*'Supporting calculations'!C5</f>
        <v>14.886666666666667</v>
      </c>
      <c r="I26" s="19">
        <f>$H$26</f>
        <v>14.886666666666667</v>
      </c>
      <c r="J26" s="19">
        <f t="shared" ref="J26:BU26" si="26">$H$26</f>
        <v>14.886666666666667</v>
      </c>
      <c r="K26" s="19">
        <f t="shared" si="26"/>
        <v>14.886666666666667</v>
      </c>
      <c r="L26" s="19">
        <f t="shared" si="26"/>
        <v>14.886666666666667</v>
      </c>
      <c r="M26" s="19">
        <f t="shared" si="26"/>
        <v>14.886666666666667</v>
      </c>
      <c r="N26" s="19">
        <f t="shared" si="26"/>
        <v>14.886666666666667</v>
      </c>
      <c r="O26" s="19">
        <f t="shared" si="26"/>
        <v>14.886666666666667</v>
      </c>
      <c r="P26" s="19">
        <f t="shared" si="26"/>
        <v>14.886666666666667</v>
      </c>
      <c r="Q26" s="19">
        <f t="shared" si="26"/>
        <v>14.886666666666667</v>
      </c>
      <c r="R26" s="19">
        <f t="shared" si="26"/>
        <v>14.886666666666667</v>
      </c>
      <c r="S26" s="19">
        <f t="shared" si="26"/>
        <v>14.886666666666667</v>
      </c>
      <c r="T26" s="19">
        <f t="shared" si="26"/>
        <v>14.886666666666667</v>
      </c>
      <c r="U26" s="19">
        <f t="shared" si="26"/>
        <v>14.886666666666667</v>
      </c>
      <c r="V26" s="19">
        <f t="shared" si="26"/>
        <v>14.886666666666667</v>
      </c>
      <c r="W26" s="19">
        <f t="shared" si="26"/>
        <v>14.886666666666667</v>
      </c>
      <c r="X26" s="19">
        <f t="shared" si="26"/>
        <v>14.886666666666667</v>
      </c>
      <c r="Y26" s="19">
        <f t="shared" si="26"/>
        <v>14.886666666666667</v>
      </c>
      <c r="Z26" s="19">
        <f t="shared" si="26"/>
        <v>14.886666666666667</v>
      </c>
      <c r="AA26" s="19">
        <f t="shared" si="26"/>
        <v>14.886666666666667</v>
      </c>
      <c r="AB26" s="19">
        <f t="shared" si="26"/>
        <v>14.886666666666667</v>
      </c>
      <c r="AC26" s="19">
        <f t="shared" si="26"/>
        <v>14.886666666666667</v>
      </c>
      <c r="AD26" s="19">
        <f t="shared" si="26"/>
        <v>14.886666666666667</v>
      </c>
      <c r="AE26" s="19">
        <f t="shared" si="26"/>
        <v>14.886666666666667</v>
      </c>
      <c r="AF26" s="19">
        <f t="shared" si="26"/>
        <v>14.886666666666667</v>
      </c>
      <c r="AG26" s="19">
        <f t="shared" si="26"/>
        <v>14.886666666666667</v>
      </c>
      <c r="AH26" s="19">
        <f t="shared" si="26"/>
        <v>14.886666666666667</v>
      </c>
      <c r="AI26" s="19">
        <f t="shared" si="26"/>
        <v>14.886666666666667</v>
      </c>
      <c r="AJ26" s="19">
        <f t="shared" si="26"/>
        <v>14.886666666666667</v>
      </c>
      <c r="AK26" s="19">
        <f t="shared" si="26"/>
        <v>14.886666666666667</v>
      </c>
      <c r="AL26" s="19">
        <f t="shared" si="26"/>
        <v>14.886666666666667</v>
      </c>
      <c r="AM26" s="19">
        <f t="shared" si="26"/>
        <v>14.886666666666667</v>
      </c>
      <c r="AN26" s="19">
        <f t="shared" si="26"/>
        <v>14.886666666666667</v>
      </c>
      <c r="AO26" s="19">
        <f t="shared" si="26"/>
        <v>14.886666666666667</v>
      </c>
      <c r="AP26" s="19">
        <f t="shared" si="26"/>
        <v>14.886666666666667</v>
      </c>
      <c r="AQ26" s="19">
        <f t="shared" si="26"/>
        <v>14.886666666666667</v>
      </c>
      <c r="AR26" s="19">
        <f t="shared" si="26"/>
        <v>14.886666666666667</v>
      </c>
      <c r="AS26" s="19">
        <f t="shared" si="26"/>
        <v>14.886666666666667</v>
      </c>
      <c r="AT26" s="19">
        <f t="shared" si="26"/>
        <v>14.886666666666667</v>
      </c>
      <c r="AU26" s="19">
        <f t="shared" si="26"/>
        <v>14.886666666666667</v>
      </c>
      <c r="AV26" s="19">
        <f t="shared" si="26"/>
        <v>14.886666666666667</v>
      </c>
      <c r="AW26" s="19">
        <f t="shared" si="26"/>
        <v>14.886666666666667</v>
      </c>
      <c r="AX26" s="19">
        <f t="shared" si="26"/>
        <v>14.886666666666667</v>
      </c>
      <c r="AY26" s="19">
        <f t="shared" si="26"/>
        <v>14.886666666666667</v>
      </c>
      <c r="AZ26" s="19">
        <f t="shared" si="26"/>
        <v>14.886666666666667</v>
      </c>
      <c r="BA26" s="19">
        <f t="shared" si="26"/>
        <v>14.886666666666667</v>
      </c>
      <c r="BB26" s="19">
        <f t="shared" si="26"/>
        <v>14.886666666666667</v>
      </c>
      <c r="BC26" s="19">
        <f t="shared" si="26"/>
        <v>14.886666666666667</v>
      </c>
      <c r="BD26" s="19">
        <f t="shared" si="26"/>
        <v>14.886666666666667</v>
      </c>
      <c r="BE26" s="19">
        <f t="shared" si="26"/>
        <v>14.886666666666667</v>
      </c>
      <c r="BF26" s="19">
        <f t="shared" si="26"/>
        <v>14.886666666666667</v>
      </c>
      <c r="BG26" s="19">
        <f t="shared" si="26"/>
        <v>14.886666666666667</v>
      </c>
      <c r="BH26" s="19">
        <f t="shared" si="26"/>
        <v>14.886666666666667</v>
      </c>
      <c r="BI26" s="19">
        <f t="shared" si="26"/>
        <v>14.886666666666667</v>
      </c>
      <c r="BJ26" s="19">
        <f t="shared" si="26"/>
        <v>14.886666666666667</v>
      </c>
      <c r="BK26" s="19">
        <f t="shared" si="26"/>
        <v>14.886666666666667</v>
      </c>
      <c r="BL26" s="19">
        <f t="shared" si="26"/>
        <v>14.886666666666667</v>
      </c>
      <c r="BM26" s="19">
        <f t="shared" si="26"/>
        <v>14.886666666666667</v>
      </c>
      <c r="BN26" s="19">
        <f t="shared" si="26"/>
        <v>14.886666666666667</v>
      </c>
      <c r="BO26" s="19">
        <f t="shared" si="26"/>
        <v>14.886666666666667</v>
      </c>
      <c r="BP26" s="19">
        <f t="shared" si="26"/>
        <v>14.886666666666667</v>
      </c>
      <c r="BQ26" s="19">
        <f t="shared" si="26"/>
        <v>14.886666666666667</v>
      </c>
      <c r="BR26" s="19">
        <f t="shared" si="26"/>
        <v>14.886666666666667</v>
      </c>
      <c r="BS26" s="19">
        <f t="shared" si="26"/>
        <v>14.886666666666667</v>
      </c>
      <c r="BT26" s="19">
        <f t="shared" si="26"/>
        <v>14.886666666666667</v>
      </c>
      <c r="BU26" s="19">
        <f t="shared" si="26"/>
        <v>14.886666666666667</v>
      </c>
      <c r="BV26" s="19">
        <f t="shared" ref="BV26:DD26" si="27">$H$26</f>
        <v>14.886666666666667</v>
      </c>
      <c r="BW26" s="19">
        <f t="shared" si="27"/>
        <v>14.886666666666667</v>
      </c>
      <c r="BX26" s="19">
        <f t="shared" si="27"/>
        <v>14.886666666666667</v>
      </c>
      <c r="BY26" s="19">
        <f t="shared" si="27"/>
        <v>14.886666666666667</v>
      </c>
      <c r="BZ26" s="19">
        <f t="shared" si="27"/>
        <v>14.886666666666667</v>
      </c>
      <c r="CA26" s="19">
        <f t="shared" si="27"/>
        <v>14.886666666666667</v>
      </c>
      <c r="CB26" s="19">
        <f t="shared" si="27"/>
        <v>14.886666666666667</v>
      </c>
      <c r="CC26" s="19">
        <f t="shared" si="27"/>
        <v>14.886666666666667</v>
      </c>
      <c r="CD26" s="19">
        <f t="shared" si="27"/>
        <v>14.886666666666667</v>
      </c>
      <c r="CE26" s="19">
        <f t="shared" si="27"/>
        <v>14.886666666666667</v>
      </c>
      <c r="CF26" s="19">
        <f t="shared" si="27"/>
        <v>14.886666666666667</v>
      </c>
      <c r="CG26" s="19">
        <f t="shared" si="27"/>
        <v>14.886666666666667</v>
      </c>
      <c r="CH26" s="19">
        <f t="shared" si="27"/>
        <v>14.886666666666667</v>
      </c>
      <c r="CI26" s="19">
        <f t="shared" si="27"/>
        <v>14.886666666666667</v>
      </c>
      <c r="CJ26" s="19">
        <f t="shared" si="27"/>
        <v>14.886666666666667</v>
      </c>
      <c r="CK26" s="19">
        <f t="shared" si="27"/>
        <v>14.886666666666667</v>
      </c>
      <c r="CL26" s="19">
        <f t="shared" si="27"/>
        <v>14.886666666666667</v>
      </c>
      <c r="CM26" s="19">
        <f t="shared" si="27"/>
        <v>14.886666666666667</v>
      </c>
      <c r="CN26" s="19">
        <f t="shared" si="27"/>
        <v>14.886666666666667</v>
      </c>
      <c r="CO26" s="19">
        <f t="shared" si="27"/>
        <v>14.886666666666667</v>
      </c>
      <c r="CP26" s="19">
        <f t="shared" si="27"/>
        <v>14.886666666666667</v>
      </c>
      <c r="CQ26" s="19">
        <f t="shared" si="27"/>
        <v>14.886666666666667</v>
      </c>
      <c r="CR26" s="19">
        <f t="shared" si="27"/>
        <v>14.886666666666667</v>
      </c>
      <c r="CS26" s="19">
        <f t="shared" si="27"/>
        <v>14.886666666666667</v>
      </c>
      <c r="CT26" s="19">
        <f t="shared" si="27"/>
        <v>14.886666666666667</v>
      </c>
      <c r="CU26" s="19">
        <f t="shared" si="27"/>
        <v>14.886666666666667</v>
      </c>
      <c r="CV26" s="19">
        <f t="shared" si="27"/>
        <v>14.886666666666667</v>
      </c>
      <c r="CW26" s="19">
        <f t="shared" si="27"/>
        <v>14.886666666666667</v>
      </c>
      <c r="CX26" s="19">
        <f t="shared" si="27"/>
        <v>14.886666666666667</v>
      </c>
      <c r="CY26" s="19">
        <f t="shared" si="27"/>
        <v>14.886666666666667</v>
      </c>
      <c r="CZ26" s="19">
        <f t="shared" si="27"/>
        <v>14.886666666666667</v>
      </c>
      <c r="DA26" s="19">
        <f t="shared" si="27"/>
        <v>14.886666666666667</v>
      </c>
      <c r="DB26" s="19">
        <f t="shared" si="27"/>
        <v>14.886666666666667</v>
      </c>
      <c r="DC26" s="19">
        <f t="shared" si="27"/>
        <v>14.886666666666667</v>
      </c>
      <c r="DD26" s="19">
        <f t="shared" si="27"/>
        <v>14.886666666666667</v>
      </c>
      <c r="DE26" s="19"/>
      <c r="DF26" s="19"/>
      <c r="DG26" s="98">
        <f t="shared" si="21"/>
        <v>1503.553333333336</v>
      </c>
    </row>
    <row r="27" spans="1:112" s="18" customFormat="1" x14ac:dyDescent="0.25">
      <c r="B27" s="16" t="s">
        <v>53</v>
      </c>
      <c r="C27" s="20">
        <v>0</v>
      </c>
      <c r="D27" s="20">
        <v>0</v>
      </c>
      <c r="E27" s="20">
        <v>0</v>
      </c>
      <c r="F27" s="20">
        <v>0</v>
      </c>
      <c r="G27" s="20">
        <v>0</v>
      </c>
      <c r="H27" s="19">
        <f>H$28*'Supporting calculations'!C6</f>
        <v>11.889999999999999</v>
      </c>
      <c r="I27" s="19">
        <f>$H$27</f>
        <v>11.889999999999999</v>
      </c>
      <c r="J27" s="19">
        <f t="shared" ref="J27:BU27" si="28">$H$27</f>
        <v>11.889999999999999</v>
      </c>
      <c r="K27" s="19">
        <f t="shared" si="28"/>
        <v>11.889999999999999</v>
      </c>
      <c r="L27" s="19">
        <f t="shared" si="28"/>
        <v>11.889999999999999</v>
      </c>
      <c r="M27" s="19">
        <f t="shared" si="28"/>
        <v>11.889999999999999</v>
      </c>
      <c r="N27" s="19">
        <f t="shared" si="28"/>
        <v>11.889999999999999</v>
      </c>
      <c r="O27" s="19">
        <f t="shared" si="28"/>
        <v>11.889999999999999</v>
      </c>
      <c r="P27" s="19">
        <f t="shared" si="28"/>
        <v>11.889999999999999</v>
      </c>
      <c r="Q27" s="19">
        <f t="shared" si="28"/>
        <v>11.889999999999999</v>
      </c>
      <c r="R27" s="19">
        <f t="shared" si="28"/>
        <v>11.889999999999999</v>
      </c>
      <c r="S27" s="19">
        <f t="shared" si="28"/>
        <v>11.889999999999999</v>
      </c>
      <c r="T27" s="19">
        <f t="shared" si="28"/>
        <v>11.889999999999999</v>
      </c>
      <c r="U27" s="19">
        <f t="shared" si="28"/>
        <v>11.889999999999999</v>
      </c>
      <c r="V27" s="19">
        <f t="shared" si="28"/>
        <v>11.889999999999999</v>
      </c>
      <c r="W27" s="19">
        <f t="shared" si="28"/>
        <v>11.889999999999999</v>
      </c>
      <c r="X27" s="19">
        <f t="shared" si="28"/>
        <v>11.889999999999999</v>
      </c>
      <c r="Y27" s="19">
        <f t="shared" si="28"/>
        <v>11.889999999999999</v>
      </c>
      <c r="Z27" s="19">
        <f t="shared" si="28"/>
        <v>11.889999999999999</v>
      </c>
      <c r="AA27" s="19">
        <f t="shared" si="28"/>
        <v>11.889999999999999</v>
      </c>
      <c r="AB27" s="19">
        <f t="shared" si="28"/>
        <v>11.889999999999999</v>
      </c>
      <c r="AC27" s="19">
        <f t="shared" si="28"/>
        <v>11.889999999999999</v>
      </c>
      <c r="AD27" s="19">
        <f t="shared" si="28"/>
        <v>11.889999999999999</v>
      </c>
      <c r="AE27" s="19">
        <f t="shared" si="28"/>
        <v>11.889999999999999</v>
      </c>
      <c r="AF27" s="19">
        <f t="shared" si="28"/>
        <v>11.889999999999999</v>
      </c>
      <c r="AG27" s="19">
        <f t="shared" si="28"/>
        <v>11.889999999999999</v>
      </c>
      <c r="AH27" s="19">
        <f t="shared" si="28"/>
        <v>11.889999999999999</v>
      </c>
      <c r="AI27" s="19">
        <f t="shared" si="28"/>
        <v>11.889999999999999</v>
      </c>
      <c r="AJ27" s="19">
        <f t="shared" si="28"/>
        <v>11.889999999999999</v>
      </c>
      <c r="AK27" s="19">
        <f t="shared" si="28"/>
        <v>11.889999999999999</v>
      </c>
      <c r="AL27" s="19">
        <f t="shared" si="28"/>
        <v>11.889999999999999</v>
      </c>
      <c r="AM27" s="19">
        <f t="shared" si="28"/>
        <v>11.889999999999999</v>
      </c>
      <c r="AN27" s="19">
        <f t="shared" si="28"/>
        <v>11.889999999999999</v>
      </c>
      <c r="AO27" s="19">
        <f t="shared" si="28"/>
        <v>11.889999999999999</v>
      </c>
      <c r="AP27" s="19">
        <f t="shared" si="28"/>
        <v>11.889999999999999</v>
      </c>
      <c r="AQ27" s="19">
        <f t="shared" si="28"/>
        <v>11.889999999999999</v>
      </c>
      <c r="AR27" s="19">
        <f t="shared" si="28"/>
        <v>11.889999999999999</v>
      </c>
      <c r="AS27" s="19">
        <f t="shared" si="28"/>
        <v>11.889999999999999</v>
      </c>
      <c r="AT27" s="19">
        <f t="shared" si="28"/>
        <v>11.889999999999999</v>
      </c>
      <c r="AU27" s="19">
        <f t="shared" si="28"/>
        <v>11.889999999999999</v>
      </c>
      <c r="AV27" s="19">
        <f t="shared" si="28"/>
        <v>11.889999999999999</v>
      </c>
      <c r="AW27" s="19">
        <f t="shared" si="28"/>
        <v>11.889999999999999</v>
      </c>
      <c r="AX27" s="19">
        <f t="shared" si="28"/>
        <v>11.889999999999999</v>
      </c>
      <c r="AY27" s="19">
        <f t="shared" si="28"/>
        <v>11.889999999999999</v>
      </c>
      <c r="AZ27" s="19">
        <f t="shared" si="28"/>
        <v>11.889999999999999</v>
      </c>
      <c r="BA27" s="19">
        <f t="shared" si="28"/>
        <v>11.889999999999999</v>
      </c>
      <c r="BB27" s="19">
        <f t="shared" si="28"/>
        <v>11.889999999999999</v>
      </c>
      <c r="BC27" s="19">
        <f t="shared" si="28"/>
        <v>11.889999999999999</v>
      </c>
      <c r="BD27" s="19">
        <f t="shared" si="28"/>
        <v>11.889999999999999</v>
      </c>
      <c r="BE27" s="19">
        <f t="shared" si="28"/>
        <v>11.889999999999999</v>
      </c>
      <c r="BF27" s="19">
        <f t="shared" si="28"/>
        <v>11.889999999999999</v>
      </c>
      <c r="BG27" s="19">
        <f t="shared" si="28"/>
        <v>11.889999999999999</v>
      </c>
      <c r="BH27" s="19">
        <f t="shared" si="28"/>
        <v>11.889999999999999</v>
      </c>
      <c r="BI27" s="19">
        <f t="shared" si="28"/>
        <v>11.889999999999999</v>
      </c>
      <c r="BJ27" s="19">
        <f t="shared" si="28"/>
        <v>11.889999999999999</v>
      </c>
      <c r="BK27" s="19">
        <f t="shared" si="28"/>
        <v>11.889999999999999</v>
      </c>
      <c r="BL27" s="19">
        <f t="shared" si="28"/>
        <v>11.889999999999999</v>
      </c>
      <c r="BM27" s="19">
        <f t="shared" si="28"/>
        <v>11.889999999999999</v>
      </c>
      <c r="BN27" s="19">
        <f t="shared" si="28"/>
        <v>11.889999999999999</v>
      </c>
      <c r="BO27" s="19">
        <f t="shared" si="28"/>
        <v>11.889999999999999</v>
      </c>
      <c r="BP27" s="19">
        <f t="shared" si="28"/>
        <v>11.889999999999999</v>
      </c>
      <c r="BQ27" s="19">
        <f t="shared" si="28"/>
        <v>11.889999999999999</v>
      </c>
      <c r="BR27" s="19">
        <f t="shared" si="28"/>
        <v>11.889999999999999</v>
      </c>
      <c r="BS27" s="19">
        <f t="shared" si="28"/>
        <v>11.889999999999999</v>
      </c>
      <c r="BT27" s="19">
        <f t="shared" si="28"/>
        <v>11.889999999999999</v>
      </c>
      <c r="BU27" s="19">
        <f t="shared" si="28"/>
        <v>11.889999999999999</v>
      </c>
      <c r="BV27" s="19">
        <f t="shared" ref="BV27:DD27" si="29">$H$27</f>
        <v>11.889999999999999</v>
      </c>
      <c r="BW27" s="19">
        <f t="shared" si="29"/>
        <v>11.889999999999999</v>
      </c>
      <c r="BX27" s="19">
        <f t="shared" si="29"/>
        <v>11.889999999999999</v>
      </c>
      <c r="BY27" s="19">
        <f t="shared" si="29"/>
        <v>11.889999999999999</v>
      </c>
      <c r="BZ27" s="19">
        <f t="shared" si="29"/>
        <v>11.889999999999999</v>
      </c>
      <c r="CA27" s="19">
        <f t="shared" si="29"/>
        <v>11.889999999999999</v>
      </c>
      <c r="CB27" s="19">
        <f t="shared" si="29"/>
        <v>11.889999999999999</v>
      </c>
      <c r="CC27" s="19">
        <f t="shared" si="29"/>
        <v>11.889999999999999</v>
      </c>
      <c r="CD27" s="19">
        <f t="shared" si="29"/>
        <v>11.889999999999999</v>
      </c>
      <c r="CE27" s="19">
        <f t="shared" si="29"/>
        <v>11.889999999999999</v>
      </c>
      <c r="CF27" s="19">
        <f t="shared" si="29"/>
        <v>11.889999999999999</v>
      </c>
      <c r="CG27" s="19">
        <f t="shared" si="29"/>
        <v>11.889999999999999</v>
      </c>
      <c r="CH27" s="19">
        <f t="shared" si="29"/>
        <v>11.889999999999999</v>
      </c>
      <c r="CI27" s="19">
        <f t="shared" si="29"/>
        <v>11.889999999999999</v>
      </c>
      <c r="CJ27" s="19">
        <f t="shared" si="29"/>
        <v>11.889999999999999</v>
      </c>
      <c r="CK27" s="19">
        <f t="shared" si="29"/>
        <v>11.889999999999999</v>
      </c>
      <c r="CL27" s="19">
        <f t="shared" si="29"/>
        <v>11.889999999999999</v>
      </c>
      <c r="CM27" s="19">
        <f t="shared" si="29"/>
        <v>11.889999999999999</v>
      </c>
      <c r="CN27" s="19">
        <f t="shared" si="29"/>
        <v>11.889999999999999</v>
      </c>
      <c r="CO27" s="19">
        <f t="shared" si="29"/>
        <v>11.889999999999999</v>
      </c>
      <c r="CP27" s="19">
        <f t="shared" si="29"/>
        <v>11.889999999999999</v>
      </c>
      <c r="CQ27" s="19">
        <f t="shared" si="29"/>
        <v>11.889999999999999</v>
      </c>
      <c r="CR27" s="19">
        <f t="shared" si="29"/>
        <v>11.889999999999999</v>
      </c>
      <c r="CS27" s="19">
        <f t="shared" si="29"/>
        <v>11.889999999999999</v>
      </c>
      <c r="CT27" s="19">
        <f t="shared" si="29"/>
        <v>11.889999999999999</v>
      </c>
      <c r="CU27" s="19">
        <f t="shared" si="29"/>
        <v>11.889999999999999</v>
      </c>
      <c r="CV27" s="19">
        <f t="shared" si="29"/>
        <v>11.889999999999999</v>
      </c>
      <c r="CW27" s="19">
        <f t="shared" si="29"/>
        <v>11.889999999999999</v>
      </c>
      <c r="CX27" s="19">
        <f t="shared" si="29"/>
        <v>11.889999999999999</v>
      </c>
      <c r="CY27" s="19">
        <f t="shared" si="29"/>
        <v>11.889999999999999</v>
      </c>
      <c r="CZ27" s="19">
        <f t="shared" si="29"/>
        <v>11.889999999999999</v>
      </c>
      <c r="DA27" s="19">
        <f t="shared" si="29"/>
        <v>11.889999999999999</v>
      </c>
      <c r="DB27" s="19">
        <f t="shared" si="29"/>
        <v>11.889999999999999</v>
      </c>
      <c r="DC27" s="19">
        <f t="shared" si="29"/>
        <v>11.889999999999999</v>
      </c>
      <c r="DD27" s="19">
        <f t="shared" si="29"/>
        <v>11.889999999999999</v>
      </c>
      <c r="DE27" s="19"/>
      <c r="DF27" s="19"/>
      <c r="DG27" s="98">
        <f t="shared" si="21"/>
        <v>1200.8900000000006</v>
      </c>
    </row>
    <row r="28" spans="1:112" s="21" customFormat="1" x14ac:dyDescent="0.25">
      <c r="A28" s="16"/>
      <c r="B28" s="16" t="s">
        <v>0</v>
      </c>
      <c r="C28" s="17">
        <v>0</v>
      </c>
      <c r="D28" s="17">
        <v>0</v>
      </c>
      <c r="E28" s="17">
        <v>0</v>
      </c>
      <c r="F28" s="17">
        <v>0</v>
      </c>
      <c r="G28" s="17">
        <v>0</v>
      </c>
      <c r="H28" s="17">
        <f>'Supporting calculations'!F5</f>
        <v>58.560666666666663</v>
      </c>
      <c r="I28" s="17">
        <f>$H$28</f>
        <v>58.560666666666663</v>
      </c>
      <c r="J28" s="17">
        <f t="shared" ref="J28:BU28" si="30">$H$28</f>
        <v>58.560666666666663</v>
      </c>
      <c r="K28" s="17">
        <f t="shared" si="30"/>
        <v>58.560666666666663</v>
      </c>
      <c r="L28" s="17">
        <f t="shared" si="30"/>
        <v>58.560666666666663</v>
      </c>
      <c r="M28" s="17">
        <f t="shared" si="30"/>
        <v>58.560666666666663</v>
      </c>
      <c r="N28" s="17">
        <f t="shared" si="30"/>
        <v>58.560666666666663</v>
      </c>
      <c r="O28" s="17">
        <f t="shared" si="30"/>
        <v>58.560666666666663</v>
      </c>
      <c r="P28" s="17">
        <f t="shared" si="30"/>
        <v>58.560666666666663</v>
      </c>
      <c r="Q28" s="17">
        <f t="shared" si="30"/>
        <v>58.560666666666663</v>
      </c>
      <c r="R28" s="17">
        <f t="shared" si="30"/>
        <v>58.560666666666663</v>
      </c>
      <c r="S28" s="17">
        <f t="shared" si="30"/>
        <v>58.560666666666663</v>
      </c>
      <c r="T28" s="17">
        <f t="shared" si="30"/>
        <v>58.560666666666663</v>
      </c>
      <c r="U28" s="17">
        <f t="shared" si="30"/>
        <v>58.560666666666663</v>
      </c>
      <c r="V28" s="17">
        <f t="shared" si="30"/>
        <v>58.560666666666663</v>
      </c>
      <c r="W28" s="17">
        <f t="shared" si="30"/>
        <v>58.560666666666663</v>
      </c>
      <c r="X28" s="17">
        <f t="shared" si="30"/>
        <v>58.560666666666663</v>
      </c>
      <c r="Y28" s="17">
        <f t="shared" si="30"/>
        <v>58.560666666666663</v>
      </c>
      <c r="Z28" s="17">
        <f t="shared" si="30"/>
        <v>58.560666666666663</v>
      </c>
      <c r="AA28" s="17">
        <f t="shared" si="30"/>
        <v>58.560666666666663</v>
      </c>
      <c r="AB28" s="17">
        <f t="shared" si="30"/>
        <v>58.560666666666663</v>
      </c>
      <c r="AC28" s="17">
        <f t="shared" si="30"/>
        <v>58.560666666666663</v>
      </c>
      <c r="AD28" s="17">
        <f t="shared" si="30"/>
        <v>58.560666666666663</v>
      </c>
      <c r="AE28" s="17">
        <f t="shared" si="30"/>
        <v>58.560666666666663</v>
      </c>
      <c r="AF28" s="17">
        <f t="shared" si="30"/>
        <v>58.560666666666663</v>
      </c>
      <c r="AG28" s="17">
        <f t="shared" si="30"/>
        <v>58.560666666666663</v>
      </c>
      <c r="AH28" s="17">
        <f t="shared" si="30"/>
        <v>58.560666666666663</v>
      </c>
      <c r="AI28" s="17">
        <f t="shared" si="30"/>
        <v>58.560666666666663</v>
      </c>
      <c r="AJ28" s="17">
        <f t="shared" si="30"/>
        <v>58.560666666666663</v>
      </c>
      <c r="AK28" s="17">
        <f t="shared" si="30"/>
        <v>58.560666666666663</v>
      </c>
      <c r="AL28" s="17">
        <f t="shared" si="30"/>
        <v>58.560666666666663</v>
      </c>
      <c r="AM28" s="17">
        <f t="shared" si="30"/>
        <v>58.560666666666663</v>
      </c>
      <c r="AN28" s="17">
        <f t="shared" si="30"/>
        <v>58.560666666666663</v>
      </c>
      <c r="AO28" s="17">
        <f t="shared" si="30"/>
        <v>58.560666666666663</v>
      </c>
      <c r="AP28" s="17">
        <f t="shared" si="30"/>
        <v>58.560666666666663</v>
      </c>
      <c r="AQ28" s="17">
        <f t="shared" si="30"/>
        <v>58.560666666666663</v>
      </c>
      <c r="AR28" s="17">
        <f t="shared" si="30"/>
        <v>58.560666666666663</v>
      </c>
      <c r="AS28" s="17">
        <f t="shared" si="30"/>
        <v>58.560666666666663</v>
      </c>
      <c r="AT28" s="17">
        <f t="shared" si="30"/>
        <v>58.560666666666663</v>
      </c>
      <c r="AU28" s="17">
        <f t="shared" si="30"/>
        <v>58.560666666666663</v>
      </c>
      <c r="AV28" s="17">
        <f t="shared" si="30"/>
        <v>58.560666666666663</v>
      </c>
      <c r="AW28" s="17">
        <f t="shared" si="30"/>
        <v>58.560666666666663</v>
      </c>
      <c r="AX28" s="17">
        <f t="shared" si="30"/>
        <v>58.560666666666663</v>
      </c>
      <c r="AY28" s="17">
        <f t="shared" si="30"/>
        <v>58.560666666666663</v>
      </c>
      <c r="AZ28" s="17">
        <f t="shared" si="30"/>
        <v>58.560666666666663</v>
      </c>
      <c r="BA28" s="17">
        <f t="shared" si="30"/>
        <v>58.560666666666663</v>
      </c>
      <c r="BB28" s="17">
        <f t="shared" si="30"/>
        <v>58.560666666666663</v>
      </c>
      <c r="BC28" s="17">
        <f t="shared" si="30"/>
        <v>58.560666666666663</v>
      </c>
      <c r="BD28" s="17">
        <f t="shared" si="30"/>
        <v>58.560666666666663</v>
      </c>
      <c r="BE28" s="17">
        <f t="shared" si="30"/>
        <v>58.560666666666663</v>
      </c>
      <c r="BF28" s="17">
        <f t="shared" si="30"/>
        <v>58.560666666666663</v>
      </c>
      <c r="BG28" s="17">
        <f t="shared" si="30"/>
        <v>58.560666666666663</v>
      </c>
      <c r="BH28" s="17">
        <f t="shared" si="30"/>
        <v>58.560666666666663</v>
      </c>
      <c r="BI28" s="17">
        <f t="shared" si="30"/>
        <v>58.560666666666663</v>
      </c>
      <c r="BJ28" s="17">
        <f t="shared" si="30"/>
        <v>58.560666666666663</v>
      </c>
      <c r="BK28" s="17">
        <f t="shared" si="30"/>
        <v>58.560666666666663</v>
      </c>
      <c r="BL28" s="17">
        <f t="shared" si="30"/>
        <v>58.560666666666663</v>
      </c>
      <c r="BM28" s="17">
        <f t="shared" si="30"/>
        <v>58.560666666666663</v>
      </c>
      <c r="BN28" s="17">
        <f t="shared" si="30"/>
        <v>58.560666666666663</v>
      </c>
      <c r="BO28" s="17">
        <f t="shared" si="30"/>
        <v>58.560666666666663</v>
      </c>
      <c r="BP28" s="17">
        <f t="shared" si="30"/>
        <v>58.560666666666663</v>
      </c>
      <c r="BQ28" s="17">
        <f t="shared" si="30"/>
        <v>58.560666666666663</v>
      </c>
      <c r="BR28" s="17">
        <f t="shared" si="30"/>
        <v>58.560666666666663</v>
      </c>
      <c r="BS28" s="17">
        <f t="shared" si="30"/>
        <v>58.560666666666663</v>
      </c>
      <c r="BT28" s="17">
        <f t="shared" si="30"/>
        <v>58.560666666666663</v>
      </c>
      <c r="BU28" s="17">
        <f t="shared" si="30"/>
        <v>58.560666666666663</v>
      </c>
      <c r="BV28" s="17">
        <f t="shared" ref="BV28:DD28" si="31">$H$28</f>
        <v>58.560666666666663</v>
      </c>
      <c r="BW28" s="17">
        <f t="shared" si="31"/>
        <v>58.560666666666663</v>
      </c>
      <c r="BX28" s="17">
        <f t="shared" si="31"/>
        <v>58.560666666666663</v>
      </c>
      <c r="BY28" s="17">
        <f t="shared" si="31"/>
        <v>58.560666666666663</v>
      </c>
      <c r="BZ28" s="17">
        <f t="shared" si="31"/>
        <v>58.560666666666663</v>
      </c>
      <c r="CA28" s="17">
        <f t="shared" si="31"/>
        <v>58.560666666666663</v>
      </c>
      <c r="CB28" s="17">
        <f t="shared" si="31"/>
        <v>58.560666666666663</v>
      </c>
      <c r="CC28" s="17">
        <f t="shared" si="31"/>
        <v>58.560666666666663</v>
      </c>
      <c r="CD28" s="17">
        <f t="shared" si="31"/>
        <v>58.560666666666663</v>
      </c>
      <c r="CE28" s="17">
        <f t="shared" si="31"/>
        <v>58.560666666666663</v>
      </c>
      <c r="CF28" s="17">
        <f t="shared" si="31"/>
        <v>58.560666666666663</v>
      </c>
      <c r="CG28" s="17">
        <f t="shared" si="31"/>
        <v>58.560666666666663</v>
      </c>
      <c r="CH28" s="17">
        <f t="shared" si="31"/>
        <v>58.560666666666663</v>
      </c>
      <c r="CI28" s="17">
        <f t="shared" si="31"/>
        <v>58.560666666666663</v>
      </c>
      <c r="CJ28" s="17">
        <f t="shared" si="31"/>
        <v>58.560666666666663</v>
      </c>
      <c r="CK28" s="17">
        <f t="shared" si="31"/>
        <v>58.560666666666663</v>
      </c>
      <c r="CL28" s="17">
        <f t="shared" si="31"/>
        <v>58.560666666666663</v>
      </c>
      <c r="CM28" s="17">
        <f t="shared" si="31"/>
        <v>58.560666666666663</v>
      </c>
      <c r="CN28" s="17">
        <f t="shared" si="31"/>
        <v>58.560666666666663</v>
      </c>
      <c r="CO28" s="17">
        <f t="shared" si="31"/>
        <v>58.560666666666663</v>
      </c>
      <c r="CP28" s="17">
        <f t="shared" si="31"/>
        <v>58.560666666666663</v>
      </c>
      <c r="CQ28" s="17">
        <f t="shared" si="31"/>
        <v>58.560666666666663</v>
      </c>
      <c r="CR28" s="17">
        <f t="shared" si="31"/>
        <v>58.560666666666663</v>
      </c>
      <c r="CS28" s="17">
        <f t="shared" si="31"/>
        <v>58.560666666666663</v>
      </c>
      <c r="CT28" s="17">
        <f t="shared" si="31"/>
        <v>58.560666666666663</v>
      </c>
      <c r="CU28" s="17">
        <f t="shared" si="31"/>
        <v>58.560666666666663</v>
      </c>
      <c r="CV28" s="17">
        <f t="shared" si="31"/>
        <v>58.560666666666663</v>
      </c>
      <c r="CW28" s="17">
        <f t="shared" si="31"/>
        <v>58.560666666666663</v>
      </c>
      <c r="CX28" s="17">
        <f t="shared" si="31"/>
        <v>58.560666666666663</v>
      </c>
      <c r="CY28" s="17">
        <f t="shared" si="31"/>
        <v>58.560666666666663</v>
      </c>
      <c r="CZ28" s="17">
        <f t="shared" si="31"/>
        <v>58.560666666666663</v>
      </c>
      <c r="DA28" s="17">
        <f t="shared" si="31"/>
        <v>58.560666666666663</v>
      </c>
      <c r="DB28" s="17">
        <f t="shared" si="31"/>
        <v>58.560666666666663</v>
      </c>
      <c r="DC28" s="17">
        <f t="shared" si="31"/>
        <v>58.560666666666663</v>
      </c>
      <c r="DD28" s="17">
        <f t="shared" si="31"/>
        <v>58.560666666666663</v>
      </c>
      <c r="DE28" s="17"/>
      <c r="DF28" s="17"/>
      <c r="DG28" s="122">
        <f t="shared" si="21"/>
        <v>5914.6273333333256</v>
      </c>
    </row>
    <row r="29" spans="1:112" s="18" customFormat="1" ht="19.5" customHeight="1" x14ac:dyDescent="0.25">
      <c r="A29" s="16"/>
      <c r="B29" s="16"/>
      <c r="C29" s="20"/>
      <c r="D29" s="20"/>
      <c r="E29" s="20"/>
      <c r="F29" s="20"/>
      <c r="G29" s="20"/>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98"/>
    </row>
    <row r="30" spans="1:112" s="18" customFormat="1" x14ac:dyDescent="0.25">
      <c r="A30" s="16" t="s">
        <v>85</v>
      </c>
      <c r="B30" s="16" t="s">
        <v>69</v>
      </c>
      <c r="C30" s="20">
        <v>0</v>
      </c>
      <c r="D30" s="20">
        <v>0</v>
      </c>
      <c r="E30" s="20">
        <v>0</v>
      </c>
      <c r="F30" s="20">
        <v>0</v>
      </c>
      <c r="G30" s="20">
        <v>0</v>
      </c>
      <c r="H30" s="19">
        <v>5</v>
      </c>
      <c r="I30" s="19">
        <v>5</v>
      </c>
      <c r="J30" s="19">
        <v>5</v>
      </c>
      <c r="K30" s="19">
        <v>5</v>
      </c>
      <c r="L30" s="19">
        <v>5</v>
      </c>
      <c r="M30" s="19">
        <v>5</v>
      </c>
      <c r="N30" s="19">
        <v>5</v>
      </c>
      <c r="O30" s="19">
        <v>5</v>
      </c>
      <c r="P30" s="19">
        <v>5</v>
      </c>
      <c r="Q30" s="19">
        <v>5</v>
      </c>
      <c r="R30" s="19">
        <v>5</v>
      </c>
      <c r="S30" s="19">
        <v>5</v>
      </c>
      <c r="T30" s="19">
        <v>5</v>
      </c>
      <c r="U30" s="19">
        <v>5</v>
      </c>
      <c r="V30" s="19">
        <v>5</v>
      </c>
      <c r="W30" s="19">
        <v>5</v>
      </c>
      <c r="X30" s="19">
        <v>5</v>
      </c>
      <c r="Y30" s="19">
        <v>5</v>
      </c>
      <c r="Z30" s="19">
        <v>5</v>
      </c>
      <c r="AA30" s="19">
        <v>5</v>
      </c>
      <c r="AB30" s="19">
        <v>5</v>
      </c>
      <c r="AC30" s="19">
        <v>5</v>
      </c>
      <c r="AD30" s="19">
        <v>5</v>
      </c>
      <c r="AE30" s="19">
        <v>5</v>
      </c>
      <c r="AF30" s="19">
        <v>5</v>
      </c>
      <c r="AG30" s="19">
        <v>5</v>
      </c>
      <c r="AH30" s="19">
        <v>5</v>
      </c>
      <c r="AI30" s="19">
        <v>5</v>
      </c>
      <c r="AJ30" s="19">
        <v>5</v>
      </c>
      <c r="AK30" s="19">
        <v>5</v>
      </c>
      <c r="AL30" s="19">
        <v>5</v>
      </c>
      <c r="AM30" s="19">
        <v>5</v>
      </c>
      <c r="AN30" s="19">
        <v>5</v>
      </c>
      <c r="AO30" s="19">
        <v>5</v>
      </c>
      <c r="AP30" s="19">
        <v>5</v>
      </c>
      <c r="AQ30" s="19">
        <v>5</v>
      </c>
      <c r="AR30" s="19">
        <v>5</v>
      </c>
      <c r="AS30" s="19">
        <v>5</v>
      </c>
      <c r="AT30" s="19">
        <v>5</v>
      </c>
      <c r="AU30" s="19">
        <v>5</v>
      </c>
      <c r="AV30" s="19">
        <v>5</v>
      </c>
      <c r="AW30" s="19">
        <v>5</v>
      </c>
      <c r="AX30" s="19">
        <v>5</v>
      </c>
      <c r="AY30" s="19">
        <v>5</v>
      </c>
      <c r="AZ30" s="19">
        <v>5</v>
      </c>
      <c r="BA30" s="19">
        <v>5</v>
      </c>
      <c r="BB30" s="19">
        <v>5</v>
      </c>
      <c r="BC30" s="19">
        <v>5</v>
      </c>
      <c r="BD30" s="19">
        <v>5</v>
      </c>
      <c r="BE30" s="19">
        <v>5</v>
      </c>
      <c r="BF30" s="19">
        <v>5</v>
      </c>
      <c r="BG30" s="19">
        <v>5</v>
      </c>
      <c r="BH30" s="19">
        <v>5</v>
      </c>
      <c r="BI30" s="19">
        <v>5</v>
      </c>
      <c r="BJ30" s="19">
        <v>5</v>
      </c>
      <c r="BK30" s="19">
        <v>5</v>
      </c>
      <c r="BL30" s="19">
        <v>5</v>
      </c>
      <c r="BM30" s="19">
        <v>5</v>
      </c>
      <c r="BN30" s="19">
        <v>5</v>
      </c>
      <c r="BO30" s="19">
        <v>5</v>
      </c>
      <c r="BP30" s="19">
        <v>5</v>
      </c>
      <c r="BQ30" s="19">
        <v>5</v>
      </c>
      <c r="BR30" s="19">
        <v>5</v>
      </c>
      <c r="BS30" s="19">
        <v>5</v>
      </c>
      <c r="BT30" s="19">
        <v>5</v>
      </c>
      <c r="BU30" s="19">
        <v>5</v>
      </c>
      <c r="BV30" s="19">
        <v>5</v>
      </c>
      <c r="BW30" s="19">
        <v>5</v>
      </c>
      <c r="BX30" s="19">
        <v>5</v>
      </c>
      <c r="BY30" s="19">
        <v>5</v>
      </c>
      <c r="BZ30" s="19">
        <v>5</v>
      </c>
      <c r="CA30" s="19">
        <v>5</v>
      </c>
      <c r="CB30" s="19">
        <v>5</v>
      </c>
      <c r="CC30" s="19">
        <v>5</v>
      </c>
      <c r="CD30" s="19">
        <v>5</v>
      </c>
      <c r="CE30" s="19">
        <v>5</v>
      </c>
      <c r="CF30" s="19">
        <v>5</v>
      </c>
      <c r="CG30" s="19">
        <v>5</v>
      </c>
      <c r="CH30" s="19">
        <v>5</v>
      </c>
      <c r="CI30" s="19">
        <v>5</v>
      </c>
      <c r="CJ30" s="19">
        <v>5</v>
      </c>
      <c r="CK30" s="19">
        <v>5</v>
      </c>
      <c r="CL30" s="19">
        <v>5</v>
      </c>
      <c r="CM30" s="19">
        <v>5</v>
      </c>
      <c r="CN30" s="19">
        <v>5</v>
      </c>
      <c r="CO30" s="19">
        <v>5</v>
      </c>
      <c r="CP30" s="19">
        <v>5</v>
      </c>
      <c r="CQ30" s="19">
        <v>5</v>
      </c>
      <c r="CR30" s="19">
        <v>5</v>
      </c>
      <c r="CS30" s="19">
        <v>5</v>
      </c>
      <c r="CT30" s="19">
        <v>5</v>
      </c>
      <c r="CU30" s="19">
        <v>5</v>
      </c>
      <c r="CV30" s="19">
        <v>5</v>
      </c>
      <c r="CW30" s="19">
        <v>5</v>
      </c>
      <c r="CX30" s="19">
        <v>5</v>
      </c>
      <c r="CY30" s="19">
        <v>5</v>
      </c>
      <c r="CZ30" s="19">
        <v>5</v>
      </c>
      <c r="DA30" s="19">
        <v>5</v>
      </c>
      <c r="DB30" s="19">
        <v>5</v>
      </c>
      <c r="DC30" s="19">
        <v>5</v>
      </c>
      <c r="DD30" s="19">
        <v>5</v>
      </c>
      <c r="DE30" s="19"/>
      <c r="DF30" s="19"/>
      <c r="DG30" s="98">
        <f t="shared" ref="DG30:DG50" si="32">SUM(C30:DD30)</f>
        <v>505</v>
      </c>
    </row>
    <row r="31" spans="1:112" s="85" customFormat="1" x14ac:dyDescent="0.25">
      <c r="A31" s="82"/>
      <c r="B31" s="142" t="s">
        <v>52</v>
      </c>
      <c r="C31" s="84">
        <v>0</v>
      </c>
      <c r="D31" s="84">
        <v>0</v>
      </c>
      <c r="E31" s="84">
        <v>0</v>
      </c>
      <c r="F31" s="84">
        <v>0</v>
      </c>
      <c r="G31" s="84">
        <v>0</v>
      </c>
      <c r="H31" s="84">
        <v>5</v>
      </c>
      <c r="I31" s="84">
        <v>5</v>
      </c>
      <c r="J31" s="84">
        <v>5</v>
      </c>
      <c r="K31" s="84">
        <v>5</v>
      </c>
      <c r="L31" s="84">
        <v>5</v>
      </c>
      <c r="M31" s="84">
        <v>5</v>
      </c>
      <c r="N31" s="84">
        <v>5</v>
      </c>
      <c r="O31" s="84">
        <v>5</v>
      </c>
      <c r="P31" s="84">
        <v>5</v>
      </c>
      <c r="Q31" s="84">
        <v>5</v>
      </c>
      <c r="R31" s="84">
        <v>5</v>
      </c>
      <c r="S31" s="84">
        <v>5</v>
      </c>
      <c r="T31" s="84">
        <v>5</v>
      </c>
      <c r="U31" s="84">
        <v>5</v>
      </c>
      <c r="V31" s="84">
        <v>5</v>
      </c>
      <c r="W31" s="84">
        <v>5</v>
      </c>
      <c r="X31" s="84">
        <v>5</v>
      </c>
      <c r="Y31" s="84">
        <v>5</v>
      </c>
      <c r="Z31" s="84">
        <v>5</v>
      </c>
      <c r="AA31" s="84">
        <v>5</v>
      </c>
      <c r="AB31" s="84">
        <v>5</v>
      </c>
      <c r="AC31" s="84">
        <v>5</v>
      </c>
      <c r="AD31" s="84">
        <v>5</v>
      </c>
      <c r="AE31" s="84">
        <v>5</v>
      </c>
      <c r="AF31" s="84">
        <v>5</v>
      </c>
      <c r="AG31" s="84">
        <v>5</v>
      </c>
      <c r="AH31" s="84">
        <v>5</v>
      </c>
      <c r="AI31" s="84">
        <v>5</v>
      </c>
      <c r="AJ31" s="84">
        <v>5</v>
      </c>
      <c r="AK31" s="84">
        <v>5</v>
      </c>
      <c r="AL31" s="84">
        <v>5</v>
      </c>
      <c r="AM31" s="84">
        <v>5</v>
      </c>
      <c r="AN31" s="84">
        <v>5</v>
      </c>
      <c r="AO31" s="84">
        <v>5</v>
      </c>
      <c r="AP31" s="84">
        <v>5</v>
      </c>
      <c r="AQ31" s="84">
        <v>5</v>
      </c>
      <c r="AR31" s="84">
        <v>5</v>
      </c>
      <c r="AS31" s="84">
        <v>5</v>
      </c>
      <c r="AT31" s="84">
        <v>5</v>
      </c>
      <c r="AU31" s="84">
        <v>5</v>
      </c>
      <c r="AV31" s="84">
        <v>5</v>
      </c>
      <c r="AW31" s="84">
        <v>5</v>
      </c>
      <c r="AX31" s="84">
        <v>5</v>
      </c>
      <c r="AY31" s="84">
        <v>5</v>
      </c>
      <c r="AZ31" s="84">
        <v>5</v>
      </c>
      <c r="BA31" s="84">
        <v>5</v>
      </c>
      <c r="BB31" s="84">
        <v>5</v>
      </c>
      <c r="BC31" s="84">
        <v>5</v>
      </c>
      <c r="BD31" s="84">
        <v>5</v>
      </c>
      <c r="BE31" s="84">
        <v>5</v>
      </c>
      <c r="BF31" s="84">
        <v>5</v>
      </c>
      <c r="BG31" s="84">
        <v>5</v>
      </c>
      <c r="BH31" s="84">
        <v>5</v>
      </c>
      <c r="BI31" s="84">
        <v>5</v>
      </c>
      <c r="BJ31" s="84">
        <v>5</v>
      </c>
      <c r="BK31" s="84">
        <v>5</v>
      </c>
      <c r="BL31" s="84">
        <v>5</v>
      </c>
      <c r="BM31" s="84">
        <v>5</v>
      </c>
      <c r="BN31" s="84">
        <v>5</v>
      </c>
      <c r="BO31" s="84">
        <v>5</v>
      </c>
      <c r="BP31" s="84">
        <v>5</v>
      </c>
      <c r="BQ31" s="84">
        <v>5</v>
      </c>
      <c r="BR31" s="84">
        <v>5</v>
      </c>
      <c r="BS31" s="84">
        <v>5</v>
      </c>
      <c r="BT31" s="84">
        <v>5</v>
      </c>
      <c r="BU31" s="84">
        <v>5</v>
      </c>
      <c r="BV31" s="84">
        <v>5</v>
      </c>
      <c r="BW31" s="84">
        <v>5</v>
      </c>
      <c r="BX31" s="84">
        <v>5</v>
      </c>
      <c r="BY31" s="84">
        <v>5</v>
      </c>
      <c r="BZ31" s="84">
        <v>5</v>
      </c>
      <c r="CA31" s="84">
        <v>5</v>
      </c>
      <c r="CB31" s="84">
        <v>5</v>
      </c>
      <c r="CC31" s="84">
        <v>5</v>
      </c>
      <c r="CD31" s="84">
        <v>5</v>
      </c>
      <c r="CE31" s="84">
        <v>5</v>
      </c>
      <c r="CF31" s="84">
        <v>5</v>
      </c>
      <c r="CG31" s="84">
        <v>5</v>
      </c>
      <c r="CH31" s="84">
        <v>5</v>
      </c>
      <c r="CI31" s="84">
        <v>5</v>
      </c>
      <c r="CJ31" s="84">
        <v>5</v>
      </c>
      <c r="CK31" s="84">
        <v>5</v>
      </c>
      <c r="CL31" s="84">
        <v>5</v>
      </c>
      <c r="CM31" s="84">
        <v>5</v>
      </c>
      <c r="CN31" s="84">
        <v>5</v>
      </c>
      <c r="CO31" s="84">
        <v>5</v>
      </c>
      <c r="CP31" s="84">
        <v>5</v>
      </c>
      <c r="CQ31" s="84">
        <v>5</v>
      </c>
      <c r="CR31" s="84">
        <v>5</v>
      </c>
      <c r="CS31" s="84">
        <v>5</v>
      </c>
      <c r="CT31" s="84">
        <v>5</v>
      </c>
      <c r="CU31" s="84">
        <v>5</v>
      </c>
      <c r="CV31" s="84">
        <v>5</v>
      </c>
      <c r="CW31" s="84">
        <v>5</v>
      </c>
      <c r="CX31" s="84">
        <v>5</v>
      </c>
      <c r="CY31" s="84">
        <v>5</v>
      </c>
      <c r="CZ31" s="84">
        <v>5</v>
      </c>
      <c r="DA31" s="84">
        <v>5</v>
      </c>
      <c r="DB31" s="84">
        <v>5</v>
      </c>
      <c r="DC31" s="84">
        <v>5</v>
      </c>
      <c r="DD31" s="84">
        <v>5</v>
      </c>
      <c r="DE31" s="84"/>
      <c r="DF31" s="84"/>
      <c r="DG31" s="99">
        <f t="shared" si="32"/>
        <v>505</v>
      </c>
    </row>
    <row r="32" spans="1:112" s="85" customFormat="1" x14ac:dyDescent="0.25">
      <c r="A32" s="82"/>
      <c r="B32" s="82" t="s">
        <v>67</v>
      </c>
      <c r="C32" s="84">
        <v>0</v>
      </c>
      <c r="D32" s="84">
        <v>0</v>
      </c>
      <c r="E32" s="84">
        <v>0</v>
      </c>
      <c r="F32" s="84">
        <v>0</v>
      </c>
      <c r="G32" s="84">
        <v>0</v>
      </c>
      <c r="H32" s="84">
        <v>1</v>
      </c>
      <c r="I32" s="84">
        <v>1</v>
      </c>
      <c r="J32" s="84">
        <v>1</v>
      </c>
      <c r="K32" s="84">
        <v>1</v>
      </c>
      <c r="L32" s="84">
        <v>1</v>
      </c>
      <c r="M32" s="84">
        <v>1</v>
      </c>
      <c r="N32" s="84">
        <v>1</v>
      </c>
      <c r="O32" s="84">
        <v>1</v>
      </c>
      <c r="P32" s="84">
        <v>1</v>
      </c>
      <c r="Q32" s="84">
        <v>1</v>
      </c>
      <c r="R32" s="84">
        <v>1</v>
      </c>
      <c r="S32" s="84">
        <v>1</v>
      </c>
      <c r="T32" s="84">
        <v>1</v>
      </c>
      <c r="U32" s="84">
        <v>1</v>
      </c>
      <c r="V32" s="84">
        <v>1</v>
      </c>
      <c r="W32" s="84">
        <v>1</v>
      </c>
      <c r="X32" s="84">
        <v>1</v>
      </c>
      <c r="Y32" s="84">
        <v>1</v>
      </c>
      <c r="Z32" s="84">
        <v>1</v>
      </c>
      <c r="AA32" s="84">
        <v>1</v>
      </c>
      <c r="AB32" s="84">
        <v>1</v>
      </c>
      <c r="AC32" s="84">
        <v>1</v>
      </c>
      <c r="AD32" s="84">
        <v>1</v>
      </c>
      <c r="AE32" s="84">
        <v>1</v>
      </c>
      <c r="AF32" s="84">
        <v>1</v>
      </c>
      <c r="AG32" s="84">
        <v>1</v>
      </c>
      <c r="AH32" s="84">
        <v>1</v>
      </c>
      <c r="AI32" s="84">
        <v>1</v>
      </c>
      <c r="AJ32" s="84">
        <v>1</v>
      </c>
      <c r="AK32" s="84">
        <v>1</v>
      </c>
      <c r="AL32" s="84">
        <v>1</v>
      </c>
      <c r="AM32" s="84">
        <v>1</v>
      </c>
      <c r="AN32" s="84">
        <v>1</v>
      </c>
      <c r="AO32" s="84">
        <v>1</v>
      </c>
      <c r="AP32" s="84">
        <v>1</v>
      </c>
      <c r="AQ32" s="84">
        <v>1</v>
      </c>
      <c r="AR32" s="84">
        <v>1</v>
      </c>
      <c r="AS32" s="84">
        <v>1</v>
      </c>
      <c r="AT32" s="84">
        <v>1</v>
      </c>
      <c r="AU32" s="84">
        <v>1</v>
      </c>
      <c r="AV32" s="84">
        <v>1</v>
      </c>
      <c r="AW32" s="84">
        <v>1</v>
      </c>
      <c r="AX32" s="84">
        <v>1</v>
      </c>
      <c r="AY32" s="84">
        <v>1</v>
      </c>
      <c r="AZ32" s="84">
        <v>1</v>
      </c>
      <c r="BA32" s="84">
        <v>1</v>
      </c>
      <c r="BB32" s="84">
        <v>1</v>
      </c>
      <c r="BC32" s="84">
        <v>1</v>
      </c>
      <c r="BD32" s="84">
        <v>1</v>
      </c>
      <c r="BE32" s="84">
        <v>1</v>
      </c>
      <c r="BF32" s="84">
        <v>1</v>
      </c>
      <c r="BG32" s="84">
        <v>1</v>
      </c>
      <c r="BH32" s="84">
        <v>1</v>
      </c>
      <c r="BI32" s="84">
        <v>1</v>
      </c>
      <c r="BJ32" s="84">
        <v>1</v>
      </c>
      <c r="BK32" s="84">
        <v>1</v>
      </c>
      <c r="BL32" s="84">
        <v>1</v>
      </c>
      <c r="BM32" s="84">
        <v>1</v>
      </c>
      <c r="BN32" s="84">
        <v>1</v>
      </c>
      <c r="BO32" s="84">
        <v>1</v>
      </c>
      <c r="BP32" s="84">
        <v>1</v>
      </c>
      <c r="BQ32" s="84">
        <v>1</v>
      </c>
      <c r="BR32" s="84">
        <v>1</v>
      </c>
      <c r="BS32" s="84">
        <v>1</v>
      </c>
      <c r="BT32" s="84">
        <v>1</v>
      </c>
      <c r="BU32" s="84">
        <v>1</v>
      </c>
      <c r="BV32" s="84">
        <v>1</v>
      </c>
      <c r="BW32" s="84">
        <v>1</v>
      </c>
      <c r="BX32" s="84">
        <v>1</v>
      </c>
      <c r="BY32" s="84">
        <v>1</v>
      </c>
      <c r="BZ32" s="84">
        <v>1</v>
      </c>
      <c r="CA32" s="84">
        <v>1</v>
      </c>
      <c r="CB32" s="84">
        <v>1</v>
      </c>
      <c r="CC32" s="84">
        <v>1</v>
      </c>
      <c r="CD32" s="84">
        <v>1</v>
      </c>
      <c r="CE32" s="84">
        <v>1</v>
      </c>
      <c r="CF32" s="84">
        <v>1</v>
      </c>
      <c r="CG32" s="84">
        <v>1</v>
      </c>
      <c r="CH32" s="84">
        <v>1</v>
      </c>
      <c r="CI32" s="84">
        <v>1</v>
      </c>
      <c r="CJ32" s="84">
        <v>1</v>
      </c>
      <c r="CK32" s="84">
        <v>1</v>
      </c>
      <c r="CL32" s="84">
        <v>1</v>
      </c>
      <c r="CM32" s="84">
        <v>1</v>
      </c>
      <c r="CN32" s="84">
        <v>1</v>
      </c>
      <c r="CO32" s="84">
        <v>1</v>
      </c>
      <c r="CP32" s="84">
        <v>1</v>
      </c>
      <c r="CQ32" s="84">
        <v>1</v>
      </c>
      <c r="CR32" s="84">
        <v>1</v>
      </c>
      <c r="CS32" s="84">
        <v>1</v>
      </c>
      <c r="CT32" s="84">
        <v>1</v>
      </c>
      <c r="CU32" s="84">
        <v>1</v>
      </c>
      <c r="CV32" s="84">
        <v>1</v>
      </c>
      <c r="CW32" s="84">
        <v>1</v>
      </c>
      <c r="CX32" s="84">
        <v>1</v>
      </c>
      <c r="CY32" s="84">
        <v>1</v>
      </c>
      <c r="CZ32" s="84">
        <v>1</v>
      </c>
      <c r="DA32" s="84">
        <v>1</v>
      </c>
      <c r="DB32" s="84">
        <v>1</v>
      </c>
      <c r="DC32" s="84">
        <v>1</v>
      </c>
      <c r="DD32" s="84">
        <v>1</v>
      </c>
      <c r="DE32" s="84"/>
      <c r="DF32" s="84"/>
      <c r="DG32" s="99">
        <f t="shared" si="32"/>
        <v>101</v>
      </c>
    </row>
    <row r="33" spans="1:111" s="18" customFormat="1" x14ac:dyDescent="0.25">
      <c r="A33" s="16"/>
      <c r="B33" s="16" t="s">
        <v>51</v>
      </c>
      <c r="C33" s="20">
        <v>0</v>
      </c>
      <c r="D33" s="20">
        <v>0</v>
      </c>
      <c r="E33" s="20">
        <v>0</v>
      </c>
      <c r="F33" s="20">
        <v>0</v>
      </c>
      <c r="G33" s="20">
        <v>0</v>
      </c>
      <c r="H33" s="19">
        <v>1</v>
      </c>
      <c r="I33" s="19">
        <v>1</v>
      </c>
      <c r="J33" s="19">
        <v>1</v>
      </c>
      <c r="K33" s="19">
        <v>1</v>
      </c>
      <c r="L33" s="19">
        <v>1</v>
      </c>
      <c r="M33" s="19">
        <v>1</v>
      </c>
      <c r="N33" s="19">
        <v>1</v>
      </c>
      <c r="O33" s="19">
        <v>1</v>
      </c>
      <c r="P33" s="19">
        <v>1</v>
      </c>
      <c r="Q33" s="19">
        <v>1</v>
      </c>
      <c r="R33" s="19">
        <v>1</v>
      </c>
      <c r="S33" s="19">
        <v>1</v>
      </c>
      <c r="T33" s="19">
        <v>1</v>
      </c>
      <c r="U33" s="19">
        <v>1</v>
      </c>
      <c r="V33" s="19">
        <v>1</v>
      </c>
      <c r="W33" s="19">
        <v>1</v>
      </c>
      <c r="X33" s="19">
        <v>1</v>
      </c>
      <c r="Y33" s="19">
        <v>1</v>
      </c>
      <c r="Z33" s="19">
        <v>1</v>
      </c>
      <c r="AA33" s="19">
        <v>1</v>
      </c>
      <c r="AB33" s="19">
        <v>1</v>
      </c>
      <c r="AC33" s="19">
        <v>1</v>
      </c>
      <c r="AD33" s="19">
        <v>1</v>
      </c>
      <c r="AE33" s="19">
        <v>1</v>
      </c>
      <c r="AF33" s="19">
        <v>1</v>
      </c>
      <c r="AG33" s="19">
        <v>1</v>
      </c>
      <c r="AH33" s="19">
        <v>1</v>
      </c>
      <c r="AI33" s="19">
        <v>1</v>
      </c>
      <c r="AJ33" s="19">
        <v>1</v>
      </c>
      <c r="AK33" s="19">
        <v>1</v>
      </c>
      <c r="AL33" s="19">
        <v>1</v>
      </c>
      <c r="AM33" s="19">
        <v>1</v>
      </c>
      <c r="AN33" s="19">
        <v>1</v>
      </c>
      <c r="AO33" s="19">
        <v>1</v>
      </c>
      <c r="AP33" s="19">
        <v>1</v>
      </c>
      <c r="AQ33" s="19">
        <v>1</v>
      </c>
      <c r="AR33" s="19">
        <v>1</v>
      </c>
      <c r="AS33" s="19">
        <v>1</v>
      </c>
      <c r="AT33" s="19">
        <v>1</v>
      </c>
      <c r="AU33" s="19">
        <v>1</v>
      </c>
      <c r="AV33" s="19">
        <v>1</v>
      </c>
      <c r="AW33" s="19">
        <v>1</v>
      </c>
      <c r="AX33" s="19">
        <v>1</v>
      </c>
      <c r="AY33" s="19">
        <v>1</v>
      </c>
      <c r="AZ33" s="19">
        <v>1</v>
      </c>
      <c r="BA33" s="19">
        <v>1</v>
      </c>
      <c r="BB33" s="19">
        <v>1</v>
      </c>
      <c r="BC33" s="19">
        <v>1</v>
      </c>
      <c r="BD33" s="19">
        <v>1</v>
      </c>
      <c r="BE33" s="19">
        <v>1</v>
      </c>
      <c r="BF33" s="19">
        <v>1</v>
      </c>
      <c r="BG33" s="19">
        <v>1</v>
      </c>
      <c r="BH33" s="19">
        <v>1</v>
      </c>
      <c r="BI33" s="19">
        <v>1</v>
      </c>
      <c r="BJ33" s="19">
        <v>1</v>
      </c>
      <c r="BK33" s="19">
        <v>1</v>
      </c>
      <c r="BL33" s="19">
        <v>1</v>
      </c>
      <c r="BM33" s="19">
        <v>1</v>
      </c>
      <c r="BN33" s="19">
        <v>1</v>
      </c>
      <c r="BO33" s="19">
        <v>1</v>
      </c>
      <c r="BP33" s="19">
        <v>1</v>
      </c>
      <c r="BQ33" s="19">
        <v>1</v>
      </c>
      <c r="BR33" s="19">
        <v>1</v>
      </c>
      <c r="BS33" s="19">
        <v>1</v>
      </c>
      <c r="BT33" s="19">
        <v>1</v>
      </c>
      <c r="BU33" s="19">
        <v>1</v>
      </c>
      <c r="BV33" s="19">
        <v>1</v>
      </c>
      <c r="BW33" s="19">
        <v>1</v>
      </c>
      <c r="BX33" s="19">
        <v>1</v>
      </c>
      <c r="BY33" s="19">
        <v>1</v>
      </c>
      <c r="BZ33" s="19">
        <v>1</v>
      </c>
      <c r="CA33" s="19">
        <v>1</v>
      </c>
      <c r="CB33" s="19">
        <v>1</v>
      </c>
      <c r="CC33" s="19">
        <v>1</v>
      </c>
      <c r="CD33" s="19">
        <v>1</v>
      </c>
      <c r="CE33" s="19">
        <v>1</v>
      </c>
      <c r="CF33" s="19">
        <v>1</v>
      </c>
      <c r="CG33" s="19">
        <v>1</v>
      </c>
      <c r="CH33" s="19">
        <v>1</v>
      </c>
      <c r="CI33" s="19">
        <v>1</v>
      </c>
      <c r="CJ33" s="19">
        <v>1</v>
      </c>
      <c r="CK33" s="19">
        <v>1</v>
      </c>
      <c r="CL33" s="19">
        <v>1</v>
      </c>
      <c r="CM33" s="19">
        <v>1</v>
      </c>
      <c r="CN33" s="19">
        <v>1</v>
      </c>
      <c r="CO33" s="19">
        <v>1</v>
      </c>
      <c r="CP33" s="19">
        <v>1</v>
      </c>
      <c r="CQ33" s="19">
        <v>1</v>
      </c>
      <c r="CR33" s="19">
        <v>1</v>
      </c>
      <c r="CS33" s="19">
        <v>1</v>
      </c>
      <c r="CT33" s="19">
        <v>1</v>
      </c>
      <c r="CU33" s="19">
        <v>1</v>
      </c>
      <c r="CV33" s="19">
        <v>1</v>
      </c>
      <c r="CW33" s="19">
        <v>1</v>
      </c>
      <c r="CX33" s="19">
        <v>1</v>
      </c>
      <c r="CY33" s="19">
        <v>1</v>
      </c>
      <c r="CZ33" s="19">
        <v>1</v>
      </c>
      <c r="DA33" s="19">
        <v>1</v>
      </c>
      <c r="DB33" s="19">
        <v>1</v>
      </c>
      <c r="DC33" s="19">
        <v>1</v>
      </c>
      <c r="DD33" s="19">
        <v>1</v>
      </c>
      <c r="DE33" s="19"/>
      <c r="DF33" s="19"/>
      <c r="DG33" s="98">
        <f t="shared" si="32"/>
        <v>101</v>
      </c>
    </row>
    <row r="34" spans="1:111" s="85" customFormat="1" x14ac:dyDescent="0.25">
      <c r="A34" s="82"/>
      <c r="B34" s="82" t="s">
        <v>68</v>
      </c>
      <c r="C34" s="84">
        <v>0</v>
      </c>
      <c r="D34" s="84">
        <v>0</v>
      </c>
      <c r="E34" s="84">
        <v>0</v>
      </c>
      <c r="F34" s="84">
        <v>0</v>
      </c>
      <c r="G34" s="84">
        <v>0</v>
      </c>
      <c r="H34" s="84">
        <v>1</v>
      </c>
      <c r="I34" s="84">
        <v>1</v>
      </c>
      <c r="J34" s="84">
        <v>1</v>
      </c>
      <c r="K34" s="84">
        <v>1</v>
      </c>
      <c r="L34" s="84">
        <v>1</v>
      </c>
      <c r="M34" s="84">
        <v>1</v>
      </c>
      <c r="N34" s="84">
        <v>1</v>
      </c>
      <c r="O34" s="84">
        <v>1</v>
      </c>
      <c r="P34" s="84">
        <v>1</v>
      </c>
      <c r="Q34" s="84">
        <v>1</v>
      </c>
      <c r="R34" s="84">
        <v>1</v>
      </c>
      <c r="S34" s="84">
        <v>1</v>
      </c>
      <c r="T34" s="84">
        <v>1</v>
      </c>
      <c r="U34" s="84">
        <v>1</v>
      </c>
      <c r="V34" s="84">
        <v>1</v>
      </c>
      <c r="W34" s="84">
        <v>1</v>
      </c>
      <c r="X34" s="84">
        <v>1</v>
      </c>
      <c r="Y34" s="84">
        <v>1</v>
      </c>
      <c r="Z34" s="84">
        <v>1</v>
      </c>
      <c r="AA34" s="84">
        <v>1</v>
      </c>
      <c r="AB34" s="84">
        <v>1</v>
      </c>
      <c r="AC34" s="84">
        <v>1</v>
      </c>
      <c r="AD34" s="84">
        <v>1</v>
      </c>
      <c r="AE34" s="84">
        <v>1</v>
      </c>
      <c r="AF34" s="84">
        <v>1</v>
      </c>
      <c r="AG34" s="84">
        <v>1</v>
      </c>
      <c r="AH34" s="84">
        <v>1</v>
      </c>
      <c r="AI34" s="84">
        <v>1</v>
      </c>
      <c r="AJ34" s="84">
        <v>1</v>
      </c>
      <c r="AK34" s="84">
        <v>1</v>
      </c>
      <c r="AL34" s="84">
        <v>1</v>
      </c>
      <c r="AM34" s="84">
        <v>1</v>
      </c>
      <c r="AN34" s="84">
        <v>1</v>
      </c>
      <c r="AO34" s="84">
        <v>1</v>
      </c>
      <c r="AP34" s="84">
        <v>1</v>
      </c>
      <c r="AQ34" s="84">
        <v>1</v>
      </c>
      <c r="AR34" s="84">
        <v>1</v>
      </c>
      <c r="AS34" s="84">
        <v>1</v>
      </c>
      <c r="AT34" s="84">
        <v>1</v>
      </c>
      <c r="AU34" s="84">
        <v>1</v>
      </c>
      <c r="AV34" s="84">
        <v>1</v>
      </c>
      <c r="AW34" s="84">
        <v>1</v>
      </c>
      <c r="AX34" s="84">
        <v>1</v>
      </c>
      <c r="AY34" s="84">
        <v>1</v>
      </c>
      <c r="AZ34" s="84">
        <v>1</v>
      </c>
      <c r="BA34" s="84">
        <v>1</v>
      </c>
      <c r="BB34" s="84">
        <v>1</v>
      </c>
      <c r="BC34" s="84">
        <v>1</v>
      </c>
      <c r="BD34" s="84">
        <v>1</v>
      </c>
      <c r="BE34" s="84">
        <v>1</v>
      </c>
      <c r="BF34" s="84">
        <v>1</v>
      </c>
      <c r="BG34" s="84">
        <v>1</v>
      </c>
      <c r="BH34" s="84">
        <v>1</v>
      </c>
      <c r="BI34" s="84">
        <v>1</v>
      </c>
      <c r="BJ34" s="84">
        <v>1</v>
      </c>
      <c r="BK34" s="84">
        <v>1</v>
      </c>
      <c r="BL34" s="84">
        <v>1</v>
      </c>
      <c r="BM34" s="84">
        <v>1</v>
      </c>
      <c r="BN34" s="84">
        <v>1</v>
      </c>
      <c r="BO34" s="84">
        <v>1</v>
      </c>
      <c r="BP34" s="84">
        <v>1</v>
      </c>
      <c r="BQ34" s="84">
        <v>1</v>
      </c>
      <c r="BR34" s="84">
        <v>1</v>
      </c>
      <c r="BS34" s="84">
        <v>1</v>
      </c>
      <c r="BT34" s="84">
        <v>1</v>
      </c>
      <c r="BU34" s="84">
        <v>1</v>
      </c>
      <c r="BV34" s="84">
        <v>1</v>
      </c>
      <c r="BW34" s="84">
        <v>1</v>
      </c>
      <c r="BX34" s="84">
        <v>1</v>
      </c>
      <c r="BY34" s="84">
        <v>1</v>
      </c>
      <c r="BZ34" s="84">
        <v>1</v>
      </c>
      <c r="CA34" s="84">
        <v>1</v>
      </c>
      <c r="CB34" s="84">
        <v>1</v>
      </c>
      <c r="CC34" s="84">
        <v>1</v>
      </c>
      <c r="CD34" s="84">
        <v>1</v>
      </c>
      <c r="CE34" s="84">
        <v>1</v>
      </c>
      <c r="CF34" s="84">
        <v>1</v>
      </c>
      <c r="CG34" s="84">
        <v>1</v>
      </c>
      <c r="CH34" s="84">
        <v>1</v>
      </c>
      <c r="CI34" s="84">
        <v>1</v>
      </c>
      <c r="CJ34" s="84">
        <v>1</v>
      </c>
      <c r="CK34" s="84">
        <v>1</v>
      </c>
      <c r="CL34" s="84">
        <v>1</v>
      </c>
      <c r="CM34" s="84">
        <v>1</v>
      </c>
      <c r="CN34" s="84">
        <v>1</v>
      </c>
      <c r="CO34" s="84">
        <v>1</v>
      </c>
      <c r="CP34" s="84">
        <v>1</v>
      </c>
      <c r="CQ34" s="84">
        <v>1</v>
      </c>
      <c r="CR34" s="84">
        <v>1</v>
      </c>
      <c r="CS34" s="84">
        <v>1</v>
      </c>
      <c r="CT34" s="84">
        <v>1</v>
      </c>
      <c r="CU34" s="84">
        <v>1</v>
      </c>
      <c r="CV34" s="84">
        <v>1</v>
      </c>
      <c r="CW34" s="84">
        <v>1</v>
      </c>
      <c r="CX34" s="84">
        <v>1</v>
      </c>
      <c r="CY34" s="84">
        <v>1</v>
      </c>
      <c r="CZ34" s="84">
        <v>1</v>
      </c>
      <c r="DA34" s="84">
        <v>1</v>
      </c>
      <c r="DB34" s="84">
        <v>1</v>
      </c>
      <c r="DC34" s="84">
        <v>1</v>
      </c>
      <c r="DD34" s="84">
        <v>1</v>
      </c>
      <c r="DE34" s="84"/>
      <c r="DF34" s="84"/>
      <c r="DG34" s="99">
        <f t="shared" si="32"/>
        <v>101</v>
      </c>
    </row>
    <row r="35" spans="1:111" s="114" customFormat="1" x14ac:dyDescent="0.25">
      <c r="A35" s="112"/>
      <c r="B35" s="112" t="s">
        <v>86</v>
      </c>
      <c r="C35" s="113">
        <v>0</v>
      </c>
      <c r="D35" s="113">
        <v>0</v>
      </c>
      <c r="E35" s="113">
        <v>0</v>
      </c>
      <c r="F35" s="113">
        <v>0</v>
      </c>
      <c r="G35" s="113">
        <v>0</v>
      </c>
      <c r="H35" s="113">
        <v>1</v>
      </c>
      <c r="I35" s="113">
        <v>1</v>
      </c>
      <c r="J35" s="113">
        <v>1</v>
      </c>
      <c r="K35" s="113">
        <v>1</v>
      </c>
      <c r="L35" s="113">
        <v>1</v>
      </c>
      <c r="M35" s="113">
        <v>1</v>
      </c>
      <c r="N35" s="113">
        <v>1</v>
      </c>
      <c r="O35" s="113">
        <v>1</v>
      </c>
      <c r="P35" s="113">
        <v>1</v>
      </c>
      <c r="Q35" s="113">
        <v>1</v>
      </c>
      <c r="R35" s="113">
        <v>1</v>
      </c>
      <c r="S35" s="113">
        <v>1</v>
      </c>
      <c r="T35" s="113">
        <v>1</v>
      </c>
      <c r="U35" s="113">
        <v>1</v>
      </c>
      <c r="V35" s="113">
        <v>1</v>
      </c>
      <c r="W35" s="113">
        <v>1</v>
      </c>
      <c r="X35" s="113">
        <v>1</v>
      </c>
      <c r="Y35" s="113">
        <v>1</v>
      </c>
      <c r="Z35" s="113">
        <v>1</v>
      </c>
      <c r="AA35" s="113">
        <v>1</v>
      </c>
      <c r="AB35" s="113">
        <v>1</v>
      </c>
      <c r="AC35" s="113">
        <v>1</v>
      </c>
      <c r="AD35" s="113">
        <v>1</v>
      </c>
      <c r="AE35" s="113">
        <v>1</v>
      </c>
      <c r="AF35" s="113">
        <v>1</v>
      </c>
      <c r="AG35" s="113">
        <v>1</v>
      </c>
      <c r="AH35" s="113">
        <v>1</v>
      </c>
      <c r="AI35" s="113">
        <v>1</v>
      </c>
      <c r="AJ35" s="113">
        <v>1</v>
      </c>
      <c r="AK35" s="113">
        <v>1</v>
      </c>
      <c r="AL35" s="113">
        <v>1</v>
      </c>
      <c r="AM35" s="113">
        <v>1</v>
      </c>
      <c r="AN35" s="113">
        <v>1</v>
      </c>
      <c r="AO35" s="113">
        <v>1</v>
      </c>
      <c r="AP35" s="113">
        <v>1</v>
      </c>
      <c r="AQ35" s="113">
        <v>1</v>
      </c>
      <c r="AR35" s="113">
        <v>1</v>
      </c>
      <c r="AS35" s="113">
        <v>1</v>
      </c>
      <c r="AT35" s="113">
        <v>1</v>
      </c>
      <c r="AU35" s="113">
        <v>1</v>
      </c>
      <c r="AV35" s="113">
        <v>1</v>
      </c>
      <c r="AW35" s="113">
        <v>1</v>
      </c>
      <c r="AX35" s="113">
        <v>1</v>
      </c>
      <c r="AY35" s="113">
        <v>1</v>
      </c>
      <c r="AZ35" s="113">
        <v>1</v>
      </c>
      <c r="BA35" s="113">
        <v>1</v>
      </c>
      <c r="BB35" s="113">
        <v>1</v>
      </c>
      <c r="BC35" s="113">
        <v>1</v>
      </c>
      <c r="BD35" s="113">
        <v>1</v>
      </c>
      <c r="BE35" s="113">
        <v>1</v>
      </c>
      <c r="BF35" s="113">
        <v>1</v>
      </c>
      <c r="BG35" s="113">
        <v>1</v>
      </c>
      <c r="BH35" s="113">
        <v>1</v>
      </c>
      <c r="BI35" s="113">
        <v>1</v>
      </c>
      <c r="BJ35" s="113">
        <v>1</v>
      </c>
      <c r="BK35" s="113">
        <v>1</v>
      </c>
      <c r="BL35" s="113">
        <v>1</v>
      </c>
      <c r="BM35" s="113">
        <v>1</v>
      </c>
      <c r="BN35" s="113">
        <v>1</v>
      </c>
      <c r="BO35" s="113">
        <v>1</v>
      </c>
      <c r="BP35" s="113">
        <v>1</v>
      </c>
      <c r="BQ35" s="113">
        <v>1</v>
      </c>
      <c r="BR35" s="113">
        <v>1</v>
      </c>
      <c r="BS35" s="113">
        <v>1</v>
      </c>
      <c r="BT35" s="113">
        <v>1</v>
      </c>
      <c r="BU35" s="113">
        <v>1</v>
      </c>
      <c r="BV35" s="113">
        <v>1</v>
      </c>
      <c r="BW35" s="113">
        <v>1</v>
      </c>
      <c r="BX35" s="113">
        <v>1</v>
      </c>
      <c r="BY35" s="113">
        <v>1</v>
      </c>
      <c r="BZ35" s="113">
        <v>1</v>
      </c>
      <c r="CA35" s="113">
        <v>1</v>
      </c>
      <c r="CB35" s="113">
        <v>1</v>
      </c>
      <c r="CC35" s="113">
        <v>1</v>
      </c>
      <c r="CD35" s="113">
        <v>1</v>
      </c>
      <c r="CE35" s="113">
        <v>1</v>
      </c>
      <c r="CF35" s="113">
        <v>1</v>
      </c>
      <c r="CG35" s="113">
        <v>1</v>
      </c>
      <c r="CH35" s="113">
        <v>1</v>
      </c>
      <c r="CI35" s="113">
        <v>1</v>
      </c>
      <c r="CJ35" s="113">
        <v>1</v>
      </c>
      <c r="CK35" s="113">
        <v>1</v>
      </c>
      <c r="CL35" s="113">
        <v>1</v>
      </c>
      <c r="CM35" s="113">
        <v>1</v>
      </c>
      <c r="CN35" s="113">
        <v>1</v>
      </c>
      <c r="CO35" s="113">
        <v>1</v>
      </c>
      <c r="CP35" s="113">
        <v>1</v>
      </c>
      <c r="CQ35" s="113">
        <v>1</v>
      </c>
      <c r="CR35" s="113">
        <v>1</v>
      </c>
      <c r="CS35" s="113">
        <v>1</v>
      </c>
      <c r="CT35" s="113">
        <v>1</v>
      </c>
      <c r="CU35" s="113">
        <v>1</v>
      </c>
      <c r="CV35" s="113">
        <v>1</v>
      </c>
      <c r="CW35" s="113">
        <v>1</v>
      </c>
      <c r="CX35" s="113">
        <v>1</v>
      </c>
      <c r="CY35" s="113">
        <v>1</v>
      </c>
      <c r="CZ35" s="113">
        <v>1</v>
      </c>
      <c r="DA35" s="113">
        <v>1</v>
      </c>
      <c r="DB35" s="113">
        <v>1</v>
      </c>
      <c r="DC35" s="113">
        <v>1</v>
      </c>
      <c r="DD35" s="113">
        <v>1</v>
      </c>
      <c r="DE35" s="113"/>
      <c r="DF35" s="113"/>
      <c r="DG35" s="98">
        <f t="shared" si="32"/>
        <v>101</v>
      </c>
    </row>
    <row r="36" spans="1:111" s="114" customFormat="1" x14ac:dyDescent="0.25">
      <c r="A36" s="112"/>
      <c r="B36" s="112" t="s">
        <v>66</v>
      </c>
      <c r="C36" s="113">
        <v>0</v>
      </c>
      <c r="D36" s="113">
        <v>0</v>
      </c>
      <c r="E36" s="113">
        <v>0</v>
      </c>
      <c r="F36" s="113">
        <v>0</v>
      </c>
      <c r="G36" s="113">
        <v>0</v>
      </c>
      <c r="H36" s="113">
        <v>5</v>
      </c>
      <c r="I36" s="113">
        <v>5</v>
      </c>
      <c r="J36" s="113">
        <v>5</v>
      </c>
      <c r="K36" s="113">
        <v>5</v>
      </c>
      <c r="L36" s="113">
        <v>5</v>
      </c>
      <c r="M36" s="113">
        <v>5</v>
      </c>
      <c r="N36" s="113">
        <v>5</v>
      </c>
      <c r="O36" s="113">
        <v>5</v>
      </c>
      <c r="P36" s="113">
        <v>5</v>
      </c>
      <c r="Q36" s="113">
        <v>5</v>
      </c>
      <c r="R36" s="113">
        <v>5</v>
      </c>
      <c r="S36" s="113">
        <v>5</v>
      </c>
      <c r="T36" s="113">
        <v>5</v>
      </c>
      <c r="U36" s="113">
        <v>5</v>
      </c>
      <c r="V36" s="113">
        <v>5</v>
      </c>
      <c r="W36" s="113">
        <v>5</v>
      </c>
      <c r="X36" s="113">
        <v>5</v>
      </c>
      <c r="Y36" s="113">
        <v>5</v>
      </c>
      <c r="Z36" s="113">
        <v>5</v>
      </c>
      <c r="AA36" s="113">
        <v>5</v>
      </c>
      <c r="AB36" s="113">
        <v>5</v>
      </c>
      <c r="AC36" s="113">
        <v>5</v>
      </c>
      <c r="AD36" s="113">
        <v>5</v>
      </c>
      <c r="AE36" s="113">
        <v>5</v>
      </c>
      <c r="AF36" s="113">
        <v>5</v>
      </c>
      <c r="AG36" s="113">
        <v>5</v>
      </c>
      <c r="AH36" s="113">
        <v>5</v>
      </c>
      <c r="AI36" s="113">
        <v>5</v>
      </c>
      <c r="AJ36" s="113">
        <v>5</v>
      </c>
      <c r="AK36" s="113">
        <v>5</v>
      </c>
      <c r="AL36" s="113">
        <v>5</v>
      </c>
      <c r="AM36" s="113">
        <v>5</v>
      </c>
      <c r="AN36" s="113">
        <v>5</v>
      </c>
      <c r="AO36" s="113">
        <v>5</v>
      </c>
      <c r="AP36" s="113">
        <v>5</v>
      </c>
      <c r="AQ36" s="113">
        <v>5</v>
      </c>
      <c r="AR36" s="113">
        <v>5</v>
      </c>
      <c r="AS36" s="113">
        <v>5</v>
      </c>
      <c r="AT36" s="113">
        <v>5</v>
      </c>
      <c r="AU36" s="113">
        <v>5</v>
      </c>
      <c r="AV36" s="113">
        <v>5</v>
      </c>
      <c r="AW36" s="113">
        <v>5</v>
      </c>
      <c r="AX36" s="113">
        <v>5</v>
      </c>
      <c r="AY36" s="113">
        <v>5</v>
      </c>
      <c r="AZ36" s="113">
        <v>5</v>
      </c>
      <c r="BA36" s="113">
        <v>5</v>
      </c>
      <c r="BB36" s="113">
        <v>5</v>
      </c>
      <c r="BC36" s="113">
        <v>5</v>
      </c>
      <c r="BD36" s="113">
        <v>5</v>
      </c>
      <c r="BE36" s="113">
        <v>5</v>
      </c>
      <c r="BF36" s="113">
        <v>5</v>
      </c>
      <c r="BG36" s="113">
        <v>5</v>
      </c>
      <c r="BH36" s="113">
        <v>5</v>
      </c>
      <c r="BI36" s="113">
        <v>5</v>
      </c>
      <c r="BJ36" s="113">
        <v>5</v>
      </c>
      <c r="BK36" s="113">
        <v>5</v>
      </c>
      <c r="BL36" s="113">
        <v>5</v>
      </c>
      <c r="BM36" s="113">
        <v>5</v>
      </c>
      <c r="BN36" s="113">
        <v>5</v>
      </c>
      <c r="BO36" s="113">
        <v>5</v>
      </c>
      <c r="BP36" s="113">
        <v>5</v>
      </c>
      <c r="BQ36" s="113">
        <v>5</v>
      </c>
      <c r="BR36" s="113">
        <v>5</v>
      </c>
      <c r="BS36" s="113">
        <v>5</v>
      </c>
      <c r="BT36" s="113">
        <v>5</v>
      </c>
      <c r="BU36" s="113">
        <v>5</v>
      </c>
      <c r="BV36" s="113">
        <v>5</v>
      </c>
      <c r="BW36" s="113">
        <v>5</v>
      </c>
      <c r="BX36" s="113">
        <v>5</v>
      </c>
      <c r="BY36" s="113">
        <v>5</v>
      </c>
      <c r="BZ36" s="113">
        <v>5</v>
      </c>
      <c r="CA36" s="113">
        <v>5</v>
      </c>
      <c r="CB36" s="113">
        <v>5</v>
      </c>
      <c r="CC36" s="113">
        <v>5</v>
      </c>
      <c r="CD36" s="113">
        <v>5</v>
      </c>
      <c r="CE36" s="113">
        <v>5</v>
      </c>
      <c r="CF36" s="113">
        <v>5</v>
      </c>
      <c r="CG36" s="113">
        <v>5</v>
      </c>
      <c r="CH36" s="113">
        <v>5</v>
      </c>
      <c r="CI36" s="113">
        <v>5</v>
      </c>
      <c r="CJ36" s="113">
        <v>5</v>
      </c>
      <c r="CK36" s="113">
        <v>5</v>
      </c>
      <c r="CL36" s="113">
        <v>5</v>
      </c>
      <c r="CM36" s="113">
        <v>5</v>
      </c>
      <c r="CN36" s="113">
        <v>5</v>
      </c>
      <c r="CO36" s="113">
        <v>5</v>
      </c>
      <c r="CP36" s="113">
        <v>5</v>
      </c>
      <c r="CQ36" s="113">
        <v>5</v>
      </c>
      <c r="CR36" s="113">
        <v>5</v>
      </c>
      <c r="CS36" s="113">
        <v>5</v>
      </c>
      <c r="CT36" s="113">
        <v>5</v>
      </c>
      <c r="CU36" s="113">
        <v>5</v>
      </c>
      <c r="CV36" s="113">
        <v>5</v>
      </c>
      <c r="CW36" s="113">
        <v>5</v>
      </c>
      <c r="CX36" s="113">
        <v>5</v>
      </c>
      <c r="CY36" s="113">
        <v>5</v>
      </c>
      <c r="CZ36" s="113">
        <v>5</v>
      </c>
      <c r="DA36" s="113">
        <v>5</v>
      </c>
      <c r="DB36" s="113">
        <v>5</v>
      </c>
      <c r="DC36" s="113">
        <v>5</v>
      </c>
      <c r="DD36" s="113">
        <v>5</v>
      </c>
      <c r="DE36" s="113"/>
      <c r="DF36" s="113"/>
      <c r="DG36" s="98">
        <f t="shared" si="32"/>
        <v>505</v>
      </c>
    </row>
    <row r="37" spans="1:111" s="18" customFormat="1" x14ac:dyDescent="0.25">
      <c r="A37" s="16"/>
      <c r="B37" s="16" t="s">
        <v>87</v>
      </c>
      <c r="C37" s="20">
        <v>0</v>
      </c>
      <c r="D37" s="20">
        <v>0</v>
      </c>
      <c r="E37" s="20">
        <v>0</v>
      </c>
      <c r="F37" s="20">
        <v>0</v>
      </c>
      <c r="G37" s="20">
        <v>0</v>
      </c>
      <c r="H37" s="19">
        <v>1</v>
      </c>
      <c r="I37" s="19">
        <v>1</v>
      </c>
      <c r="J37" s="19">
        <v>1</v>
      </c>
      <c r="K37" s="19">
        <v>1</v>
      </c>
      <c r="L37" s="19">
        <v>1</v>
      </c>
      <c r="M37" s="19">
        <v>1</v>
      </c>
      <c r="N37" s="19">
        <v>1</v>
      </c>
      <c r="O37" s="19">
        <v>1</v>
      </c>
      <c r="P37" s="19">
        <v>1</v>
      </c>
      <c r="Q37" s="19">
        <v>1</v>
      </c>
      <c r="R37" s="19">
        <v>1</v>
      </c>
      <c r="S37" s="19">
        <v>1</v>
      </c>
      <c r="T37" s="19">
        <v>1</v>
      </c>
      <c r="U37" s="19">
        <v>1</v>
      </c>
      <c r="V37" s="19">
        <v>1</v>
      </c>
      <c r="W37" s="19">
        <v>1</v>
      </c>
      <c r="X37" s="19">
        <v>1</v>
      </c>
      <c r="Y37" s="19">
        <v>1</v>
      </c>
      <c r="Z37" s="19">
        <v>1</v>
      </c>
      <c r="AA37" s="19">
        <v>1</v>
      </c>
      <c r="AB37" s="19">
        <v>1</v>
      </c>
      <c r="AC37" s="19">
        <v>1</v>
      </c>
      <c r="AD37" s="19">
        <v>1</v>
      </c>
      <c r="AE37" s="19">
        <v>1</v>
      </c>
      <c r="AF37" s="19">
        <v>1</v>
      </c>
      <c r="AG37" s="19">
        <v>1</v>
      </c>
      <c r="AH37" s="19">
        <v>1</v>
      </c>
      <c r="AI37" s="19">
        <v>1</v>
      </c>
      <c r="AJ37" s="19">
        <v>1</v>
      </c>
      <c r="AK37" s="19">
        <v>1</v>
      </c>
      <c r="AL37" s="19">
        <v>1</v>
      </c>
      <c r="AM37" s="19">
        <v>1</v>
      </c>
      <c r="AN37" s="19">
        <v>1</v>
      </c>
      <c r="AO37" s="19">
        <v>1</v>
      </c>
      <c r="AP37" s="19">
        <v>1</v>
      </c>
      <c r="AQ37" s="19">
        <v>1</v>
      </c>
      <c r="AR37" s="19">
        <v>1</v>
      </c>
      <c r="AS37" s="19">
        <v>1</v>
      </c>
      <c r="AT37" s="19">
        <v>1</v>
      </c>
      <c r="AU37" s="19">
        <v>1</v>
      </c>
      <c r="AV37" s="19">
        <v>1</v>
      </c>
      <c r="AW37" s="19">
        <v>1</v>
      </c>
      <c r="AX37" s="19">
        <v>1</v>
      </c>
      <c r="AY37" s="19">
        <v>1</v>
      </c>
      <c r="AZ37" s="19">
        <v>1</v>
      </c>
      <c r="BA37" s="19">
        <v>1</v>
      </c>
      <c r="BB37" s="19">
        <v>1</v>
      </c>
      <c r="BC37" s="19">
        <v>1</v>
      </c>
      <c r="BD37" s="19">
        <v>1</v>
      </c>
      <c r="BE37" s="19">
        <v>1</v>
      </c>
      <c r="BF37" s="19">
        <v>1</v>
      </c>
      <c r="BG37" s="19">
        <v>1</v>
      </c>
      <c r="BH37" s="19">
        <v>1</v>
      </c>
      <c r="BI37" s="19">
        <v>1</v>
      </c>
      <c r="BJ37" s="19">
        <v>1</v>
      </c>
      <c r="BK37" s="19">
        <v>1</v>
      </c>
      <c r="BL37" s="19">
        <v>1</v>
      </c>
      <c r="BM37" s="19">
        <v>1</v>
      </c>
      <c r="BN37" s="19">
        <v>1</v>
      </c>
      <c r="BO37" s="19">
        <v>1</v>
      </c>
      <c r="BP37" s="19">
        <v>1</v>
      </c>
      <c r="BQ37" s="19">
        <v>1</v>
      </c>
      <c r="BR37" s="19">
        <v>1</v>
      </c>
      <c r="BS37" s="19">
        <v>1</v>
      </c>
      <c r="BT37" s="19">
        <v>1</v>
      </c>
      <c r="BU37" s="19">
        <v>1</v>
      </c>
      <c r="BV37" s="19">
        <v>1</v>
      </c>
      <c r="BW37" s="19">
        <v>1</v>
      </c>
      <c r="BX37" s="19">
        <v>1</v>
      </c>
      <c r="BY37" s="19">
        <v>1</v>
      </c>
      <c r="BZ37" s="19">
        <v>1</v>
      </c>
      <c r="CA37" s="19">
        <v>1</v>
      </c>
      <c r="CB37" s="19">
        <v>1</v>
      </c>
      <c r="CC37" s="19">
        <v>1</v>
      </c>
      <c r="CD37" s="19">
        <v>1</v>
      </c>
      <c r="CE37" s="19">
        <v>1</v>
      </c>
      <c r="CF37" s="19">
        <v>1</v>
      </c>
      <c r="CG37" s="19">
        <v>1</v>
      </c>
      <c r="CH37" s="19">
        <v>1</v>
      </c>
      <c r="CI37" s="19">
        <v>1</v>
      </c>
      <c r="CJ37" s="19">
        <v>1</v>
      </c>
      <c r="CK37" s="19">
        <v>1</v>
      </c>
      <c r="CL37" s="19">
        <v>1</v>
      </c>
      <c r="CM37" s="19">
        <v>1</v>
      </c>
      <c r="CN37" s="19">
        <v>1</v>
      </c>
      <c r="CO37" s="19">
        <v>1</v>
      </c>
      <c r="CP37" s="19">
        <v>1</v>
      </c>
      <c r="CQ37" s="19">
        <v>1</v>
      </c>
      <c r="CR37" s="19">
        <v>1</v>
      </c>
      <c r="CS37" s="19">
        <v>1</v>
      </c>
      <c r="CT37" s="19">
        <v>1</v>
      </c>
      <c r="CU37" s="19">
        <v>1</v>
      </c>
      <c r="CV37" s="19">
        <v>1</v>
      </c>
      <c r="CW37" s="19">
        <v>1</v>
      </c>
      <c r="CX37" s="19">
        <v>1</v>
      </c>
      <c r="CY37" s="19">
        <v>1</v>
      </c>
      <c r="CZ37" s="19">
        <v>1</v>
      </c>
      <c r="DA37" s="19">
        <v>1</v>
      </c>
      <c r="DB37" s="19">
        <v>1</v>
      </c>
      <c r="DC37" s="19">
        <v>1</v>
      </c>
      <c r="DD37" s="19">
        <v>1</v>
      </c>
      <c r="DE37" s="19"/>
      <c r="DF37" s="19"/>
      <c r="DG37" s="98">
        <f t="shared" si="32"/>
        <v>101</v>
      </c>
    </row>
    <row r="38" spans="1:111" s="85" customFormat="1" x14ac:dyDescent="0.25">
      <c r="A38" s="82"/>
      <c r="B38" s="82" t="s">
        <v>83</v>
      </c>
      <c r="C38" s="84">
        <v>0</v>
      </c>
      <c r="D38" s="84">
        <v>0</v>
      </c>
      <c r="E38" s="84">
        <v>0</v>
      </c>
      <c r="F38" s="84">
        <v>0</v>
      </c>
      <c r="G38" s="84">
        <v>0</v>
      </c>
      <c r="H38" s="84">
        <v>1</v>
      </c>
      <c r="I38" s="84">
        <v>1</v>
      </c>
      <c r="J38" s="84">
        <v>1</v>
      </c>
      <c r="K38" s="84">
        <v>1</v>
      </c>
      <c r="L38" s="84">
        <v>1</v>
      </c>
      <c r="M38" s="84">
        <v>1</v>
      </c>
      <c r="N38" s="84">
        <v>1</v>
      </c>
      <c r="O38" s="84">
        <v>1</v>
      </c>
      <c r="P38" s="84">
        <v>1</v>
      </c>
      <c r="Q38" s="84">
        <v>1</v>
      </c>
      <c r="R38" s="84">
        <v>1</v>
      </c>
      <c r="S38" s="84">
        <v>1</v>
      </c>
      <c r="T38" s="84">
        <v>1</v>
      </c>
      <c r="U38" s="84">
        <v>1</v>
      </c>
      <c r="V38" s="84">
        <v>1</v>
      </c>
      <c r="W38" s="84">
        <v>1</v>
      </c>
      <c r="X38" s="84">
        <v>1</v>
      </c>
      <c r="Y38" s="84">
        <v>1</v>
      </c>
      <c r="Z38" s="84">
        <v>1</v>
      </c>
      <c r="AA38" s="84">
        <v>1</v>
      </c>
      <c r="AB38" s="84">
        <v>1</v>
      </c>
      <c r="AC38" s="84">
        <v>1</v>
      </c>
      <c r="AD38" s="84">
        <v>1</v>
      </c>
      <c r="AE38" s="84">
        <v>1</v>
      </c>
      <c r="AF38" s="84">
        <v>1</v>
      </c>
      <c r="AG38" s="84">
        <v>1</v>
      </c>
      <c r="AH38" s="84">
        <v>1</v>
      </c>
      <c r="AI38" s="84">
        <v>1</v>
      </c>
      <c r="AJ38" s="84">
        <v>1</v>
      </c>
      <c r="AK38" s="84">
        <v>1</v>
      </c>
      <c r="AL38" s="84">
        <v>1</v>
      </c>
      <c r="AM38" s="84">
        <v>1</v>
      </c>
      <c r="AN38" s="84">
        <v>1</v>
      </c>
      <c r="AO38" s="84">
        <v>1</v>
      </c>
      <c r="AP38" s="84">
        <v>1</v>
      </c>
      <c r="AQ38" s="84">
        <v>1</v>
      </c>
      <c r="AR38" s="84">
        <v>1</v>
      </c>
      <c r="AS38" s="84">
        <v>1</v>
      </c>
      <c r="AT38" s="84">
        <v>1</v>
      </c>
      <c r="AU38" s="84">
        <v>1</v>
      </c>
      <c r="AV38" s="84">
        <v>1</v>
      </c>
      <c r="AW38" s="84">
        <v>1</v>
      </c>
      <c r="AX38" s="84">
        <v>1</v>
      </c>
      <c r="AY38" s="84">
        <v>1</v>
      </c>
      <c r="AZ38" s="84">
        <v>1</v>
      </c>
      <c r="BA38" s="84">
        <v>1</v>
      </c>
      <c r="BB38" s="84">
        <v>1</v>
      </c>
      <c r="BC38" s="84">
        <v>1</v>
      </c>
      <c r="BD38" s="84">
        <v>1</v>
      </c>
      <c r="BE38" s="84">
        <v>1</v>
      </c>
      <c r="BF38" s="84">
        <v>1</v>
      </c>
      <c r="BG38" s="84">
        <v>1</v>
      </c>
      <c r="BH38" s="84">
        <v>1</v>
      </c>
      <c r="BI38" s="84">
        <v>1</v>
      </c>
      <c r="BJ38" s="84">
        <v>1</v>
      </c>
      <c r="BK38" s="84">
        <v>1</v>
      </c>
      <c r="BL38" s="84">
        <v>1</v>
      </c>
      <c r="BM38" s="84">
        <v>1</v>
      </c>
      <c r="BN38" s="84">
        <v>1</v>
      </c>
      <c r="BO38" s="84">
        <v>1</v>
      </c>
      <c r="BP38" s="84">
        <v>1</v>
      </c>
      <c r="BQ38" s="84">
        <v>1</v>
      </c>
      <c r="BR38" s="84">
        <v>1</v>
      </c>
      <c r="BS38" s="84">
        <v>1</v>
      </c>
      <c r="BT38" s="84">
        <v>1</v>
      </c>
      <c r="BU38" s="84">
        <v>1</v>
      </c>
      <c r="BV38" s="84">
        <v>1</v>
      </c>
      <c r="BW38" s="84">
        <v>1</v>
      </c>
      <c r="BX38" s="84">
        <v>1</v>
      </c>
      <c r="BY38" s="84">
        <v>1</v>
      </c>
      <c r="BZ38" s="84">
        <v>1</v>
      </c>
      <c r="CA38" s="84">
        <v>1</v>
      </c>
      <c r="CB38" s="84">
        <v>1</v>
      </c>
      <c r="CC38" s="84">
        <v>1</v>
      </c>
      <c r="CD38" s="84">
        <v>1</v>
      </c>
      <c r="CE38" s="84">
        <v>1</v>
      </c>
      <c r="CF38" s="84">
        <v>1</v>
      </c>
      <c r="CG38" s="84">
        <v>1</v>
      </c>
      <c r="CH38" s="84">
        <v>1</v>
      </c>
      <c r="CI38" s="84">
        <v>1</v>
      </c>
      <c r="CJ38" s="84">
        <v>1</v>
      </c>
      <c r="CK38" s="84">
        <v>1</v>
      </c>
      <c r="CL38" s="84">
        <v>1</v>
      </c>
      <c r="CM38" s="84">
        <v>1</v>
      </c>
      <c r="CN38" s="84">
        <v>1</v>
      </c>
      <c r="CO38" s="84">
        <v>1</v>
      </c>
      <c r="CP38" s="84">
        <v>1</v>
      </c>
      <c r="CQ38" s="84">
        <v>1</v>
      </c>
      <c r="CR38" s="84">
        <v>1</v>
      </c>
      <c r="CS38" s="84">
        <v>1</v>
      </c>
      <c r="CT38" s="84">
        <v>1</v>
      </c>
      <c r="CU38" s="84">
        <v>1</v>
      </c>
      <c r="CV38" s="84">
        <v>1</v>
      </c>
      <c r="CW38" s="84">
        <v>1</v>
      </c>
      <c r="CX38" s="84">
        <v>1</v>
      </c>
      <c r="CY38" s="84">
        <v>1</v>
      </c>
      <c r="CZ38" s="84">
        <v>1</v>
      </c>
      <c r="DA38" s="84">
        <v>1</v>
      </c>
      <c r="DB38" s="84">
        <v>1</v>
      </c>
      <c r="DC38" s="84">
        <v>1</v>
      </c>
      <c r="DD38" s="84">
        <v>1</v>
      </c>
      <c r="DE38" s="84"/>
      <c r="DF38" s="84"/>
      <c r="DG38" s="99">
        <f t="shared" si="32"/>
        <v>101</v>
      </c>
    </row>
    <row r="39" spans="1:111" s="85" customFormat="1" x14ac:dyDescent="0.25">
      <c r="A39" s="82"/>
      <c r="B39" s="82" t="s">
        <v>137</v>
      </c>
      <c r="C39" s="84">
        <v>0</v>
      </c>
      <c r="D39" s="84">
        <v>0</v>
      </c>
      <c r="E39" s="84">
        <v>0</v>
      </c>
      <c r="F39" s="84">
        <v>0</v>
      </c>
      <c r="G39" s="84">
        <v>0</v>
      </c>
      <c r="H39" s="84">
        <v>1</v>
      </c>
      <c r="I39" s="84">
        <v>1</v>
      </c>
      <c r="J39" s="84">
        <v>1</v>
      </c>
      <c r="K39" s="84">
        <v>1</v>
      </c>
      <c r="L39" s="84">
        <v>1</v>
      </c>
      <c r="M39" s="84">
        <v>1</v>
      </c>
      <c r="N39" s="84">
        <v>1</v>
      </c>
      <c r="O39" s="84">
        <v>1</v>
      </c>
      <c r="P39" s="84">
        <v>1</v>
      </c>
      <c r="Q39" s="84">
        <v>1</v>
      </c>
      <c r="R39" s="84">
        <v>1</v>
      </c>
      <c r="S39" s="84">
        <v>1</v>
      </c>
      <c r="T39" s="84">
        <v>1</v>
      </c>
      <c r="U39" s="84">
        <v>1</v>
      </c>
      <c r="V39" s="84">
        <v>1</v>
      </c>
      <c r="W39" s="84">
        <v>1</v>
      </c>
      <c r="X39" s="84">
        <v>1</v>
      </c>
      <c r="Y39" s="84">
        <v>1</v>
      </c>
      <c r="Z39" s="84">
        <v>1</v>
      </c>
      <c r="AA39" s="84">
        <v>1</v>
      </c>
      <c r="AB39" s="84">
        <v>1</v>
      </c>
      <c r="AC39" s="84">
        <v>1</v>
      </c>
      <c r="AD39" s="84">
        <v>1</v>
      </c>
      <c r="AE39" s="84">
        <v>1</v>
      </c>
      <c r="AF39" s="84">
        <v>1</v>
      </c>
      <c r="AG39" s="84">
        <v>1</v>
      </c>
      <c r="AH39" s="84">
        <v>1</v>
      </c>
      <c r="AI39" s="84">
        <v>1</v>
      </c>
      <c r="AJ39" s="84">
        <v>1</v>
      </c>
      <c r="AK39" s="84">
        <v>1</v>
      </c>
      <c r="AL39" s="84">
        <v>1</v>
      </c>
      <c r="AM39" s="84">
        <v>1</v>
      </c>
      <c r="AN39" s="84">
        <v>1</v>
      </c>
      <c r="AO39" s="84">
        <v>1</v>
      </c>
      <c r="AP39" s="84">
        <v>1</v>
      </c>
      <c r="AQ39" s="84">
        <v>1</v>
      </c>
      <c r="AR39" s="84">
        <v>1</v>
      </c>
      <c r="AS39" s="84">
        <v>1</v>
      </c>
      <c r="AT39" s="84">
        <v>1</v>
      </c>
      <c r="AU39" s="84">
        <v>1</v>
      </c>
      <c r="AV39" s="84">
        <v>1</v>
      </c>
      <c r="AW39" s="84">
        <v>1</v>
      </c>
      <c r="AX39" s="84">
        <v>1</v>
      </c>
      <c r="AY39" s="84">
        <v>1</v>
      </c>
      <c r="AZ39" s="84">
        <v>1</v>
      </c>
      <c r="BA39" s="84">
        <v>1</v>
      </c>
      <c r="BB39" s="84">
        <v>1</v>
      </c>
      <c r="BC39" s="84">
        <v>1</v>
      </c>
      <c r="BD39" s="84">
        <v>1</v>
      </c>
      <c r="BE39" s="84">
        <v>1</v>
      </c>
      <c r="BF39" s="84">
        <v>1</v>
      </c>
      <c r="BG39" s="84">
        <v>1</v>
      </c>
      <c r="BH39" s="84">
        <v>1</v>
      </c>
      <c r="BI39" s="84">
        <v>1</v>
      </c>
      <c r="BJ39" s="84">
        <v>1</v>
      </c>
      <c r="BK39" s="84">
        <v>1</v>
      </c>
      <c r="BL39" s="84">
        <v>1</v>
      </c>
      <c r="BM39" s="84">
        <v>1</v>
      </c>
      <c r="BN39" s="84">
        <v>1</v>
      </c>
      <c r="BO39" s="84">
        <v>1</v>
      </c>
      <c r="BP39" s="84">
        <v>1</v>
      </c>
      <c r="BQ39" s="84">
        <v>1</v>
      </c>
      <c r="BR39" s="84">
        <v>1</v>
      </c>
      <c r="BS39" s="84">
        <v>1</v>
      </c>
      <c r="BT39" s="84">
        <v>1</v>
      </c>
      <c r="BU39" s="84">
        <v>1</v>
      </c>
      <c r="BV39" s="84">
        <v>1</v>
      </c>
      <c r="BW39" s="84">
        <v>1</v>
      </c>
      <c r="BX39" s="84">
        <v>1</v>
      </c>
      <c r="BY39" s="84">
        <v>1</v>
      </c>
      <c r="BZ39" s="84">
        <v>1</v>
      </c>
      <c r="CA39" s="84">
        <v>1</v>
      </c>
      <c r="CB39" s="84">
        <v>1</v>
      </c>
      <c r="CC39" s="84">
        <v>1</v>
      </c>
      <c r="CD39" s="84">
        <v>1</v>
      </c>
      <c r="CE39" s="84">
        <v>1</v>
      </c>
      <c r="CF39" s="84">
        <v>1</v>
      </c>
      <c r="CG39" s="84">
        <v>1</v>
      </c>
      <c r="CH39" s="84">
        <v>1</v>
      </c>
      <c r="CI39" s="84">
        <v>1</v>
      </c>
      <c r="CJ39" s="84">
        <v>1</v>
      </c>
      <c r="CK39" s="84">
        <v>1</v>
      </c>
      <c r="CL39" s="84">
        <v>1</v>
      </c>
      <c r="CM39" s="84">
        <v>1</v>
      </c>
      <c r="CN39" s="84">
        <v>1</v>
      </c>
      <c r="CO39" s="84">
        <v>1</v>
      </c>
      <c r="CP39" s="84">
        <v>1</v>
      </c>
      <c r="CQ39" s="84">
        <v>1</v>
      </c>
      <c r="CR39" s="84">
        <v>1</v>
      </c>
      <c r="CS39" s="84">
        <v>1</v>
      </c>
      <c r="CT39" s="84">
        <v>1</v>
      </c>
      <c r="CU39" s="84">
        <v>1</v>
      </c>
      <c r="CV39" s="84">
        <v>1</v>
      </c>
      <c r="CW39" s="84">
        <v>1</v>
      </c>
      <c r="CX39" s="84">
        <v>1</v>
      </c>
      <c r="CY39" s="84">
        <v>1</v>
      </c>
      <c r="CZ39" s="84">
        <v>1</v>
      </c>
      <c r="DA39" s="84">
        <v>1</v>
      </c>
      <c r="DB39" s="84">
        <v>1</v>
      </c>
      <c r="DC39" s="84">
        <v>1</v>
      </c>
      <c r="DD39" s="84">
        <v>1</v>
      </c>
      <c r="DE39" s="84"/>
      <c r="DF39" s="84"/>
      <c r="DG39" s="99">
        <f t="shared" si="32"/>
        <v>101</v>
      </c>
    </row>
    <row r="40" spans="1:111" s="114" customFormat="1" x14ac:dyDescent="0.25">
      <c r="A40" s="112"/>
      <c r="B40" s="112" t="s">
        <v>71</v>
      </c>
      <c r="C40" s="113">
        <v>0</v>
      </c>
      <c r="D40" s="113">
        <v>0</v>
      </c>
      <c r="E40" s="113">
        <v>0</v>
      </c>
      <c r="F40" s="113">
        <v>0</v>
      </c>
      <c r="G40" s="113">
        <v>0</v>
      </c>
      <c r="H40" s="113">
        <v>1</v>
      </c>
      <c r="I40" s="113">
        <v>1</v>
      </c>
      <c r="J40" s="113">
        <v>1</v>
      </c>
      <c r="K40" s="113">
        <v>1</v>
      </c>
      <c r="L40" s="113">
        <v>1</v>
      </c>
      <c r="M40" s="113">
        <v>1</v>
      </c>
      <c r="N40" s="113">
        <v>1</v>
      </c>
      <c r="O40" s="113">
        <v>1</v>
      </c>
      <c r="P40" s="113">
        <v>1</v>
      </c>
      <c r="Q40" s="113">
        <v>1</v>
      </c>
      <c r="R40" s="113">
        <v>1</v>
      </c>
      <c r="S40" s="113">
        <v>1</v>
      </c>
      <c r="T40" s="113">
        <v>1</v>
      </c>
      <c r="U40" s="113">
        <v>1</v>
      </c>
      <c r="V40" s="113">
        <v>1</v>
      </c>
      <c r="W40" s="113">
        <v>1</v>
      </c>
      <c r="X40" s="113">
        <v>1</v>
      </c>
      <c r="Y40" s="113">
        <v>1</v>
      </c>
      <c r="Z40" s="113">
        <v>1</v>
      </c>
      <c r="AA40" s="113">
        <v>1</v>
      </c>
      <c r="AB40" s="113">
        <v>1</v>
      </c>
      <c r="AC40" s="113">
        <v>1</v>
      </c>
      <c r="AD40" s="113">
        <v>1</v>
      </c>
      <c r="AE40" s="113">
        <v>1</v>
      </c>
      <c r="AF40" s="113">
        <v>1</v>
      </c>
      <c r="AG40" s="113">
        <v>1</v>
      </c>
      <c r="AH40" s="113">
        <v>1</v>
      </c>
      <c r="AI40" s="113">
        <v>1</v>
      </c>
      <c r="AJ40" s="113">
        <v>1</v>
      </c>
      <c r="AK40" s="113">
        <v>1</v>
      </c>
      <c r="AL40" s="113">
        <v>1</v>
      </c>
      <c r="AM40" s="113">
        <v>1</v>
      </c>
      <c r="AN40" s="113">
        <v>1</v>
      </c>
      <c r="AO40" s="113">
        <v>1</v>
      </c>
      <c r="AP40" s="113">
        <v>1</v>
      </c>
      <c r="AQ40" s="113">
        <v>1</v>
      </c>
      <c r="AR40" s="113">
        <v>1</v>
      </c>
      <c r="AS40" s="113">
        <v>1</v>
      </c>
      <c r="AT40" s="113">
        <v>1</v>
      </c>
      <c r="AU40" s="113">
        <v>1</v>
      </c>
      <c r="AV40" s="113">
        <v>1</v>
      </c>
      <c r="AW40" s="113">
        <v>1</v>
      </c>
      <c r="AX40" s="113">
        <v>1</v>
      </c>
      <c r="AY40" s="113">
        <v>1</v>
      </c>
      <c r="AZ40" s="113">
        <v>1</v>
      </c>
      <c r="BA40" s="113">
        <v>1</v>
      </c>
      <c r="BB40" s="113">
        <v>1</v>
      </c>
      <c r="BC40" s="113">
        <v>1</v>
      </c>
      <c r="BD40" s="113">
        <v>1</v>
      </c>
      <c r="BE40" s="113">
        <v>1</v>
      </c>
      <c r="BF40" s="113">
        <v>1</v>
      </c>
      <c r="BG40" s="113">
        <v>1</v>
      </c>
      <c r="BH40" s="113">
        <v>1</v>
      </c>
      <c r="BI40" s="113">
        <v>1</v>
      </c>
      <c r="BJ40" s="113">
        <v>1</v>
      </c>
      <c r="BK40" s="113">
        <v>1</v>
      </c>
      <c r="BL40" s="113">
        <v>1</v>
      </c>
      <c r="BM40" s="113">
        <v>1</v>
      </c>
      <c r="BN40" s="113">
        <v>1</v>
      </c>
      <c r="BO40" s="113">
        <v>1</v>
      </c>
      <c r="BP40" s="113">
        <v>1</v>
      </c>
      <c r="BQ40" s="113">
        <v>1</v>
      </c>
      <c r="BR40" s="113">
        <v>1</v>
      </c>
      <c r="BS40" s="113">
        <v>1</v>
      </c>
      <c r="BT40" s="113">
        <v>1</v>
      </c>
      <c r="BU40" s="113">
        <v>1</v>
      </c>
      <c r="BV40" s="113">
        <v>1</v>
      </c>
      <c r="BW40" s="113">
        <v>1</v>
      </c>
      <c r="BX40" s="113">
        <v>1</v>
      </c>
      <c r="BY40" s="113">
        <v>1</v>
      </c>
      <c r="BZ40" s="113">
        <v>1</v>
      </c>
      <c r="CA40" s="113">
        <v>1</v>
      </c>
      <c r="CB40" s="113">
        <v>1</v>
      </c>
      <c r="CC40" s="113">
        <v>1</v>
      </c>
      <c r="CD40" s="113">
        <v>1</v>
      </c>
      <c r="CE40" s="113">
        <v>1</v>
      </c>
      <c r="CF40" s="113">
        <v>1</v>
      </c>
      <c r="CG40" s="113">
        <v>1</v>
      </c>
      <c r="CH40" s="113">
        <v>1</v>
      </c>
      <c r="CI40" s="113">
        <v>1</v>
      </c>
      <c r="CJ40" s="113">
        <v>1</v>
      </c>
      <c r="CK40" s="113">
        <v>1</v>
      </c>
      <c r="CL40" s="113">
        <v>1</v>
      </c>
      <c r="CM40" s="113">
        <v>1</v>
      </c>
      <c r="CN40" s="113">
        <v>1</v>
      </c>
      <c r="CO40" s="113">
        <v>1</v>
      </c>
      <c r="CP40" s="113">
        <v>1</v>
      </c>
      <c r="CQ40" s="113">
        <v>1</v>
      </c>
      <c r="CR40" s="113">
        <v>1</v>
      </c>
      <c r="CS40" s="113">
        <v>1</v>
      </c>
      <c r="CT40" s="113">
        <v>1</v>
      </c>
      <c r="CU40" s="113">
        <v>1</v>
      </c>
      <c r="CV40" s="113">
        <v>1</v>
      </c>
      <c r="CW40" s="113">
        <v>1</v>
      </c>
      <c r="CX40" s="113">
        <v>1</v>
      </c>
      <c r="CY40" s="113">
        <v>1</v>
      </c>
      <c r="CZ40" s="113">
        <v>1</v>
      </c>
      <c r="DA40" s="113">
        <v>1</v>
      </c>
      <c r="DB40" s="113">
        <v>1</v>
      </c>
      <c r="DC40" s="113">
        <v>1</v>
      </c>
      <c r="DD40" s="113">
        <v>1</v>
      </c>
      <c r="DE40" s="113"/>
      <c r="DF40" s="113"/>
      <c r="DG40" s="98">
        <f t="shared" si="32"/>
        <v>101</v>
      </c>
    </row>
    <row r="41" spans="1:111" s="18" customFormat="1" x14ac:dyDescent="0.25">
      <c r="A41" s="16"/>
      <c r="B41" s="143" t="s">
        <v>72</v>
      </c>
      <c r="C41" s="20">
        <v>0</v>
      </c>
      <c r="D41" s="20">
        <v>0</v>
      </c>
      <c r="E41" s="20">
        <v>0</v>
      </c>
      <c r="F41" s="20">
        <v>0</v>
      </c>
      <c r="G41" s="20">
        <v>0</v>
      </c>
      <c r="H41" s="19">
        <v>2</v>
      </c>
      <c r="I41" s="19">
        <v>2</v>
      </c>
      <c r="J41" s="19">
        <v>2</v>
      </c>
      <c r="K41" s="19">
        <v>2</v>
      </c>
      <c r="L41" s="19">
        <v>2</v>
      </c>
      <c r="M41" s="19">
        <v>2</v>
      </c>
      <c r="N41" s="19">
        <v>2</v>
      </c>
      <c r="O41" s="19">
        <v>2</v>
      </c>
      <c r="P41" s="19">
        <v>2</v>
      </c>
      <c r="Q41" s="19">
        <v>2</v>
      </c>
      <c r="R41" s="19">
        <v>2</v>
      </c>
      <c r="S41" s="19">
        <v>2</v>
      </c>
      <c r="T41" s="19">
        <v>2</v>
      </c>
      <c r="U41" s="19">
        <v>2</v>
      </c>
      <c r="V41" s="19">
        <v>2</v>
      </c>
      <c r="W41" s="19">
        <v>2</v>
      </c>
      <c r="X41" s="19">
        <v>2</v>
      </c>
      <c r="Y41" s="19">
        <v>2</v>
      </c>
      <c r="Z41" s="19">
        <v>2</v>
      </c>
      <c r="AA41" s="19">
        <v>2</v>
      </c>
      <c r="AB41" s="19">
        <v>2</v>
      </c>
      <c r="AC41" s="19">
        <v>2</v>
      </c>
      <c r="AD41" s="19">
        <v>2</v>
      </c>
      <c r="AE41" s="19">
        <v>2</v>
      </c>
      <c r="AF41" s="19">
        <v>2</v>
      </c>
      <c r="AG41" s="19">
        <v>2</v>
      </c>
      <c r="AH41" s="19">
        <v>2</v>
      </c>
      <c r="AI41" s="19">
        <v>62</v>
      </c>
      <c r="AJ41" s="19">
        <v>2</v>
      </c>
      <c r="AK41" s="19">
        <v>2</v>
      </c>
      <c r="AL41" s="19">
        <v>2</v>
      </c>
      <c r="AM41" s="19">
        <v>2</v>
      </c>
      <c r="AN41" s="19">
        <v>2</v>
      </c>
      <c r="AO41" s="19">
        <v>2</v>
      </c>
      <c r="AP41" s="19">
        <v>2</v>
      </c>
      <c r="AQ41" s="19">
        <v>2</v>
      </c>
      <c r="AR41" s="19">
        <v>2</v>
      </c>
      <c r="AS41" s="19">
        <v>2</v>
      </c>
      <c r="AT41" s="19">
        <v>2</v>
      </c>
      <c r="AU41" s="19">
        <v>2</v>
      </c>
      <c r="AV41" s="19">
        <v>2</v>
      </c>
      <c r="AW41" s="19">
        <v>2</v>
      </c>
      <c r="AX41" s="19">
        <v>2</v>
      </c>
      <c r="AY41" s="19">
        <v>2</v>
      </c>
      <c r="AZ41" s="19">
        <v>2</v>
      </c>
      <c r="BA41" s="19">
        <v>2</v>
      </c>
      <c r="BB41" s="19">
        <v>2</v>
      </c>
      <c r="BC41" s="19">
        <v>2</v>
      </c>
      <c r="BD41" s="19">
        <v>2</v>
      </c>
      <c r="BE41" s="19">
        <v>2</v>
      </c>
      <c r="BF41" s="19">
        <v>2</v>
      </c>
      <c r="BG41" s="19">
        <v>2</v>
      </c>
      <c r="BH41" s="19">
        <v>62</v>
      </c>
      <c r="BI41" s="19">
        <v>2</v>
      </c>
      <c r="BJ41" s="19">
        <v>2</v>
      </c>
      <c r="BK41" s="19">
        <v>2</v>
      </c>
      <c r="BL41" s="19">
        <v>2</v>
      </c>
      <c r="BM41" s="19">
        <v>2</v>
      </c>
      <c r="BN41" s="19">
        <v>2</v>
      </c>
      <c r="BO41" s="19">
        <v>2</v>
      </c>
      <c r="BP41" s="19">
        <v>2</v>
      </c>
      <c r="BQ41" s="19">
        <v>2</v>
      </c>
      <c r="BR41" s="19">
        <v>2</v>
      </c>
      <c r="BS41" s="19">
        <v>2</v>
      </c>
      <c r="BT41" s="19">
        <v>2</v>
      </c>
      <c r="BU41" s="19">
        <v>2</v>
      </c>
      <c r="BV41" s="19">
        <v>2</v>
      </c>
      <c r="BW41" s="19">
        <v>2</v>
      </c>
      <c r="BX41" s="19">
        <v>2</v>
      </c>
      <c r="BY41" s="19">
        <v>2</v>
      </c>
      <c r="BZ41" s="19">
        <v>2</v>
      </c>
      <c r="CA41" s="19">
        <v>2</v>
      </c>
      <c r="CB41" s="19">
        <v>2</v>
      </c>
      <c r="CC41" s="19">
        <v>2</v>
      </c>
      <c r="CD41" s="19">
        <v>2</v>
      </c>
      <c r="CE41" s="19">
        <v>2</v>
      </c>
      <c r="CF41" s="19">
        <v>2</v>
      </c>
      <c r="CG41" s="19">
        <v>62</v>
      </c>
      <c r="CH41" s="19">
        <v>2</v>
      </c>
      <c r="CI41" s="19">
        <v>2</v>
      </c>
      <c r="CJ41" s="19">
        <v>2</v>
      </c>
      <c r="CK41" s="19">
        <v>2</v>
      </c>
      <c r="CL41" s="19">
        <v>2</v>
      </c>
      <c r="CM41" s="19">
        <v>2</v>
      </c>
      <c r="CN41" s="19">
        <v>2</v>
      </c>
      <c r="CO41" s="19">
        <v>2</v>
      </c>
      <c r="CP41" s="19">
        <v>2</v>
      </c>
      <c r="CQ41" s="19">
        <v>2</v>
      </c>
      <c r="CR41" s="19">
        <v>2</v>
      </c>
      <c r="CS41" s="19">
        <v>2</v>
      </c>
      <c r="CT41" s="19">
        <v>2</v>
      </c>
      <c r="CU41" s="19">
        <v>2</v>
      </c>
      <c r="CV41" s="19">
        <v>2</v>
      </c>
      <c r="CW41" s="19">
        <v>2</v>
      </c>
      <c r="CX41" s="19">
        <v>2</v>
      </c>
      <c r="CY41" s="19">
        <v>2</v>
      </c>
      <c r="CZ41" s="19">
        <v>2</v>
      </c>
      <c r="DA41" s="19">
        <v>2</v>
      </c>
      <c r="DB41" s="19">
        <v>2</v>
      </c>
      <c r="DC41" s="19">
        <v>2</v>
      </c>
      <c r="DD41" s="19">
        <v>2</v>
      </c>
      <c r="DE41" s="19"/>
      <c r="DF41" s="19"/>
      <c r="DG41" s="98">
        <f t="shared" si="32"/>
        <v>382</v>
      </c>
    </row>
    <row r="42" spans="1:111" s="85" customFormat="1" x14ac:dyDescent="0.25">
      <c r="A42" s="82"/>
      <c r="B42" s="82" t="s">
        <v>73</v>
      </c>
      <c r="C42" s="84">
        <v>0</v>
      </c>
      <c r="D42" s="84">
        <v>0</v>
      </c>
      <c r="E42" s="84">
        <v>0</v>
      </c>
      <c r="F42" s="84">
        <v>0</v>
      </c>
      <c r="G42" s="84">
        <v>0</v>
      </c>
      <c r="H42" s="84">
        <v>5</v>
      </c>
      <c r="I42" s="84">
        <v>5</v>
      </c>
      <c r="J42" s="84">
        <v>5</v>
      </c>
      <c r="K42" s="84">
        <v>5</v>
      </c>
      <c r="L42" s="84">
        <v>5</v>
      </c>
      <c r="M42" s="84">
        <v>5</v>
      </c>
      <c r="N42" s="84">
        <v>5</v>
      </c>
      <c r="O42" s="84">
        <v>5</v>
      </c>
      <c r="P42" s="84">
        <v>5</v>
      </c>
      <c r="Q42" s="84">
        <v>5</v>
      </c>
      <c r="R42" s="84">
        <v>5</v>
      </c>
      <c r="S42" s="84">
        <v>5</v>
      </c>
      <c r="T42" s="84">
        <v>5</v>
      </c>
      <c r="U42" s="84">
        <v>5</v>
      </c>
      <c r="V42" s="84">
        <v>5</v>
      </c>
      <c r="W42" s="84">
        <v>5</v>
      </c>
      <c r="X42" s="84">
        <v>5</v>
      </c>
      <c r="Y42" s="84">
        <v>5</v>
      </c>
      <c r="Z42" s="84">
        <v>5</v>
      </c>
      <c r="AA42" s="84">
        <v>5</v>
      </c>
      <c r="AB42" s="84">
        <v>5</v>
      </c>
      <c r="AC42" s="84">
        <v>5</v>
      </c>
      <c r="AD42" s="84">
        <v>5</v>
      </c>
      <c r="AE42" s="84">
        <v>5</v>
      </c>
      <c r="AF42" s="84">
        <v>5</v>
      </c>
      <c r="AG42" s="84">
        <v>5</v>
      </c>
      <c r="AH42" s="84">
        <v>5</v>
      </c>
      <c r="AI42" s="84">
        <v>5</v>
      </c>
      <c r="AJ42" s="84">
        <v>5</v>
      </c>
      <c r="AK42" s="84">
        <v>5</v>
      </c>
      <c r="AL42" s="84">
        <v>5</v>
      </c>
      <c r="AM42" s="84">
        <v>5</v>
      </c>
      <c r="AN42" s="84">
        <v>5</v>
      </c>
      <c r="AO42" s="84">
        <v>5</v>
      </c>
      <c r="AP42" s="84">
        <v>5</v>
      </c>
      <c r="AQ42" s="84">
        <v>5</v>
      </c>
      <c r="AR42" s="84">
        <v>5</v>
      </c>
      <c r="AS42" s="84">
        <v>5</v>
      </c>
      <c r="AT42" s="84">
        <v>5</v>
      </c>
      <c r="AU42" s="84">
        <v>5</v>
      </c>
      <c r="AV42" s="84">
        <v>5</v>
      </c>
      <c r="AW42" s="84">
        <v>5</v>
      </c>
      <c r="AX42" s="84">
        <v>5</v>
      </c>
      <c r="AY42" s="84">
        <v>5</v>
      </c>
      <c r="AZ42" s="84">
        <v>5</v>
      </c>
      <c r="BA42" s="84">
        <v>5</v>
      </c>
      <c r="BB42" s="84">
        <v>5</v>
      </c>
      <c r="BC42" s="84">
        <v>5</v>
      </c>
      <c r="BD42" s="84">
        <v>5</v>
      </c>
      <c r="BE42" s="84">
        <v>5</v>
      </c>
      <c r="BF42" s="84">
        <v>5</v>
      </c>
      <c r="BG42" s="84">
        <v>5</v>
      </c>
      <c r="BH42" s="84">
        <v>5</v>
      </c>
      <c r="BI42" s="84">
        <v>5</v>
      </c>
      <c r="BJ42" s="84">
        <v>5</v>
      </c>
      <c r="BK42" s="84">
        <v>5</v>
      </c>
      <c r="BL42" s="84">
        <v>5</v>
      </c>
      <c r="BM42" s="84">
        <v>5</v>
      </c>
      <c r="BN42" s="84">
        <v>5</v>
      </c>
      <c r="BO42" s="84">
        <v>5</v>
      </c>
      <c r="BP42" s="84">
        <v>5</v>
      </c>
      <c r="BQ42" s="84">
        <v>5</v>
      </c>
      <c r="BR42" s="84">
        <v>5</v>
      </c>
      <c r="BS42" s="84">
        <v>5</v>
      </c>
      <c r="BT42" s="84">
        <v>5</v>
      </c>
      <c r="BU42" s="84">
        <v>5</v>
      </c>
      <c r="BV42" s="84">
        <v>5</v>
      </c>
      <c r="BW42" s="84">
        <v>5</v>
      </c>
      <c r="BX42" s="84">
        <v>5</v>
      </c>
      <c r="BY42" s="84">
        <v>5</v>
      </c>
      <c r="BZ42" s="84">
        <v>5</v>
      </c>
      <c r="CA42" s="84">
        <v>5</v>
      </c>
      <c r="CB42" s="84">
        <v>5</v>
      </c>
      <c r="CC42" s="84">
        <v>5</v>
      </c>
      <c r="CD42" s="84">
        <v>5</v>
      </c>
      <c r="CE42" s="84">
        <v>5</v>
      </c>
      <c r="CF42" s="84">
        <v>5</v>
      </c>
      <c r="CG42" s="84">
        <v>5</v>
      </c>
      <c r="CH42" s="84">
        <v>5</v>
      </c>
      <c r="CI42" s="84">
        <v>5</v>
      </c>
      <c r="CJ42" s="84">
        <v>5</v>
      </c>
      <c r="CK42" s="84">
        <v>5</v>
      </c>
      <c r="CL42" s="84">
        <v>5</v>
      </c>
      <c r="CM42" s="84">
        <v>5</v>
      </c>
      <c r="CN42" s="84">
        <v>5</v>
      </c>
      <c r="CO42" s="84">
        <v>5</v>
      </c>
      <c r="CP42" s="84">
        <v>5</v>
      </c>
      <c r="CQ42" s="84">
        <v>5</v>
      </c>
      <c r="CR42" s="84">
        <v>5</v>
      </c>
      <c r="CS42" s="84">
        <v>5</v>
      </c>
      <c r="CT42" s="84">
        <v>5</v>
      </c>
      <c r="CU42" s="84">
        <v>5</v>
      </c>
      <c r="CV42" s="84">
        <v>5</v>
      </c>
      <c r="CW42" s="84">
        <v>5</v>
      </c>
      <c r="CX42" s="84">
        <v>5</v>
      </c>
      <c r="CY42" s="84">
        <v>5</v>
      </c>
      <c r="CZ42" s="84">
        <v>5</v>
      </c>
      <c r="DA42" s="84">
        <v>5</v>
      </c>
      <c r="DB42" s="84">
        <v>5</v>
      </c>
      <c r="DC42" s="84">
        <v>5</v>
      </c>
      <c r="DD42" s="84">
        <v>5</v>
      </c>
      <c r="DE42" s="84"/>
      <c r="DF42" s="84"/>
      <c r="DG42" s="99">
        <f t="shared" si="32"/>
        <v>505</v>
      </c>
    </row>
    <row r="43" spans="1:111" s="18" customFormat="1" x14ac:dyDescent="0.25">
      <c r="A43" s="16"/>
      <c r="B43" s="16" t="s">
        <v>54</v>
      </c>
      <c r="C43" s="20">
        <v>0</v>
      </c>
      <c r="D43" s="20">
        <v>0</v>
      </c>
      <c r="E43" s="20">
        <v>0</v>
      </c>
      <c r="F43" s="20">
        <v>0</v>
      </c>
      <c r="G43" s="20">
        <v>0</v>
      </c>
      <c r="H43" s="19">
        <v>1</v>
      </c>
      <c r="I43" s="19">
        <v>1</v>
      </c>
      <c r="J43" s="19">
        <v>1</v>
      </c>
      <c r="K43" s="19">
        <v>1</v>
      </c>
      <c r="L43" s="19">
        <v>1</v>
      </c>
      <c r="M43" s="19">
        <v>1</v>
      </c>
      <c r="N43" s="19">
        <v>1</v>
      </c>
      <c r="O43" s="19">
        <v>1</v>
      </c>
      <c r="P43" s="19">
        <v>1</v>
      </c>
      <c r="Q43" s="19">
        <v>1</v>
      </c>
      <c r="R43" s="19">
        <v>1</v>
      </c>
      <c r="S43" s="19">
        <v>1</v>
      </c>
      <c r="T43" s="19">
        <v>1</v>
      </c>
      <c r="U43" s="19">
        <v>1</v>
      </c>
      <c r="V43" s="19">
        <v>1</v>
      </c>
      <c r="W43" s="19">
        <v>1</v>
      </c>
      <c r="X43" s="19">
        <v>1</v>
      </c>
      <c r="Y43" s="19">
        <v>1</v>
      </c>
      <c r="Z43" s="19">
        <v>1</v>
      </c>
      <c r="AA43" s="19">
        <v>1</v>
      </c>
      <c r="AB43" s="19">
        <v>1</v>
      </c>
      <c r="AC43" s="19">
        <v>1</v>
      </c>
      <c r="AD43" s="19">
        <v>1</v>
      </c>
      <c r="AE43" s="19">
        <v>1</v>
      </c>
      <c r="AF43" s="19">
        <v>1</v>
      </c>
      <c r="AG43" s="19">
        <v>1</v>
      </c>
      <c r="AH43" s="19">
        <v>1</v>
      </c>
      <c r="AI43" s="19">
        <v>1</v>
      </c>
      <c r="AJ43" s="19">
        <v>1</v>
      </c>
      <c r="AK43" s="19">
        <v>1</v>
      </c>
      <c r="AL43" s="19">
        <v>1</v>
      </c>
      <c r="AM43" s="19">
        <v>1</v>
      </c>
      <c r="AN43" s="19">
        <v>1</v>
      </c>
      <c r="AO43" s="19">
        <v>1</v>
      </c>
      <c r="AP43" s="19">
        <v>1</v>
      </c>
      <c r="AQ43" s="19">
        <v>1</v>
      </c>
      <c r="AR43" s="19">
        <v>1</v>
      </c>
      <c r="AS43" s="19">
        <v>1</v>
      </c>
      <c r="AT43" s="19">
        <v>1</v>
      </c>
      <c r="AU43" s="19">
        <v>1</v>
      </c>
      <c r="AV43" s="19">
        <v>1</v>
      </c>
      <c r="AW43" s="19">
        <v>1</v>
      </c>
      <c r="AX43" s="19">
        <v>1</v>
      </c>
      <c r="AY43" s="19">
        <v>1</v>
      </c>
      <c r="AZ43" s="19">
        <v>1</v>
      </c>
      <c r="BA43" s="19">
        <v>1</v>
      </c>
      <c r="BB43" s="19">
        <v>1</v>
      </c>
      <c r="BC43" s="19">
        <v>1</v>
      </c>
      <c r="BD43" s="19">
        <v>1</v>
      </c>
      <c r="BE43" s="19">
        <v>1</v>
      </c>
      <c r="BF43" s="19">
        <v>1</v>
      </c>
      <c r="BG43" s="19">
        <v>1</v>
      </c>
      <c r="BH43" s="19">
        <v>1</v>
      </c>
      <c r="BI43" s="19">
        <v>1</v>
      </c>
      <c r="BJ43" s="19">
        <v>1</v>
      </c>
      <c r="BK43" s="19">
        <v>1</v>
      </c>
      <c r="BL43" s="19">
        <v>1</v>
      </c>
      <c r="BM43" s="19">
        <v>1</v>
      </c>
      <c r="BN43" s="19">
        <v>1</v>
      </c>
      <c r="BO43" s="19">
        <v>1</v>
      </c>
      <c r="BP43" s="19">
        <v>1</v>
      </c>
      <c r="BQ43" s="19">
        <v>1</v>
      </c>
      <c r="BR43" s="19">
        <v>1</v>
      </c>
      <c r="BS43" s="19">
        <v>1</v>
      </c>
      <c r="BT43" s="19">
        <v>1</v>
      </c>
      <c r="BU43" s="19">
        <v>1</v>
      </c>
      <c r="BV43" s="19">
        <v>1</v>
      </c>
      <c r="BW43" s="19">
        <v>1</v>
      </c>
      <c r="BX43" s="19">
        <v>1</v>
      </c>
      <c r="BY43" s="19">
        <v>1</v>
      </c>
      <c r="BZ43" s="19">
        <v>1</v>
      </c>
      <c r="CA43" s="19">
        <v>1</v>
      </c>
      <c r="CB43" s="19">
        <v>1</v>
      </c>
      <c r="CC43" s="19">
        <v>1</v>
      </c>
      <c r="CD43" s="19">
        <v>1</v>
      </c>
      <c r="CE43" s="19">
        <v>1</v>
      </c>
      <c r="CF43" s="19">
        <v>1</v>
      </c>
      <c r="CG43" s="19">
        <v>1</v>
      </c>
      <c r="CH43" s="19">
        <v>1</v>
      </c>
      <c r="CI43" s="19">
        <v>1</v>
      </c>
      <c r="CJ43" s="19">
        <v>1</v>
      </c>
      <c r="CK43" s="19">
        <v>1</v>
      </c>
      <c r="CL43" s="19">
        <v>1</v>
      </c>
      <c r="CM43" s="19">
        <v>1</v>
      </c>
      <c r="CN43" s="19">
        <v>1</v>
      </c>
      <c r="CO43" s="19">
        <v>1</v>
      </c>
      <c r="CP43" s="19">
        <v>1</v>
      </c>
      <c r="CQ43" s="19">
        <v>1</v>
      </c>
      <c r="CR43" s="19">
        <v>1</v>
      </c>
      <c r="CS43" s="19">
        <v>1</v>
      </c>
      <c r="CT43" s="19">
        <v>1</v>
      </c>
      <c r="CU43" s="19">
        <v>1</v>
      </c>
      <c r="CV43" s="19">
        <v>1</v>
      </c>
      <c r="CW43" s="19">
        <v>1</v>
      </c>
      <c r="CX43" s="19">
        <v>1</v>
      </c>
      <c r="CY43" s="19">
        <v>1</v>
      </c>
      <c r="CZ43" s="19">
        <v>1</v>
      </c>
      <c r="DA43" s="19">
        <v>1</v>
      </c>
      <c r="DB43" s="19">
        <v>1</v>
      </c>
      <c r="DC43" s="19">
        <v>1</v>
      </c>
      <c r="DD43" s="19">
        <v>1</v>
      </c>
      <c r="DE43" s="19"/>
      <c r="DF43" s="19"/>
      <c r="DG43" s="98">
        <f t="shared" si="32"/>
        <v>101</v>
      </c>
    </row>
    <row r="44" spans="1:111" s="85" customFormat="1" ht="31.5" x14ac:dyDescent="0.25">
      <c r="A44" s="82"/>
      <c r="B44" s="83" t="s">
        <v>89</v>
      </c>
      <c r="C44" s="84">
        <v>0</v>
      </c>
      <c r="D44" s="84">
        <v>0</v>
      </c>
      <c r="E44" s="84">
        <v>0</v>
      </c>
      <c r="F44" s="84">
        <v>0</v>
      </c>
      <c r="G44" s="84">
        <v>0</v>
      </c>
      <c r="H44" s="84">
        <v>10</v>
      </c>
      <c r="I44" s="84">
        <v>10</v>
      </c>
      <c r="J44" s="84">
        <v>10</v>
      </c>
      <c r="K44" s="84">
        <v>10</v>
      </c>
      <c r="L44" s="84">
        <v>10</v>
      </c>
      <c r="M44" s="84">
        <v>10</v>
      </c>
      <c r="N44" s="84">
        <v>10</v>
      </c>
      <c r="O44" s="84">
        <v>10</v>
      </c>
      <c r="P44" s="84">
        <v>10</v>
      </c>
      <c r="Q44" s="84">
        <v>10</v>
      </c>
      <c r="R44" s="84">
        <v>10</v>
      </c>
      <c r="S44" s="84">
        <v>10</v>
      </c>
      <c r="T44" s="84">
        <v>10</v>
      </c>
      <c r="U44" s="84">
        <v>10</v>
      </c>
      <c r="V44" s="84">
        <v>10</v>
      </c>
      <c r="W44" s="84">
        <v>10</v>
      </c>
      <c r="X44" s="84">
        <v>10</v>
      </c>
      <c r="Y44" s="84">
        <v>10</v>
      </c>
      <c r="Z44" s="84">
        <v>10</v>
      </c>
      <c r="AA44" s="84">
        <v>10</v>
      </c>
      <c r="AB44" s="84">
        <v>10</v>
      </c>
      <c r="AC44" s="84">
        <v>10</v>
      </c>
      <c r="AD44" s="84">
        <v>10</v>
      </c>
      <c r="AE44" s="84">
        <v>10</v>
      </c>
      <c r="AF44" s="84">
        <v>10</v>
      </c>
      <c r="AG44" s="84">
        <v>10</v>
      </c>
      <c r="AH44" s="84">
        <v>10</v>
      </c>
      <c r="AI44" s="84">
        <v>10</v>
      </c>
      <c r="AJ44" s="84">
        <v>10</v>
      </c>
      <c r="AK44" s="84">
        <v>10</v>
      </c>
      <c r="AL44" s="84">
        <v>10</v>
      </c>
      <c r="AM44" s="84">
        <v>10</v>
      </c>
      <c r="AN44" s="84">
        <v>10</v>
      </c>
      <c r="AO44" s="84">
        <v>10</v>
      </c>
      <c r="AP44" s="84">
        <v>10</v>
      </c>
      <c r="AQ44" s="84">
        <v>10</v>
      </c>
      <c r="AR44" s="84">
        <v>10</v>
      </c>
      <c r="AS44" s="84">
        <v>10</v>
      </c>
      <c r="AT44" s="84">
        <v>10</v>
      </c>
      <c r="AU44" s="84">
        <v>10</v>
      </c>
      <c r="AV44" s="84">
        <v>10</v>
      </c>
      <c r="AW44" s="84">
        <v>10</v>
      </c>
      <c r="AX44" s="84">
        <v>10</v>
      </c>
      <c r="AY44" s="84">
        <v>10</v>
      </c>
      <c r="AZ44" s="84">
        <v>10</v>
      </c>
      <c r="BA44" s="84">
        <v>10</v>
      </c>
      <c r="BB44" s="84">
        <v>10</v>
      </c>
      <c r="BC44" s="84">
        <v>10</v>
      </c>
      <c r="BD44" s="84">
        <v>10</v>
      </c>
      <c r="BE44" s="84">
        <v>10</v>
      </c>
      <c r="BF44" s="84">
        <v>10</v>
      </c>
      <c r="BG44" s="84">
        <v>10</v>
      </c>
      <c r="BH44" s="84">
        <v>10</v>
      </c>
      <c r="BI44" s="84">
        <v>10</v>
      </c>
      <c r="BJ44" s="84">
        <v>10</v>
      </c>
      <c r="BK44" s="84">
        <v>10</v>
      </c>
      <c r="BL44" s="84">
        <v>10</v>
      </c>
      <c r="BM44" s="84">
        <v>10</v>
      </c>
      <c r="BN44" s="84">
        <v>10</v>
      </c>
      <c r="BO44" s="84">
        <v>10</v>
      </c>
      <c r="BP44" s="84">
        <v>10</v>
      </c>
      <c r="BQ44" s="84">
        <v>10</v>
      </c>
      <c r="BR44" s="84">
        <v>10</v>
      </c>
      <c r="BS44" s="84">
        <v>10</v>
      </c>
      <c r="BT44" s="84">
        <v>10</v>
      </c>
      <c r="BU44" s="84">
        <v>10</v>
      </c>
      <c r="BV44" s="84">
        <v>10</v>
      </c>
      <c r="BW44" s="84">
        <v>10</v>
      </c>
      <c r="BX44" s="84">
        <v>10</v>
      </c>
      <c r="BY44" s="84">
        <v>10</v>
      </c>
      <c r="BZ44" s="84">
        <v>10</v>
      </c>
      <c r="CA44" s="84">
        <v>10</v>
      </c>
      <c r="CB44" s="84">
        <v>10</v>
      </c>
      <c r="CC44" s="84">
        <v>10</v>
      </c>
      <c r="CD44" s="84">
        <v>10</v>
      </c>
      <c r="CE44" s="84">
        <v>10</v>
      </c>
      <c r="CF44" s="84">
        <v>10</v>
      </c>
      <c r="CG44" s="84">
        <v>10</v>
      </c>
      <c r="CH44" s="84">
        <v>10</v>
      </c>
      <c r="CI44" s="84">
        <v>10</v>
      </c>
      <c r="CJ44" s="84">
        <v>10</v>
      </c>
      <c r="CK44" s="84">
        <v>10</v>
      </c>
      <c r="CL44" s="84">
        <v>10</v>
      </c>
      <c r="CM44" s="84">
        <v>10</v>
      </c>
      <c r="CN44" s="84">
        <v>10</v>
      </c>
      <c r="CO44" s="84">
        <v>10</v>
      </c>
      <c r="CP44" s="84">
        <v>10</v>
      </c>
      <c r="CQ44" s="84">
        <v>10</v>
      </c>
      <c r="CR44" s="84">
        <v>10</v>
      </c>
      <c r="CS44" s="84">
        <v>10</v>
      </c>
      <c r="CT44" s="84">
        <v>10</v>
      </c>
      <c r="CU44" s="84">
        <v>10</v>
      </c>
      <c r="CV44" s="84">
        <v>10</v>
      </c>
      <c r="CW44" s="84">
        <v>10</v>
      </c>
      <c r="CX44" s="84">
        <v>10</v>
      </c>
      <c r="CY44" s="84">
        <v>10</v>
      </c>
      <c r="CZ44" s="84">
        <v>10</v>
      </c>
      <c r="DA44" s="84">
        <v>10</v>
      </c>
      <c r="DB44" s="84">
        <v>10</v>
      </c>
      <c r="DC44" s="84">
        <v>10</v>
      </c>
      <c r="DD44" s="84">
        <v>10</v>
      </c>
      <c r="DE44" s="84"/>
      <c r="DF44" s="84"/>
      <c r="DG44" s="99">
        <f t="shared" si="32"/>
        <v>1010</v>
      </c>
    </row>
    <row r="45" spans="1:111" s="85" customFormat="1" x14ac:dyDescent="0.25">
      <c r="A45" s="82"/>
      <c r="B45" s="144" t="s">
        <v>74</v>
      </c>
      <c r="C45" s="84">
        <v>0</v>
      </c>
      <c r="D45" s="84">
        <v>0</v>
      </c>
      <c r="E45" s="84">
        <v>0</v>
      </c>
      <c r="F45" s="84">
        <v>0</v>
      </c>
      <c r="G45" s="84">
        <v>0</v>
      </c>
      <c r="H45" s="84">
        <v>3</v>
      </c>
      <c r="I45" s="84">
        <v>3</v>
      </c>
      <c r="J45" s="84">
        <v>3</v>
      </c>
      <c r="K45" s="84">
        <v>3</v>
      </c>
      <c r="L45" s="84">
        <v>3</v>
      </c>
      <c r="M45" s="84">
        <v>3</v>
      </c>
      <c r="N45" s="84">
        <v>3</v>
      </c>
      <c r="O45" s="84">
        <v>3</v>
      </c>
      <c r="P45" s="84">
        <v>3</v>
      </c>
      <c r="Q45" s="84">
        <v>3</v>
      </c>
      <c r="R45" s="84">
        <v>3</v>
      </c>
      <c r="S45" s="84">
        <v>3</v>
      </c>
      <c r="T45" s="84">
        <v>3</v>
      </c>
      <c r="U45" s="84">
        <v>3</v>
      </c>
      <c r="V45" s="84">
        <v>3</v>
      </c>
      <c r="W45" s="84">
        <v>3</v>
      </c>
      <c r="X45" s="84">
        <v>3</v>
      </c>
      <c r="Y45" s="84">
        <v>3</v>
      </c>
      <c r="Z45" s="84">
        <v>3</v>
      </c>
      <c r="AA45" s="84">
        <v>3</v>
      </c>
      <c r="AB45" s="84">
        <v>3</v>
      </c>
      <c r="AC45" s="84">
        <v>3</v>
      </c>
      <c r="AD45" s="84">
        <v>3</v>
      </c>
      <c r="AE45" s="84">
        <v>3</v>
      </c>
      <c r="AF45" s="84">
        <v>3</v>
      </c>
      <c r="AG45" s="84">
        <v>3</v>
      </c>
      <c r="AH45" s="84">
        <v>3</v>
      </c>
      <c r="AI45" s="84">
        <v>63</v>
      </c>
      <c r="AJ45" s="84">
        <v>3</v>
      </c>
      <c r="AK45" s="84">
        <v>3</v>
      </c>
      <c r="AL45" s="84">
        <v>3</v>
      </c>
      <c r="AM45" s="84">
        <v>3</v>
      </c>
      <c r="AN45" s="84">
        <v>3</v>
      </c>
      <c r="AO45" s="84">
        <v>3</v>
      </c>
      <c r="AP45" s="84">
        <v>3</v>
      </c>
      <c r="AQ45" s="84">
        <v>3</v>
      </c>
      <c r="AR45" s="84">
        <v>3</v>
      </c>
      <c r="AS45" s="84">
        <v>3</v>
      </c>
      <c r="AT45" s="84">
        <v>3</v>
      </c>
      <c r="AU45" s="84">
        <v>3</v>
      </c>
      <c r="AV45" s="84">
        <v>3</v>
      </c>
      <c r="AW45" s="84">
        <v>3</v>
      </c>
      <c r="AX45" s="84">
        <v>3</v>
      </c>
      <c r="AY45" s="84">
        <v>3</v>
      </c>
      <c r="AZ45" s="84">
        <v>3</v>
      </c>
      <c r="BA45" s="84">
        <v>3</v>
      </c>
      <c r="BB45" s="84">
        <v>3</v>
      </c>
      <c r="BC45" s="84">
        <v>3</v>
      </c>
      <c r="BD45" s="84">
        <v>3</v>
      </c>
      <c r="BE45" s="84">
        <v>3</v>
      </c>
      <c r="BF45" s="84">
        <v>3</v>
      </c>
      <c r="BG45" s="84">
        <v>3</v>
      </c>
      <c r="BH45" s="84">
        <v>63</v>
      </c>
      <c r="BI45" s="84">
        <v>3</v>
      </c>
      <c r="BJ45" s="84">
        <v>3</v>
      </c>
      <c r="BK45" s="84">
        <v>3</v>
      </c>
      <c r="BL45" s="84">
        <v>3</v>
      </c>
      <c r="BM45" s="84">
        <v>3</v>
      </c>
      <c r="BN45" s="84">
        <v>3</v>
      </c>
      <c r="BO45" s="84">
        <v>3</v>
      </c>
      <c r="BP45" s="84">
        <v>3</v>
      </c>
      <c r="BQ45" s="84">
        <v>3</v>
      </c>
      <c r="BR45" s="84">
        <v>3</v>
      </c>
      <c r="BS45" s="84">
        <v>3</v>
      </c>
      <c r="BT45" s="84">
        <v>3</v>
      </c>
      <c r="BU45" s="84">
        <v>3</v>
      </c>
      <c r="BV45" s="84">
        <v>3</v>
      </c>
      <c r="BW45" s="84">
        <v>3</v>
      </c>
      <c r="BX45" s="84">
        <v>3</v>
      </c>
      <c r="BY45" s="84">
        <v>3</v>
      </c>
      <c r="BZ45" s="84">
        <v>3</v>
      </c>
      <c r="CA45" s="84">
        <v>3</v>
      </c>
      <c r="CB45" s="84">
        <v>3</v>
      </c>
      <c r="CC45" s="84">
        <v>3</v>
      </c>
      <c r="CD45" s="84">
        <v>3</v>
      </c>
      <c r="CE45" s="84">
        <v>3</v>
      </c>
      <c r="CF45" s="84">
        <v>3</v>
      </c>
      <c r="CG45" s="84">
        <v>63</v>
      </c>
      <c r="CH45" s="84">
        <v>3</v>
      </c>
      <c r="CI45" s="84">
        <v>3</v>
      </c>
      <c r="CJ45" s="84">
        <v>3</v>
      </c>
      <c r="CK45" s="84">
        <v>3</v>
      </c>
      <c r="CL45" s="84">
        <v>3</v>
      </c>
      <c r="CM45" s="84">
        <v>3</v>
      </c>
      <c r="CN45" s="84">
        <v>3</v>
      </c>
      <c r="CO45" s="84">
        <v>3</v>
      </c>
      <c r="CP45" s="84">
        <v>3</v>
      </c>
      <c r="CQ45" s="84">
        <v>3</v>
      </c>
      <c r="CR45" s="84">
        <v>3</v>
      </c>
      <c r="CS45" s="84">
        <v>3</v>
      </c>
      <c r="CT45" s="84">
        <v>3</v>
      </c>
      <c r="CU45" s="84">
        <v>3</v>
      </c>
      <c r="CV45" s="84">
        <v>3</v>
      </c>
      <c r="CW45" s="84">
        <v>3</v>
      </c>
      <c r="CX45" s="84">
        <v>3</v>
      </c>
      <c r="CY45" s="84">
        <v>3</v>
      </c>
      <c r="CZ45" s="84">
        <v>3</v>
      </c>
      <c r="DA45" s="84">
        <v>3</v>
      </c>
      <c r="DB45" s="84">
        <v>3</v>
      </c>
      <c r="DC45" s="84">
        <v>3</v>
      </c>
      <c r="DD45" s="84">
        <v>3</v>
      </c>
      <c r="DE45" s="84"/>
      <c r="DF45" s="84"/>
      <c r="DG45" s="99">
        <f t="shared" si="32"/>
        <v>483</v>
      </c>
    </row>
    <row r="46" spans="1:111" s="85" customFormat="1" x14ac:dyDescent="0.25">
      <c r="A46" s="82"/>
      <c r="B46" s="83" t="s">
        <v>75</v>
      </c>
      <c r="C46" s="84">
        <v>0</v>
      </c>
      <c r="D46" s="84">
        <v>0</v>
      </c>
      <c r="E46" s="84">
        <v>0</v>
      </c>
      <c r="F46" s="84">
        <v>0</v>
      </c>
      <c r="G46" s="84">
        <v>0</v>
      </c>
      <c r="H46" s="84">
        <v>2</v>
      </c>
      <c r="I46" s="84">
        <v>2</v>
      </c>
      <c r="J46" s="84">
        <v>2</v>
      </c>
      <c r="K46" s="84">
        <v>2</v>
      </c>
      <c r="L46" s="84">
        <v>2</v>
      </c>
      <c r="M46" s="84">
        <v>2</v>
      </c>
      <c r="N46" s="84">
        <v>2</v>
      </c>
      <c r="O46" s="84">
        <v>2</v>
      </c>
      <c r="P46" s="84">
        <v>2</v>
      </c>
      <c r="Q46" s="84">
        <v>2</v>
      </c>
      <c r="R46" s="84">
        <v>2</v>
      </c>
      <c r="S46" s="84">
        <v>2</v>
      </c>
      <c r="T46" s="84">
        <v>2</v>
      </c>
      <c r="U46" s="84">
        <v>2</v>
      </c>
      <c r="V46" s="84">
        <v>2</v>
      </c>
      <c r="W46" s="84">
        <v>2</v>
      </c>
      <c r="X46" s="84">
        <v>2</v>
      </c>
      <c r="Y46" s="84">
        <v>2</v>
      </c>
      <c r="Z46" s="84">
        <v>2</v>
      </c>
      <c r="AA46" s="84">
        <v>2</v>
      </c>
      <c r="AB46" s="84">
        <v>2</v>
      </c>
      <c r="AC46" s="84">
        <v>2</v>
      </c>
      <c r="AD46" s="84">
        <v>2</v>
      </c>
      <c r="AE46" s="84">
        <v>2</v>
      </c>
      <c r="AF46" s="84">
        <v>2</v>
      </c>
      <c r="AG46" s="84">
        <v>2</v>
      </c>
      <c r="AH46" s="84">
        <v>2</v>
      </c>
      <c r="AI46" s="84">
        <v>2</v>
      </c>
      <c r="AJ46" s="84">
        <v>2</v>
      </c>
      <c r="AK46" s="84">
        <v>2</v>
      </c>
      <c r="AL46" s="84">
        <v>2</v>
      </c>
      <c r="AM46" s="84">
        <v>2</v>
      </c>
      <c r="AN46" s="84">
        <v>2</v>
      </c>
      <c r="AO46" s="84">
        <v>2</v>
      </c>
      <c r="AP46" s="84">
        <v>2</v>
      </c>
      <c r="AQ46" s="84">
        <v>2</v>
      </c>
      <c r="AR46" s="84">
        <v>2</v>
      </c>
      <c r="AS46" s="84">
        <v>2</v>
      </c>
      <c r="AT46" s="84">
        <v>2</v>
      </c>
      <c r="AU46" s="84">
        <v>2</v>
      </c>
      <c r="AV46" s="84">
        <v>2</v>
      </c>
      <c r="AW46" s="84">
        <v>2</v>
      </c>
      <c r="AX46" s="84">
        <v>2</v>
      </c>
      <c r="AY46" s="84">
        <v>2</v>
      </c>
      <c r="AZ46" s="84">
        <v>2</v>
      </c>
      <c r="BA46" s="84">
        <v>2</v>
      </c>
      <c r="BB46" s="84">
        <v>2</v>
      </c>
      <c r="BC46" s="84">
        <v>2</v>
      </c>
      <c r="BD46" s="84">
        <v>2</v>
      </c>
      <c r="BE46" s="84">
        <v>2</v>
      </c>
      <c r="BF46" s="84">
        <v>2</v>
      </c>
      <c r="BG46" s="84">
        <v>2</v>
      </c>
      <c r="BH46" s="84">
        <v>2</v>
      </c>
      <c r="BI46" s="84">
        <v>2</v>
      </c>
      <c r="BJ46" s="84">
        <v>2</v>
      </c>
      <c r="BK46" s="84">
        <v>2</v>
      </c>
      <c r="BL46" s="84">
        <v>2</v>
      </c>
      <c r="BM46" s="84">
        <v>2</v>
      </c>
      <c r="BN46" s="84">
        <v>2</v>
      </c>
      <c r="BO46" s="84">
        <v>2</v>
      </c>
      <c r="BP46" s="84">
        <v>2</v>
      </c>
      <c r="BQ46" s="84">
        <v>2</v>
      </c>
      <c r="BR46" s="84">
        <v>2</v>
      </c>
      <c r="BS46" s="84">
        <v>2</v>
      </c>
      <c r="BT46" s="84">
        <v>2</v>
      </c>
      <c r="BU46" s="84">
        <v>2</v>
      </c>
      <c r="BV46" s="84">
        <v>2</v>
      </c>
      <c r="BW46" s="84">
        <v>2</v>
      </c>
      <c r="BX46" s="84">
        <v>2</v>
      </c>
      <c r="BY46" s="84">
        <v>2</v>
      </c>
      <c r="BZ46" s="84">
        <v>2</v>
      </c>
      <c r="CA46" s="84">
        <v>2</v>
      </c>
      <c r="CB46" s="84">
        <v>2</v>
      </c>
      <c r="CC46" s="84">
        <v>2</v>
      </c>
      <c r="CD46" s="84">
        <v>2</v>
      </c>
      <c r="CE46" s="84">
        <v>2</v>
      </c>
      <c r="CF46" s="84">
        <v>2</v>
      </c>
      <c r="CG46" s="84">
        <v>2</v>
      </c>
      <c r="CH46" s="84">
        <v>2</v>
      </c>
      <c r="CI46" s="84">
        <v>2</v>
      </c>
      <c r="CJ46" s="84">
        <v>2</v>
      </c>
      <c r="CK46" s="84">
        <v>2</v>
      </c>
      <c r="CL46" s="84">
        <v>2</v>
      </c>
      <c r="CM46" s="84">
        <v>2</v>
      </c>
      <c r="CN46" s="84">
        <v>2</v>
      </c>
      <c r="CO46" s="84">
        <v>2</v>
      </c>
      <c r="CP46" s="84">
        <v>2</v>
      </c>
      <c r="CQ46" s="84">
        <v>2</v>
      </c>
      <c r="CR46" s="84">
        <v>2</v>
      </c>
      <c r="CS46" s="84">
        <v>2</v>
      </c>
      <c r="CT46" s="84">
        <v>2</v>
      </c>
      <c r="CU46" s="84">
        <v>2</v>
      </c>
      <c r="CV46" s="84">
        <v>2</v>
      </c>
      <c r="CW46" s="84">
        <v>2</v>
      </c>
      <c r="CX46" s="84">
        <v>2</v>
      </c>
      <c r="CY46" s="84">
        <v>2</v>
      </c>
      <c r="CZ46" s="84">
        <v>2</v>
      </c>
      <c r="DA46" s="84">
        <v>2</v>
      </c>
      <c r="DB46" s="84">
        <v>2</v>
      </c>
      <c r="DC46" s="84">
        <v>2</v>
      </c>
      <c r="DD46" s="84">
        <v>2</v>
      </c>
      <c r="DE46" s="84"/>
      <c r="DF46" s="84"/>
      <c r="DG46" s="99">
        <f t="shared" si="32"/>
        <v>202</v>
      </c>
    </row>
    <row r="47" spans="1:111" s="85" customFormat="1" x14ac:dyDescent="0.25">
      <c r="A47" s="82"/>
      <c r="B47" s="83" t="s">
        <v>76</v>
      </c>
      <c r="C47" s="84">
        <v>0</v>
      </c>
      <c r="D47" s="84">
        <v>0</v>
      </c>
      <c r="E47" s="84">
        <v>0</v>
      </c>
      <c r="F47" s="84">
        <v>0</v>
      </c>
      <c r="G47" s="84">
        <v>0</v>
      </c>
      <c r="H47" s="84">
        <v>2</v>
      </c>
      <c r="I47" s="84">
        <v>2</v>
      </c>
      <c r="J47" s="84">
        <v>2</v>
      </c>
      <c r="K47" s="84">
        <v>2</v>
      </c>
      <c r="L47" s="84">
        <v>2</v>
      </c>
      <c r="M47" s="84">
        <v>2</v>
      </c>
      <c r="N47" s="84">
        <v>2</v>
      </c>
      <c r="O47" s="84">
        <v>2</v>
      </c>
      <c r="P47" s="84">
        <v>2</v>
      </c>
      <c r="Q47" s="84">
        <v>2</v>
      </c>
      <c r="R47" s="84">
        <v>2</v>
      </c>
      <c r="S47" s="84">
        <v>2</v>
      </c>
      <c r="T47" s="84">
        <v>2</v>
      </c>
      <c r="U47" s="84">
        <v>2</v>
      </c>
      <c r="V47" s="84">
        <v>2</v>
      </c>
      <c r="W47" s="84">
        <v>2</v>
      </c>
      <c r="X47" s="84">
        <v>2</v>
      </c>
      <c r="Y47" s="84">
        <v>2</v>
      </c>
      <c r="Z47" s="84">
        <v>2</v>
      </c>
      <c r="AA47" s="84">
        <v>2</v>
      </c>
      <c r="AB47" s="84">
        <v>2</v>
      </c>
      <c r="AC47" s="84">
        <v>2</v>
      </c>
      <c r="AD47" s="84">
        <v>2</v>
      </c>
      <c r="AE47" s="84">
        <v>2</v>
      </c>
      <c r="AF47" s="84">
        <v>2</v>
      </c>
      <c r="AG47" s="84">
        <v>2</v>
      </c>
      <c r="AH47" s="84">
        <v>2</v>
      </c>
      <c r="AI47" s="84">
        <v>2</v>
      </c>
      <c r="AJ47" s="84">
        <v>2</v>
      </c>
      <c r="AK47" s="84">
        <v>2</v>
      </c>
      <c r="AL47" s="84">
        <v>2</v>
      </c>
      <c r="AM47" s="84">
        <v>2</v>
      </c>
      <c r="AN47" s="84">
        <v>2</v>
      </c>
      <c r="AO47" s="84">
        <v>2</v>
      </c>
      <c r="AP47" s="84">
        <v>2</v>
      </c>
      <c r="AQ47" s="84">
        <v>2</v>
      </c>
      <c r="AR47" s="84">
        <v>2</v>
      </c>
      <c r="AS47" s="84">
        <v>2</v>
      </c>
      <c r="AT47" s="84">
        <v>2</v>
      </c>
      <c r="AU47" s="84">
        <v>2</v>
      </c>
      <c r="AV47" s="84">
        <v>2</v>
      </c>
      <c r="AW47" s="84">
        <v>2</v>
      </c>
      <c r="AX47" s="84">
        <v>2</v>
      </c>
      <c r="AY47" s="84">
        <v>2</v>
      </c>
      <c r="AZ47" s="84">
        <v>2</v>
      </c>
      <c r="BA47" s="84">
        <v>2</v>
      </c>
      <c r="BB47" s="84">
        <v>2</v>
      </c>
      <c r="BC47" s="84">
        <v>2</v>
      </c>
      <c r="BD47" s="84">
        <v>2</v>
      </c>
      <c r="BE47" s="84">
        <v>2</v>
      </c>
      <c r="BF47" s="84">
        <v>2</v>
      </c>
      <c r="BG47" s="84">
        <v>2</v>
      </c>
      <c r="BH47" s="84">
        <v>2</v>
      </c>
      <c r="BI47" s="84">
        <v>2</v>
      </c>
      <c r="BJ47" s="84">
        <v>2</v>
      </c>
      <c r="BK47" s="84">
        <v>2</v>
      </c>
      <c r="BL47" s="84">
        <v>2</v>
      </c>
      <c r="BM47" s="84">
        <v>2</v>
      </c>
      <c r="BN47" s="84">
        <v>2</v>
      </c>
      <c r="BO47" s="84">
        <v>2</v>
      </c>
      <c r="BP47" s="84">
        <v>2</v>
      </c>
      <c r="BQ47" s="84">
        <v>2</v>
      </c>
      <c r="BR47" s="84">
        <v>2</v>
      </c>
      <c r="BS47" s="84">
        <v>2</v>
      </c>
      <c r="BT47" s="84">
        <v>2</v>
      </c>
      <c r="BU47" s="84">
        <v>2</v>
      </c>
      <c r="BV47" s="84">
        <v>2</v>
      </c>
      <c r="BW47" s="84">
        <v>2</v>
      </c>
      <c r="BX47" s="84">
        <v>2</v>
      </c>
      <c r="BY47" s="84">
        <v>2</v>
      </c>
      <c r="BZ47" s="84">
        <v>2</v>
      </c>
      <c r="CA47" s="84">
        <v>2</v>
      </c>
      <c r="CB47" s="84">
        <v>2</v>
      </c>
      <c r="CC47" s="84">
        <v>2</v>
      </c>
      <c r="CD47" s="84">
        <v>2</v>
      </c>
      <c r="CE47" s="84">
        <v>2</v>
      </c>
      <c r="CF47" s="84">
        <v>2</v>
      </c>
      <c r="CG47" s="84">
        <v>2</v>
      </c>
      <c r="CH47" s="84">
        <v>2</v>
      </c>
      <c r="CI47" s="84">
        <v>2</v>
      </c>
      <c r="CJ47" s="84">
        <v>2</v>
      </c>
      <c r="CK47" s="84">
        <v>2</v>
      </c>
      <c r="CL47" s="84">
        <v>2</v>
      </c>
      <c r="CM47" s="84">
        <v>2</v>
      </c>
      <c r="CN47" s="84">
        <v>2</v>
      </c>
      <c r="CO47" s="84">
        <v>2</v>
      </c>
      <c r="CP47" s="84">
        <v>2</v>
      </c>
      <c r="CQ47" s="84">
        <v>2</v>
      </c>
      <c r="CR47" s="84">
        <v>2</v>
      </c>
      <c r="CS47" s="84">
        <v>2</v>
      </c>
      <c r="CT47" s="84">
        <v>2</v>
      </c>
      <c r="CU47" s="84">
        <v>2</v>
      </c>
      <c r="CV47" s="84">
        <v>2</v>
      </c>
      <c r="CW47" s="84">
        <v>2</v>
      </c>
      <c r="CX47" s="84">
        <v>2</v>
      </c>
      <c r="CY47" s="84">
        <v>2</v>
      </c>
      <c r="CZ47" s="84">
        <v>2</v>
      </c>
      <c r="DA47" s="84">
        <v>2</v>
      </c>
      <c r="DB47" s="84">
        <v>2</v>
      </c>
      <c r="DC47" s="84">
        <v>2</v>
      </c>
      <c r="DD47" s="84">
        <v>2</v>
      </c>
      <c r="DE47" s="84"/>
      <c r="DF47" s="84"/>
      <c r="DG47" s="99">
        <f t="shared" si="32"/>
        <v>202</v>
      </c>
    </row>
    <row r="48" spans="1:111" s="18" customFormat="1" x14ac:dyDescent="0.25">
      <c r="A48" s="16"/>
      <c r="B48" s="16" t="s">
        <v>16</v>
      </c>
      <c r="C48" s="20">
        <v>0</v>
      </c>
      <c r="D48" s="20">
        <v>0</v>
      </c>
      <c r="E48" s="20">
        <v>0</v>
      </c>
      <c r="F48" s="20">
        <v>0</v>
      </c>
      <c r="G48" s="20">
        <v>0</v>
      </c>
      <c r="H48" s="20">
        <v>2</v>
      </c>
      <c r="I48" s="20">
        <v>2</v>
      </c>
      <c r="J48" s="20">
        <v>2</v>
      </c>
      <c r="K48" s="20">
        <v>2</v>
      </c>
      <c r="L48" s="20">
        <v>2</v>
      </c>
      <c r="M48" s="20">
        <v>2</v>
      </c>
      <c r="N48" s="20">
        <v>2</v>
      </c>
      <c r="O48" s="20">
        <v>2</v>
      </c>
      <c r="P48" s="20">
        <v>2</v>
      </c>
      <c r="Q48" s="20">
        <v>2</v>
      </c>
      <c r="R48" s="20">
        <v>2</v>
      </c>
      <c r="S48" s="20">
        <v>2</v>
      </c>
      <c r="T48" s="20">
        <v>2</v>
      </c>
      <c r="U48" s="20">
        <v>2</v>
      </c>
      <c r="V48" s="20">
        <v>2</v>
      </c>
      <c r="W48" s="20">
        <v>2</v>
      </c>
      <c r="X48" s="20">
        <v>2</v>
      </c>
      <c r="Y48" s="20">
        <v>2</v>
      </c>
      <c r="Z48" s="20">
        <v>2</v>
      </c>
      <c r="AA48" s="20">
        <v>2</v>
      </c>
      <c r="AB48" s="20">
        <v>2</v>
      </c>
      <c r="AC48" s="20">
        <v>2</v>
      </c>
      <c r="AD48" s="20">
        <v>2</v>
      </c>
      <c r="AE48" s="20">
        <v>2</v>
      </c>
      <c r="AF48" s="20">
        <v>2</v>
      </c>
      <c r="AG48" s="20">
        <v>2</v>
      </c>
      <c r="AH48" s="20">
        <v>2</v>
      </c>
      <c r="AI48" s="20">
        <v>2</v>
      </c>
      <c r="AJ48" s="20">
        <v>2</v>
      </c>
      <c r="AK48" s="20">
        <v>2</v>
      </c>
      <c r="AL48" s="20">
        <v>2</v>
      </c>
      <c r="AM48" s="20">
        <v>2</v>
      </c>
      <c r="AN48" s="20">
        <v>2</v>
      </c>
      <c r="AO48" s="20">
        <v>2</v>
      </c>
      <c r="AP48" s="20">
        <v>2</v>
      </c>
      <c r="AQ48" s="20">
        <v>2</v>
      </c>
      <c r="AR48" s="20">
        <v>2</v>
      </c>
      <c r="AS48" s="20">
        <v>2</v>
      </c>
      <c r="AT48" s="20">
        <v>2</v>
      </c>
      <c r="AU48" s="20">
        <v>2</v>
      </c>
      <c r="AV48" s="20">
        <v>2</v>
      </c>
      <c r="AW48" s="20">
        <v>2</v>
      </c>
      <c r="AX48" s="20">
        <v>2</v>
      </c>
      <c r="AY48" s="20">
        <v>2</v>
      </c>
      <c r="AZ48" s="20">
        <v>2</v>
      </c>
      <c r="BA48" s="20">
        <v>2</v>
      </c>
      <c r="BB48" s="20">
        <v>2</v>
      </c>
      <c r="BC48" s="20">
        <v>2</v>
      </c>
      <c r="BD48" s="20">
        <v>2</v>
      </c>
      <c r="BE48" s="20">
        <v>2</v>
      </c>
      <c r="BF48" s="20">
        <v>2</v>
      </c>
      <c r="BG48" s="20">
        <v>2</v>
      </c>
      <c r="BH48" s="20">
        <v>2</v>
      </c>
      <c r="BI48" s="20">
        <v>2</v>
      </c>
      <c r="BJ48" s="20">
        <v>2</v>
      </c>
      <c r="BK48" s="20">
        <v>2</v>
      </c>
      <c r="BL48" s="20">
        <v>2</v>
      </c>
      <c r="BM48" s="20">
        <v>2</v>
      </c>
      <c r="BN48" s="20">
        <v>2</v>
      </c>
      <c r="BO48" s="20">
        <v>2</v>
      </c>
      <c r="BP48" s="20">
        <v>2</v>
      </c>
      <c r="BQ48" s="20">
        <v>2</v>
      </c>
      <c r="BR48" s="20">
        <v>2</v>
      </c>
      <c r="BS48" s="20">
        <v>2</v>
      </c>
      <c r="BT48" s="20">
        <v>2</v>
      </c>
      <c r="BU48" s="20">
        <v>2</v>
      </c>
      <c r="BV48" s="20">
        <v>2</v>
      </c>
      <c r="BW48" s="20">
        <v>2</v>
      </c>
      <c r="BX48" s="20">
        <v>2</v>
      </c>
      <c r="BY48" s="20">
        <v>2</v>
      </c>
      <c r="BZ48" s="20">
        <v>2</v>
      </c>
      <c r="CA48" s="20">
        <v>2</v>
      </c>
      <c r="CB48" s="20">
        <v>2</v>
      </c>
      <c r="CC48" s="20">
        <v>2</v>
      </c>
      <c r="CD48" s="20">
        <v>2</v>
      </c>
      <c r="CE48" s="20">
        <v>2</v>
      </c>
      <c r="CF48" s="20">
        <v>2</v>
      </c>
      <c r="CG48" s="20">
        <v>2</v>
      </c>
      <c r="CH48" s="20">
        <v>2</v>
      </c>
      <c r="CI48" s="20">
        <v>2</v>
      </c>
      <c r="CJ48" s="20">
        <v>2</v>
      </c>
      <c r="CK48" s="20">
        <v>2</v>
      </c>
      <c r="CL48" s="20">
        <v>2</v>
      </c>
      <c r="CM48" s="20">
        <v>2</v>
      </c>
      <c r="CN48" s="20">
        <v>2</v>
      </c>
      <c r="CO48" s="20">
        <v>2</v>
      </c>
      <c r="CP48" s="20">
        <v>2</v>
      </c>
      <c r="CQ48" s="20">
        <v>2</v>
      </c>
      <c r="CR48" s="20">
        <v>2</v>
      </c>
      <c r="CS48" s="20">
        <v>2</v>
      </c>
      <c r="CT48" s="20">
        <v>2</v>
      </c>
      <c r="CU48" s="20">
        <v>2</v>
      </c>
      <c r="CV48" s="20">
        <v>2</v>
      </c>
      <c r="CW48" s="20">
        <v>2</v>
      </c>
      <c r="CX48" s="20">
        <v>2</v>
      </c>
      <c r="CY48" s="20">
        <v>2</v>
      </c>
      <c r="CZ48" s="20">
        <v>2</v>
      </c>
      <c r="DA48" s="20">
        <v>2</v>
      </c>
      <c r="DB48" s="20">
        <v>2</v>
      </c>
      <c r="DC48" s="20">
        <v>2</v>
      </c>
      <c r="DD48" s="20">
        <v>2</v>
      </c>
      <c r="DE48" s="20"/>
      <c r="DF48" s="20"/>
      <c r="DG48" s="98">
        <f t="shared" si="32"/>
        <v>202</v>
      </c>
    </row>
    <row r="49" spans="1:111" s="114" customFormat="1" x14ac:dyDescent="0.25">
      <c r="A49" s="112"/>
      <c r="B49" s="112" t="s">
        <v>46</v>
      </c>
      <c r="C49" s="113">
        <v>0</v>
      </c>
      <c r="D49" s="113">
        <v>0</v>
      </c>
      <c r="E49" s="113">
        <v>0</v>
      </c>
      <c r="F49" s="113">
        <v>0</v>
      </c>
      <c r="G49" s="113">
        <v>0</v>
      </c>
      <c r="H49" s="113">
        <v>5</v>
      </c>
      <c r="I49" s="113">
        <v>5</v>
      </c>
      <c r="J49" s="113">
        <v>5</v>
      </c>
      <c r="K49" s="113">
        <v>5</v>
      </c>
      <c r="L49" s="113">
        <v>5</v>
      </c>
      <c r="M49" s="113">
        <v>5</v>
      </c>
      <c r="N49" s="113">
        <v>5</v>
      </c>
      <c r="O49" s="113">
        <v>5</v>
      </c>
      <c r="P49" s="113">
        <v>5</v>
      </c>
      <c r="Q49" s="113">
        <v>5</v>
      </c>
      <c r="R49" s="113">
        <v>5</v>
      </c>
      <c r="S49" s="113">
        <v>5</v>
      </c>
      <c r="T49" s="113">
        <v>5</v>
      </c>
      <c r="U49" s="113">
        <v>5</v>
      </c>
      <c r="V49" s="113">
        <v>5</v>
      </c>
      <c r="W49" s="113">
        <v>5</v>
      </c>
      <c r="X49" s="113">
        <v>5</v>
      </c>
      <c r="Y49" s="113">
        <v>5</v>
      </c>
      <c r="Z49" s="113">
        <v>5</v>
      </c>
      <c r="AA49" s="113">
        <v>5</v>
      </c>
      <c r="AB49" s="113">
        <v>5</v>
      </c>
      <c r="AC49" s="113">
        <v>5</v>
      </c>
      <c r="AD49" s="113">
        <v>5</v>
      </c>
      <c r="AE49" s="113">
        <v>5</v>
      </c>
      <c r="AF49" s="113">
        <v>5</v>
      </c>
      <c r="AG49" s="113">
        <v>5</v>
      </c>
      <c r="AH49" s="113">
        <v>5</v>
      </c>
      <c r="AI49" s="113">
        <v>5</v>
      </c>
      <c r="AJ49" s="113">
        <v>5</v>
      </c>
      <c r="AK49" s="113">
        <v>5</v>
      </c>
      <c r="AL49" s="113">
        <v>5</v>
      </c>
      <c r="AM49" s="113">
        <v>5</v>
      </c>
      <c r="AN49" s="113">
        <v>5</v>
      </c>
      <c r="AO49" s="113">
        <v>5</v>
      </c>
      <c r="AP49" s="113">
        <v>5</v>
      </c>
      <c r="AQ49" s="113">
        <v>5</v>
      </c>
      <c r="AR49" s="113">
        <v>5</v>
      </c>
      <c r="AS49" s="113">
        <v>5</v>
      </c>
      <c r="AT49" s="113">
        <v>5</v>
      </c>
      <c r="AU49" s="113">
        <v>5</v>
      </c>
      <c r="AV49" s="113">
        <v>5</v>
      </c>
      <c r="AW49" s="113">
        <v>5</v>
      </c>
      <c r="AX49" s="113">
        <v>5</v>
      </c>
      <c r="AY49" s="113">
        <v>5</v>
      </c>
      <c r="AZ49" s="113">
        <v>5</v>
      </c>
      <c r="BA49" s="113">
        <v>5</v>
      </c>
      <c r="BB49" s="113">
        <v>5</v>
      </c>
      <c r="BC49" s="113">
        <v>5</v>
      </c>
      <c r="BD49" s="113">
        <v>5</v>
      </c>
      <c r="BE49" s="113">
        <v>5</v>
      </c>
      <c r="BF49" s="113">
        <v>5</v>
      </c>
      <c r="BG49" s="113">
        <v>5</v>
      </c>
      <c r="BH49" s="113">
        <v>5</v>
      </c>
      <c r="BI49" s="113">
        <v>5</v>
      </c>
      <c r="BJ49" s="113">
        <v>5</v>
      </c>
      <c r="BK49" s="113">
        <v>5</v>
      </c>
      <c r="BL49" s="113">
        <v>5</v>
      </c>
      <c r="BM49" s="113">
        <v>5</v>
      </c>
      <c r="BN49" s="113">
        <v>5</v>
      </c>
      <c r="BO49" s="113">
        <v>5</v>
      </c>
      <c r="BP49" s="113">
        <v>5</v>
      </c>
      <c r="BQ49" s="113">
        <v>5</v>
      </c>
      <c r="BR49" s="113">
        <v>5</v>
      </c>
      <c r="BS49" s="113">
        <v>5</v>
      </c>
      <c r="BT49" s="113">
        <v>5</v>
      </c>
      <c r="BU49" s="113">
        <v>5</v>
      </c>
      <c r="BV49" s="113">
        <v>5</v>
      </c>
      <c r="BW49" s="113">
        <v>5</v>
      </c>
      <c r="BX49" s="113">
        <v>5</v>
      </c>
      <c r="BY49" s="113">
        <v>5</v>
      </c>
      <c r="BZ49" s="113">
        <v>5</v>
      </c>
      <c r="CA49" s="113">
        <v>5</v>
      </c>
      <c r="CB49" s="113">
        <v>5</v>
      </c>
      <c r="CC49" s="113">
        <v>5</v>
      </c>
      <c r="CD49" s="113">
        <v>5</v>
      </c>
      <c r="CE49" s="113">
        <v>5</v>
      </c>
      <c r="CF49" s="113">
        <v>5</v>
      </c>
      <c r="CG49" s="113">
        <v>5</v>
      </c>
      <c r="CH49" s="113">
        <v>5</v>
      </c>
      <c r="CI49" s="113">
        <v>5</v>
      </c>
      <c r="CJ49" s="113">
        <v>5</v>
      </c>
      <c r="CK49" s="113">
        <v>5</v>
      </c>
      <c r="CL49" s="113">
        <v>5</v>
      </c>
      <c r="CM49" s="113">
        <v>5</v>
      </c>
      <c r="CN49" s="113">
        <v>5</v>
      </c>
      <c r="CO49" s="113">
        <v>5</v>
      </c>
      <c r="CP49" s="113">
        <v>5</v>
      </c>
      <c r="CQ49" s="113">
        <v>5</v>
      </c>
      <c r="CR49" s="113">
        <v>5</v>
      </c>
      <c r="CS49" s="113">
        <v>5</v>
      </c>
      <c r="CT49" s="113">
        <v>5</v>
      </c>
      <c r="CU49" s="113">
        <v>5</v>
      </c>
      <c r="CV49" s="113">
        <v>5</v>
      </c>
      <c r="CW49" s="113">
        <v>5</v>
      </c>
      <c r="CX49" s="113">
        <v>5</v>
      </c>
      <c r="CY49" s="113">
        <v>5</v>
      </c>
      <c r="CZ49" s="113">
        <v>5</v>
      </c>
      <c r="DA49" s="113">
        <v>5</v>
      </c>
      <c r="DB49" s="113">
        <v>5</v>
      </c>
      <c r="DC49" s="113">
        <v>5</v>
      </c>
      <c r="DD49" s="113">
        <v>5</v>
      </c>
      <c r="DE49" s="113"/>
      <c r="DF49" s="113"/>
      <c r="DG49" s="98">
        <f t="shared" si="32"/>
        <v>505</v>
      </c>
    </row>
    <row r="50" spans="1:111" s="21" customFormat="1" x14ac:dyDescent="0.25">
      <c r="A50" s="16"/>
      <c r="B50" s="16" t="s">
        <v>64</v>
      </c>
      <c r="C50" s="17">
        <f>SUM(C30:C49)-C52</f>
        <v>0</v>
      </c>
      <c r="D50" s="17">
        <f t="shared" ref="D50:BO50" si="33">SUM(D30:D49)-D52</f>
        <v>0</v>
      </c>
      <c r="E50" s="17">
        <f t="shared" si="33"/>
        <v>0</v>
      </c>
      <c r="F50" s="17">
        <f t="shared" si="33"/>
        <v>0</v>
      </c>
      <c r="G50" s="17">
        <f t="shared" si="33"/>
        <v>0</v>
      </c>
      <c r="H50" s="17">
        <f t="shared" si="33"/>
        <v>22</v>
      </c>
      <c r="I50" s="17">
        <f t="shared" si="33"/>
        <v>22</v>
      </c>
      <c r="J50" s="17">
        <f t="shared" si="33"/>
        <v>22</v>
      </c>
      <c r="K50" s="17">
        <f t="shared" si="33"/>
        <v>22</v>
      </c>
      <c r="L50" s="17">
        <f t="shared" si="33"/>
        <v>22</v>
      </c>
      <c r="M50" s="17">
        <f t="shared" si="33"/>
        <v>22</v>
      </c>
      <c r="N50" s="17">
        <f t="shared" si="33"/>
        <v>22</v>
      </c>
      <c r="O50" s="17">
        <f t="shared" si="33"/>
        <v>22</v>
      </c>
      <c r="P50" s="17">
        <f t="shared" si="33"/>
        <v>22</v>
      </c>
      <c r="Q50" s="17">
        <f t="shared" si="33"/>
        <v>22</v>
      </c>
      <c r="R50" s="17">
        <f t="shared" si="33"/>
        <v>22</v>
      </c>
      <c r="S50" s="17">
        <f t="shared" si="33"/>
        <v>22</v>
      </c>
      <c r="T50" s="17">
        <f t="shared" si="33"/>
        <v>22</v>
      </c>
      <c r="U50" s="17">
        <f t="shared" si="33"/>
        <v>22</v>
      </c>
      <c r="V50" s="17">
        <f t="shared" si="33"/>
        <v>22</v>
      </c>
      <c r="W50" s="17">
        <f t="shared" si="33"/>
        <v>22</v>
      </c>
      <c r="X50" s="17">
        <f t="shared" si="33"/>
        <v>22</v>
      </c>
      <c r="Y50" s="17">
        <f t="shared" si="33"/>
        <v>22</v>
      </c>
      <c r="Z50" s="17">
        <f t="shared" si="33"/>
        <v>22</v>
      </c>
      <c r="AA50" s="17">
        <f t="shared" si="33"/>
        <v>22</v>
      </c>
      <c r="AB50" s="17">
        <f t="shared" si="33"/>
        <v>22</v>
      </c>
      <c r="AC50" s="17">
        <f t="shared" si="33"/>
        <v>22</v>
      </c>
      <c r="AD50" s="17">
        <f t="shared" si="33"/>
        <v>22</v>
      </c>
      <c r="AE50" s="17">
        <f t="shared" si="33"/>
        <v>22</v>
      </c>
      <c r="AF50" s="17">
        <f t="shared" si="33"/>
        <v>22</v>
      </c>
      <c r="AG50" s="17">
        <f t="shared" si="33"/>
        <v>22</v>
      </c>
      <c r="AH50" s="17">
        <f t="shared" si="33"/>
        <v>22</v>
      </c>
      <c r="AI50" s="17">
        <f t="shared" si="33"/>
        <v>22</v>
      </c>
      <c r="AJ50" s="17">
        <f t="shared" si="33"/>
        <v>22</v>
      </c>
      <c r="AK50" s="17">
        <f t="shared" si="33"/>
        <v>22</v>
      </c>
      <c r="AL50" s="17">
        <f t="shared" si="33"/>
        <v>22</v>
      </c>
      <c r="AM50" s="17">
        <f t="shared" si="33"/>
        <v>22</v>
      </c>
      <c r="AN50" s="17">
        <f t="shared" si="33"/>
        <v>22</v>
      </c>
      <c r="AO50" s="17">
        <f t="shared" si="33"/>
        <v>22</v>
      </c>
      <c r="AP50" s="17">
        <f t="shared" si="33"/>
        <v>22</v>
      </c>
      <c r="AQ50" s="17">
        <f t="shared" si="33"/>
        <v>22</v>
      </c>
      <c r="AR50" s="17">
        <f t="shared" si="33"/>
        <v>22</v>
      </c>
      <c r="AS50" s="17">
        <f t="shared" si="33"/>
        <v>22</v>
      </c>
      <c r="AT50" s="17">
        <f t="shared" si="33"/>
        <v>22</v>
      </c>
      <c r="AU50" s="17">
        <f t="shared" si="33"/>
        <v>22</v>
      </c>
      <c r="AV50" s="17">
        <f t="shared" si="33"/>
        <v>22</v>
      </c>
      <c r="AW50" s="17">
        <f t="shared" si="33"/>
        <v>22</v>
      </c>
      <c r="AX50" s="17">
        <f t="shared" si="33"/>
        <v>22</v>
      </c>
      <c r="AY50" s="17">
        <f t="shared" si="33"/>
        <v>22</v>
      </c>
      <c r="AZ50" s="17">
        <f t="shared" si="33"/>
        <v>22</v>
      </c>
      <c r="BA50" s="17">
        <f t="shared" si="33"/>
        <v>22</v>
      </c>
      <c r="BB50" s="17">
        <f t="shared" si="33"/>
        <v>22</v>
      </c>
      <c r="BC50" s="17">
        <f t="shared" si="33"/>
        <v>22</v>
      </c>
      <c r="BD50" s="17">
        <f t="shared" si="33"/>
        <v>22</v>
      </c>
      <c r="BE50" s="17">
        <f t="shared" si="33"/>
        <v>22</v>
      </c>
      <c r="BF50" s="17">
        <f t="shared" si="33"/>
        <v>22</v>
      </c>
      <c r="BG50" s="17">
        <f t="shared" si="33"/>
        <v>22</v>
      </c>
      <c r="BH50" s="17">
        <f t="shared" si="33"/>
        <v>22</v>
      </c>
      <c r="BI50" s="17">
        <f t="shared" si="33"/>
        <v>22</v>
      </c>
      <c r="BJ50" s="17">
        <f t="shared" si="33"/>
        <v>22</v>
      </c>
      <c r="BK50" s="17">
        <f t="shared" si="33"/>
        <v>22</v>
      </c>
      <c r="BL50" s="17">
        <f t="shared" si="33"/>
        <v>22</v>
      </c>
      <c r="BM50" s="17">
        <f t="shared" si="33"/>
        <v>22</v>
      </c>
      <c r="BN50" s="17">
        <f t="shared" si="33"/>
        <v>22</v>
      </c>
      <c r="BO50" s="17">
        <f t="shared" si="33"/>
        <v>22</v>
      </c>
      <c r="BP50" s="17">
        <f t="shared" ref="BP50:DD50" si="34">SUM(BP30:BP49)-BP52</f>
        <v>22</v>
      </c>
      <c r="BQ50" s="17">
        <f t="shared" si="34"/>
        <v>22</v>
      </c>
      <c r="BR50" s="17">
        <f t="shared" si="34"/>
        <v>22</v>
      </c>
      <c r="BS50" s="17">
        <f t="shared" si="34"/>
        <v>22</v>
      </c>
      <c r="BT50" s="17">
        <f t="shared" si="34"/>
        <v>22</v>
      </c>
      <c r="BU50" s="17">
        <f t="shared" si="34"/>
        <v>22</v>
      </c>
      <c r="BV50" s="17">
        <f t="shared" si="34"/>
        <v>22</v>
      </c>
      <c r="BW50" s="17">
        <f t="shared" si="34"/>
        <v>22</v>
      </c>
      <c r="BX50" s="17">
        <f t="shared" si="34"/>
        <v>22</v>
      </c>
      <c r="BY50" s="17">
        <f t="shared" si="34"/>
        <v>22</v>
      </c>
      <c r="BZ50" s="17">
        <f t="shared" si="34"/>
        <v>22</v>
      </c>
      <c r="CA50" s="17">
        <f t="shared" si="34"/>
        <v>22</v>
      </c>
      <c r="CB50" s="17">
        <f t="shared" si="34"/>
        <v>22</v>
      </c>
      <c r="CC50" s="17">
        <f t="shared" si="34"/>
        <v>22</v>
      </c>
      <c r="CD50" s="17">
        <f t="shared" si="34"/>
        <v>22</v>
      </c>
      <c r="CE50" s="17">
        <f t="shared" si="34"/>
        <v>22</v>
      </c>
      <c r="CF50" s="17">
        <f t="shared" si="34"/>
        <v>22</v>
      </c>
      <c r="CG50" s="17">
        <f t="shared" si="34"/>
        <v>22</v>
      </c>
      <c r="CH50" s="17">
        <f t="shared" si="34"/>
        <v>22</v>
      </c>
      <c r="CI50" s="17">
        <f t="shared" si="34"/>
        <v>22</v>
      </c>
      <c r="CJ50" s="17">
        <f t="shared" si="34"/>
        <v>22</v>
      </c>
      <c r="CK50" s="17">
        <f t="shared" si="34"/>
        <v>22</v>
      </c>
      <c r="CL50" s="17">
        <f t="shared" si="34"/>
        <v>22</v>
      </c>
      <c r="CM50" s="17">
        <f t="shared" si="34"/>
        <v>22</v>
      </c>
      <c r="CN50" s="17">
        <f t="shared" si="34"/>
        <v>22</v>
      </c>
      <c r="CO50" s="17">
        <f t="shared" si="34"/>
        <v>22</v>
      </c>
      <c r="CP50" s="17">
        <f t="shared" si="34"/>
        <v>22</v>
      </c>
      <c r="CQ50" s="17">
        <f t="shared" si="34"/>
        <v>22</v>
      </c>
      <c r="CR50" s="17">
        <f t="shared" si="34"/>
        <v>22</v>
      </c>
      <c r="CS50" s="17">
        <f t="shared" si="34"/>
        <v>22</v>
      </c>
      <c r="CT50" s="17">
        <f t="shared" si="34"/>
        <v>22</v>
      </c>
      <c r="CU50" s="17">
        <f t="shared" si="34"/>
        <v>22</v>
      </c>
      <c r="CV50" s="17">
        <f t="shared" si="34"/>
        <v>22</v>
      </c>
      <c r="CW50" s="17">
        <f t="shared" si="34"/>
        <v>22</v>
      </c>
      <c r="CX50" s="17">
        <f t="shared" si="34"/>
        <v>22</v>
      </c>
      <c r="CY50" s="17">
        <f t="shared" si="34"/>
        <v>22</v>
      </c>
      <c r="CZ50" s="17">
        <f t="shared" si="34"/>
        <v>22</v>
      </c>
      <c r="DA50" s="17">
        <f t="shared" si="34"/>
        <v>22</v>
      </c>
      <c r="DB50" s="17">
        <f t="shared" si="34"/>
        <v>22</v>
      </c>
      <c r="DC50" s="17">
        <f t="shared" si="34"/>
        <v>22</v>
      </c>
      <c r="DD50" s="17">
        <f t="shared" si="34"/>
        <v>22</v>
      </c>
      <c r="DE50" s="17"/>
      <c r="DF50" s="17"/>
      <c r="DG50" s="97">
        <f t="shared" si="32"/>
        <v>2222</v>
      </c>
    </row>
    <row r="51" spans="1:111" s="21" customFormat="1" x14ac:dyDescent="0.25">
      <c r="A51" s="16"/>
      <c r="B51" s="143"/>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97"/>
    </row>
    <row r="52" spans="1:111" s="87" customFormat="1" x14ac:dyDescent="0.25">
      <c r="A52" s="82"/>
      <c r="B52" s="82" t="s">
        <v>65</v>
      </c>
      <c r="C52" s="86">
        <f>C31+C32+C34+C38+C39+C44+C45+C46+C47</f>
        <v>0</v>
      </c>
      <c r="D52" s="86">
        <f t="shared" ref="D52:G52" si="35">D31+D32+D34+D38+D39+D44+D45+D46+D47</f>
        <v>0</v>
      </c>
      <c r="E52" s="86">
        <f t="shared" si="35"/>
        <v>0</v>
      </c>
      <c r="F52" s="86">
        <f t="shared" si="35"/>
        <v>0</v>
      </c>
      <c r="G52" s="86">
        <f t="shared" si="35"/>
        <v>0</v>
      </c>
      <c r="H52" s="86">
        <f>H31+H32+H34+H38+H39+H44+H45+H46+H47+H41+H42</f>
        <v>33</v>
      </c>
      <c r="I52" s="86">
        <f t="shared" ref="I52:BT52" si="36">I31+I32+I34+I38+I39+I44+I45+I46+I47+I41+I42</f>
        <v>33</v>
      </c>
      <c r="J52" s="86">
        <f t="shared" si="36"/>
        <v>33</v>
      </c>
      <c r="K52" s="86">
        <f t="shared" si="36"/>
        <v>33</v>
      </c>
      <c r="L52" s="86">
        <f t="shared" si="36"/>
        <v>33</v>
      </c>
      <c r="M52" s="86">
        <f t="shared" si="36"/>
        <v>33</v>
      </c>
      <c r="N52" s="86">
        <f t="shared" si="36"/>
        <v>33</v>
      </c>
      <c r="O52" s="86">
        <f t="shared" si="36"/>
        <v>33</v>
      </c>
      <c r="P52" s="86">
        <f t="shared" si="36"/>
        <v>33</v>
      </c>
      <c r="Q52" s="86">
        <f t="shared" si="36"/>
        <v>33</v>
      </c>
      <c r="R52" s="86">
        <f t="shared" si="36"/>
        <v>33</v>
      </c>
      <c r="S52" s="86">
        <f t="shared" si="36"/>
        <v>33</v>
      </c>
      <c r="T52" s="86">
        <f t="shared" si="36"/>
        <v>33</v>
      </c>
      <c r="U52" s="86">
        <f t="shared" si="36"/>
        <v>33</v>
      </c>
      <c r="V52" s="86">
        <f t="shared" si="36"/>
        <v>33</v>
      </c>
      <c r="W52" s="86">
        <f t="shared" si="36"/>
        <v>33</v>
      </c>
      <c r="X52" s="86">
        <f t="shared" si="36"/>
        <v>33</v>
      </c>
      <c r="Y52" s="86">
        <f t="shared" si="36"/>
        <v>33</v>
      </c>
      <c r="Z52" s="86">
        <f t="shared" si="36"/>
        <v>33</v>
      </c>
      <c r="AA52" s="86">
        <f t="shared" si="36"/>
        <v>33</v>
      </c>
      <c r="AB52" s="86">
        <f t="shared" si="36"/>
        <v>33</v>
      </c>
      <c r="AC52" s="86">
        <f t="shared" si="36"/>
        <v>33</v>
      </c>
      <c r="AD52" s="86">
        <f t="shared" si="36"/>
        <v>33</v>
      </c>
      <c r="AE52" s="86">
        <f t="shared" si="36"/>
        <v>33</v>
      </c>
      <c r="AF52" s="86">
        <f t="shared" si="36"/>
        <v>33</v>
      </c>
      <c r="AG52" s="86">
        <f t="shared" si="36"/>
        <v>33</v>
      </c>
      <c r="AH52" s="86">
        <f t="shared" si="36"/>
        <v>33</v>
      </c>
      <c r="AI52" s="86">
        <f t="shared" si="36"/>
        <v>153</v>
      </c>
      <c r="AJ52" s="86">
        <f t="shared" si="36"/>
        <v>33</v>
      </c>
      <c r="AK52" s="86">
        <f t="shared" si="36"/>
        <v>33</v>
      </c>
      <c r="AL52" s="86">
        <f t="shared" si="36"/>
        <v>33</v>
      </c>
      <c r="AM52" s="86">
        <f t="shared" si="36"/>
        <v>33</v>
      </c>
      <c r="AN52" s="86">
        <f t="shared" si="36"/>
        <v>33</v>
      </c>
      <c r="AO52" s="86">
        <f t="shared" si="36"/>
        <v>33</v>
      </c>
      <c r="AP52" s="86">
        <f t="shared" si="36"/>
        <v>33</v>
      </c>
      <c r="AQ52" s="86">
        <f t="shared" si="36"/>
        <v>33</v>
      </c>
      <c r="AR52" s="86">
        <f t="shared" si="36"/>
        <v>33</v>
      </c>
      <c r="AS52" s="86">
        <f t="shared" si="36"/>
        <v>33</v>
      </c>
      <c r="AT52" s="86">
        <f t="shared" si="36"/>
        <v>33</v>
      </c>
      <c r="AU52" s="86">
        <f t="shared" si="36"/>
        <v>33</v>
      </c>
      <c r="AV52" s="86">
        <f t="shared" si="36"/>
        <v>33</v>
      </c>
      <c r="AW52" s="86">
        <f t="shared" si="36"/>
        <v>33</v>
      </c>
      <c r="AX52" s="86">
        <f t="shared" si="36"/>
        <v>33</v>
      </c>
      <c r="AY52" s="86">
        <f t="shared" si="36"/>
        <v>33</v>
      </c>
      <c r="AZ52" s="86">
        <f t="shared" si="36"/>
        <v>33</v>
      </c>
      <c r="BA52" s="86">
        <f t="shared" si="36"/>
        <v>33</v>
      </c>
      <c r="BB52" s="86">
        <f t="shared" si="36"/>
        <v>33</v>
      </c>
      <c r="BC52" s="86">
        <f t="shared" si="36"/>
        <v>33</v>
      </c>
      <c r="BD52" s="86">
        <f t="shared" si="36"/>
        <v>33</v>
      </c>
      <c r="BE52" s="86">
        <f t="shared" si="36"/>
        <v>33</v>
      </c>
      <c r="BF52" s="86">
        <f t="shared" si="36"/>
        <v>33</v>
      </c>
      <c r="BG52" s="86">
        <f t="shared" si="36"/>
        <v>33</v>
      </c>
      <c r="BH52" s="86">
        <f t="shared" si="36"/>
        <v>153</v>
      </c>
      <c r="BI52" s="86">
        <f t="shared" si="36"/>
        <v>33</v>
      </c>
      <c r="BJ52" s="86">
        <f t="shared" si="36"/>
        <v>33</v>
      </c>
      <c r="BK52" s="86">
        <f t="shared" si="36"/>
        <v>33</v>
      </c>
      <c r="BL52" s="86">
        <f t="shared" si="36"/>
        <v>33</v>
      </c>
      <c r="BM52" s="86">
        <f t="shared" si="36"/>
        <v>33</v>
      </c>
      <c r="BN52" s="86">
        <f t="shared" si="36"/>
        <v>33</v>
      </c>
      <c r="BO52" s="86">
        <f t="shared" si="36"/>
        <v>33</v>
      </c>
      <c r="BP52" s="86">
        <f t="shared" si="36"/>
        <v>33</v>
      </c>
      <c r="BQ52" s="86">
        <f t="shared" si="36"/>
        <v>33</v>
      </c>
      <c r="BR52" s="86">
        <f t="shared" si="36"/>
        <v>33</v>
      </c>
      <c r="BS52" s="86">
        <f t="shared" si="36"/>
        <v>33</v>
      </c>
      <c r="BT52" s="86">
        <f t="shared" si="36"/>
        <v>33</v>
      </c>
      <c r="BU52" s="86">
        <f t="shared" ref="BU52:DD52" si="37">BU31+BU32+BU34+BU38+BU39+BU44+BU45+BU46+BU47+BU41+BU42</f>
        <v>33</v>
      </c>
      <c r="BV52" s="86">
        <f t="shared" si="37"/>
        <v>33</v>
      </c>
      <c r="BW52" s="86">
        <f t="shared" si="37"/>
        <v>33</v>
      </c>
      <c r="BX52" s="86">
        <f t="shared" si="37"/>
        <v>33</v>
      </c>
      <c r="BY52" s="86">
        <f t="shared" si="37"/>
        <v>33</v>
      </c>
      <c r="BZ52" s="86">
        <f t="shared" si="37"/>
        <v>33</v>
      </c>
      <c r="CA52" s="86">
        <f t="shared" si="37"/>
        <v>33</v>
      </c>
      <c r="CB52" s="86">
        <f t="shared" si="37"/>
        <v>33</v>
      </c>
      <c r="CC52" s="86">
        <f t="shared" si="37"/>
        <v>33</v>
      </c>
      <c r="CD52" s="86">
        <f t="shared" si="37"/>
        <v>33</v>
      </c>
      <c r="CE52" s="86">
        <f t="shared" si="37"/>
        <v>33</v>
      </c>
      <c r="CF52" s="86">
        <f t="shared" si="37"/>
        <v>33</v>
      </c>
      <c r="CG52" s="86">
        <f t="shared" si="37"/>
        <v>153</v>
      </c>
      <c r="CH52" s="86">
        <f t="shared" si="37"/>
        <v>33</v>
      </c>
      <c r="CI52" s="86">
        <f t="shared" si="37"/>
        <v>33</v>
      </c>
      <c r="CJ52" s="86">
        <f t="shared" si="37"/>
        <v>33</v>
      </c>
      <c r="CK52" s="86">
        <f t="shared" si="37"/>
        <v>33</v>
      </c>
      <c r="CL52" s="86">
        <f t="shared" si="37"/>
        <v>33</v>
      </c>
      <c r="CM52" s="86">
        <f t="shared" si="37"/>
        <v>33</v>
      </c>
      <c r="CN52" s="86">
        <f t="shared" si="37"/>
        <v>33</v>
      </c>
      <c r="CO52" s="86">
        <f t="shared" si="37"/>
        <v>33</v>
      </c>
      <c r="CP52" s="86">
        <f t="shared" si="37"/>
        <v>33</v>
      </c>
      <c r="CQ52" s="86">
        <f t="shared" si="37"/>
        <v>33</v>
      </c>
      <c r="CR52" s="86">
        <f t="shared" si="37"/>
        <v>33</v>
      </c>
      <c r="CS52" s="86">
        <f t="shared" si="37"/>
        <v>33</v>
      </c>
      <c r="CT52" s="86">
        <f t="shared" si="37"/>
        <v>33</v>
      </c>
      <c r="CU52" s="86">
        <f t="shared" si="37"/>
        <v>33</v>
      </c>
      <c r="CV52" s="86">
        <f t="shared" si="37"/>
        <v>33</v>
      </c>
      <c r="CW52" s="86">
        <f t="shared" si="37"/>
        <v>33</v>
      </c>
      <c r="CX52" s="86">
        <f t="shared" si="37"/>
        <v>33</v>
      </c>
      <c r="CY52" s="86">
        <f t="shared" si="37"/>
        <v>33</v>
      </c>
      <c r="CZ52" s="86">
        <f t="shared" si="37"/>
        <v>33</v>
      </c>
      <c r="DA52" s="86">
        <f t="shared" si="37"/>
        <v>33</v>
      </c>
      <c r="DB52" s="86">
        <f t="shared" si="37"/>
        <v>33</v>
      </c>
      <c r="DC52" s="86">
        <f t="shared" si="37"/>
        <v>33</v>
      </c>
      <c r="DD52" s="86">
        <f t="shared" si="37"/>
        <v>33</v>
      </c>
      <c r="DE52" s="86"/>
      <c r="DF52" s="86"/>
      <c r="DG52" s="100">
        <f>SUM(C52:DD52)</f>
        <v>3693</v>
      </c>
    </row>
    <row r="53" spans="1:111" s="87" customFormat="1" x14ac:dyDescent="0.25">
      <c r="A53" s="82"/>
      <c r="B53" s="82"/>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97"/>
    </row>
    <row r="54" spans="1:111" s="121" customFormat="1" x14ac:dyDescent="0.25">
      <c r="A54" s="112"/>
      <c r="B54" s="112" t="s">
        <v>90</v>
      </c>
      <c r="C54" s="120">
        <v>0</v>
      </c>
      <c r="D54" s="120">
        <v>0</v>
      </c>
      <c r="E54" s="120">
        <v>0</v>
      </c>
      <c r="F54" s="120">
        <v>0</v>
      </c>
      <c r="G54" s="120">
        <v>0</v>
      </c>
      <c r="H54" s="120">
        <v>7</v>
      </c>
      <c r="I54" s="120">
        <v>7</v>
      </c>
      <c r="J54" s="120">
        <v>7</v>
      </c>
      <c r="K54" s="120">
        <v>7</v>
      </c>
      <c r="L54" s="120">
        <v>7</v>
      </c>
      <c r="M54" s="120">
        <v>7</v>
      </c>
      <c r="N54" s="120">
        <v>7</v>
      </c>
      <c r="O54" s="120">
        <v>7</v>
      </c>
      <c r="P54" s="120">
        <v>7</v>
      </c>
      <c r="Q54" s="120">
        <v>7</v>
      </c>
      <c r="R54" s="120">
        <v>7</v>
      </c>
      <c r="S54" s="120">
        <v>7</v>
      </c>
      <c r="T54" s="120">
        <v>7</v>
      </c>
      <c r="U54" s="120">
        <v>7</v>
      </c>
      <c r="V54" s="120">
        <v>7</v>
      </c>
      <c r="W54" s="120">
        <v>7</v>
      </c>
      <c r="X54" s="120">
        <v>7</v>
      </c>
      <c r="Y54" s="120">
        <v>7</v>
      </c>
      <c r="Z54" s="120">
        <v>7</v>
      </c>
      <c r="AA54" s="120">
        <v>7</v>
      </c>
      <c r="AB54" s="120">
        <v>7</v>
      </c>
      <c r="AC54" s="120">
        <v>7</v>
      </c>
      <c r="AD54" s="120">
        <v>7</v>
      </c>
      <c r="AE54" s="120">
        <v>7</v>
      </c>
      <c r="AF54" s="120">
        <v>7</v>
      </c>
      <c r="AG54" s="120">
        <v>7</v>
      </c>
      <c r="AH54" s="120">
        <v>7</v>
      </c>
      <c r="AI54" s="120">
        <v>7</v>
      </c>
      <c r="AJ54" s="120">
        <v>7</v>
      </c>
      <c r="AK54" s="120">
        <v>7</v>
      </c>
      <c r="AL54" s="120">
        <v>7</v>
      </c>
      <c r="AM54" s="120">
        <v>7</v>
      </c>
      <c r="AN54" s="120">
        <v>7</v>
      </c>
      <c r="AO54" s="120">
        <v>7</v>
      </c>
      <c r="AP54" s="120">
        <v>7</v>
      </c>
      <c r="AQ54" s="120">
        <v>7</v>
      </c>
      <c r="AR54" s="120">
        <v>7</v>
      </c>
      <c r="AS54" s="120">
        <v>7</v>
      </c>
      <c r="AT54" s="120">
        <v>7</v>
      </c>
      <c r="AU54" s="120">
        <v>7</v>
      </c>
      <c r="AV54" s="120">
        <v>7</v>
      </c>
      <c r="AW54" s="120">
        <v>7</v>
      </c>
      <c r="AX54" s="120">
        <v>7</v>
      </c>
      <c r="AY54" s="120">
        <v>7</v>
      </c>
      <c r="AZ54" s="120">
        <v>7</v>
      </c>
      <c r="BA54" s="120">
        <v>7</v>
      </c>
      <c r="BB54" s="120">
        <v>7</v>
      </c>
      <c r="BC54" s="120">
        <v>7</v>
      </c>
      <c r="BD54" s="120">
        <v>7</v>
      </c>
      <c r="BE54" s="120">
        <v>7</v>
      </c>
      <c r="BF54" s="120">
        <v>7</v>
      </c>
      <c r="BG54" s="120">
        <v>7</v>
      </c>
      <c r="BH54" s="120">
        <v>7</v>
      </c>
      <c r="BI54" s="120">
        <v>7</v>
      </c>
      <c r="BJ54" s="120">
        <v>7</v>
      </c>
      <c r="BK54" s="120">
        <v>7</v>
      </c>
      <c r="BL54" s="120">
        <v>7</v>
      </c>
      <c r="BM54" s="120">
        <v>7</v>
      </c>
      <c r="BN54" s="120">
        <v>7</v>
      </c>
      <c r="BO54" s="120">
        <v>7</v>
      </c>
      <c r="BP54" s="120">
        <v>7</v>
      </c>
      <c r="BQ54" s="120">
        <v>7</v>
      </c>
      <c r="BR54" s="120">
        <v>7</v>
      </c>
      <c r="BS54" s="120">
        <v>7</v>
      </c>
      <c r="BT54" s="120">
        <v>7</v>
      </c>
      <c r="BU54" s="120">
        <v>7</v>
      </c>
      <c r="BV54" s="120">
        <v>7</v>
      </c>
      <c r="BW54" s="120">
        <v>7</v>
      </c>
      <c r="BX54" s="120">
        <v>7</v>
      </c>
      <c r="BY54" s="120">
        <v>7</v>
      </c>
      <c r="BZ54" s="120">
        <v>7</v>
      </c>
      <c r="CA54" s="120">
        <v>7</v>
      </c>
      <c r="CB54" s="120">
        <v>7</v>
      </c>
      <c r="CC54" s="120">
        <v>7</v>
      </c>
      <c r="CD54" s="120">
        <v>7</v>
      </c>
      <c r="CE54" s="120">
        <v>7</v>
      </c>
      <c r="CF54" s="120">
        <v>7</v>
      </c>
      <c r="CG54" s="120">
        <v>7</v>
      </c>
      <c r="CH54" s="120">
        <v>7</v>
      </c>
      <c r="CI54" s="120">
        <v>7</v>
      </c>
      <c r="CJ54" s="120">
        <v>7</v>
      </c>
      <c r="CK54" s="120">
        <v>7</v>
      </c>
      <c r="CL54" s="120">
        <v>7</v>
      </c>
      <c r="CM54" s="120">
        <v>7</v>
      </c>
      <c r="CN54" s="120">
        <v>7</v>
      </c>
      <c r="CO54" s="120">
        <v>7</v>
      </c>
      <c r="CP54" s="120">
        <v>7</v>
      </c>
      <c r="CQ54" s="120">
        <v>7</v>
      </c>
      <c r="CR54" s="120">
        <v>7</v>
      </c>
      <c r="CS54" s="120">
        <v>7</v>
      </c>
      <c r="CT54" s="120">
        <v>7</v>
      </c>
      <c r="CU54" s="120">
        <v>7</v>
      </c>
      <c r="CV54" s="120">
        <v>7</v>
      </c>
      <c r="CW54" s="120">
        <v>7</v>
      </c>
      <c r="CX54" s="120">
        <v>7</v>
      </c>
      <c r="CY54" s="120">
        <v>7</v>
      </c>
      <c r="CZ54" s="120">
        <v>8</v>
      </c>
      <c r="DA54" s="120">
        <v>9</v>
      </c>
      <c r="DB54" s="120">
        <v>10</v>
      </c>
      <c r="DC54" s="120">
        <v>11</v>
      </c>
      <c r="DD54" s="120">
        <v>12</v>
      </c>
      <c r="DE54" s="120"/>
      <c r="DF54" s="120"/>
      <c r="DG54" s="97">
        <f>SUM(C54:DD54)</f>
        <v>722</v>
      </c>
    </row>
    <row r="55" spans="1:111" s="121" customFormat="1" x14ac:dyDescent="0.25">
      <c r="A55" s="112"/>
      <c r="B55" s="112"/>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97"/>
    </row>
    <row r="56" spans="1:111" s="121" customFormat="1" x14ac:dyDescent="0.25">
      <c r="A56" s="112"/>
      <c r="B56" s="112" t="s">
        <v>0</v>
      </c>
      <c r="C56" s="120">
        <f>C28+C50+C52+C54</f>
        <v>0</v>
      </c>
      <c r="D56" s="120">
        <f t="shared" ref="D56:BO56" si="38">D28+D50+D52+D54</f>
        <v>0</v>
      </c>
      <c r="E56" s="120">
        <f t="shared" si="38"/>
        <v>0</v>
      </c>
      <c r="F56" s="120">
        <f t="shared" si="38"/>
        <v>0</v>
      </c>
      <c r="G56" s="120">
        <f t="shared" si="38"/>
        <v>0</v>
      </c>
      <c r="H56" s="120">
        <f>H28+H50+H52+H54</f>
        <v>120.56066666666666</v>
      </c>
      <c r="I56" s="120">
        <f t="shared" si="38"/>
        <v>120.56066666666666</v>
      </c>
      <c r="J56" s="120">
        <f t="shared" si="38"/>
        <v>120.56066666666666</v>
      </c>
      <c r="K56" s="120">
        <f t="shared" si="38"/>
        <v>120.56066666666666</v>
      </c>
      <c r="L56" s="120">
        <f t="shared" si="38"/>
        <v>120.56066666666666</v>
      </c>
      <c r="M56" s="120">
        <f t="shared" si="38"/>
        <v>120.56066666666666</v>
      </c>
      <c r="N56" s="120">
        <f t="shared" si="38"/>
        <v>120.56066666666666</v>
      </c>
      <c r="O56" s="120">
        <f t="shared" si="38"/>
        <v>120.56066666666666</v>
      </c>
      <c r="P56" s="120">
        <f t="shared" si="38"/>
        <v>120.56066666666666</v>
      </c>
      <c r="Q56" s="120">
        <f t="shared" si="38"/>
        <v>120.56066666666666</v>
      </c>
      <c r="R56" s="120">
        <f t="shared" si="38"/>
        <v>120.56066666666666</v>
      </c>
      <c r="S56" s="120">
        <f t="shared" si="38"/>
        <v>120.56066666666666</v>
      </c>
      <c r="T56" s="120">
        <f t="shared" si="38"/>
        <v>120.56066666666666</v>
      </c>
      <c r="U56" s="120">
        <f t="shared" si="38"/>
        <v>120.56066666666666</v>
      </c>
      <c r="V56" s="120">
        <f t="shared" si="38"/>
        <v>120.56066666666666</v>
      </c>
      <c r="W56" s="120">
        <f t="shared" si="38"/>
        <v>120.56066666666666</v>
      </c>
      <c r="X56" s="120">
        <f t="shared" si="38"/>
        <v>120.56066666666666</v>
      </c>
      <c r="Y56" s="120">
        <f t="shared" si="38"/>
        <v>120.56066666666666</v>
      </c>
      <c r="Z56" s="120">
        <f t="shared" si="38"/>
        <v>120.56066666666666</v>
      </c>
      <c r="AA56" s="120">
        <f t="shared" si="38"/>
        <v>120.56066666666666</v>
      </c>
      <c r="AB56" s="120">
        <f t="shared" si="38"/>
        <v>120.56066666666666</v>
      </c>
      <c r="AC56" s="120">
        <f t="shared" si="38"/>
        <v>120.56066666666666</v>
      </c>
      <c r="AD56" s="120">
        <f t="shared" si="38"/>
        <v>120.56066666666666</v>
      </c>
      <c r="AE56" s="120">
        <f t="shared" si="38"/>
        <v>120.56066666666666</v>
      </c>
      <c r="AF56" s="120">
        <f t="shared" si="38"/>
        <v>120.56066666666666</v>
      </c>
      <c r="AG56" s="120">
        <f t="shared" si="38"/>
        <v>120.56066666666666</v>
      </c>
      <c r="AH56" s="120">
        <f t="shared" si="38"/>
        <v>120.56066666666666</v>
      </c>
      <c r="AI56" s="120">
        <f t="shared" si="38"/>
        <v>240.56066666666666</v>
      </c>
      <c r="AJ56" s="120">
        <f t="shared" si="38"/>
        <v>120.56066666666666</v>
      </c>
      <c r="AK56" s="120">
        <f t="shared" si="38"/>
        <v>120.56066666666666</v>
      </c>
      <c r="AL56" s="120">
        <f t="shared" si="38"/>
        <v>120.56066666666666</v>
      </c>
      <c r="AM56" s="120">
        <f t="shared" si="38"/>
        <v>120.56066666666666</v>
      </c>
      <c r="AN56" s="120">
        <f t="shared" si="38"/>
        <v>120.56066666666666</v>
      </c>
      <c r="AO56" s="120">
        <f t="shared" si="38"/>
        <v>120.56066666666666</v>
      </c>
      <c r="AP56" s="120">
        <f t="shared" si="38"/>
        <v>120.56066666666666</v>
      </c>
      <c r="AQ56" s="120">
        <f t="shared" si="38"/>
        <v>120.56066666666666</v>
      </c>
      <c r="AR56" s="120">
        <f t="shared" si="38"/>
        <v>120.56066666666666</v>
      </c>
      <c r="AS56" s="120">
        <f t="shared" si="38"/>
        <v>120.56066666666666</v>
      </c>
      <c r="AT56" s="120">
        <f t="shared" si="38"/>
        <v>120.56066666666666</v>
      </c>
      <c r="AU56" s="120">
        <f t="shared" si="38"/>
        <v>120.56066666666666</v>
      </c>
      <c r="AV56" s="120">
        <f t="shared" si="38"/>
        <v>120.56066666666666</v>
      </c>
      <c r="AW56" s="120">
        <f t="shared" si="38"/>
        <v>120.56066666666666</v>
      </c>
      <c r="AX56" s="120">
        <f t="shared" si="38"/>
        <v>120.56066666666666</v>
      </c>
      <c r="AY56" s="120">
        <f t="shared" si="38"/>
        <v>120.56066666666666</v>
      </c>
      <c r="AZ56" s="120">
        <f t="shared" si="38"/>
        <v>120.56066666666666</v>
      </c>
      <c r="BA56" s="120">
        <f t="shared" si="38"/>
        <v>120.56066666666666</v>
      </c>
      <c r="BB56" s="120">
        <f t="shared" si="38"/>
        <v>120.56066666666666</v>
      </c>
      <c r="BC56" s="120">
        <f t="shared" si="38"/>
        <v>120.56066666666666</v>
      </c>
      <c r="BD56" s="120">
        <f t="shared" si="38"/>
        <v>120.56066666666666</v>
      </c>
      <c r="BE56" s="120">
        <f t="shared" si="38"/>
        <v>120.56066666666666</v>
      </c>
      <c r="BF56" s="120">
        <f t="shared" si="38"/>
        <v>120.56066666666666</v>
      </c>
      <c r="BG56" s="120">
        <f t="shared" si="38"/>
        <v>120.56066666666666</v>
      </c>
      <c r="BH56" s="120">
        <f t="shared" si="38"/>
        <v>240.56066666666666</v>
      </c>
      <c r="BI56" s="120">
        <f t="shared" si="38"/>
        <v>120.56066666666666</v>
      </c>
      <c r="BJ56" s="120">
        <f t="shared" si="38"/>
        <v>120.56066666666666</v>
      </c>
      <c r="BK56" s="120">
        <f t="shared" si="38"/>
        <v>120.56066666666666</v>
      </c>
      <c r="BL56" s="120">
        <f t="shared" si="38"/>
        <v>120.56066666666666</v>
      </c>
      <c r="BM56" s="120">
        <f t="shared" si="38"/>
        <v>120.56066666666666</v>
      </c>
      <c r="BN56" s="120">
        <f t="shared" si="38"/>
        <v>120.56066666666666</v>
      </c>
      <c r="BO56" s="120">
        <f t="shared" si="38"/>
        <v>120.56066666666666</v>
      </c>
      <c r="BP56" s="120">
        <f t="shared" ref="BP56:DC56" si="39">BP28+BP50+BP52+BP54</f>
        <v>120.56066666666666</v>
      </c>
      <c r="BQ56" s="120">
        <f t="shared" si="39"/>
        <v>120.56066666666666</v>
      </c>
      <c r="BR56" s="120">
        <f t="shared" si="39"/>
        <v>120.56066666666666</v>
      </c>
      <c r="BS56" s="120">
        <f t="shared" si="39"/>
        <v>120.56066666666666</v>
      </c>
      <c r="BT56" s="120">
        <f t="shared" si="39"/>
        <v>120.56066666666666</v>
      </c>
      <c r="BU56" s="120">
        <f t="shared" si="39"/>
        <v>120.56066666666666</v>
      </c>
      <c r="BV56" s="120">
        <f t="shared" si="39"/>
        <v>120.56066666666666</v>
      </c>
      <c r="BW56" s="120">
        <f t="shared" si="39"/>
        <v>120.56066666666666</v>
      </c>
      <c r="BX56" s="120">
        <f t="shared" si="39"/>
        <v>120.56066666666666</v>
      </c>
      <c r="BY56" s="120">
        <f t="shared" si="39"/>
        <v>120.56066666666666</v>
      </c>
      <c r="BZ56" s="120">
        <f t="shared" si="39"/>
        <v>120.56066666666666</v>
      </c>
      <c r="CA56" s="120">
        <f t="shared" si="39"/>
        <v>120.56066666666666</v>
      </c>
      <c r="CB56" s="120">
        <f t="shared" si="39"/>
        <v>120.56066666666666</v>
      </c>
      <c r="CC56" s="120">
        <f t="shared" si="39"/>
        <v>120.56066666666666</v>
      </c>
      <c r="CD56" s="120">
        <f t="shared" si="39"/>
        <v>120.56066666666666</v>
      </c>
      <c r="CE56" s="120">
        <f t="shared" si="39"/>
        <v>120.56066666666666</v>
      </c>
      <c r="CF56" s="120">
        <f t="shared" si="39"/>
        <v>120.56066666666666</v>
      </c>
      <c r="CG56" s="120">
        <f t="shared" si="39"/>
        <v>240.56066666666666</v>
      </c>
      <c r="CH56" s="120">
        <f t="shared" si="39"/>
        <v>120.56066666666666</v>
      </c>
      <c r="CI56" s="120">
        <f t="shared" si="39"/>
        <v>120.56066666666666</v>
      </c>
      <c r="CJ56" s="120">
        <f t="shared" si="39"/>
        <v>120.56066666666666</v>
      </c>
      <c r="CK56" s="120">
        <f t="shared" si="39"/>
        <v>120.56066666666666</v>
      </c>
      <c r="CL56" s="120">
        <f t="shared" si="39"/>
        <v>120.56066666666666</v>
      </c>
      <c r="CM56" s="120">
        <f t="shared" si="39"/>
        <v>120.56066666666666</v>
      </c>
      <c r="CN56" s="120">
        <f t="shared" si="39"/>
        <v>120.56066666666666</v>
      </c>
      <c r="CO56" s="120">
        <f t="shared" si="39"/>
        <v>120.56066666666666</v>
      </c>
      <c r="CP56" s="120">
        <f t="shared" si="39"/>
        <v>120.56066666666666</v>
      </c>
      <c r="CQ56" s="120">
        <f t="shared" si="39"/>
        <v>120.56066666666666</v>
      </c>
      <c r="CR56" s="120">
        <f t="shared" si="39"/>
        <v>120.56066666666666</v>
      </c>
      <c r="CS56" s="120">
        <f t="shared" si="39"/>
        <v>120.56066666666666</v>
      </c>
      <c r="CT56" s="120">
        <f t="shared" si="39"/>
        <v>120.56066666666666</v>
      </c>
      <c r="CU56" s="120">
        <f t="shared" si="39"/>
        <v>120.56066666666666</v>
      </c>
      <c r="CV56" s="120">
        <f t="shared" si="39"/>
        <v>120.56066666666666</v>
      </c>
      <c r="CW56" s="120">
        <f t="shared" si="39"/>
        <v>120.56066666666666</v>
      </c>
      <c r="CX56" s="120">
        <f t="shared" si="39"/>
        <v>120.56066666666666</v>
      </c>
      <c r="CY56" s="120">
        <f t="shared" si="39"/>
        <v>120.56066666666666</v>
      </c>
      <c r="CZ56" s="120">
        <f t="shared" si="39"/>
        <v>121.56066666666666</v>
      </c>
      <c r="DA56" s="120">
        <f t="shared" si="39"/>
        <v>122.56066666666666</v>
      </c>
      <c r="DB56" s="120">
        <f t="shared" si="39"/>
        <v>123.56066666666666</v>
      </c>
      <c r="DC56" s="120">
        <f t="shared" si="39"/>
        <v>124.56066666666666</v>
      </c>
      <c r="DD56" s="120">
        <f>DD28+DD50+DD52+DD54</f>
        <v>125.56066666666666</v>
      </c>
      <c r="DE56" s="120"/>
      <c r="DF56" s="120"/>
      <c r="DG56" s="97">
        <f>SUM(C56:DD56)</f>
        <v>12551.62733333331</v>
      </c>
    </row>
    <row r="57" spans="1:111" s="58" customFormat="1" x14ac:dyDescent="0.25">
      <c r="A57" s="55"/>
      <c r="B57" s="55"/>
      <c r="C57" s="56"/>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98"/>
    </row>
    <row r="58" spans="1:111" s="25" customFormat="1" x14ac:dyDescent="0.25">
      <c r="A58" s="22" t="s">
        <v>42</v>
      </c>
      <c r="B58" s="22" t="s">
        <v>69</v>
      </c>
      <c r="C58" s="23">
        <v>0</v>
      </c>
      <c r="D58" s="23">
        <v>0</v>
      </c>
      <c r="E58" s="23">
        <v>0</v>
      </c>
      <c r="F58" s="23">
        <v>0</v>
      </c>
      <c r="G58" s="23">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0</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c r="DF58" s="24"/>
      <c r="DG58" s="101">
        <f t="shared" ref="DG58:DG67" si="40">SUM(C58:DD58)</f>
        <v>0</v>
      </c>
    </row>
    <row r="59" spans="1:111" s="25" customFormat="1" x14ac:dyDescent="0.25">
      <c r="A59" s="22"/>
      <c r="B59" s="22" t="s">
        <v>9</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23">
        <v>0</v>
      </c>
      <c r="X59" s="23">
        <v>0</v>
      </c>
      <c r="Y59" s="23">
        <v>0</v>
      </c>
      <c r="Z59" s="23">
        <v>0</v>
      </c>
      <c r="AA59" s="23">
        <v>0</v>
      </c>
      <c r="AB59" s="23">
        <v>0</v>
      </c>
      <c r="AC59" s="23">
        <v>0</v>
      </c>
      <c r="AD59" s="23">
        <v>0</v>
      </c>
      <c r="AE59" s="23">
        <v>0</v>
      </c>
      <c r="AF59" s="23">
        <v>0</v>
      </c>
      <c r="AG59" s="23">
        <v>0</v>
      </c>
      <c r="AH59" s="23">
        <v>0</v>
      </c>
      <c r="AI59" s="23">
        <v>0</v>
      </c>
      <c r="AJ59" s="23">
        <v>0</v>
      </c>
      <c r="AK59" s="23">
        <v>0</v>
      </c>
      <c r="AL59" s="23">
        <v>0</v>
      </c>
      <c r="AM59" s="23">
        <v>0</v>
      </c>
      <c r="AN59" s="23">
        <v>0</v>
      </c>
      <c r="AO59" s="23">
        <v>0</v>
      </c>
      <c r="AP59" s="23">
        <v>0</v>
      </c>
      <c r="AQ59" s="23">
        <v>0</v>
      </c>
      <c r="AR59" s="23">
        <v>0</v>
      </c>
      <c r="AS59" s="23">
        <v>0</v>
      </c>
      <c r="AT59" s="23">
        <v>0</v>
      </c>
      <c r="AU59" s="23">
        <v>0</v>
      </c>
      <c r="AV59" s="23">
        <v>0</v>
      </c>
      <c r="AW59" s="23">
        <v>0</v>
      </c>
      <c r="AX59" s="23">
        <v>0</v>
      </c>
      <c r="AY59" s="23">
        <v>0</v>
      </c>
      <c r="AZ59" s="23">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c r="DF59" s="24"/>
      <c r="DG59" s="101">
        <f t="shared" si="40"/>
        <v>0</v>
      </c>
    </row>
    <row r="60" spans="1:111" s="117" customFormat="1" x14ac:dyDescent="0.25">
      <c r="A60" s="115"/>
      <c r="B60" s="115" t="s">
        <v>70</v>
      </c>
      <c r="C60" s="116">
        <v>0</v>
      </c>
      <c r="D60" s="116">
        <v>0</v>
      </c>
      <c r="E60" s="116">
        <v>0</v>
      </c>
      <c r="F60" s="116">
        <v>0</v>
      </c>
      <c r="G60" s="116">
        <v>0</v>
      </c>
      <c r="H60" s="116">
        <v>0</v>
      </c>
      <c r="I60" s="116">
        <v>0</v>
      </c>
      <c r="J60" s="116">
        <v>0</v>
      </c>
      <c r="K60" s="116">
        <v>0</v>
      </c>
      <c r="L60" s="116">
        <v>0</v>
      </c>
      <c r="M60" s="116">
        <v>0</v>
      </c>
      <c r="N60" s="116">
        <v>0</v>
      </c>
      <c r="O60" s="116">
        <v>0</v>
      </c>
      <c r="P60" s="116">
        <v>0</v>
      </c>
      <c r="Q60" s="116">
        <v>0</v>
      </c>
      <c r="R60" s="116">
        <v>0</v>
      </c>
      <c r="S60" s="116">
        <v>0</v>
      </c>
      <c r="T60" s="116">
        <v>0</v>
      </c>
      <c r="U60" s="116">
        <v>0</v>
      </c>
      <c r="V60" s="116">
        <v>0</v>
      </c>
      <c r="W60" s="116">
        <v>0</v>
      </c>
      <c r="X60" s="116">
        <v>0</v>
      </c>
      <c r="Y60" s="116">
        <v>0</v>
      </c>
      <c r="Z60" s="116">
        <v>0</v>
      </c>
      <c r="AA60" s="116">
        <v>0</v>
      </c>
      <c r="AB60" s="116">
        <v>0</v>
      </c>
      <c r="AC60" s="116">
        <v>0</v>
      </c>
      <c r="AD60" s="116">
        <v>0</v>
      </c>
      <c r="AE60" s="116">
        <v>0</v>
      </c>
      <c r="AF60" s="116">
        <v>0</v>
      </c>
      <c r="AG60" s="116">
        <v>0</v>
      </c>
      <c r="AH60" s="116">
        <v>0</v>
      </c>
      <c r="AI60" s="116">
        <v>0</v>
      </c>
      <c r="AJ60" s="116">
        <v>0</v>
      </c>
      <c r="AK60" s="116">
        <v>0</v>
      </c>
      <c r="AL60" s="116">
        <v>0</v>
      </c>
      <c r="AM60" s="116">
        <v>0</v>
      </c>
      <c r="AN60" s="116">
        <v>0</v>
      </c>
      <c r="AO60" s="116">
        <v>0</v>
      </c>
      <c r="AP60" s="116">
        <v>0</v>
      </c>
      <c r="AQ60" s="116">
        <v>0</v>
      </c>
      <c r="AR60" s="116">
        <v>0</v>
      </c>
      <c r="AS60" s="116">
        <v>0</v>
      </c>
      <c r="AT60" s="116">
        <v>0</v>
      </c>
      <c r="AU60" s="116">
        <v>0</v>
      </c>
      <c r="AV60" s="116">
        <v>0</v>
      </c>
      <c r="AW60" s="116">
        <v>0</v>
      </c>
      <c r="AX60" s="116">
        <v>0</v>
      </c>
      <c r="AY60" s="116">
        <v>0</v>
      </c>
      <c r="AZ60" s="116">
        <v>0</v>
      </c>
      <c r="BA60" s="116">
        <v>0</v>
      </c>
      <c r="BB60" s="116">
        <v>0</v>
      </c>
      <c r="BC60" s="116">
        <v>0</v>
      </c>
      <c r="BD60" s="116">
        <v>0</v>
      </c>
      <c r="BE60" s="116">
        <v>0</v>
      </c>
      <c r="BF60" s="116">
        <v>0</v>
      </c>
      <c r="BG60" s="116">
        <v>0</v>
      </c>
      <c r="BH60" s="116">
        <v>0</v>
      </c>
      <c r="BI60" s="116">
        <v>0</v>
      </c>
      <c r="BJ60" s="116">
        <v>0</v>
      </c>
      <c r="BK60" s="116">
        <v>0</v>
      </c>
      <c r="BL60" s="116">
        <v>0</v>
      </c>
      <c r="BM60" s="116">
        <v>0</v>
      </c>
      <c r="BN60" s="116">
        <v>0</v>
      </c>
      <c r="BO60" s="116">
        <v>0</v>
      </c>
      <c r="BP60" s="116">
        <v>0</v>
      </c>
      <c r="BQ60" s="116">
        <v>0</v>
      </c>
      <c r="BR60" s="116">
        <v>0</v>
      </c>
      <c r="BS60" s="116">
        <v>0</v>
      </c>
      <c r="BT60" s="116">
        <v>0</v>
      </c>
      <c r="BU60" s="116">
        <v>0</v>
      </c>
      <c r="BV60" s="116">
        <v>0</v>
      </c>
      <c r="BW60" s="116">
        <v>0</v>
      </c>
      <c r="BX60" s="116">
        <v>0</v>
      </c>
      <c r="BY60" s="116">
        <v>0</v>
      </c>
      <c r="BZ60" s="116">
        <v>0</v>
      </c>
      <c r="CA60" s="116">
        <v>0</v>
      </c>
      <c r="CB60" s="116">
        <v>0</v>
      </c>
      <c r="CC60" s="116">
        <v>0</v>
      </c>
      <c r="CD60" s="116">
        <v>0</v>
      </c>
      <c r="CE60" s="116">
        <v>0</v>
      </c>
      <c r="CF60" s="116">
        <v>0</v>
      </c>
      <c r="CG60" s="116">
        <v>0</v>
      </c>
      <c r="CH60" s="116">
        <v>0</v>
      </c>
      <c r="CI60" s="116">
        <v>0</v>
      </c>
      <c r="CJ60" s="116">
        <v>0</v>
      </c>
      <c r="CK60" s="116">
        <v>0</v>
      </c>
      <c r="CL60" s="116">
        <v>0</v>
      </c>
      <c r="CM60" s="116">
        <v>0</v>
      </c>
      <c r="CN60" s="116">
        <v>0</v>
      </c>
      <c r="CO60" s="116">
        <v>0</v>
      </c>
      <c r="CP60" s="116">
        <v>0</v>
      </c>
      <c r="CQ60" s="116">
        <v>0</v>
      </c>
      <c r="CR60" s="116">
        <v>0</v>
      </c>
      <c r="CS60" s="116">
        <v>0</v>
      </c>
      <c r="CT60" s="116">
        <v>0</v>
      </c>
      <c r="CU60" s="116">
        <v>0</v>
      </c>
      <c r="CV60" s="116">
        <v>0</v>
      </c>
      <c r="CW60" s="116">
        <v>0</v>
      </c>
      <c r="CX60" s="116">
        <v>0</v>
      </c>
      <c r="CY60" s="116">
        <v>0</v>
      </c>
      <c r="CZ60" s="116">
        <v>0</v>
      </c>
      <c r="DA60" s="116">
        <v>0</v>
      </c>
      <c r="DB60" s="116">
        <v>0</v>
      </c>
      <c r="DC60" s="116">
        <v>0</v>
      </c>
      <c r="DD60" s="116">
        <v>0</v>
      </c>
      <c r="DE60" s="116"/>
      <c r="DF60" s="116"/>
      <c r="DG60" s="101">
        <f t="shared" si="40"/>
        <v>0</v>
      </c>
    </row>
    <row r="61" spans="1:111" s="117" customFormat="1" x14ac:dyDescent="0.25">
      <c r="A61" s="115"/>
      <c r="B61" s="115" t="s">
        <v>66</v>
      </c>
      <c r="C61" s="116">
        <v>0</v>
      </c>
      <c r="D61" s="116">
        <v>0</v>
      </c>
      <c r="E61" s="116">
        <v>0</v>
      </c>
      <c r="F61" s="116">
        <v>0</v>
      </c>
      <c r="G61" s="116">
        <v>0</v>
      </c>
      <c r="H61" s="116">
        <v>0</v>
      </c>
      <c r="I61" s="116">
        <v>0</v>
      </c>
      <c r="J61" s="116">
        <v>0</v>
      </c>
      <c r="K61" s="116">
        <v>0</v>
      </c>
      <c r="L61" s="116">
        <v>0</v>
      </c>
      <c r="M61" s="116">
        <v>0</v>
      </c>
      <c r="N61" s="116">
        <v>0</v>
      </c>
      <c r="O61" s="116">
        <v>0</v>
      </c>
      <c r="P61" s="116">
        <v>0</v>
      </c>
      <c r="Q61" s="116">
        <v>0</v>
      </c>
      <c r="R61" s="116">
        <v>0</v>
      </c>
      <c r="S61" s="116">
        <v>0</v>
      </c>
      <c r="T61" s="116">
        <v>0</v>
      </c>
      <c r="U61" s="116">
        <v>0</v>
      </c>
      <c r="V61" s="116">
        <v>0</v>
      </c>
      <c r="W61" s="116">
        <v>0</v>
      </c>
      <c r="X61" s="116">
        <v>0</v>
      </c>
      <c r="Y61" s="116">
        <v>0</v>
      </c>
      <c r="Z61" s="116">
        <v>0</v>
      </c>
      <c r="AA61" s="116">
        <v>0</v>
      </c>
      <c r="AB61" s="116">
        <v>0</v>
      </c>
      <c r="AC61" s="116">
        <v>0</v>
      </c>
      <c r="AD61" s="116">
        <v>0</v>
      </c>
      <c r="AE61" s="116">
        <v>0</v>
      </c>
      <c r="AF61" s="116">
        <v>0</v>
      </c>
      <c r="AG61" s="116">
        <v>0</v>
      </c>
      <c r="AH61" s="116">
        <v>0</v>
      </c>
      <c r="AI61" s="116">
        <v>0</v>
      </c>
      <c r="AJ61" s="116">
        <v>0</v>
      </c>
      <c r="AK61" s="116">
        <v>0</v>
      </c>
      <c r="AL61" s="116">
        <v>0</v>
      </c>
      <c r="AM61" s="116">
        <v>0</v>
      </c>
      <c r="AN61" s="116">
        <v>0</v>
      </c>
      <c r="AO61" s="116">
        <v>0</v>
      </c>
      <c r="AP61" s="116">
        <v>0</v>
      </c>
      <c r="AQ61" s="116">
        <v>0</v>
      </c>
      <c r="AR61" s="116">
        <v>0</v>
      </c>
      <c r="AS61" s="116">
        <v>0</v>
      </c>
      <c r="AT61" s="116">
        <v>0</v>
      </c>
      <c r="AU61" s="116">
        <v>0</v>
      </c>
      <c r="AV61" s="116">
        <v>0</v>
      </c>
      <c r="AW61" s="116">
        <v>0</v>
      </c>
      <c r="AX61" s="116">
        <v>0</v>
      </c>
      <c r="AY61" s="116">
        <v>0</v>
      </c>
      <c r="AZ61" s="116">
        <v>0</v>
      </c>
      <c r="BA61" s="116">
        <v>0</v>
      </c>
      <c r="BB61" s="116">
        <v>0</v>
      </c>
      <c r="BC61" s="116">
        <v>0</v>
      </c>
      <c r="BD61" s="116">
        <v>0</v>
      </c>
      <c r="BE61" s="116">
        <v>0</v>
      </c>
      <c r="BF61" s="116">
        <v>0</v>
      </c>
      <c r="BG61" s="116">
        <v>0</v>
      </c>
      <c r="BH61" s="116">
        <v>0</v>
      </c>
      <c r="BI61" s="116">
        <v>0</v>
      </c>
      <c r="BJ61" s="116">
        <v>0</v>
      </c>
      <c r="BK61" s="116">
        <v>0</v>
      </c>
      <c r="BL61" s="116">
        <v>0</v>
      </c>
      <c r="BM61" s="116">
        <v>0</v>
      </c>
      <c r="BN61" s="116">
        <v>0</v>
      </c>
      <c r="BO61" s="116">
        <v>0</v>
      </c>
      <c r="BP61" s="116">
        <v>0</v>
      </c>
      <c r="BQ61" s="116">
        <v>0</v>
      </c>
      <c r="BR61" s="116">
        <v>0</v>
      </c>
      <c r="BS61" s="116">
        <v>0</v>
      </c>
      <c r="BT61" s="116">
        <v>0</v>
      </c>
      <c r="BU61" s="116">
        <v>0</v>
      </c>
      <c r="BV61" s="116">
        <v>0</v>
      </c>
      <c r="BW61" s="116">
        <v>0</v>
      </c>
      <c r="BX61" s="116">
        <v>0</v>
      </c>
      <c r="BY61" s="116">
        <v>0</v>
      </c>
      <c r="BZ61" s="116">
        <v>0</v>
      </c>
      <c r="CA61" s="116">
        <v>0</v>
      </c>
      <c r="CB61" s="116">
        <v>0</v>
      </c>
      <c r="CC61" s="116">
        <v>0</v>
      </c>
      <c r="CD61" s="116">
        <v>0</v>
      </c>
      <c r="CE61" s="116">
        <v>0</v>
      </c>
      <c r="CF61" s="116">
        <v>0</v>
      </c>
      <c r="CG61" s="116">
        <v>0</v>
      </c>
      <c r="CH61" s="116">
        <v>0</v>
      </c>
      <c r="CI61" s="116">
        <v>0</v>
      </c>
      <c r="CJ61" s="116">
        <v>0</v>
      </c>
      <c r="CK61" s="116">
        <v>0</v>
      </c>
      <c r="CL61" s="116">
        <v>0</v>
      </c>
      <c r="CM61" s="116">
        <v>0</v>
      </c>
      <c r="CN61" s="116">
        <v>0</v>
      </c>
      <c r="CO61" s="116">
        <v>0</v>
      </c>
      <c r="CP61" s="116">
        <v>0</v>
      </c>
      <c r="CQ61" s="116">
        <v>0</v>
      </c>
      <c r="CR61" s="116">
        <v>0</v>
      </c>
      <c r="CS61" s="116">
        <v>0</v>
      </c>
      <c r="CT61" s="116">
        <v>0</v>
      </c>
      <c r="CU61" s="116">
        <v>0</v>
      </c>
      <c r="CV61" s="116">
        <v>0</v>
      </c>
      <c r="CW61" s="116">
        <v>0</v>
      </c>
      <c r="CX61" s="116">
        <v>0</v>
      </c>
      <c r="CY61" s="116">
        <v>0</v>
      </c>
      <c r="CZ61" s="116">
        <v>0</v>
      </c>
      <c r="DA61" s="116">
        <v>0</v>
      </c>
      <c r="DB61" s="116">
        <v>0</v>
      </c>
      <c r="DC61" s="116">
        <v>0</v>
      </c>
      <c r="DD61" s="116">
        <v>0</v>
      </c>
      <c r="DE61" s="116"/>
      <c r="DF61" s="116"/>
      <c r="DG61" s="101">
        <f t="shared" si="40"/>
        <v>0</v>
      </c>
    </row>
    <row r="62" spans="1:111" s="25" customFormat="1" x14ac:dyDescent="0.25">
      <c r="A62" s="22"/>
      <c r="B62" s="22" t="s">
        <v>87</v>
      </c>
      <c r="C62" s="23">
        <v>0</v>
      </c>
      <c r="D62" s="23">
        <v>0</v>
      </c>
      <c r="E62" s="23">
        <v>0</v>
      </c>
      <c r="F62" s="23">
        <v>0</v>
      </c>
      <c r="G62" s="23">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c r="DF62" s="24"/>
      <c r="DG62" s="101">
        <f t="shared" si="40"/>
        <v>0</v>
      </c>
    </row>
    <row r="63" spans="1:111" s="25" customFormat="1" x14ac:dyDescent="0.25">
      <c r="A63" s="22"/>
      <c r="B63" s="22" t="s">
        <v>84</v>
      </c>
      <c r="C63" s="23">
        <v>0</v>
      </c>
      <c r="D63" s="23">
        <v>0</v>
      </c>
      <c r="E63" s="23">
        <v>0</v>
      </c>
      <c r="F63" s="23">
        <v>0</v>
      </c>
      <c r="G63" s="23">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0</v>
      </c>
      <c r="AN63" s="24">
        <v>0</v>
      </c>
      <c r="AO63" s="24">
        <v>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24">
        <v>0</v>
      </c>
      <c r="CR63" s="24">
        <v>0</v>
      </c>
      <c r="CS63" s="24">
        <v>0</v>
      </c>
      <c r="CT63" s="24">
        <v>0</v>
      </c>
      <c r="CU63" s="24">
        <v>0</v>
      </c>
      <c r="CV63" s="24">
        <v>0</v>
      </c>
      <c r="CW63" s="24">
        <v>0</v>
      </c>
      <c r="CX63" s="24">
        <v>0</v>
      </c>
      <c r="CY63" s="24">
        <v>0</v>
      </c>
      <c r="CZ63" s="24">
        <v>0</v>
      </c>
      <c r="DA63" s="24">
        <v>0</v>
      </c>
      <c r="DB63" s="24">
        <v>0</v>
      </c>
      <c r="DC63" s="24">
        <v>0</v>
      </c>
      <c r="DD63" s="24">
        <v>0</v>
      </c>
      <c r="DE63" s="24"/>
      <c r="DF63" s="24"/>
      <c r="DG63" s="101">
        <f t="shared" si="40"/>
        <v>0</v>
      </c>
    </row>
    <row r="64" spans="1:111" s="25" customFormat="1" x14ac:dyDescent="0.25">
      <c r="A64" s="22"/>
      <c r="B64" s="22" t="s">
        <v>54</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c r="X64" s="23">
        <v>0</v>
      </c>
      <c r="Y64" s="23">
        <v>0</v>
      </c>
      <c r="Z64" s="23">
        <v>0</v>
      </c>
      <c r="AA64" s="23">
        <v>0</v>
      </c>
      <c r="AB64" s="23">
        <v>0</v>
      </c>
      <c r="AC64" s="23">
        <v>0</v>
      </c>
      <c r="AD64" s="23">
        <v>0</v>
      </c>
      <c r="AE64" s="23">
        <v>0</v>
      </c>
      <c r="AF64" s="23">
        <v>0</v>
      </c>
      <c r="AG64" s="23">
        <v>0</v>
      </c>
      <c r="AH64" s="23">
        <v>0</v>
      </c>
      <c r="AI64" s="23">
        <v>0</v>
      </c>
      <c r="AJ64" s="23">
        <v>0</v>
      </c>
      <c r="AK64" s="23">
        <v>0</v>
      </c>
      <c r="AL64" s="23">
        <v>0</v>
      </c>
      <c r="AM64" s="23">
        <v>0</v>
      </c>
      <c r="AN64" s="23">
        <v>0</v>
      </c>
      <c r="AO64" s="23">
        <v>0</v>
      </c>
      <c r="AP64" s="23">
        <v>0</v>
      </c>
      <c r="AQ64" s="23">
        <v>0</v>
      </c>
      <c r="AR64" s="23">
        <v>0</v>
      </c>
      <c r="AS64" s="23">
        <v>0</v>
      </c>
      <c r="AT64" s="23">
        <v>0</v>
      </c>
      <c r="AU64" s="23">
        <v>0</v>
      </c>
      <c r="AV64" s="23">
        <v>0</v>
      </c>
      <c r="AW64" s="23">
        <v>0</v>
      </c>
      <c r="AX64" s="23">
        <v>0</v>
      </c>
      <c r="AY64" s="23">
        <v>0</v>
      </c>
      <c r="AZ64" s="23">
        <v>0</v>
      </c>
      <c r="BA64" s="23">
        <v>500</v>
      </c>
      <c r="BB64" s="23">
        <v>0</v>
      </c>
      <c r="BC64" s="23">
        <v>0</v>
      </c>
      <c r="BD64" s="23">
        <v>0</v>
      </c>
      <c r="BE64" s="23">
        <v>0</v>
      </c>
      <c r="BF64" s="23">
        <v>0</v>
      </c>
      <c r="BG64" s="23">
        <v>0</v>
      </c>
      <c r="BH64" s="23">
        <v>0</v>
      </c>
      <c r="BI64" s="23">
        <v>0</v>
      </c>
      <c r="BJ64" s="23">
        <v>0</v>
      </c>
      <c r="BK64" s="23">
        <v>0</v>
      </c>
      <c r="BL64" s="23">
        <v>0</v>
      </c>
      <c r="BM64" s="23">
        <v>0</v>
      </c>
      <c r="BN64" s="23">
        <v>0</v>
      </c>
      <c r="BO64" s="23">
        <v>0</v>
      </c>
      <c r="BP64" s="23">
        <v>0</v>
      </c>
      <c r="BQ64" s="23">
        <v>0</v>
      </c>
      <c r="BR64" s="23">
        <v>0</v>
      </c>
      <c r="BS64" s="23">
        <v>0</v>
      </c>
      <c r="BT64" s="23">
        <v>0</v>
      </c>
      <c r="BU64" s="23">
        <v>0</v>
      </c>
      <c r="BV64" s="23">
        <v>0</v>
      </c>
      <c r="BW64" s="23">
        <v>0</v>
      </c>
      <c r="BX64" s="23">
        <v>0</v>
      </c>
      <c r="BY64" s="23">
        <v>0</v>
      </c>
      <c r="BZ64" s="23">
        <v>0</v>
      </c>
      <c r="CA64" s="23">
        <v>0</v>
      </c>
      <c r="CB64" s="23">
        <v>0</v>
      </c>
      <c r="CC64" s="23">
        <v>0</v>
      </c>
      <c r="CD64" s="23">
        <v>0</v>
      </c>
      <c r="CE64" s="23">
        <v>0</v>
      </c>
      <c r="CF64" s="23">
        <v>0</v>
      </c>
      <c r="CG64" s="23">
        <v>0</v>
      </c>
      <c r="CH64" s="23">
        <v>0</v>
      </c>
      <c r="CI64" s="23">
        <v>0</v>
      </c>
      <c r="CJ64" s="23">
        <v>0</v>
      </c>
      <c r="CK64" s="23">
        <v>0</v>
      </c>
      <c r="CL64" s="23">
        <v>0</v>
      </c>
      <c r="CM64" s="23">
        <v>0</v>
      </c>
      <c r="CN64" s="23">
        <v>0</v>
      </c>
      <c r="CO64" s="23">
        <v>0</v>
      </c>
      <c r="CP64" s="23">
        <v>0</v>
      </c>
      <c r="CQ64" s="23">
        <v>0</v>
      </c>
      <c r="CR64" s="23">
        <v>0</v>
      </c>
      <c r="CS64" s="23">
        <v>0</v>
      </c>
      <c r="CT64" s="23">
        <v>0</v>
      </c>
      <c r="CU64" s="23">
        <v>0</v>
      </c>
      <c r="CV64" s="23">
        <v>0</v>
      </c>
      <c r="CW64" s="23">
        <v>0</v>
      </c>
      <c r="CX64" s="23">
        <v>0</v>
      </c>
      <c r="CY64" s="23">
        <v>0</v>
      </c>
      <c r="CZ64" s="23">
        <v>0</v>
      </c>
      <c r="DA64" s="23">
        <v>0</v>
      </c>
      <c r="DB64" s="23">
        <v>0</v>
      </c>
      <c r="DC64" s="23">
        <v>0</v>
      </c>
      <c r="DD64" s="23">
        <v>0</v>
      </c>
      <c r="DE64" s="23"/>
      <c r="DF64" s="23"/>
      <c r="DG64" s="101">
        <f t="shared" si="40"/>
        <v>500</v>
      </c>
    </row>
    <row r="65" spans="1:111" s="25" customFormat="1" x14ac:dyDescent="0.25">
      <c r="A65" s="22"/>
      <c r="B65" s="22" t="s">
        <v>16</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3">
        <v>0</v>
      </c>
      <c r="Z65" s="23">
        <v>0</v>
      </c>
      <c r="AA65" s="23">
        <v>0</v>
      </c>
      <c r="AB65" s="23">
        <v>0</v>
      </c>
      <c r="AC65" s="23">
        <v>0</v>
      </c>
      <c r="AD65" s="23">
        <v>0</v>
      </c>
      <c r="AE65" s="23">
        <v>0</v>
      </c>
      <c r="AF65" s="23">
        <v>0</v>
      </c>
      <c r="AG65" s="23">
        <v>0</v>
      </c>
      <c r="AH65" s="23">
        <v>0</v>
      </c>
      <c r="AI65" s="23">
        <v>0</v>
      </c>
      <c r="AJ65" s="23">
        <v>0</v>
      </c>
      <c r="AK65" s="23">
        <v>0</v>
      </c>
      <c r="AL65" s="23">
        <v>0</v>
      </c>
      <c r="AM65" s="23">
        <v>0</v>
      </c>
      <c r="AN65" s="23">
        <v>0</v>
      </c>
      <c r="AO65" s="23">
        <v>0</v>
      </c>
      <c r="AP65" s="23">
        <v>0</v>
      </c>
      <c r="AQ65" s="23">
        <v>0</v>
      </c>
      <c r="AR65" s="23">
        <v>0</v>
      </c>
      <c r="AS65" s="23">
        <v>0</v>
      </c>
      <c r="AT65" s="23">
        <v>0</v>
      </c>
      <c r="AU65" s="23">
        <v>0</v>
      </c>
      <c r="AV65" s="23">
        <v>0</v>
      </c>
      <c r="AW65" s="23">
        <v>0</v>
      </c>
      <c r="AX65" s="23">
        <v>0</v>
      </c>
      <c r="AY65" s="23">
        <v>0</v>
      </c>
      <c r="AZ65" s="23">
        <v>0</v>
      </c>
      <c r="BA65" s="23">
        <v>0</v>
      </c>
      <c r="BB65" s="23">
        <v>0</v>
      </c>
      <c r="BC65" s="23">
        <v>0</v>
      </c>
      <c r="BD65" s="23">
        <v>0</v>
      </c>
      <c r="BE65" s="23">
        <v>0</v>
      </c>
      <c r="BF65" s="23">
        <v>0</v>
      </c>
      <c r="BG65" s="23">
        <v>0</v>
      </c>
      <c r="BH65" s="23">
        <v>0</v>
      </c>
      <c r="BI65" s="23">
        <v>0</v>
      </c>
      <c r="BJ65" s="23">
        <v>0</v>
      </c>
      <c r="BK65" s="23">
        <v>0</v>
      </c>
      <c r="BL65" s="23">
        <v>0</v>
      </c>
      <c r="BM65" s="23">
        <v>0</v>
      </c>
      <c r="BN65" s="23">
        <v>0</v>
      </c>
      <c r="BO65" s="23">
        <v>0</v>
      </c>
      <c r="BP65" s="23">
        <v>0</v>
      </c>
      <c r="BQ65" s="23">
        <v>0</v>
      </c>
      <c r="BR65" s="23">
        <v>0</v>
      </c>
      <c r="BS65" s="23">
        <v>0</v>
      </c>
      <c r="BT65" s="23">
        <v>0</v>
      </c>
      <c r="BU65" s="23">
        <v>0</v>
      </c>
      <c r="BV65" s="23">
        <v>0</v>
      </c>
      <c r="BW65" s="23">
        <v>0</v>
      </c>
      <c r="BX65" s="23">
        <v>0</v>
      </c>
      <c r="BY65" s="23">
        <v>0</v>
      </c>
      <c r="BZ65" s="23">
        <v>0</v>
      </c>
      <c r="CA65" s="23">
        <v>0</v>
      </c>
      <c r="CB65" s="23">
        <v>0</v>
      </c>
      <c r="CC65" s="23">
        <v>0</v>
      </c>
      <c r="CD65" s="23">
        <v>0</v>
      </c>
      <c r="CE65" s="23">
        <v>0</v>
      </c>
      <c r="CF65" s="23">
        <v>0</v>
      </c>
      <c r="CG65" s="23">
        <v>0</v>
      </c>
      <c r="CH65" s="23">
        <v>0</v>
      </c>
      <c r="CI65" s="23">
        <v>0</v>
      </c>
      <c r="CJ65" s="23">
        <v>0</v>
      </c>
      <c r="CK65" s="23">
        <v>0</v>
      </c>
      <c r="CL65" s="23">
        <v>0</v>
      </c>
      <c r="CM65" s="23">
        <v>0</v>
      </c>
      <c r="CN65" s="23">
        <v>0</v>
      </c>
      <c r="CO65" s="23">
        <v>0</v>
      </c>
      <c r="CP65" s="23">
        <v>0</v>
      </c>
      <c r="CQ65" s="23">
        <v>0</v>
      </c>
      <c r="CR65" s="23">
        <v>0</v>
      </c>
      <c r="CS65" s="23">
        <v>0</v>
      </c>
      <c r="CT65" s="23">
        <v>0</v>
      </c>
      <c r="CU65" s="23">
        <v>0</v>
      </c>
      <c r="CV65" s="23">
        <v>0</v>
      </c>
      <c r="CW65" s="23">
        <v>0</v>
      </c>
      <c r="CX65" s="23">
        <v>0</v>
      </c>
      <c r="CY65" s="23">
        <v>0</v>
      </c>
      <c r="CZ65" s="23">
        <v>0</v>
      </c>
      <c r="DA65" s="23">
        <v>0</v>
      </c>
      <c r="DB65" s="23">
        <v>0</v>
      </c>
      <c r="DC65" s="23">
        <v>0</v>
      </c>
      <c r="DD65" s="23">
        <v>0</v>
      </c>
      <c r="DE65" s="23"/>
      <c r="DF65" s="23"/>
      <c r="DG65" s="101">
        <f t="shared" si="40"/>
        <v>0</v>
      </c>
    </row>
    <row r="66" spans="1:111" s="117" customFormat="1" x14ac:dyDescent="0.25">
      <c r="A66" s="115"/>
      <c r="B66" s="115" t="s">
        <v>46</v>
      </c>
      <c r="C66" s="116">
        <v>0</v>
      </c>
      <c r="D66" s="116">
        <v>0</v>
      </c>
      <c r="E66" s="116">
        <v>0</v>
      </c>
      <c r="F66" s="116">
        <v>0</v>
      </c>
      <c r="G66" s="116">
        <v>0</v>
      </c>
      <c r="H66" s="116">
        <v>0</v>
      </c>
      <c r="I66" s="116">
        <v>0</v>
      </c>
      <c r="J66" s="116">
        <v>0</v>
      </c>
      <c r="K66" s="116">
        <v>0</v>
      </c>
      <c r="L66" s="116">
        <v>0</v>
      </c>
      <c r="M66" s="116">
        <v>0</v>
      </c>
      <c r="N66" s="116">
        <v>0</v>
      </c>
      <c r="O66" s="116">
        <v>0</v>
      </c>
      <c r="P66" s="116">
        <v>0</v>
      </c>
      <c r="Q66" s="116">
        <v>0</v>
      </c>
      <c r="R66" s="116">
        <v>0</v>
      </c>
      <c r="S66" s="116">
        <v>0</v>
      </c>
      <c r="T66" s="116">
        <v>0</v>
      </c>
      <c r="U66" s="116">
        <v>0</v>
      </c>
      <c r="V66" s="116">
        <v>0</v>
      </c>
      <c r="W66" s="116">
        <v>0</v>
      </c>
      <c r="X66" s="116">
        <v>0</v>
      </c>
      <c r="Y66" s="116">
        <v>0</v>
      </c>
      <c r="Z66" s="116">
        <v>0</v>
      </c>
      <c r="AA66" s="116">
        <v>0</v>
      </c>
      <c r="AB66" s="116">
        <v>0</v>
      </c>
      <c r="AC66" s="116">
        <v>0</v>
      </c>
      <c r="AD66" s="116">
        <v>0</v>
      </c>
      <c r="AE66" s="116">
        <v>0</v>
      </c>
      <c r="AF66" s="116">
        <v>0</v>
      </c>
      <c r="AG66" s="116">
        <v>0</v>
      </c>
      <c r="AH66" s="116">
        <v>0</v>
      </c>
      <c r="AI66" s="116">
        <v>0</v>
      </c>
      <c r="AJ66" s="116">
        <v>0</v>
      </c>
      <c r="AK66" s="116">
        <v>0</v>
      </c>
      <c r="AL66" s="116">
        <v>0</v>
      </c>
      <c r="AM66" s="116">
        <v>0</v>
      </c>
      <c r="AN66" s="116">
        <v>0</v>
      </c>
      <c r="AO66" s="116">
        <v>0</v>
      </c>
      <c r="AP66" s="116">
        <v>0</v>
      </c>
      <c r="AQ66" s="116">
        <v>0</v>
      </c>
      <c r="AR66" s="116">
        <v>0</v>
      </c>
      <c r="AS66" s="116">
        <v>0</v>
      </c>
      <c r="AT66" s="116">
        <v>0</v>
      </c>
      <c r="AU66" s="116">
        <v>0</v>
      </c>
      <c r="AV66" s="116">
        <v>0</v>
      </c>
      <c r="AW66" s="116">
        <v>0</v>
      </c>
      <c r="AX66" s="116">
        <v>0</v>
      </c>
      <c r="AY66" s="116">
        <v>0</v>
      </c>
      <c r="AZ66" s="116">
        <v>0</v>
      </c>
      <c r="BA66" s="116">
        <v>0</v>
      </c>
      <c r="BB66" s="116">
        <v>0</v>
      </c>
      <c r="BC66" s="116">
        <v>0</v>
      </c>
      <c r="BD66" s="116">
        <v>0</v>
      </c>
      <c r="BE66" s="116">
        <v>0</v>
      </c>
      <c r="BF66" s="116">
        <v>0</v>
      </c>
      <c r="BG66" s="116">
        <v>0</v>
      </c>
      <c r="BH66" s="116">
        <v>0</v>
      </c>
      <c r="BI66" s="116">
        <v>0</v>
      </c>
      <c r="BJ66" s="116">
        <v>0</v>
      </c>
      <c r="BK66" s="116">
        <v>0</v>
      </c>
      <c r="BL66" s="116">
        <v>0</v>
      </c>
      <c r="BM66" s="116">
        <v>0</v>
      </c>
      <c r="BN66" s="116">
        <v>0</v>
      </c>
      <c r="BO66" s="116">
        <v>0</v>
      </c>
      <c r="BP66" s="116">
        <v>0</v>
      </c>
      <c r="BQ66" s="116">
        <v>0</v>
      </c>
      <c r="BR66" s="116">
        <v>0</v>
      </c>
      <c r="BS66" s="116">
        <v>0</v>
      </c>
      <c r="BT66" s="116">
        <v>0</v>
      </c>
      <c r="BU66" s="116">
        <v>0</v>
      </c>
      <c r="BV66" s="116">
        <v>0</v>
      </c>
      <c r="BW66" s="116">
        <v>0</v>
      </c>
      <c r="BX66" s="116">
        <v>0</v>
      </c>
      <c r="BY66" s="116">
        <v>0</v>
      </c>
      <c r="BZ66" s="116">
        <v>0</v>
      </c>
      <c r="CA66" s="116">
        <v>0</v>
      </c>
      <c r="CB66" s="116">
        <v>0</v>
      </c>
      <c r="CC66" s="116">
        <v>0</v>
      </c>
      <c r="CD66" s="116">
        <v>0</v>
      </c>
      <c r="CE66" s="116">
        <v>0</v>
      </c>
      <c r="CF66" s="116">
        <v>0</v>
      </c>
      <c r="CG66" s="116">
        <v>0</v>
      </c>
      <c r="CH66" s="116">
        <v>0</v>
      </c>
      <c r="CI66" s="116">
        <v>0</v>
      </c>
      <c r="CJ66" s="116">
        <v>0</v>
      </c>
      <c r="CK66" s="116">
        <v>0</v>
      </c>
      <c r="CL66" s="116">
        <v>0</v>
      </c>
      <c r="CM66" s="116">
        <v>0</v>
      </c>
      <c r="CN66" s="116">
        <v>0</v>
      </c>
      <c r="CO66" s="116">
        <v>0</v>
      </c>
      <c r="CP66" s="116">
        <v>0</v>
      </c>
      <c r="CQ66" s="116">
        <v>0</v>
      </c>
      <c r="CR66" s="116">
        <v>0</v>
      </c>
      <c r="CS66" s="116">
        <v>0</v>
      </c>
      <c r="CT66" s="116">
        <v>0</v>
      </c>
      <c r="CU66" s="116">
        <v>0</v>
      </c>
      <c r="CV66" s="116">
        <v>0</v>
      </c>
      <c r="CW66" s="116">
        <v>0</v>
      </c>
      <c r="CX66" s="116">
        <v>0</v>
      </c>
      <c r="CY66" s="116">
        <v>0</v>
      </c>
      <c r="CZ66" s="116">
        <v>0</v>
      </c>
      <c r="DA66" s="116">
        <v>0</v>
      </c>
      <c r="DB66" s="116">
        <v>0</v>
      </c>
      <c r="DC66" s="116">
        <v>0</v>
      </c>
      <c r="DD66" s="116">
        <v>0</v>
      </c>
      <c r="DE66" s="116"/>
      <c r="DF66" s="116"/>
      <c r="DG66" s="101">
        <f t="shared" si="40"/>
        <v>0</v>
      </c>
    </row>
    <row r="67" spans="1:111" s="25" customFormat="1" x14ac:dyDescent="0.25">
      <c r="A67" s="22"/>
      <c r="B67" s="22" t="s">
        <v>64</v>
      </c>
      <c r="C67" s="26">
        <f>SUM(C58:C66)</f>
        <v>0</v>
      </c>
      <c r="D67" s="26">
        <f t="shared" ref="D67:BO67" si="41">SUM(D58:D66)</f>
        <v>0</v>
      </c>
      <c r="E67" s="26">
        <f t="shared" si="41"/>
        <v>0</v>
      </c>
      <c r="F67" s="26">
        <f t="shared" si="41"/>
        <v>0</v>
      </c>
      <c r="G67" s="26">
        <f t="shared" si="41"/>
        <v>0</v>
      </c>
      <c r="H67" s="26">
        <f t="shared" si="41"/>
        <v>0</v>
      </c>
      <c r="I67" s="26">
        <f t="shared" si="41"/>
        <v>0</v>
      </c>
      <c r="J67" s="26">
        <f t="shared" si="41"/>
        <v>0</v>
      </c>
      <c r="K67" s="26">
        <f t="shared" si="41"/>
        <v>0</v>
      </c>
      <c r="L67" s="26">
        <f t="shared" si="41"/>
        <v>0</v>
      </c>
      <c r="M67" s="26">
        <f t="shared" si="41"/>
        <v>0</v>
      </c>
      <c r="N67" s="26">
        <f t="shared" si="41"/>
        <v>0</v>
      </c>
      <c r="O67" s="26">
        <f t="shared" si="41"/>
        <v>0</v>
      </c>
      <c r="P67" s="26">
        <f t="shared" si="41"/>
        <v>0</v>
      </c>
      <c r="Q67" s="26">
        <f t="shared" si="41"/>
        <v>0</v>
      </c>
      <c r="R67" s="26">
        <f t="shared" si="41"/>
        <v>0</v>
      </c>
      <c r="S67" s="26">
        <f t="shared" si="41"/>
        <v>0</v>
      </c>
      <c r="T67" s="26">
        <f t="shared" si="41"/>
        <v>0</v>
      </c>
      <c r="U67" s="26">
        <f t="shared" si="41"/>
        <v>0</v>
      </c>
      <c r="V67" s="26">
        <f t="shared" si="41"/>
        <v>0</v>
      </c>
      <c r="W67" s="26">
        <f t="shared" si="41"/>
        <v>0</v>
      </c>
      <c r="X67" s="26">
        <f t="shared" si="41"/>
        <v>0</v>
      </c>
      <c r="Y67" s="26">
        <f t="shared" si="41"/>
        <v>0</v>
      </c>
      <c r="Z67" s="26">
        <f t="shared" si="41"/>
        <v>0</v>
      </c>
      <c r="AA67" s="26">
        <f t="shared" si="41"/>
        <v>0</v>
      </c>
      <c r="AB67" s="26">
        <f t="shared" si="41"/>
        <v>0</v>
      </c>
      <c r="AC67" s="26">
        <f t="shared" si="41"/>
        <v>0</v>
      </c>
      <c r="AD67" s="26">
        <f t="shared" si="41"/>
        <v>0</v>
      </c>
      <c r="AE67" s="26">
        <f t="shared" si="41"/>
        <v>0</v>
      </c>
      <c r="AF67" s="26">
        <f t="shared" si="41"/>
        <v>0</v>
      </c>
      <c r="AG67" s="26">
        <f t="shared" si="41"/>
        <v>0</v>
      </c>
      <c r="AH67" s="26">
        <f t="shared" si="41"/>
        <v>0</v>
      </c>
      <c r="AI67" s="26">
        <f t="shared" si="41"/>
        <v>0</v>
      </c>
      <c r="AJ67" s="26">
        <f t="shared" si="41"/>
        <v>0</v>
      </c>
      <c r="AK67" s="26">
        <f t="shared" si="41"/>
        <v>0</v>
      </c>
      <c r="AL67" s="26">
        <f t="shared" si="41"/>
        <v>0</v>
      </c>
      <c r="AM67" s="26">
        <f t="shared" si="41"/>
        <v>0</v>
      </c>
      <c r="AN67" s="26">
        <f t="shared" si="41"/>
        <v>0</v>
      </c>
      <c r="AO67" s="26">
        <f t="shared" si="41"/>
        <v>0</v>
      </c>
      <c r="AP67" s="26">
        <f t="shared" si="41"/>
        <v>0</v>
      </c>
      <c r="AQ67" s="26">
        <f t="shared" si="41"/>
        <v>0</v>
      </c>
      <c r="AR67" s="26">
        <f t="shared" si="41"/>
        <v>0</v>
      </c>
      <c r="AS67" s="26">
        <f t="shared" si="41"/>
        <v>0</v>
      </c>
      <c r="AT67" s="26">
        <f t="shared" si="41"/>
        <v>0</v>
      </c>
      <c r="AU67" s="26">
        <f t="shared" si="41"/>
        <v>0</v>
      </c>
      <c r="AV67" s="26">
        <f t="shared" si="41"/>
        <v>0</v>
      </c>
      <c r="AW67" s="26">
        <f t="shared" si="41"/>
        <v>0</v>
      </c>
      <c r="AX67" s="26">
        <f t="shared" si="41"/>
        <v>0</v>
      </c>
      <c r="AY67" s="26">
        <f t="shared" si="41"/>
        <v>0</v>
      </c>
      <c r="AZ67" s="26">
        <f t="shared" si="41"/>
        <v>0</v>
      </c>
      <c r="BA67" s="26">
        <f t="shared" si="41"/>
        <v>500</v>
      </c>
      <c r="BB67" s="26">
        <f t="shared" si="41"/>
        <v>0</v>
      </c>
      <c r="BC67" s="26">
        <f t="shared" si="41"/>
        <v>0</v>
      </c>
      <c r="BD67" s="26">
        <f t="shared" si="41"/>
        <v>0</v>
      </c>
      <c r="BE67" s="26">
        <f t="shared" si="41"/>
        <v>0</v>
      </c>
      <c r="BF67" s="26">
        <f t="shared" si="41"/>
        <v>0</v>
      </c>
      <c r="BG67" s="26">
        <f t="shared" si="41"/>
        <v>0</v>
      </c>
      <c r="BH67" s="26">
        <f t="shared" si="41"/>
        <v>0</v>
      </c>
      <c r="BI67" s="26">
        <f t="shared" si="41"/>
        <v>0</v>
      </c>
      <c r="BJ67" s="26">
        <f t="shared" si="41"/>
        <v>0</v>
      </c>
      <c r="BK67" s="26">
        <f t="shared" si="41"/>
        <v>0</v>
      </c>
      <c r="BL67" s="26">
        <f t="shared" si="41"/>
        <v>0</v>
      </c>
      <c r="BM67" s="26">
        <f t="shared" si="41"/>
        <v>0</v>
      </c>
      <c r="BN67" s="26">
        <f t="shared" si="41"/>
        <v>0</v>
      </c>
      <c r="BO67" s="26">
        <f t="shared" si="41"/>
        <v>0</v>
      </c>
      <c r="BP67" s="26">
        <f t="shared" ref="BP67:DD67" si="42">SUM(BP58:BP66)</f>
        <v>0</v>
      </c>
      <c r="BQ67" s="26">
        <f t="shared" si="42"/>
        <v>0</v>
      </c>
      <c r="BR67" s="26">
        <f t="shared" si="42"/>
        <v>0</v>
      </c>
      <c r="BS67" s="26">
        <f t="shared" si="42"/>
        <v>0</v>
      </c>
      <c r="BT67" s="26">
        <f t="shared" si="42"/>
        <v>0</v>
      </c>
      <c r="BU67" s="26">
        <f t="shared" si="42"/>
        <v>0</v>
      </c>
      <c r="BV67" s="26">
        <f t="shared" si="42"/>
        <v>0</v>
      </c>
      <c r="BW67" s="26">
        <f t="shared" si="42"/>
        <v>0</v>
      </c>
      <c r="BX67" s="26">
        <f t="shared" si="42"/>
        <v>0</v>
      </c>
      <c r="BY67" s="26">
        <f t="shared" si="42"/>
        <v>0</v>
      </c>
      <c r="BZ67" s="26">
        <f t="shared" si="42"/>
        <v>0</v>
      </c>
      <c r="CA67" s="26">
        <f t="shared" si="42"/>
        <v>0</v>
      </c>
      <c r="CB67" s="26">
        <f t="shared" si="42"/>
        <v>0</v>
      </c>
      <c r="CC67" s="26">
        <f t="shared" si="42"/>
        <v>0</v>
      </c>
      <c r="CD67" s="26">
        <f t="shared" si="42"/>
        <v>0</v>
      </c>
      <c r="CE67" s="26">
        <f t="shared" si="42"/>
        <v>0</v>
      </c>
      <c r="CF67" s="26">
        <f t="shared" si="42"/>
        <v>0</v>
      </c>
      <c r="CG67" s="26">
        <f t="shared" si="42"/>
        <v>0</v>
      </c>
      <c r="CH67" s="26">
        <f t="shared" si="42"/>
        <v>0</v>
      </c>
      <c r="CI67" s="26">
        <f t="shared" si="42"/>
        <v>0</v>
      </c>
      <c r="CJ67" s="26">
        <f t="shared" si="42"/>
        <v>0</v>
      </c>
      <c r="CK67" s="26">
        <f t="shared" si="42"/>
        <v>0</v>
      </c>
      <c r="CL67" s="26">
        <f t="shared" si="42"/>
        <v>0</v>
      </c>
      <c r="CM67" s="26">
        <f t="shared" si="42"/>
        <v>0</v>
      </c>
      <c r="CN67" s="26">
        <f t="shared" si="42"/>
        <v>0</v>
      </c>
      <c r="CO67" s="26">
        <f t="shared" si="42"/>
        <v>0</v>
      </c>
      <c r="CP67" s="26">
        <f t="shared" si="42"/>
        <v>0</v>
      </c>
      <c r="CQ67" s="26">
        <f t="shared" si="42"/>
        <v>0</v>
      </c>
      <c r="CR67" s="26">
        <f t="shared" si="42"/>
        <v>0</v>
      </c>
      <c r="CS67" s="26">
        <f t="shared" si="42"/>
        <v>0</v>
      </c>
      <c r="CT67" s="26">
        <f t="shared" si="42"/>
        <v>0</v>
      </c>
      <c r="CU67" s="26">
        <f t="shared" si="42"/>
        <v>0</v>
      </c>
      <c r="CV67" s="26">
        <f t="shared" si="42"/>
        <v>0</v>
      </c>
      <c r="CW67" s="26">
        <f t="shared" si="42"/>
        <v>0</v>
      </c>
      <c r="CX67" s="26">
        <f t="shared" si="42"/>
        <v>0</v>
      </c>
      <c r="CY67" s="26">
        <f t="shared" si="42"/>
        <v>0</v>
      </c>
      <c r="CZ67" s="26">
        <f t="shared" si="42"/>
        <v>0</v>
      </c>
      <c r="DA67" s="26">
        <f t="shared" si="42"/>
        <v>0</v>
      </c>
      <c r="DB67" s="26">
        <f t="shared" si="42"/>
        <v>0</v>
      </c>
      <c r="DC67" s="26">
        <f t="shared" si="42"/>
        <v>0</v>
      </c>
      <c r="DD67" s="26">
        <f t="shared" si="42"/>
        <v>0</v>
      </c>
      <c r="DE67" s="26"/>
      <c r="DF67" s="26"/>
      <c r="DG67" s="102">
        <f t="shared" si="40"/>
        <v>500</v>
      </c>
    </row>
    <row r="68" spans="1:111" s="25" customFormat="1" x14ac:dyDescent="0.25">
      <c r="A68" s="22"/>
      <c r="B68" s="22"/>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101"/>
    </row>
    <row r="69" spans="1:111" s="29" customFormat="1" x14ac:dyDescent="0.25">
      <c r="A69" s="27" t="s">
        <v>91</v>
      </c>
      <c r="B69" s="27"/>
      <c r="C69" s="28">
        <f t="shared" ref="C69:AH69" si="43">C56+C67</f>
        <v>0</v>
      </c>
      <c r="D69" s="28">
        <f t="shared" si="43"/>
        <v>0</v>
      </c>
      <c r="E69" s="28">
        <f t="shared" si="43"/>
        <v>0</v>
      </c>
      <c r="F69" s="28">
        <f t="shared" si="43"/>
        <v>0</v>
      </c>
      <c r="G69" s="28">
        <f t="shared" si="43"/>
        <v>0</v>
      </c>
      <c r="H69" s="28">
        <f t="shared" si="43"/>
        <v>120.56066666666666</v>
      </c>
      <c r="I69" s="28">
        <f t="shared" si="43"/>
        <v>120.56066666666666</v>
      </c>
      <c r="J69" s="28">
        <f t="shared" si="43"/>
        <v>120.56066666666666</v>
      </c>
      <c r="K69" s="28">
        <f t="shared" si="43"/>
        <v>120.56066666666666</v>
      </c>
      <c r="L69" s="28">
        <f t="shared" si="43"/>
        <v>120.56066666666666</v>
      </c>
      <c r="M69" s="28">
        <f t="shared" si="43"/>
        <v>120.56066666666666</v>
      </c>
      <c r="N69" s="28">
        <f t="shared" si="43"/>
        <v>120.56066666666666</v>
      </c>
      <c r="O69" s="28">
        <f t="shared" si="43"/>
        <v>120.56066666666666</v>
      </c>
      <c r="P69" s="28">
        <f t="shared" si="43"/>
        <v>120.56066666666666</v>
      </c>
      <c r="Q69" s="28">
        <f t="shared" si="43"/>
        <v>120.56066666666666</v>
      </c>
      <c r="R69" s="28">
        <f t="shared" si="43"/>
        <v>120.56066666666666</v>
      </c>
      <c r="S69" s="28">
        <f t="shared" si="43"/>
        <v>120.56066666666666</v>
      </c>
      <c r="T69" s="28">
        <f t="shared" si="43"/>
        <v>120.56066666666666</v>
      </c>
      <c r="U69" s="28">
        <f t="shared" si="43"/>
        <v>120.56066666666666</v>
      </c>
      <c r="V69" s="28">
        <f t="shared" si="43"/>
        <v>120.56066666666666</v>
      </c>
      <c r="W69" s="28">
        <f t="shared" si="43"/>
        <v>120.56066666666666</v>
      </c>
      <c r="X69" s="28">
        <f t="shared" si="43"/>
        <v>120.56066666666666</v>
      </c>
      <c r="Y69" s="28">
        <f t="shared" si="43"/>
        <v>120.56066666666666</v>
      </c>
      <c r="Z69" s="28">
        <f t="shared" si="43"/>
        <v>120.56066666666666</v>
      </c>
      <c r="AA69" s="28">
        <f t="shared" si="43"/>
        <v>120.56066666666666</v>
      </c>
      <c r="AB69" s="28">
        <f t="shared" si="43"/>
        <v>120.56066666666666</v>
      </c>
      <c r="AC69" s="28">
        <f t="shared" si="43"/>
        <v>120.56066666666666</v>
      </c>
      <c r="AD69" s="28">
        <f t="shared" si="43"/>
        <v>120.56066666666666</v>
      </c>
      <c r="AE69" s="28">
        <f t="shared" si="43"/>
        <v>120.56066666666666</v>
      </c>
      <c r="AF69" s="28">
        <f t="shared" si="43"/>
        <v>120.56066666666666</v>
      </c>
      <c r="AG69" s="28">
        <f t="shared" si="43"/>
        <v>120.56066666666666</v>
      </c>
      <c r="AH69" s="28">
        <f t="shared" si="43"/>
        <v>120.56066666666666</v>
      </c>
      <c r="AI69" s="28">
        <f t="shared" ref="AI69:BN69" si="44">AI56+AI67</f>
        <v>240.56066666666666</v>
      </c>
      <c r="AJ69" s="28">
        <f t="shared" si="44"/>
        <v>120.56066666666666</v>
      </c>
      <c r="AK69" s="28">
        <f t="shared" si="44"/>
        <v>120.56066666666666</v>
      </c>
      <c r="AL69" s="28">
        <f t="shared" si="44"/>
        <v>120.56066666666666</v>
      </c>
      <c r="AM69" s="28">
        <f t="shared" si="44"/>
        <v>120.56066666666666</v>
      </c>
      <c r="AN69" s="28">
        <f t="shared" si="44"/>
        <v>120.56066666666666</v>
      </c>
      <c r="AO69" s="28">
        <f t="shared" si="44"/>
        <v>120.56066666666666</v>
      </c>
      <c r="AP69" s="28">
        <f t="shared" si="44"/>
        <v>120.56066666666666</v>
      </c>
      <c r="AQ69" s="28">
        <f t="shared" si="44"/>
        <v>120.56066666666666</v>
      </c>
      <c r="AR69" s="28">
        <f t="shared" si="44"/>
        <v>120.56066666666666</v>
      </c>
      <c r="AS69" s="28">
        <f t="shared" si="44"/>
        <v>120.56066666666666</v>
      </c>
      <c r="AT69" s="28">
        <f t="shared" si="44"/>
        <v>120.56066666666666</v>
      </c>
      <c r="AU69" s="28">
        <f t="shared" si="44"/>
        <v>120.56066666666666</v>
      </c>
      <c r="AV69" s="28">
        <f t="shared" si="44"/>
        <v>120.56066666666666</v>
      </c>
      <c r="AW69" s="28">
        <f t="shared" si="44"/>
        <v>120.56066666666666</v>
      </c>
      <c r="AX69" s="28">
        <f t="shared" si="44"/>
        <v>120.56066666666666</v>
      </c>
      <c r="AY69" s="28">
        <f t="shared" si="44"/>
        <v>120.56066666666666</v>
      </c>
      <c r="AZ69" s="28">
        <f t="shared" si="44"/>
        <v>120.56066666666666</v>
      </c>
      <c r="BA69" s="28">
        <f t="shared" si="44"/>
        <v>620.56066666666663</v>
      </c>
      <c r="BB69" s="28">
        <f t="shared" si="44"/>
        <v>120.56066666666666</v>
      </c>
      <c r="BC69" s="28">
        <f t="shared" si="44"/>
        <v>120.56066666666666</v>
      </c>
      <c r="BD69" s="28">
        <f t="shared" si="44"/>
        <v>120.56066666666666</v>
      </c>
      <c r="BE69" s="28">
        <f t="shared" si="44"/>
        <v>120.56066666666666</v>
      </c>
      <c r="BF69" s="28">
        <f t="shared" si="44"/>
        <v>120.56066666666666</v>
      </c>
      <c r="BG69" s="28">
        <f t="shared" si="44"/>
        <v>120.56066666666666</v>
      </c>
      <c r="BH69" s="28">
        <f t="shared" si="44"/>
        <v>240.56066666666666</v>
      </c>
      <c r="BI69" s="28">
        <f t="shared" si="44"/>
        <v>120.56066666666666</v>
      </c>
      <c r="BJ69" s="28">
        <f t="shared" si="44"/>
        <v>120.56066666666666</v>
      </c>
      <c r="BK69" s="28">
        <f t="shared" si="44"/>
        <v>120.56066666666666</v>
      </c>
      <c r="BL69" s="28">
        <f t="shared" si="44"/>
        <v>120.56066666666666</v>
      </c>
      <c r="BM69" s="28">
        <f t="shared" si="44"/>
        <v>120.56066666666666</v>
      </c>
      <c r="BN69" s="28">
        <f t="shared" si="44"/>
        <v>120.56066666666666</v>
      </c>
      <c r="BO69" s="28">
        <f t="shared" ref="BO69:CT69" si="45">BO56+BO67</f>
        <v>120.56066666666666</v>
      </c>
      <c r="BP69" s="28">
        <f t="shared" si="45"/>
        <v>120.56066666666666</v>
      </c>
      <c r="BQ69" s="28">
        <f t="shared" si="45"/>
        <v>120.56066666666666</v>
      </c>
      <c r="BR69" s="28">
        <f t="shared" si="45"/>
        <v>120.56066666666666</v>
      </c>
      <c r="BS69" s="28">
        <f t="shared" si="45"/>
        <v>120.56066666666666</v>
      </c>
      <c r="BT69" s="28">
        <f t="shared" si="45"/>
        <v>120.56066666666666</v>
      </c>
      <c r="BU69" s="28">
        <f t="shared" si="45"/>
        <v>120.56066666666666</v>
      </c>
      <c r="BV69" s="28">
        <f t="shared" si="45"/>
        <v>120.56066666666666</v>
      </c>
      <c r="BW69" s="28">
        <f t="shared" si="45"/>
        <v>120.56066666666666</v>
      </c>
      <c r="BX69" s="28">
        <f t="shared" si="45"/>
        <v>120.56066666666666</v>
      </c>
      <c r="BY69" s="28">
        <f t="shared" si="45"/>
        <v>120.56066666666666</v>
      </c>
      <c r="BZ69" s="28">
        <f t="shared" si="45"/>
        <v>120.56066666666666</v>
      </c>
      <c r="CA69" s="28">
        <f t="shared" si="45"/>
        <v>120.56066666666666</v>
      </c>
      <c r="CB69" s="28">
        <f t="shared" si="45"/>
        <v>120.56066666666666</v>
      </c>
      <c r="CC69" s="28">
        <f t="shared" si="45"/>
        <v>120.56066666666666</v>
      </c>
      <c r="CD69" s="28">
        <f t="shared" si="45"/>
        <v>120.56066666666666</v>
      </c>
      <c r="CE69" s="28">
        <f t="shared" si="45"/>
        <v>120.56066666666666</v>
      </c>
      <c r="CF69" s="28">
        <f t="shared" si="45"/>
        <v>120.56066666666666</v>
      </c>
      <c r="CG69" s="28">
        <f t="shared" si="45"/>
        <v>240.56066666666666</v>
      </c>
      <c r="CH69" s="28">
        <f t="shared" si="45"/>
        <v>120.56066666666666</v>
      </c>
      <c r="CI69" s="28">
        <f t="shared" si="45"/>
        <v>120.56066666666666</v>
      </c>
      <c r="CJ69" s="28">
        <f t="shared" si="45"/>
        <v>120.56066666666666</v>
      </c>
      <c r="CK69" s="28">
        <f t="shared" si="45"/>
        <v>120.56066666666666</v>
      </c>
      <c r="CL69" s="28">
        <f t="shared" si="45"/>
        <v>120.56066666666666</v>
      </c>
      <c r="CM69" s="28">
        <f t="shared" si="45"/>
        <v>120.56066666666666</v>
      </c>
      <c r="CN69" s="28">
        <f t="shared" si="45"/>
        <v>120.56066666666666</v>
      </c>
      <c r="CO69" s="28">
        <f t="shared" si="45"/>
        <v>120.56066666666666</v>
      </c>
      <c r="CP69" s="28">
        <f t="shared" si="45"/>
        <v>120.56066666666666</v>
      </c>
      <c r="CQ69" s="28">
        <f t="shared" si="45"/>
        <v>120.56066666666666</v>
      </c>
      <c r="CR69" s="28">
        <f t="shared" si="45"/>
        <v>120.56066666666666</v>
      </c>
      <c r="CS69" s="28">
        <f t="shared" si="45"/>
        <v>120.56066666666666</v>
      </c>
      <c r="CT69" s="28">
        <f t="shared" si="45"/>
        <v>120.56066666666666</v>
      </c>
      <c r="CU69" s="28">
        <f t="shared" ref="CU69:DD69" si="46">CU56+CU67</f>
        <v>120.56066666666666</v>
      </c>
      <c r="CV69" s="28">
        <f t="shared" si="46"/>
        <v>120.56066666666666</v>
      </c>
      <c r="CW69" s="28">
        <f t="shared" si="46"/>
        <v>120.56066666666666</v>
      </c>
      <c r="CX69" s="28">
        <f t="shared" si="46"/>
        <v>120.56066666666666</v>
      </c>
      <c r="CY69" s="28">
        <f t="shared" si="46"/>
        <v>120.56066666666666</v>
      </c>
      <c r="CZ69" s="28">
        <f t="shared" si="46"/>
        <v>121.56066666666666</v>
      </c>
      <c r="DA69" s="28">
        <f t="shared" si="46"/>
        <v>122.56066666666666</v>
      </c>
      <c r="DB69" s="28">
        <f t="shared" si="46"/>
        <v>123.56066666666666</v>
      </c>
      <c r="DC69" s="28">
        <f t="shared" si="46"/>
        <v>124.56066666666666</v>
      </c>
      <c r="DD69" s="28">
        <f t="shared" si="46"/>
        <v>125.56066666666666</v>
      </c>
      <c r="DE69" s="28"/>
      <c r="DF69" s="28"/>
      <c r="DG69" s="103">
        <f>SUM(C69:DD69)</f>
        <v>13051.62733333331</v>
      </c>
    </row>
    <row r="70" spans="1:111" s="42" customFormat="1" ht="16.5" thickBot="1" x14ac:dyDescent="0.3">
      <c r="A70" s="39"/>
      <c r="B70" s="39"/>
      <c r="C70" s="40"/>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104"/>
    </row>
    <row r="71" spans="1:111" s="81" customFormat="1" x14ac:dyDescent="0.25">
      <c r="A71" s="78"/>
      <c r="B71" s="78"/>
      <c r="C71" s="79"/>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105"/>
    </row>
    <row r="72" spans="1:111" ht="16.5" thickBot="1" x14ac:dyDescent="0.3"/>
    <row r="73" spans="1:111" ht="15.75" customHeight="1" x14ac:dyDescent="0.25">
      <c r="A73" s="30"/>
      <c r="B73" s="152" t="s">
        <v>39</v>
      </c>
      <c r="C73" s="153"/>
      <c r="D73" s="153"/>
      <c r="E73" s="153"/>
      <c r="F73" s="153"/>
      <c r="G73" s="153"/>
    </row>
    <row r="74" spans="1:111" ht="15.75" customHeight="1" x14ac:dyDescent="0.25">
      <c r="A74" s="31"/>
      <c r="B74" s="152"/>
      <c r="C74" s="153"/>
      <c r="D74" s="153"/>
      <c r="E74" s="153"/>
      <c r="F74" s="153"/>
      <c r="G74" s="153"/>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row>
    <row r="75" spans="1:111" ht="16.5" customHeight="1" thickBot="1" x14ac:dyDescent="0.3">
      <c r="A75" s="32"/>
      <c r="B75" s="152"/>
      <c r="C75" s="153"/>
      <c r="D75" s="153"/>
      <c r="E75" s="153"/>
      <c r="F75" s="153"/>
      <c r="G75" s="153"/>
      <c r="H75" s="80"/>
      <c r="I75" s="80"/>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80"/>
      <c r="DA75" s="80"/>
      <c r="DB75" s="80"/>
      <c r="DC75" s="80"/>
      <c r="DD75" s="80"/>
    </row>
    <row r="76" spans="1:111" ht="16.5" thickBot="1" x14ac:dyDescent="0.3"/>
    <row r="77" spans="1:111" ht="15.75" customHeight="1" x14ac:dyDescent="0.25">
      <c r="A77" s="33"/>
      <c r="B77" s="152" t="s">
        <v>88</v>
      </c>
      <c r="C77" s="153"/>
      <c r="D77" s="153"/>
      <c r="E77" s="153"/>
      <c r="F77" s="153"/>
      <c r="G77" s="153"/>
      <c r="H77" s="153"/>
      <c r="I77" s="153"/>
      <c r="J77" s="153"/>
      <c r="K77" s="153"/>
      <c r="L77" s="153"/>
      <c r="M77" s="153"/>
      <c r="N77" s="153"/>
      <c r="O77" s="153"/>
      <c r="P77" s="153"/>
      <c r="Q77" s="153"/>
      <c r="R77" s="153"/>
      <c r="S77" s="153"/>
      <c r="T77" s="153"/>
      <c r="U77" s="153"/>
      <c r="V77" s="153"/>
    </row>
    <row r="78" spans="1:111" ht="15.75" customHeight="1" x14ac:dyDescent="0.25">
      <c r="A78" s="34"/>
      <c r="B78" s="152"/>
      <c r="C78" s="153"/>
      <c r="D78" s="153"/>
      <c r="E78" s="153"/>
      <c r="F78" s="153"/>
      <c r="G78" s="153"/>
      <c r="H78" s="153"/>
      <c r="I78" s="153"/>
      <c r="J78" s="153"/>
      <c r="K78" s="153"/>
      <c r="L78" s="153"/>
      <c r="M78" s="153"/>
      <c r="N78" s="153"/>
      <c r="O78" s="153"/>
      <c r="P78" s="153"/>
      <c r="Q78" s="153"/>
      <c r="R78" s="153"/>
      <c r="S78" s="153"/>
      <c r="T78" s="153"/>
      <c r="U78" s="153"/>
      <c r="V78" s="153"/>
    </row>
    <row r="79" spans="1:111" ht="16.5" customHeight="1" thickBot="1" x14ac:dyDescent="0.3">
      <c r="A79" s="35"/>
      <c r="B79" s="152"/>
      <c r="C79" s="153"/>
      <c r="D79" s="153"/>
      <c r="E79" s="153"/>
      <c r="F79" s="153"/>
      <c r="G79" s="153"/>
      <c r="H79" s="153"/>
      <c r="I79" s="153"/>
      <c r="J79" s="153"/>
      <c r="K79" s="153"/>
      <c r="L79" s="153"/>
      <c r="M79" s="153"/>
      <c r="N79" s="153"/>
      <c r="O79" s="153"/>
      <c r="P79" s="153"/>
      <c r="Q79" s="153"/>
      <c r="R79" s="153"/>
      <c r="S79" s="153"/>
      <c r="T79" s="153"/>
      <c r="U79" s="153"/>
      <c r="V79" s="153"/>
    </row>
    <row r="81" spans="1:111" s="90" customFormat="1" x14ac:dyDescent="0.25">
      <c r="A81" s="150" t="s">
        <v>40</v>
      </c>
      <c r="B81" s="151" t="s">
        <v>41</v>
      </c>
      <c r="C81" s="88"/>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107"/>
    </row>
    <row r="82" spans="1:111" x14ac:dyDescent="0.25">
      <c r="A82" s="150"/>
      <c r="B82" s="151"/>
    </row>
    <row r="83" spans="1:111" x14ac:dyDescent="0.25">
      <c r="A83" s="150"/>
      <c r="B83" s="151"/>
    </row>
    <row r="85" spans="1:111" ht="35.25" customHeight="1" x14ac:dyDescent="0.5">
      <c r="A85" s="148" t="s">
        <v>164</v>
      </c>
      <c r="B85" s="154" t="s">
        <v>165</v>
      </c>
      <c r="C85" s="155"/>
      <c r="D85" s="155"/>
      <c r="E85" s="155"/>
      <c r="F85" s="155"/>
      <c r="G85" s="155"/>
      <c r="H85" s="155"/>
      <c r="I85" s="155"/>
      <c r="J85" s="155"/>
      <c r="K85" s="155"/>
    </row>
  </sheetData>
  <mergeCells count="5">
    <mergeCell ref="A81:A83"/>
    <mergeCell ref="B81:B83"/>
    <mergeCell ref="B73:G75"/>
    <mergeCell ref="B77:V79"/>
    <mergeCell ref="B85:K85"/>
  </mergeCells>
  <pageMargins left="0.70866141732283472" right="0.70866141732283472" top="0.74803149606299213" bottom="0.74803149606299213" header="0.31496062992125984" footer="0.31496062992125984"/>
  <pageSetup paperSize="8" scale="6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zoomScale="70" zoomScaleNormal="70" workbookViewId="0">
      <selection activeCell="C19" sqref="C19"/>
    </sheetView>
  </sheetViews>
  <sheetFormatPr defaultRowHeight="15" x14ac:dyDescent="0.2"/>
  <cols>
    <col min="1" max="1" width="70.109375" style="124" bestFit="1" customWidth="1"/>
    <col min="2" max="2" width="20.21875" style="124" bestFit="1" customWidth="1"/>
    <col min="3" max="3" width="105.109375" customWidth="1"/>
    <col min="4" max="4" width="45.77734375" style="7" customWidth="1"/>
  </cols>
  <sheetData>
    <row r="1" spans="1:4" ht="15.75" x14ac:dyDescent="0.25">
      <c r="A1" s="125" t="s">
        <v>103</v>
      </c>
      <c r="B1" s="125" t="s">
        <v>108</v>
      </c>
      <c r="C1" s="126" t="s">
        <v>104</v>
      </c>
      <c r="D1" s="139" t="s">
        <v>127</v>
      </c>
    </row>
    <row r="2" spans="1:4" ht="75.75" x14ac:dyDescent="0.25">
      <c r="A2" s="127" t="s">
        <v>114</v>
      </c>
      <c r="B2" s="134" t="s">
        <v>105</v>
      </c>
      <c r="C2" s="128" t="s">
        <v>93</v>
      </c>
      <c r="D2" s="7" t="s">
        <v>125</v>
      </c>
    </row>
    <row r="3" spans="1:4" ht="75.75" x14ac:dyDescent="0.25">
      <c r="A3" s="127" t="s">
        <v>115</v>
      </c>
      <c r="B3" s="134" t="s">
        <v>105</v>
      </c>
      <c r="C3" s="128" t="s">
        <v>124</v>
      </c>
      <c r="D3" s="7" t="s">
        <v>126</v>
      </c>
    </row>
    <row r="4" spans="1:4" ht="45.75" x14ac:dyDescent="0.25">
      <c r="A4" s="127" t="s">
        <v>116</v>
      </c>
      <c r="B4" s="134" t="s">
        <v>105</v>
      </c>
      <c r="C4" s="128" t="s">
        <v>121</v>
      </c>
      <c r="D4" s="7" t="s">
        <v>129</v>
      </c>
    </row>
    <row r="5" spans="1:4" ht="120.75" x14ac:dyDescent="0.25">
      <c r="A5" s="127" t="s">
        <v>117</v>
      </c>
      <c r="B5" s="134" t="s">
        <v>105</v>
      </c>
      <c r="C5" s="128" t="s">
        <v>102</v>
      </c>
      <c r="D5" s="7" t="s">
        <v>132</v>
      </c>
    </row>
    <row r="6" spans="1:4" ht="15.75" x14ac:dyDescent="0.25">
      <c r="A6" s="127" t="s">
        <v>118</v>
      </c>
      <c r="B6" s="134" t="s">
        <v>105</v>
      </c>
      <c r="C6" s="128" t="s">
        <v>120</v>
      </c>
    </row>
    <row r="7" spans="1:4" ht="15.75" x14ac:dyDescent="0.25">
      <c r="A7" s="129"/>
      <c r="B7" s="135"/>
      <c r="C7" s="130"/>
    </row>
    <row r="8" spans="1:4" ht="31.5" x14ac:dyDescent="0.25">
      <c r="A8" s="127" t="s">
        <v>69</v>
      </c>
      <c r="B8" s="134" t="s">
        <v>106</v>
      </c>
      <c r="C8" s="128" t="s">
        <v>119</v>
      </c>
    </row>
    <row r="9" spans="1:4" ht="31.5" x14ac:dyDescent="0.25">
      <c r="A9" s="146" t="s">
        <v>52</v>
      </c>
      <c r="B9" s="136" t="s">
        <v>107</v>
      </c>
      <c r="C9" s="128" t="s">
        <v>154</v>
      </c>
    </row>
    <row r="10" spans="1:4" ht="15.75" x14ac:dyDescent="0.25">
      <c r="A10" s="131" t="s">
        <v>67</v>
      </c>
      <c r="B10" s="136" t="s">
        <v>107</v>
      </c>
      <c r="C10" s="128" t="s">
        <v>96</v>
      </c>
    </row>
    <row r="11" spans="1:4" ht="15.75" x14ac:dyDescent="0.25">
      <c r="A11" s="127" t="s">
        <v>51</v>
      </c>
      <c r="B11" s="134" t="s">
        <v>109</v>
      </c>
      <c r="C11" s="128" t="s">
        <v>98</v>
      </c>
    </row>
    <row r="12" spans="1:4" ht="30.75" x14ac:dyDescent="0.25">
      <c r="A12" s="131" t="s">
        <v>68</v>
      </c>
      <c r="B12" s="136" t="s">
        <v>107</v>
      </c>
      <c r="C12" s="128" t="s">
        <v>96</v>
      </c>
      <c r="D12" s="7" t="s">
        <v>128</v>
      </c>
    </row>
    <row r="13" spans="1:4" ht="15.75" x14ac:dyDescent="0.25">
      <c r="A13" s="132" t="s">
        <v>86</v>
      </c>
      <c r="B13" s="137" t="s">
        <v>110</v>
      </c>
      <c r="C13" s="128" t="s">
        <v>96</v>
      </c>
    </row>
    <row r="14" spans="1:4" ht="31.5" x14ac:dyDescent="0.25">
      <c r="A14" s="132" t="s">
        <v>66</v>
      </c>
      <c r="B14" s="137" t="s">
        <v>106</v>
      </c>
      <c r="C14" s="128" t="s">
        <v>95</v>
      </c>
      <c r="D14" s="7" t="s">
        <v>136</v>
      </c>
    </row>
    <row r="15" spans="1:4" ht="15.75" x14ac:dyDescent="0.25">
      <c r="A15" s="127" t="s">
        <v>87</v>
      </c>
      <c r="B15" s="134" t="s">
        <v>109</v>
      </c>
      <c r="C15" s="128" t="s">
        <v>98</v>
      </c>
    </row>
    <row r="16" spans="1:4" ht="15.75" x14ac:dyDescent="0.25">
      <c r="A16" s="131" t="s">
        <v>83</v>
      </c>
      <c r="B16" s="136" t="s">
        <v>109</v>
      </c>
      <c r="C16" s="128" t="s">
        <v>98</v>
      </c>
    </row>
    <row r="17" spans="1:4" ht="15.75" x14ac:dyDescent="0.25">
      <c r="A17" s="131" t="s">
        <v>10</v>
      </c>
      <c r="B17" s="136" t="s">
        <v>109</v>
      </c>
      <c r="C17" s="128" t="s">
        <v>122</v>
      </c>
    </row>
    <row r="18" spans="1:4" ht="15.75" x14ac:dyDescent="0.25">
      <c r="A18" s="132" t="s">
        <v>71</v>
      </c>
      <c r="B18" s="137" t="s">
        <v>110</v>
      </c>
      <c r="C18" s="128" t="s">
        <v>99</v>
      </c>
    </row>
    <row r="19" spans="1:4" ht="31.5" x14ac:dyDescent="0.25">
      <c r="A19" s="146" t="s">
        <v>72</v>
      </c>
      <c r="B19" s="134" t="s">
        <v>109</v>
      </c>
      <c r="C19" s="147" t="s">
        <v>160</v>
      </c>
      <c r="D19" s="7" t="s">
        <v>130</v>
      </c>
    </row>
    <row r="20" spans="1:4" ht="15.75" x14ac:dyDescent="0.25">
      <c r="A20" s="131" t="s">
        <v>73</v>
      </c>
      <c r="B20" s="136" t="s">
        <v>109</v>
      </c>
      <c r="C20" s="128" t="s">
        <v>97</v>
      </c>
    </row>
    <row r="21" spans="1:4" ht="15.75" x14ac:dyDescent="0.25">
      <c r="A21" s="127" t="s">
        <v>54</v>
      </c>
      <c r="B21" s="134" t="s">
        <v>111</v>
      </c>
      <c r="C21" s="128" t="s">
        <v>100</v>
      </c>
    </row>
    <row r="22" spans="1:4" ht="31.5" x14ac:dyDescent="0.25">
      <c r="A22" s="133" t="s">
        <v>89</v>
      </c>
      <c r="B22" s="138" t="s">
        <v>109</v>
      </c>
      <c r="C22" s="128" t="s">
        <v>134</v>
      </c>
      <c r="D22" s="7" t="s">
        <v>135</v>
      </c>
    </row>
    <row r="23" spans="1:4" ht="31.5" x14ac:dyDescent="0.25">
      <c r="A23" s="145" t="s">
        <v>74</v>
      </c>
      <c r="B23" s="138" t="s">
        <v>109</v>
      </c>
      <c r="C23" s="128" t="s">
        <v>153</v>
      </c>
      <c r="D23" s="7" t="s">
        <v>133</v>
      </c>
    </row>
    <row r="24" spans="1:4" ht="15.75" x14ac:dyDescent="0.25">
      <c r="A24" s="133" t="s">
        <v>75</v>
      </c>
      <c r="B24" s="138" t="s">
        <v>109</v>
      </c>
      <c r="C24" s="128" t="s">
        <v>101</v>
      </c>
    </row>
    <row r="25" spans="1:4" ht="15.75" x14ac:dyDescent="0.25">
      <c r="A25" s="133" t="s">
        <v>76</v>
      </c>
      <c r="B25" s="138" t="s">
        <v>107</v>
      </c>
      <c r="C25" s="128" t="s">
        <v>96</v>
      </c>
    </row>
    <row r="26" spans="1:4" ht="15.75" x14ac:dyDescent="0.25">
      <c r="A26" s="127" t="s">
        <v>16</v>
      </c>
      <c r="B26" s="134" t="s">
        <v>112</v>
      </c>
      <c r="C26" s="128" t="s">
        <v>123</v>
      </c>
    </row>
    <row r="27" spans="1:4" ht="15.75" x14ac:dyDescent="0.25">
      <c r="A27" s="132" t="s">
        <v>46</v>
      </c>
      <c r="B27" s="137" t="s">
        <v>113</v>
      </c>
      <c r="C27" s="128" t="s">
        <v>113</v>
      </c>
    </row>
    <row r="30" spans="1:4" x14ac:dyDescent="0.2">
      <c r="A30" s="124" t="s">
        <v>155</v>
      </c>
    </row>
    <row r="32" spans="1:4" x14ac:dyDescent="0.2">
      <c r="A32" s="124" t="s">
        <v>156</v>
      </c>
    </row>
    <row r="33" spans="1:1" x14ac:dyDescent="0.2">
      <c r="A33" s="124" t="s">
        <v>157</v>
      </c>
    </row>
  </sheetData>
  <pageMargins left="0.70866141732283472" right="0.70866141732283472" top="0.74803149606299213" bottom="0.74803149606299213" header="0.31496062992125984" footer="0.31496062992125984"/>
  <pageSetup paperSize="8" scale="67" orientation="landscape"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85" zoomScaleNormal="85" workbookViewId="0">
      <selection activeCell="F1" sqref="F1"/>
    </sheetView>
  </sheetViews>
  <sheetFormatPr defaultRowHeight="15" x14ac:dyDescent="0.2"/>
  <cols>
    <col min="1" max="1" width="46.5546875" customWidth="1"/>
    <col min="2" max="2" width="19.5546875" bestFit="1" customWidth="1"/>
    <col min="3" max="3" width="24.44140625" bestFit="1" customWidth="1"/>
    <col min="5" max="5" width="49.21875" customWidth="1"/>
    <col min="6" max="6" width="47.6640625" customWidth="1"/>
  </cols>
  <sheetData>
    <row r="1" spans="1:6" ht="15.75" x14ac:dyDescent="0.25">
      <c r="A1" s="59" t="s">
        <v>18</v>
      </c>
      <c r="B1" s="60" t="s">
        <v>26</v>
      </c>
      <c r="C1" s="61" t="s">
        <v>17</v>
      </c>
      <c r="E1" s="66" t="s">
        <v>11</v>
      </c>
      <c r="F1" s="74">
        <v>145</v>
      </c>
    </row>
    <row r="2" spans="1:6" ht="15.75" x14ac:dyDescent="0.25">
      <c r="A2" s="62" t="s">
        <v>1</v>
      </c>
      <c r="B2" s="63">
        <v>0.5</v>
      </c>
      <c r="C2" s="64">
        <f>B2/$B$7</f>
        <v>8.2535490260812153E-2</v>
      </c>
      <c r="E2" s="67" t="s">
        <v>20</v>
      </c>
      <c r="F2" s="72">
        <v>50</v>
      </c>
    </row>
    <row r="3" spans="1:6" ht="15.75" x14ac:dyDescent="0.25">
      <c r="A3" s="62" t="s">
        <v>2</v>
      </c>
      <c r="B3" s="63">
        <v>0.72599999999999998</v>
      </c>
      <c r="C3" s="64">
        <f>B3/$B$7</f>
        <v>0.11984153185869924</v>
      </c>
      <c r="E3" s="67" t="s">
        <v>21</v>
      </c>
      <c r="F3" s="73">
        <v>0.3</v>
      </c>
    </row>
    <row r="4" spans="1:6" ht="15.75" x14ac:dyDescent="0.25">
      <c r="A4" s="62" t="s">
        <v>3</v>
      </c>
      <c r="B4" s="63">
        <v>2.0619999999999998</v>
      </c>
      <c r="C4" s="64">
        <f>B4/$B$7</f>
        <v>0.34037636183558928</v>
      </c>
      <c r="E4" s="67" t="s">
        <v>27</v>
      </c>
      <c r="F4" s="69">
        <f>(F1/F2)/F3</f>
        <v>9.6666666666666661</v>
      </c>
    </row>
    <row r="5" spans="1:6" ht="15.75" x14ac:dyDescent="0.25">
      <c r="A5" s="62" t="s">
        <v>4</v>
      </c>
      <c r="B5" s="63">
        <v>1.54</v>
      </c>
      <c r="C5" s="64">
        <f>B5/$B$7</f>
        <v>0.25420931000330144</v>
      </c>
      <c r="E5" s="67" t="s">
        <v>19</v>
      </c>
      <c r="F5" s="69">
        <f>F4*B7</f>
        <v>58.560666666666663</v>
      </c>
    </row>
    <row r="6" spans="1:6" ht="16.5" thickBot="1" x14ac:dyDescent="0.3">
      <c r="A6" s="62" t="s">
        <v>53</v>
      </c>
      <c r="B6" s="63">
        <v>1.23</v>
      </c>
      <c r="C6" s="64">
        <f>B6/$B$7</f>
        <v>0.20303730604159789</v>
      </c>
      <c r="E6" s="68" t="s">
        <v>12</v>
      </c>
      <c r="F6" s="70">
        <f>F1/3*2</f>
        <v>96.666666666666671</v>
      </c>
    </row>
    <row r="7" spans="1:6" ht="16.5" thickBot="1" x14ac:dyDescent="0.3">
      <c r="A7" s="65" t="s">
        <v>0</v>
      </c>
      <c r="B7" s="36">
        <f>SUM(B2:B6)</f>
        <v>6.0579999999999998</v>
      </c>
      <c r="C7" s="71">
        <f>SUM(C2:C6)</f>
        <v>0.99999999999999989</v>
      </c>
    </row>
    <row r="8" spans="1:6" ht="15.75" thickBot="1" x14ac:dyDescent="0.25"/>
    <row r="9" spans="1:6" ht="15.75" x14ac:dyDescent="0.25">
      <c r="A9" s="108" t="s">
        <v>11</v>
      </c>
      <c r="B9" s="109">
        <f>145*1000</f>
        <v>145000</v>
      </c>
    </row>
    <row r="10" spans="1:6" ht="15.75" x14ac:dyDescent="0.25">
      <c r="A10" s="110" t="s">
        <v>47</v>
      </c>
      <c r="B10" s="64">
        <f>1102000-212600</f>
        <v>889400</v>
      </c>
    </row>
    <row r="11" spans="1:6" ht="16.5" thickBot="1" x14ac:dyDescent="0.3">
      <c r="A11" s="65" t="s">
        <v>48</v>
      </c>
      <c r="B11" s="111">
        <f>B10/B9</f>
        <v>6.1337931034482756</v>
      </c>
    </row>
    <row r="12" spans="1:6" x14ac:dyDescent="0.2">
      <c r="F12">
        <f>15*9.7</f>
        <v>145.5</v>
      </c>
    </row>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defaultRowHeight="15" x14ac:dyDescent="0.2"/>
  <cols>
    <col min="1" max="1" width="9.88671875" bestFit="1" customWidth="1"/>
    <col min="2" max="2" width="80" style="7" customWidth="1"/>
    <col min="3" max="3" width="11" bestFit="1" customWidth="1"/>
  </cols>
  <sheetData>
    <row r="1" spans="1:3" ht="15.75" x14ac:dyDescent="0.25">
      <c r="A1" s="1" t="s">
        <v>145</v>
      </c>
      <c r="B1" s="77" t="s">
        <v>146</v>
      </c>
      <c r="C1" s="1" t="s">
        <v>149</v>
      </c>
    </row>
    <row r="2" spans="1:3" ht="30" x14ac:dyDescent="0.2">
      <c r="A2" s="141">
        <v>42668</v>
      </c>
      <c r="B2" s="7" t="s">
        <v>138</v>
      </c>
      <c r="C2" t="s">
        <v>150</v>
      </c>
    </row>
    <row r="3" spans="1:3" x14ac:dyDescent="0.2">
      <c r="A3" s="141">
        <v>42681</v>
      </c>
      <c r="B3" s="7" t="s">
        <v>144</v>
      </c>
      <c r="C3" t="s">
        <v>150</v>
      </c>
    </row>
    <row r="4" spans="1:3" ht="30" x14ac:dyDescent="0.2">
      <c r="A4" s="141">
        <v>42690</v>
      </c>
      <c r="B4" s="7" t="s">
        <v>148</v>
      </c>
      <c r="C4" t="s">
        <v>150</v>
      </c>
    </row>
    <row r="5" spans="1:3" x14ac:dyDescent="0.2">
      <c r="A5" s="141">
        <v>42719</v>
      </c>
      <c r="B5" s="7" t="s">
        <v>158</v>
      </c>
      <c r="C5" t="s">
        <v>152</v>
      </c>
    </row>
    <row r="6" spans="1:3" x14ac:dyDescent="0.2">
      <c r="A6" s="141">
        <v>42720</v>
      </c>
      <c r="B6" s="7" t="s">
        <v>151</v>
      </c>
      <c r="C6" t="s">
        <v>150</v>
      </c>
    </row>
    <row r="7" spans="1:3" ht="30" x14ac:dyDescent="0.2">
      <c r="A7" s="141">
        <v>42723</v>
      </c>
      <c r="B7" s="7" t="s">
        <v>163</v>
      </c>
      <c r="C7" t="s">
        <v>150</v>
      </c>
    </row>
    <row r="8" spans="1:3" ht="30" x14ac:dyDescent="0.2">
      <c r="A8" s="141">
        <v>42723</v>
      </c>
      <c r="B8" s="7" t="s">
        <v>162</v>
      </c>
      <c r="C8" t="s">
        <v>150</v>
      </c>
    </row>
    <row r="9" spans="1:3" x14ac:dyDescent="0.2">
      <c r="A9" s="141">
        <v>42723</v>
      </c>
      <c r="B9" s="7" t="s">
        <v>159</v>
      </c>
      <c r="C9" t="s">
        <v>150</v>
      </c>
    </row>
  </sheetData>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15" sqref="B15"/>
    </sheetView>
  </sheetViews>
  <sheetFormatPr defaultRowHeight="15" x14ac:dyDescent="0.2"/>
  <cols>
    <col min="1" max="1" width="55.109375" customWidth="1"/>
    <col min="2" max="2" width="94.21875" style="7" customWidth="1"/>
  </cols>
  <sheetData>
    <row r="1" spans="1:2" s="1" customFormat="1" ht="15.75" x14ac:dyDescent="0.25">
      <c r="A1" s="1" t="s">
        <v>35</v>
      </c>
      <c r="B1" s="77" t="s">
        <v>36</v>
      </c>
    </row>
    <row r="2" spans="1:2" s="76" customFormat="1" x14ac:dyDescent="0.2">
      <c r="A2" s="76" t="s">
        <v>22</v>
      </c>
      <c r="B2" s="75" t="s">
        <v>23</v>
      </c>
    </row>
    <row r="3" spans="1:2" s="76" customFormat="1" x14ac:dyDescent="0.2">
      <c r="A3" s="76" t="s">
        <v>32</v>
      </c>
      <c r="B3" s="75" t="s">
        <v>33</v>
      </c>
    </row>
    <row r="4" spans="1:2" s="76" customFormat="1" x14ac:dyDescent="0.2">
      <c r="A4" s="76" t="s">
        <v>24</v>
      </c>
      <c r="B4" s="75" t="s">
        <v>25</v>
      </c>
    </row>
    <row r="5" spans="1:2" s="76" customFormat="1" x14ac:dyDescent="0.2">
      <c r="A5" s="76" t="s">
        <v>28</v>
      </c>
      <c r="B5" s="75" t="s">
        <v>31</v>
      </c>
    </row>
    <row r="6" spans="1:2" s="76" customFormat="1" ht="30" x14ac:dyDescent="0.2">
      <c r="A6" s="76" t="s">
        <v>29</v>
      </c>
      <c r="B6" s="75" t="s">
        <v>30</v>
      </c>
    </row>
    <row r="7" spans="1:2" x14ac:dyDescent="0.2">
      <c r="A7" s="76" t="s">
        <v>34</v>
      </c>
      <c r="B7" s="7" t="s">
        <v>56</v>
      </c>
    </row>
    <row r="8" spans="1:2" ht="30" x14ac:dyDescent="0.2">
      <c r="A8" s="76" t="s">
        <v>37</v>
      </c>
      <c r="B8" s="7" t="s">
        <v>57</v>
      </c>
    </row>
    <row r="9" spans="1:2" x14ac:dyDescent="0.2">
      <c r="A9" s="76" t="s">
        <v>58</v>
      </c>
      <c r="B9" s="7" t="s">
        <v>60</v>
      </c>
    </row>
    <row r="10" spans="1:2" x14ac:dyDescent="0.2">
      <c r="A10" s="76" t="s">
        <v>59</v>
      </c>
      <c r="B10" s="7" t="s">
        <v>61</v>
      </c>
    </row>
    <row r="11" spans="1:2" ht="30" x14ac:dyDescent="0.2">
      <c r="A11" s="76" t="s">
        <v>62</v>
      </c>
      <c r="B11" s="7" t="s">
        <v>63</v>
      </c>
    </row>
    <row r="12" spans="1:2" x14ac:dyDescent="0.2">
      <c r="A12" s="76" t="s">
        <v>77</v>
      </c>
      <c r="B12" s="7" t="s">
        <v>78</v>
      </c>
    </row>
    <row r="13" spans="1:2" ht="30" x14ac:dyDescent="0.2">
      <c r="A13" s="76" t="s">
        <v>79</v>
      </c>
      <c r="B13" s="7" t="s">
        <v>80</v>
      </c>
    </row>
    <row r="14" spans="1:2" ht="30" x14ac:dyDescent="0.2">
      <c r="A14" s="76" t="s">
        <v>81</v>
      </c>
      <c r="B14" s="7" t="s">
        <v>82</v>
      </c>
    </row>
    <row r="15" spans="1:2" x14ac:dyDescent="0.2">
      <c r="A15" s="76"/>
      <c r="B15" s="7" t="s">
        <v>166</v>
      </c>
    </row>
    <row r="17" spans="2:2" x14ac:dyDescent="0.2">
      <c r="B17" s="7" t="s">
        <v>92</v>
      </c>
    </row>
    <row r="18" spans="2:2" x14ac:dyDescent="0.2">
      <c r="B18" s="7" t="s">
        <v>94</v>
      </c>
    </row>
    <row r="19" spans="2:2" x14ac:dyDescent="0.2">
      <c r="B19" s="140" t="s">
        <v>131</v>
      </c>
    </row>
    <row r="20" spans="2:2" x14ac:dyDescent="0.2">
      <c r="B20" s="7" t="s">
        <v>161</v>
      </c>
    </row>
  </sheetData>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Maintenance model</vt:lpstr>
      <vt:lpstr>Partner Maintenance</vt:lpstr>
      <vt:lpstr>Supporting calculations</vt:lpstr>
      <vt:lpstr>Change Control</vt:lpstr>
      <vt:lpstr>Notes and assumptions</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Agency User</dc:creator>
  <cp:lastModifiedBy>Havana Mitcham</cp:lastModifiedBy>
  <cp:lastPrinted>2019-04-04T09:17:48Z</cp:lastPrinted>
  <dcterms:created xsi:type="dcterms:W3CDTF">2016-02-23T11:16:54Z</dcterms:created>
  <dcterms:modified xsi:type="dcterms:W3CDTF">2019-04-09T09:47:38Z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S_DocClass">
    <vt:lpwstr>CON</vt:lpwstr>
  </property>
</Properties>
</file>