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ropbox\01 ISO\mod\449 STAXTON\"/>
    </mc:Choice>
  </mc:AlternateContent>
  <xr:revisionPtr revIDLastSave="0" documentId="13_ncr:1_{41437DA9-C0D8-4B08-AEE2-0F8934F4522E}" xr6:coauthVersionLast="47" xr6:coauthVersionMax="47" xr10:uidLastSave="{00000000-0000-0000-0000-000000000000}"/>
  <bookViews>
    <workbookView xWindow="-120" yWindow="-120" windowWidth="29040" windowHeight="17640" xr2:uid="{FDA5C9F8-F283-4F88-8FC1-9DAE0C4EE3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O6" i="1"/>
  <c r="N6" i="1"/>
  <c r="O5" i="1"/>
  <c r="N5" i="1"/>
  <c r="O4" i="1"/>
  <c r="N4" i="1"/>
  <c r="O3" i="1"/>
  <c r="N3" i="1"/>
  <c r="K43" i="1"/>
  <c r="K42" i="1"/>
  <c r="K41" i="1"/>
  <c r="K40" i="1"/>
  <c r="B26" i="1"/>
  <c r="B32" i="1" s="1"/>
  <c r="B35" i="1" s="1"/>
  <c r="B25" i="1"/>
  <c r="B31" i="1" s="1"/>
  <c r="B34" i="1" s="1"/>
  <c r="K18" i="1"/>
  <c r="K17" i="1"/>
  <c r="B3" i="1"/>
  <c r="B9" i="1" s="1"/>
  <c r="B12" i="1" s="1"/>
  <c r="B2" i="1"/>
  <c r="B11" i="1" s="1"/>
  <c r="G1" i="1" l="1"/>
  <c r="G2" i="1" s="1"/>
  <c r="G3" i="1" s="1"/>
  <c r="B37" i="1"/>
  <c r="G43" i="1" s="1"/>
  <c r="G48" i="1"/>
  <c r="G45" i="1"/>
  <c r="G46" i="1"/>
  <c r="G47" i="1"/>
  <c r="B14" i="1"/>
  <c r="G22" i="1"/>
  <c r="G20" i="1"/>
  <c r="G21" i="1"/>
  <c r="G40" i="1" l="1"/>
  <c r="G41" i="1"/>
  <c r="G42" i="1"/>
  <c r="G18" i="1"/>
  <c r="G17" i="1"/>
</calcChain>
</file>

<file path=xl/sharedStrings.xml><?xml version="1.0" encoding="utf-8"?>
<sst xmlns="http://schemas.openxmlformats.org/spreadsheetml/2006/main" count="58" uniqueCount="35">
  <si>
    <t>Existing</t>
  </si>
  <si>
    <t>birds</t>
  </si>
  <si>
    <t>80% houses</t>
  </si>
  <si>
    <t>20% range</t>
  </si>
  <si>
    <t>range factor kg/bird/year</t>
  </si>
  <si>
    <t>house factor kg/bird/year</t>
  </si>
  <si>
    <t>total range kg/year</t>
  </si>
  <si>
    <t>total house kg/year</t>
  </si>
  <si>
    <t>range area (m2)</t>
  </si>
  <si>
    <t>no of stacks</t>
  </si>
  <si>
    <t>ERN</t>
  </si>
  <si>
    <t>Existing Range North</t>
  </si>
  <si>
    <t>ERS</t>
  </si>
  <si>
    <t>Existing Range South</t>
  </si>
  <si>
    <t>PRN</t>
  </si>
  <si>
    <t>Proposed Range North</t>
  </si>
  <si>
    <t>PRS</t>
  </si>
  <si>
    <t>Proposed Range South</t>
  </si>
  <si>
    <t>ES1</t>
  </si>
  <si>
    <t>Existing Stack 1</t>
  </si>
  <si>
    <t>ES2</t>
  </si>
  <si>
    <t>Existing Stack 2</t>
  </si>
  <si>
    <t>ES3</t>
  </si>
  <si>
    <t>Existing Stack 3</t>
  </si>
  <si>
    <t>PS1</t>
  </si>
  <si>
    <t>Proposed Stack 1</t>
  </si>
  <si>
    <t>total range mg/s</t>
  </si>
  <si>
    <t>total house mg/s</t>
  </si>
  <si>
    <t>Proposed</t>
  </si>
  <si>
    <t> ID</t>
  </si>
  <si>
    <r>
      <t>Emissions: free range ranging area (kg NH</t>
    </r>
    <r>
      <rPr>
        <vertAlign val="sub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/animal place/year)</t>
    </r>
  </si>
  <si>
    <t>ranging emission: (kg/yr)</t>
  </si>
  <si>
    <r>
      <t>ranging area (m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</t>
    </r>
  </si>
  <si>
    <r>
      <t>specific emission rate (kg/m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/year)</t>
    </r>
  </si>
  <si>
    <r>
      <t>ranging specific emission rate: (mg/m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</si>
</sst>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7" x14ac:knownFonts="1"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vertAlign val="subscript"/>
      <sz val="11"/>
      <color theme="1"/>
      <name val="Calibri"/>
      <family val="2"/>
    </font>
    <font>
      <sz val="11"/>
      <color rgb="FF000000"/>
      <name val="Calibri"/>
      <family val="2"/>
    </font>
    <font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gray125">
        <bgColor rgb="FFE5E5E5"/>
      </patternFill>
    </fill>
  </fills>
  <borders count="4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166" fontId="0" fillId="0" borderId="0" xfId="0" applyNumberForma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D5178-391C-4F8E-BFA6-5FD1397E98D0}">
  <dimension ref="A1:O48"/>
  <sheetViews>
    <sheetView tabSelected="1" workbookViewId="0">
      <selection activeCell="M27" sqref="M27"/>
    </sheetView>
  </sheetViews>
  <sheetFormatPr defaultRowHeight="15" x14ac:dyDescent="0.25"/>
  <cols>
    <col min="1" max="1" width="13" customWidth="1"/>
    <col min="2" max="2" width="12.85546875" style="1" customWidth="1"/>
    <col min="3" max="3" width="23.7109375" bestFit="1" customWidth="1"/>
    <col min="4" max="4" width="9.5703125" bestFit="1" customWidth="1"/>
    <col min="13" max="13" width="57.140625" bestFit="1" customWidth="1"/>
    <col min="14" max="15" width="21.28515625" customWidth="1"/>
  </cols>
  <sheetData>
    <row r="1" spans="1:15" ht="16.5" thickTop="1" thickBot="1" x14ac:dyDescent="0.3">
      <c r="A1" s="5" t="s">
        <v>0</v>
      </c>
      <c r="B1" s="1">
        <v>32000</v>
      </c>
      <c r="C1" t="s">
        <v>1</v>
      </c>
      <c r="G1">
        <f>B3*B6</f>
        <v>2048</v>
      </c>
      <c r="M1" s="7" t="s">
        <v>29</v>
      </c>
      <c r="N1" s="8" t="s">
        <v>0</v>
      </c>
      <c r="O1" s="8" t="s">
        <v>28</v>
      </c>
    </row>
    <row r="2" spans="1:15" ht="19.5" thickTop="1" thickBot="1" x14ac:dyDescent="0.3">
      <c r="B2" s="1">
        <f>B1*0.2</f>
        <v>6400</v>
      </c>
      <c r="C2" t="s">
        <v>3</v>
      </c>
      <c r="G2">
        <f>G1*1000</f>
        <v>2048000</v>
      </c>
      <c r="M2" s="9" t="s">
        <v>30</v>
      </c>
      <c r="N2" s="10">
        <v>0.22500000000000001</v>
      </c>
      <c r="O2" s="10">
        <v>0.22500000000000001</v>
      </c>
    </row>
    <row r="3" spans="1:15" ht="15.75" thickBot="1" x14ac:dyDescent="0.3">
      <c r="B3" s="1">
        <f>B1*0.8</f>
        <v>25600</v>
      </c>
      <c r="C3" t="s">
        <v>2</v>
      </c>
      <c r="G3" s="6">
        <f>G2/(8760*3600)</f>
        <v>6.494165398274987E-2</v>
      </c>
      <c r="M3" s="9" t="s">
        <v>31</v>
      </c>
      <c r="N3" s="11">
        <f>B8</f>
        <v>1440</v>
      </c>
      <c r="O3" s="11">
        <f>B8</f>
        <v>1440</v>
      </c>
    </row>
    <row r="4" spans="1:15" ht="18" thickBot="1" x14ac:dyDescent="0.3">
      <c r="M4" s="9" t="s">
        <v>32</v>
      </c>
      <c r="N4" s="11">
        <f>B14</f>
        <v>4250</v>
      </c>
      <c r="O4" s="11">
        <f>K42+K43</f>
        <v>1800</v>
      </c>
    </row>
    <row r="5" spans="1:15" ht="18" thickBot="1" x14ac:dyDescent="0.3">
      <c r="B5" s="1">
        <v>0.22500000000000001</v>
      </c>
      <c r="C5" t="s">
        <v>4</v>
      </c>
      <c r="M5" s="9" t="s">
        <v>33</v>
      </c>
      <c r="N5" s="13">
        <f>N3/N4</f>
        <v>0.33882352941176469</v>
      </c>
      <c r="O5" s="13">
        <f>O3/O4</f>
        <v>0.8</v>
      </c>
    </row>
    <row r="6" spans="1:15" ht="18" thickBot="1" x14ac:dyDescent="0.3">
      <c r="B6" s="1">
        <v>0.08</v>
      </c>
      <c r="C6" t="s">
        <v>5</v>
      </c>
      <c r="M6" s="12" t="s">
        <v>34</v>
      </c>
      <c r="N6" s="14">
        <f>(N5*1000*1000)/(8760*3600)</f>
        <v>1.0744023636852E-2</v>
      </c>
      <c r="O6" s="14">
        <f>(O5*1000*1000)/(8760*3600)</f>
        <v>2.5367833587011668E-2</v>
      </c>
    </row>
    <row r="7" spans="1:15" ht="15.75" thickTop="1" x14ac:dyDescent="0.25"/>
    <row r="8" spans="1:15" x14ac:dyDescent="0.25">
      <c r="B8" s="1">
        <f>B5*B2</f>
        <v>1440</v>
      </c>
      <c r="C8" t="s">
        <v>6</v>
      </c>
    </row>
    <row r="9" spans="1:15" x14ac:dyDescent="0.25">
      <c r="B9" s="1">
        <f>B6*B3</f>
        <v>2048</v>
      </c>
      <c r="C9" t="s">
        <v>7</v>
      </c>
    </row>
    <row r="11" spans="1:15" x14ac:dyDescent="0.25">
      <c r="B11" s="2">
        <f>(B8*1000*1000)/(8760*3600)</f>
        <v>45.662100456621005</v>
      </c>
      <c r="C11" t="s">
        <v>26</v>
      </c>
    </row>
    <row r="12" spans="1:15" x14ac:dyDescent="0.25">
      <c r="B12" s="2">
        <f>(B9*1000*1000)/(8760*3600)</f>
        <v>64.94165398274987</v>
      </c>
      <c r="C12" t="s">
        <v>27</v>
      </c>
    </row>
    <row r="14" spans="1:15" x14ac:dyDescent="0.25">
      <c r="B14" s="1">
        <f>SUM(K17:K18)</f>
        <v>4250</v>
      </c>
      <c r="C14" t="s">
        <v>8</v>
      </c>
    </row>
    <row r="15" spans="1:15" x14ac:dyDescent="0.25">
      <c r="B15" s="1">
        <v>3</v>
      </c>
      <c r="C15" t="s">
        <v>9</v>
      </c>
    </row>
    <row r="17" spans="1:11" x14ac:dyDescent="0.25">
      <c r="B17" s="1" t="s">
        <v>10</v>
      </c>
      <c r="C17" t="s">
        <v>11</v>
      </c>
      <c r="D17" s="3">
        <v>500711.6</v>
      </c>
      <c r="E17" s="3">
        <v>478030</v>
      </c>
      <c r="F17" s="1">
        <v>124</v>
      </c>
      <c r="G17" s="1">
        <f>B11/B14</f>
        <v>1.0744023636852002E-2</v>
      </c>
      <c r="H17" s="1">
        <v>0.1</v>
      </c>
      <c r="I17" s="1">
        <v>25</v>
      </c>
      <c r="J17" s="1">
        <v>85</v>
      </c>
      <c r="K17" s="1">
        <f>I17*J17</f>
        <v>2125</v>
      </c>
    </row>
    <row r="18" spans="1:11" x14ac:dyDescent="0.25">
      <c r="B18" s="1" t="s">
        <v>12</v>
      </c>
      <c r="C18" t="s">
        <v>13</v>
      </c>
      <c r="D18" s="3">
        <v>500741.6</v>
      </c>
      <c r="E18" s="3">
        <v>477980.6</v>
      </c>
      <c r="F18" s="1">
        <v>130</v>
      </c>
      <c r="G18" s="1">
        <f>B11/B14</f>
        <v>1.0744023636852002E-2</v>
      </c>
      <c r="H18" s="1">
        <v>0.1</v>
      </c>
      <c r="I18" s="1">
        <v>25</v>
      </c>
      <c r="J18" s="1">
        <v>85</v>
      </c>
      <c r="K18" s="1">
        <f t="shared" ref="K18" si="0">I18*J18</f>
        <v>2125</v>
      </c>
    </row>
    <row r="20" spans="1:11" x14ac:dyDescent="0.25">
      <c r="B20" s="1" t="s">
        <v>18</v>
      </c>
      <c r="C20" t="s">
        <v>19</v>
      </c>
      <c r="D20" s="3">
        <v>500743.8</v>
      </c>
      <c r="E20" s="3">
        <v>478001</v>
      </c>
      <c r="F20" s="1">
        <v>127</v>
      </c>
      <c r="G20" s="4">
        <f>B12/B15</f>
        <v>21.647217994249957</v>
      </c>
      <c r="H20" s="1">
        <v>6</v>
      </c>
      <c r="I20" s="1">
        <v>20</v>
      </c>
      <c r="J20" s="1">
        <v>6</v>
      </c>
      <c r="K20" s="1">
        <v>1</v>
      </c>
    </row>
    <row r="21" spans="1:11" x14ac:dyDescent="0.25">
      <c r="B21" s="1" t="s">
        <v>20</v>
      </c>
      <c r="C21" t="s">
        <v>21</v>
      </c>
      <c r="D21" s="3">
        <v>500768</v>
      </c>
      <c r="E21" s="3">
        <v>478015</v>
      </c>
      <c r="F21" s="1">
        <v>127</v>
      </c>
      <c r="G21" s="4">
        <f>B12/B15</f>
        <v>21.647217994249957</v>
      </c>
      <c r="H21" s="1">
        <v>6</v>
      </c>
      <c r="I21" s="1">
        <v>20</v>
      </c>
      <c r="J21" s="1">
        <v>6</v>
      </c>
      <c r="K21" s="1">
        <v>1</v>
      </c>
    </row>
    <row r="22" spans="1:11" x14ac:dyDescent="0.25">
      <c r="B22" s="1" t="s">
        <v>22</v>
      </c>
      <c r="C22" t="s">
        <v>23</v>
      </c>
      <c r="D22" s="3">
        <v>500791.5</v>
      </c>
      <c r="E22" s="3">
        <v>478028.4</v>
      </c>
      <c r="F22" s="1">
        <v>127</v>
      </c>
      <c r="G22" s="4">
        <f>B12/B15</f>
        <v>21.647217994249957</v>
      </c>
      <c r="H22" s="1">
        <v>6</v>
      </c>
      <c r="I22" s="1">
        <v>20</v>
      </c>
      <c r="J22" s="1">
        <v>6</v>
      </c>
      <c r="K22" s="1">
        <v>1</v>
      </c>
    </row>
    <row r="24" spans="1:11" x14ac:dyDescent="0.25">
      <c r="A24" s="5" t="s">
        <v>28</v>
      </c>
      <c r="B24" s="1">
        <v>64000</v>
      </c>
      <c r="C24" t="s">
        <v>1</v>
      </c>
    </row>
    <row r="25" spans="1:11" x14ac:dyDescent="0.25">
      <c r="B25" s="1">
        <f>B24*0.2</f>
        <v>12800</v>
      </c>
      <c r="C25" t="s">
        <v>3</v>
      </c>
    </row>
    <row r="26" spans="1:11" x14ac:dyDescent="0.25">
      <c r="B26" s="1">
        <f>B24*0.8</f>
        <v>51200</v>
      </c>
      <c r="C26" t="s">
        <v>2</v>
      </c>
    </row>
    <row r="28" spans="1:11" x14ac:dyDescent="0.25">
      <c r="B28" s="1">
        <v>0.22500000000000001</v>
      </c>
      <c r="C28" t="s">
        <v>4</v>
      </c>
    </row>
    <row r="29" spans="1:11" x14ac:dyDescent="0.25">
      <c r="B29" s="1">
        <v>0.08</v>
      </c>
      <c r="C29" t="s">
        <v>5</v>
      </c>
    </row>
    <row r="31" spans="1:11" x14ac:dyDescent="0.25">
      <c r="B31" s="1">
        <f>B28*B25</f>
        <v>2880</v>
      </c>
      <c r="C31" t="s">
        <v>6</v>
      </c>
    </row>
    <row r="32" spans="1:11" x14ac:dyDescent="0.25">
      <c r="B32" s="1">
        <f>B29*B26</f>
        <v>4096</v>
      </c>
      <c r="C32" t="s">
        <v>7</v>
      </c>
    </row>
    <row r="34" spans="2:11" x14ac:dyDescent="0.25">
      <c r="B34" s="2">
        <f>(B31*1000*1000)/(8760*3600)</f>
        <v>91.324200913242009</v>
      </c>
      <c r="C34" t="s">
        <v>26</v>
      </c>
    </row>
    <row r="35" spans="2:11" x14ac:dyDescent="0.25">
      <c r="B35" s="2">
        <f>(B32*1000*1000)/(8760*3600)</f>
        <v>129.88330796549974</v>
      </c>
      <c r="C35" t="s">
        <v>27</v>
      </c>
    </row>
    <row r="37" spans="2:11" x14ac:dyDescent="0.25">
      <c r="B37" s="1">
        <f>SUM(K40:K43)</f>
        <v>6050</v>
      </c>
      <c r="C37" t="s">
        <v>8</v>
      </c>
    </row>
    <row r="38" spans="2:11" x14ac:dyDescent="0.25">
      <c r="B38" s="1">
        <v>4</v>
      </c>
      <c r="C38" t="s">
        <v>9</v>
      </c>
    </row>
    <row r="40" spans="2:11" x14ac:dyDescent="0.25">
      <c r="B40" s="1" t="s">
        <v>10</v>
      </c>
      <c r="C40" t="s">
        <v>11</v>
      </c>
      <c r="D40" s="3">
        <v>500711.6</v>
      </c>
      <c r="E40" s="3">
        <v>478030</v>
      </c>
      <c r="F40" s="1">
        <v>124</v>
      </c>
      <c r="G40" s="1">
        <f>B34/B37</f>
        <v>1.5094909241858183E-2</v>
      </c>
      <c r="H40" s="1">
        <v>0.1</v>
      </c>
      <c r="I40" s="1">
        <v>25</v>
      </c>
      <c r="J40" s="1">
        <v>85</v>
      </c>
      <c r="K40" s="1">
        <f>I40*J40</f>
        <v>2125</v>
      </c>
    </row>
    <row r="41" spans="2:11" x14ac:dyDescent="0.25">
      <c r="B41" s="1" t="s">
        <v>12</v>
      </c>
      <c r="C41" t="s">
        <v>13</v>
      </c>
      <c r="D41" s="3">
        <v>500741.6</v>
      </c>
      <c r="E41" s="3">
        <v>477980.6</v>
      </c>
      <c r="F41" s="1">
        <v>130</v>
      </c>
      <c r="G41" s="1">
        <f>B34/B37</f>
        <v>1.5094909241858183E-2</v>
      </c>
      <c r="H41" s="1">
        <v>0.1</v>
      </c>
      <c r="I41" s="1">
        <v>25</v>
      </c>
      <c r="J41" s="1">
        <v>85</v>
      </c>
      <c r="K41" s="1">
        <f t="shared" ref="K41:K43" si="1">I41*J41</f>
        <v>2125</v>
      </c>
    </row>
    <row r="42" spans="2:11" x14ac:dyDescent="0.25">
      <c r="B42" s="1" t="s">
        <v>14</v>
      </c>
      <c r="C42" t="s">
        <v>15</v>
      </c>
      <c r="D42" s="3">
        <v>500785.6</v>
      </c>
      <c r="E42" s="3">
        <v>478074</v>
      </c>
      <c r="F42" s="1">
        <v>124</v>
      </c>
      <c r="G42" s="1">
        <f>B34/B37</f>
        <v>1.5094909241858183E-2</v>
      </c>
      <c r="H42" s="1">
        <v>0.1</v>
      </c>
      <c r="I42" s="1">
        <v>25</v>
      </c>
      <c r="J42" s="1">
        <v>36</v>
      </c>
      <c r="K42" s="1">
        <f t="shared" si="1"/>
        <v>900</v>
      </c>
    </row>
    <row r="43" spans="2:11" x14ac:dyDescent="0.25">
      <c r="B43" s="1" t="s">
        <v>16</v>
      </c>
      <c r="C43" t="s">
        <v>17</v>
      </c>
      <c r="D43" s="3">
        <v>500815.1</v>
      </c>
      <c r="E43" s="3">
        <v>478025.2</v>
      </c>
      <c r="F43" s="1">
        <v>130</v>
      </c>
      <c r="G43" s="1">
        <f>B34/B37</f>
        <v>1.5094909241858183E-2</v>
      </c>
      <c r="H43" s="1">
        <v>0.1</v>
      </c>
      <c r="I43" s="1">
        <v>25</v>
      </c>
      <c r="J43" s="1">
        <v>36</v>
      </c>
      <c r="K43" s="1">
        <f t="shared" si="1"/>
        <v>900</v>
      </c>
    </row>
    <row r="45" spans="2:11" x14ac:dyDescent="0.25">
      <c r="B45" s="1" t="s">
        <v>18</v>
      </c>
      <c r="C45" t="s">
        <v>19</v>
      </c>
      <c r="D45" s="3">
        <v>500743.8</v>
      </c>
      <c r="E45" s="3">
        <v>478001</v>
      </c>
      <c r="F45" s="1">
        <v>127</v>
      </c>
      <c r="G45" s="4">
        <f>B35/B38</f>
        <v>32.470826991374935</v>
      </c>
      <c r="H45" s="1">
        <v>6</v>
      </c>
      <c r="I45" s="1">
        <v>20</v>
      </c>
      <c r="J45" s="1">
        <v>6</v>
      </c>
      <c r="K45" s="1">
        <v>1</v>
      </c>
    </row>
    <row r="46" spans="2:11" x14ac:dyDescent="0.25">
      <c r="B46" s="1" t="s">
        <v>20</v>
      </c>
      <c r="C46" t="s">
        <v>21</v>
      </c>
      <c r="D46" s="3">
        <v>500768</v>
      </c>
      <c r="E46" s="3">
        <v>478015</v>
      </c>
      <c r="F46" s="1">
        <v>127</v>
      </c>
      <c r="G46" s="4">
        <f>B35/B38</f>
        <v>32.470826991374935</v>
      </c>
      <c r="H46" s="1">
        <v>6</v>
      </c>
      <c r="I46" s="1">
        <v>20</v>
      </c>
      <c r="J46" s="1">
        <v>6</v>
      </c>
      <c r="K46" s="1">
        <v>1</v>
      </c>
    </row>
    <row r="47" spans="2:11" x14ac:dyDescent="0.25">
      <c r="B47" s="1" t="s">
        <v>22</v>
      </c>
      <c r="C47" t="s">
        <v>23</v>
      </c>
      <c r="D47" s="3">
        <v>500791.5</v>
      </c>
      <c r="E47" s="3">
        <v>478028.4</v>
      </c>
      <c r="F47" s="1">
        <v>127</v>
      </c>
      <c r="G47" s="4">
        <f>B35/B38</f>
        <v>32.470826991374935</v>
      </c>
      <c r="H47" s="1">
        <v>6</v>
      </c>
      <c r="I47" s="1">
        <v>20</v>
      </c>
      <c r="J47" s="1">
        <v>6</v>
      </c>
      <c r="K47" s="1">
        <v>1</v>
      </c>
    </row>
    <row r="48" spans="2:11" x14ac:dyDescent="0.25">
      <c r="B48" s="1" t="s">
        <v>24</v>
      </c>
      <c r="C48" t="s">
        <v>25</v>
      </c>
      <c r="D48" s="3">
        <v>500821.8</v>
      </c>
      <c r="E48" s="3">
        <v>478048</v>
      </c>
      <c r="F48" s="1">
        <v>127</v>
      </c>
      <c r="G48" s="4">
        <f>B35/B38</f>
        <v>32.470826991374935</v>
      </c>
      <c r="H48" s="1">
        <v>6</v>
      </c>
      <c r="I48" s="1">
        <v>20</v>
      </c>
      <c r="J48" s="1">
        <v>6</v>
      </c>
      <c r="K48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Stoaling</dc:creator>
  <cp:lastModifiedBy>Matthew Stoaling</cp:lastModifiedBy>
  <dcterms:created xsi:type="dcterms:W3CDTF">2024-05-22T08:05:54Z</dcterms:created>
  <dcterms:modified xsi:type="dcterms:W3CDTF">2024-05-23T07:00:52Z</dcterms:modified>
</cp:coreProperties>
</file>