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chugill\Desktop\Consultations\Maple Lodge STW\"/>
    </mc:Choice>
  </mc:AlternateContent>
  <xr:revisionPtr revIDLastSave="0" documentId="8_{27E5BF69-7513-44F6-9CD5-6165205DCAB6}"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10" yWindow="-110" windowWidth="19420" windowHeight="10420" tabRatio="68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9" i="8" l="1"/>
  <c r="H58" i="8"/>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31" i="4"/>
  <c r="D6" i="5" s="1"/>
  <c r="D106" i="5" s="1"/>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<sst xmlns="http://schemas.openxmlformats.org/spreadsheetml/2006/main" count="551" uniqueCount="279">
  <si>
    <t>Site Name</t>
  </si>
  <si>
    <t>Maple Lodge STW Containment Classification Assessment</t>
  </si>
  <si>
    <t>Revision</t>
  </si>
  <si>
    <t>Date</t>
  </si>
  <si>
    <t>Description</t>
  </si>
  <si>
    <t>Author</t>
  </si>
  <si>
    <t>Checked</t>
  </si>
  <si>
    <t>Reviewed</t>
  </si>
  <si>
    <t>Approved</t>
  </si>
  <si>
    <t>1.0</t>
  </si>
  <si>
    <t>Draft</t>
  </si>
  <si>
    <t>C.Sfynia</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</si>
  <si>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</si>
  <si>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</si>
  <si>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</si>
  <si>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</si>
  <si>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</si>
  <si>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</si>
  <si>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</si>
  <si>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</si>
  <si>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</si>
  <si>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</si>
  <si>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</si>
  <si>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</si>
  <si>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</si>
  <si>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</si>
  <si>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</si>
  <si>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</si>
  <si>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</si>
  <si>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</si>
  <si>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</si>
  <si>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</si>
  <si>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</si>
  <si>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</si>
  <si>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</si>
  <si>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</si>
  <si>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</si>
  <si>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</si>
  <si>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</si>
  <si>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</si>
  <si>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</si>
  <si>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</si>
  <si>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</si>
  <si>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</si>
  <si>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</si>
  <si>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</si>
  <si>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</si>
  <si>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</si>
  <si>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</si>
  <si>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</si>
  <si>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</si>
  <si>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</si>
  <si>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</si>
  <si>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</si>
  <si>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</si>
  <si>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</si>
  <si>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</si>
  <si>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</si>
  <si>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</si>
  <si>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</si>
  <si>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</si>
  <si>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</si>
  <si>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</si>
  <si>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</si>
  <si>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</si>
  <si>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</si>
  <si>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</si>
  <si>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</si>
  <si>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</si>
  <si>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</si>
  <si>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</si>
  <si>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</si>
  <si>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</si>
  <si>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</si>
  <si>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</si>
  <si>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</si>
  <si>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</si>
  <si>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</si>
  <si>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</si>
  <si>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</si>
  <si>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</si>
  <si>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</si>
  <si>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</si>
  <si>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</si>
  <si>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</si>
  <si>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</si>
  <si>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</si>
  <si>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</si>
  <si>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</si>
  <si>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</si>
  <si>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</si>
  <si>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</si>
  <si>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</si>
  <si>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</si>
  <si>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</si>
  <si>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</si>
  <si>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</si>
  <si>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</si>
  <si>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</si>
  <si>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</si>
  <si>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</si>
  <si>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</si>
  <si>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</si>
  <si>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</si>
  <si>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</si>
  <si>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</si>
  <si>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</si>
  <si>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</si>
  <si>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</si>
  <si>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</si>
  <si>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</si>
  <si>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</si>
  <si>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</si>
  <si>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</si>
  <si>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</si>
  <si>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</si>
  <si>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</si>
  <si>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</si>
  <si>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</si>
  <si>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</si>
  <si>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</si>
  <si>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</si>
  <si>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</si>
  <si>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</si>
  <si>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</si>
  <si>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</si>
  <si>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</si>
  <si>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</si>
  <si>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</si>
  <si>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</si>
  <si>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</si>
  <si>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</si>
  <si>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</si>
  <si>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</si>
  <si>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</si>
  <si>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</si>
  <si>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</si>
  <si>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</si>
  <si>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</si>
  <si>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</si>
  <si>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</si>
  <si>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</si>
  <si>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Pathway Overall Hazard Rating</t>
  </si>
  <si>
    <t>Receptors</t>
  </si>
  <si>
    <t>Within</t>
  </si>
  <si>
    <t>Watercourses and bodies</t>
  </si>
  <si>
    <t>Rivers above potable water supplies</t>
  </si>
  <si>
    <t>m</t>
  </si>
  <si>
    <t xml:space="preserve">Colne river is at &lt; 100 meters. </t>
  </si>
  <si>
    <t>Aquifers used for public supply</t>
  </si>
  <si>
    <t xml:space="preserve">Medium to high vulnerability </t>
  </si>
  <si>
    <t>High quality waters</t>
  </si>
  <si>
    <t>Lynsters Lake</t>
  </si>
  <si>
    <t>Agricultural abstraction points</t>
  </si>
  <si>
    <t>High value ecosystems</t>
  </si>
  <si>
    <t>Recreational waters</t>
  </si>
  <si>
    <t>Small treatment works</t>
  </si>
  <si>
    <t>None of the above</t>
  </si>
  <si>
    <t>Water Overall Rating</t>
  </si>
  <si>
    <t>Habitation</t>
  </si>
  <si>
    <t>Dwelling</t>
  </si>
  <si>
    <t>No dense dwelling around.</t>
  </si>
  <si>
    <t>Workplace</t>
  </si>
  <si>
    <t>Habitation Overall Rating</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</si>
  <si>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</si>
  <si>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</si>
  <si>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</si>
  <si>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</si>
  <si>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</si>
  <si>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</si>
  <si>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</si>
  <si>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</si>
  <si>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</si>
  <si>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</si>
  <si>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</si>
  <si>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</si>
  <si>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</si>
  <si>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</si>
  <si>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</si>
  <si>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</si>
  <si>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</si>
  <si>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</si>
  <si>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</si>
  <si>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</si>
  <si>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</si>
  <si>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</si>
  <si>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</si>
  <si>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</si>
  <si>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</si>
  <si>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</si>
  <si>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</si>
  <si>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</si>
  <si>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</si>
  <si>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</si>
  <si>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</si>
  <si>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</si>
  <si>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</si>
  <si>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</si>
  <si>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</si>
  <si>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</si>
  <si>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</si>
  <si>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</si>
  <si>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</si>
  <si>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</si>
  <si>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</si>
  <si>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</si>
  <si>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</si>
  <si>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</si>
  <si>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</si>
  <si>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</si>
  <si>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</si>
  <si>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</si>
  <si>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</si>
  <si>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</si>
  <si>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</si>
  <si>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</si>
  <si>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</si>
  <si>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</si>
  <si>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</si>
  <si>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</si>
  <si>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</si>
  <si>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</si>
  <si>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</si>
  <si>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</si>
  <si>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</si>
  <si>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</si>
  <si>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</si>
  <si>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</si>
  <si>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</si>
  <si>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</si>
  <si>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</si>
  <si>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</si>
  <si>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</si>
  <si>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</si>
  <si>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</si>
  <si>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</si>
  <si>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</si>
  <si>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</si>
  <si>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</si>
  <si>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</si>
  <si>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</si>
  <si>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</si>
  <si>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</si>
  <si>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</si>
  <si>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</si>
  <si>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</si>
  <si>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</si>
  <si>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</si>
  <si>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</si>
  <si>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</si>
  <si>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</si>
  <si>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</si>
  <si>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</si>
  <si>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</si>
  <si>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</si>
  <si>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</si>
  <si>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</si>
  <si>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</si>
  <si>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</si>
  <si>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</si>
  <si>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</si>
  <si>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</si>
  <si>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</si>
  <si>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</si>
  <si>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</si>
  <si>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</si>
  <si>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</si>
  <si>
    <t>2.0</t>
  </si>
  <si>
    <t>Updated for Contained Solutions Option</t>
  </si>
  <si>
    <t>Justification: containment system being provided. Rainwater and returns fail safe</t>
  </si>
  <si>
    <t>Justification: The site is on the edge of a flood plain however, the sludge assets are not part of this. Integrated with STW</t>
  </si>
  <si>
    <t>Managed regime. Fire not an issue for inventory</t>
  </si>
  <si>
    <t>Concrete tanks</t>
  </si>
  <si>
    <t>Designed to BS and installed by competent contractors</t>
  </si>
  <si>
    <t>Justification: None of the above triggers in play</t>
  </si>
  <si>
    <t>WS</t>
  </si>
  <si>
    <t>SMNS</t>
  </si>
  <si>
    <t>SC</t>
  </si>
  <si>
    <t>HG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</si>
</sst>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2">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vertical="center"/>
    </xf>
    <xf numFmtId="0" fontId="13" fillId="0" borderId="0" xfId="1" applyFont="1" applyAlignment="1">
      <alignment wrapText="1"/>
    </xf>
    <xf numFmtId="0" fontId="13" fillId="0" borderId="0" xfId="1" applyFont="1" applyAlignment="1">
      <alignment horizontal="center" vertical="center"/>
    </xf>
    <xf numFmtId="14" fontId="0" fillId="0" borderId="11" xfId="0" applyNumberFormat="1" applyBorder="1"/>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20">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427450"/>
          <a:ext cx="8714105" cy="3764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fra.sharepoint.com/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sheetData sheetId="1"/>
      <sheetData sheetId="2"/>
      <sheetData sheetId="3"/>
      <sheetData sheetId="4"/>
      <sheetData sheetId="5"/>
      <sheetData sheetId="6">
        <row r="6">
          <cell r="E6" t="str">
            <v>Class 3</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tabSelected="1" workbookViewId="0">
      <selection activeCell="D17" sqref="D17"/>
    </sheetView>
  </sheetViews>
  <sheetFormatPr defaultRowHeight="14.5"/>
  <cols>
    <col min="2" max="3" width="14.26953125" customWidth="1"/>
    <col min="4" max="4" width="42.81640625" customWidth="1"/>
    <col min="5" max="8" width="14.26953125" customWidth="1"/>
  </cols>
  <sheetData>
    <row r="2" spans="2:8">
      <c r="B2" s="113" t="s">
        <v>0</v>
      </c>
      <c r="C2" s="122" t="s">
        <v>1</v>
      </c>
      <c r="D2" s="122"/>
      <c r="E2" s="122"/>
      <c r="F2" s="122"/>
      <c r="G2" s="122"/>
      <c r="H2" s="122"/>
    </row>
    <row r="3" spans="2:8">
      <c r="B3" s="113" t="s">
        <v>2</v>
      </c>
      <c r="C3" s="113" t="s">
        <v>3</v>
      </c>
      <c r="D3" s="113" t="s">
        <v>4</v>
      </c>
      <c r="E3" s="113" t="s">
        <v>5</v>
      </c>
      <c r="F3" s="113" t="s">
        <v>6</v>
      </c>
      <c r="G3" s="113" t="s">
        <v>7</v>
      </c>
      <c r="H3" s="113" t="s">
        <v>8</v>
      </c>
    </row>
    <row r="4" spans="2:8">
      <c r="B4" s="114" t="s">
        <v>9</v>
      </c>
      <c r="C4" s="115">
        <v>44637</v>
      </c>
      <c r="D4" s="113" t="s">
        <v>10</v>
      </c>
      <c r="E4" s="113" t="s">
        <v>11</v>
      </c>
      <c r="F4" s="113"/>
      <c r="G4" s="113"/>
      <c r="H4" s="113"/>
    </row>
    <row r="5" spans="2:8">
      <c r="B5" s="114" t="s">
        <v>267</v>
      </c>
      <c r="C5" s="121">
        <v>44764</v>
      </c>
      <c r="D5" s="113" t="s">
        <v>268</v>
      </c>
      <c r="E5" s="113" t="s">
        <v>275</v>
      </c>
      <c r="F5" s="113" t="s">
        <v>276</v>
      </c>
      <c r="G5" s="113" t="s">
        <v>277</v>
      </c>
      <c r="H5" s="113" t="s">
        <v>278</v>
      </c>
    </row>
    <row r="6" spans="2:8">
      <c r="B6" s="114"/>
      <c r="C6" s="113"/>
      <c r="D6" s="113"/>
      <c r="E6" s="113"/>
      <c r="F6" s="113"/>
      <c r="G6" s="113"/>
      <c r="H6" s="113"/>
    </row>
    <row r="7" spans="2:8">
      <c r="B7" s="114"/>
      <c r="C7" s="113"/>
      <c r="D7" s="113"/>
      <c r="E7" s="113"/>
      <c r="F7" s="113"/>
      <c r="G7" s="113"/>
      <c r="H7" s="113"/>
    </row>
  </sheetData>
  <mergeCells count="1">
    <mergeCell ref="C2:H2"/>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E7" sqref="E7"/>
    </sheetView>
  </sheetViews>
  <sheetFormatPr defaultRowHeight="14.5"/>
  <cols>
    <col min="2" max="2" width="3.54296875" customWidth="1"/>
  </cols>
  <sheetData>
    <row r="2" spans="2:14">
      <c r="B2" t="s">
        <v>12</v>
      </c>
    </row>
    <row r="3" spans="2:14" ht="15" thickBot="1"/>
    <row r="4" spans="2:14">
      <c r="B4" s="1" t="s">
        <v>13</v>
      </c>
      <c r="C4" s="2"/>
      <c r="D4" s="2"/>
      <c r="E4" s="2"/>
      <c r="F4" s="2"/>
      <c r="G4" s="2"/>
      <c r="H4" s="2"/>
      <c r="I4" s="2"/>
      <c r="J4" s="2"/>
      <c r="K4" s="2"/>
      <c r="L4" s="2"/>
      <c r="M4" s="2"/>
      <c r="N4" s="3"/>
    </row>
    <row r="5" spans="2:14">
      <c r="B5" s="4"/>
      <c r="N5" s="5"/>
    </row>
    <row r="6" spans="2:14">
      <c r="B6" s="6" t="s">
        <v>14</v>
      </c>
      <c r="C6" t="s">
        <v>15</v>
      </c>
      <c r="N6" s="5"/>
    </row>
    <row r="7" spans="2:14">
      <c r="B7" s="4"/>
      <c r="C7" t="s">
        <v>16</v>
      </c>
      <c r="N7" s="5"/>
    </row>
    <row r="8" spans="2:14">
      <c r="B8" s="4"/>
      <c r="C8" t="s">
        <v>17</v>
      </c>
      <c r="N8" s="5"/>
    </row>
    <row r="9" spans="2:14">
      <c r="B9" s="4"/>
      <c r="C9" t="s">
        <v>18</v>
      </c>
      <c r="N9" s="5"/>
    </row>
    <row r="10" spans="2:14">
      <c r="B10" s="4"/>
      <c r="N10" s="5"/>
    </row>
    <row r="11" spans="2:14">
      <c r="B11" s="6" t="s">
        <v>19</v>
      </c>
      <c r="C11" t="s">
        <v>20</v>
      </c>
      <c r="N11" s="5"/>
    </row>
    <row r="12" spans="2:14">
      <c r="B12" s="4"/>
      <c r="N12" s="5"/>
    </row>
    <row r="13" spans="2:14">
      <c r="B13" s="6" t="s">
        <v>21</v>
      </c>
      <c r="C13" t="s">
        <v>22</v>
      </c>
      <c r="N13" s="5"/>
    </row>
    <row r="14" spans="2:14">
      <c r="B14" s="4"/>
      <c r="N14" s="5"/>
    </row>
    <row r="15" spans="2:14">
      <c r="B15" s="6" t="s">
        <v>23</v>
      </c>
      <c r="C15" s="123" t="s">
        <v>24</v>
      </c>
      <c r="D15" s="123"/>
      <c r="E15" s="123"/>
      <c r="F15" s="123"/>
      <c r="G15" s="123"/>
      <c r="H15" s="123"/>
      <c r="I15" s="123"/>
      <c r="J15" s="123"/>
      <c r="K15" s="123"/>
      <c r="L15" s="123"/>
      <c r="M15" s="123"/>
      <c r="N15" s="124"/>
    </row>
    <row r="16" spans="2:14">
      <c r="B16" s="4"/>
      <c r="C16" s="123"/>
      <c r="D16" s="123"/>
      <c r="E16" s="123"/>
      <c r="F16" s="123"/>
      <c r="G16" s="123"/>
      <c r="H16" s="123"/>
      <c r="I16" s="123"/>
      <c r="J16" s="123"/>
      <c r="K16" s="123"/>
      <c r="L16" s="123"/>
      <c r="M16" s="123"/>
      <c r="N16" s="124"/>
    </row>
    <row r="17" spans="2:14">
      <c r="B17" s="4"/>
      <c r="N17" s="5"/>
    </row>
    <row r="18" spans="2:14">
      <c r="B18" s="6" t="s">
        <v>25</v>
      </c>
      <c r="C18" t="s">
        <v>26</v>
      </c>
      <c r="N18" s="5"/>
    </row>
    <row r="19" spans="2:14">
      <c r="B19" s="6"/>
      <c r="N19" s="5"/>
    </row>
    <row r="20" spans="2:14">
      <c r="B20" s="6"/>
      <c r="C20" s="112"/>
      <c r="D20" t="s">
        <v>27</v>
      </c>
      <c r="N20" s="5"/>
    </row>
    <row r="21" spans="2:14" ht="15" thickBot="1">
      <c r="B21" s="7"/>
      <c r="C21" s="8"/>
      <c r="D21" s="8"/>
      <c r="E21" s="8"/>
      <c r="F21" s="8"/>
      <c r="G21" s="8"/>
      <c r="H21" s="8"/>
      <c r="I21" s="8"/>
      <c r="J21" s="8"/>
      <c r="K21" s="8"/>
      <c r="L21" s="8"/>
      <c r="M21" s="8"/>
      <c r="N21" s="9"/>
    </row>
    <row r="59" spans="2:2">
      <c r="B59" t="s">
        <v>28</v>
      </c>
    </row>
    <row r="72" spans="2:2">
      <c r="B72" t="s">
        <v>29</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D31" workbookViewId="0">
      <selection activeCell="K46" sqref="K46"/>
    </sheetView>
  </sheetViews>
  <sheetFormatPr defaultRowHeight="14.5"/>
  <cols>
    <col min="1" max="1" width="4.7265625" style="10" customWidth="1"/>
    <col min="2" max="2" width="21.453125" style="10" customWidth="1"/>
    <col min="3" max="3" width="12.7265625" style="10" customWidth="1"/>
    <col min="4" max="4" width="14.453125" style="10" customWidth="1"/>
    <col min="5" max="5" width="10.81640625" style="10" customWidth="1"/>
    <col min="6" max="6" width="19.26953125" style="10" customWidth="1"/>
    <col min="7" max="7" width="20.1796875" style="10" customWidth="1"/>
    <col min="8" max="8" width="11.81640625" style="10" customWidth="1"/>
    <col min="9" max="9" width="16" style="10" customWidth="1"/>
    <col min="10" max="10" width="14.1796875" style="10" customWidth="1"/>
    <col min="11" max="11" width="84.81640625" style="10" customWidth="1"/>
  </cols>
  <sheetData>
    <row r="3" spans="2:11" ht="15" thickBot="1"/>
    <row r="4" spans="2:11" ht="43.5">
      <c r="B4" s="11" t="s">
        <v>30</v>
      </c>
      <c r="C4" s="12" t="s">
        <v>31</v>
      </c>
      <c r="D4" s="12" t="s">
        <v>32</v>
      </c>
      <c r="E4" s="12" t="s">
        <v>33</v>
      </c>
      <c r="F4" s="12" t="s">
        <v>34</v>
      </c>
      <c r="G4" s="12" t="s">
        <v>35</v>
      </c>
      <c r="H4" s="12" t="s">
        <v>36</v>
      </c>
      <c r="I4" s="12" t="s">
        <v>37</v>
      </c>
      <c r="J4" s="12" t="s">
        <v>38</v>
      </c>
      <c r="K4" s="13" t="s">
        <v>39</v>
      </c>
    </row>
    <row r="5" spans="2:11">
      <c r="B5" s="14" t="s">
        <v>40</v>
      </c>
      <c r="C5" s="15"/>
      <c r="D5" s="15"/>
      <c r="E5" s="15"/>
      <c r="F5" s="15"/>
      <c r="G5" s="15"/>
      <c r="H5" s="15"/>
      <c r="I5" s="15"/>
      <c r="J5" s="15"/>
      <c r="K5" s="16"/>
    </row>
    <row r="6" spans="2:11">
      <c r="B6" s="17" t="s">
        <v>41</v>
      </c>
      <c r="C6" s="18" t="s">
        <v>42</v>
      </c>
      <c r="D6" s="18">
        <v>1000</v>
      </c>
      <c r="E6" s="18" t="s">
        <v>43</v>
      </c>
      <c r="F6" s="18" t="s">
        <v>44</v>
      </c>
      <c r="G6" s="18" t="s">
        <v>45</v>
      </c>
      <c r="H6" s="18" t="s">
        <v>46</v>
      </c>
      <c r="I6" s="18" t="s">
        <v>47</v>
      </c>
      <c r="J6" s="18" t="s">
        <v>48</v>
      </c>
      <c r="K6" s="19"/>
    </row>
    <row r="7" spans="2:11">
      <c r="B7" s="17" t="s">
        <v>49</v>
      </c>
      <c r="C7" s="18" t="s">
        <v>42</v>
      </c>
      <c r="D7" s="18" t="s">
        <v>50</v>
      </c>
      <c r="E7" s="18" t="s">
        <v>43</v>
      </c>
      <c r="F7" s="18" t="s">
        <v>44</v>
      </c>
      <c r="G7" s="18" t="s">
        <v>45</v>
      </c>
      <c r="H7" s="20" t="s">
        <v>51</v>
      </c>
      <c r="I7" s="18" t="s">
        <v>47</v>
      </c>
      <c r="J7" s="18" t="s">
        <v>52</v>
      </c>
      <c r="K7" s="19"/>
    </row>
    <row r="8" spans="2:11">
      <c r="B8" s="17"/>
      <c r="C8" s="18" t="s">
        <v>42</v>
      </c>
      <c r="D8" s="18" t="s">
        <v>53</v>
      </c>
      <c r="E8" s="18" t="s">
        <v>43</v>
      </c>
      <c r="F8" s="18" t="s">
        <v>44</v>
      </c>
      <c r="G8" s="18" t="s">
        <v>45</v>
      </c>
      <c r="H8" s="20" t="s">
        <v>51</v>
      </c>
      <c r="I8" s="18" t="s">
        <v>47</v>
      </c>
      <c r="J8" s="18" t="s">
        <v>52</v>
      </c>
      <c r="K8" s="19"/>
    </row>
    <row r="9" spans="2:11">
      <c r="B9" s="17" t="s">
        <v>54</v>
      </c>
      <c r="C9" s="18" t="s">
        <v>55</v>
      </c>
      <c r="D9" s="18" t="s">
        <v>56</v>
      </c>
      <c r="E9" s="18" t="s">
        <v>43</v>
      </c>
      <c r="F9" s="18" t="s">
        <v>57</v>
      </c>
      <c r="G9" s="18" t="s">
        <v>45</v>
      </c>
      <c r="H9" s="18" t="s">
        <v>46</v>
      </c>
      <c r="I9" s="18" t="s">
        <v>47</v>
      </c>
      <c r="J9" s="18" t="s">
        <v>58</v>
      </c>
      <c r="K9" s="19"/>
    </row>
    <row r="10" spans="2:11">
      <c r="B10" s="17"/>
      <c r="C10" s="18" t="s">
        <v>55</v>
      </c>
      <c r="D10" s="18" t="s">
        <v>59</v>
      </c>
      <c r="E10" s="18" t="s">
        <v>43</v>
      </c>
      <c r="F10" s="18" t="s">
        <v>57</v>
      </c>
      <c r="G10" s="18" t="s">
        <v>45</v>
      </c>
      <c r="H10" s="18" t="s">
        <v>46</v>
      </c>
      <c r="I10" s="18" t="s">
        <v>47</v>
      </c>
      <c r="J10" s="18" t="s">
        <v>58</v>
      </c>
      <c r="K10" s="19"/>
    </row>
    <row r="11" spans="2:11">
      <c r="B11" s="17" t="s">
        <v>60</v>
      </c>
      <c r="C11" s="18" t="s">
        <v>42</v>
      </c>
      <c r="D11" s="18">
        <v>2000</v>
      </c>
      <c r="E11" s="18" t="s">
        <v>43</v>
      </c>
      <c r="F11" s="18" t="s">
        <v>61</v>
      </c>
      <c r="G11" s="18" t="s">
        <v>45</v>
      </c>
      <c r="H11" s="18" t="s">
        <v>46</v>
      </c>
      <c r="I11" s="18" t="s">
        <v>47</v>
      </c>
      <c r="J11" s="18" t="s">
        <v>48</v>
      </c>
      <c r="K11" s="19"/>
    </row>
    <row r="12" spans="2:11">
      <c r="B12" s="17"/>
      <c r="C12" s="18"/>
      <c r="D12" s="18"/>
      <c r="E12" s="18"/>
      <c r="F12" s="18"/>
      <c r="G12" s="18"/>
      <c r="H12" s="18"/>
      <c r="I12" s="18"/>
      <c r="J12" s="18"/>
      <c r="K12" s="19"/>
    </row>
    <row r="13" spans="2:11">
      <c r="B13" s="17" t="s">
        <v>62</v>
      </c>
      <c r="C13" s="18" t="s">
        <v>55</v>
      </c>
      <c r="D13" s="18">
        <v>1000</v>
      </c>
      <c r="E13" s="18" t="s">
        <v>63</v>
      </c>
      <c r="F13" s="18" t="s">
        <v>64</v>
      </c>
      <c r="G13" s="18" t="s">
        <v>45</v>
      </c>
      <c r="H13" s="20" t="s">
        <v>51</v>
      </c>
      <c r="I13" s="18" t="s">
        <v>65</v>
      </c>
      <c r="J13" s="18" t="s">
        <v>58</v>
      </c>
      <c r="K13" s="19"/>
    </row>
    <row r="14" spans="2:11" ht="29">
      <c r="B14" s="17" t="s">
        <v>66</v>
      </c>
      <c r="C14" s="18" t="s">
        <v>55</v>
      </c>
      <c r="D14" s="18">
        <v>1</v>
      </c>
      <c r="E14" s="18" t="s">
        <v>63</v>
      </c>
      <c r="F14" s="18" t="s">
        <v>67</v>
      </c>
      <c r="G14" s="18" t="s">
        <v>45</v>
      </c>
      <c r="H14" s="18" t="s">
        <v>46</v>
      </c>
      <c r="I14" s="18" t="s">
        <v>47</v>
      </c>
      <c r="J14" s="18" t="s">
        <v>48</v>
      </c>
      <c r="K14" s="19"/>
    </row>
    <row r="15" spans="2:11">
      <c r="B15" s="17" t="s">
        <v>68</v>
      </c>
      <c r="C15" s="18" t="s">
        <v>55</v>
      </c>
      <c r="D15" s="18" t="s">
        <v>69</v>
      </c>
      <c r="E15" s="18" t="s">
        <v>43</v>
      </c>
      <c r="F15" s="18" t="s">
        <v>57</v>
      </c>
      <c r="G15" s="18" t="s">
        <v>45</v>
      </c>
      <c r="H15" s="18" t="s">
        <v>46</v>
      </c>
      <c r="I15" s="18"/>
      <c r="J15" s="18" t="s">
        <v>58</v>
      </c>
      <c r="K15" s="19"/>
    </row>
    <row r="16" spans="2:11">
      <c r="B16" s="17" t="s">
        <v>68</v>
      </c>
      <c r="C16" s="18" t="s">
        <v>55</v>
      </c>
      <c r="D16" s="18" t="s">
        <v>70</v>
      </c>
      <c r="E16" s="18" t="s">
        <v>43</v>
      </c>
      <c r="F16" s="18" t="s">
        <v>57</v>
      </c>
      <c r="G16" s="18" t="s">
        <v>45</v>
      </c>
      <c r="H16" s="18" t="s">
        <v>46</v>
      </c>
      <c r="I16" s="18" t="s">
        <v>71</v>
      </c>
      <c r="J16" s="18" t="s">
        <v>58</v>
      </c>
      <c r="K16" s="19"/>
    </row>
    <row r="17" spans="2:11">
      <c r="B17" s="17" t="s">
        <v>72</v>
      </c>
      <c r="C17" s="18" t="s">
        <v>42</v>
      </c>
      <c r="D17" s="18" t="s">
        <v>73</v>
      </c>
      <c r="E17" s="18" t="s">
        <v>43</v>
      </c>
      <c r="F17" s="18"/>
      <c r="G17" s="18" t="s">
        <v>45</v>
      </c>
      <c r="H17" s="18" t="s">
        <v>46</v>
      </c>
      <c r="I17" s="18"/>
      <c r="J17" s="18" t="s">
        <v>48</v>
      </c>
      <c r="K17" s="19"/>
    </row>
    <row r="18" spans="2:11">
      <c r="B18" s="17" t="s">
        <v>74</v>
      </c>
      <c r="C18" s="18" t="s">
        <v>42</v>
      </c>
      <c r="D18" s="18"/>
      <c r="E18" s="18" t="s">
        <v>43</v>
      </c>
      <c r="F18" s="18" t="s">
        <v>75</v>
      </c>
      <c r="G18" s="18" t="s">
        <v>45</v>
      </c>
      <c r="H18" s="18" t="s">
        <v>46</v>
      </c>
      <c r="I18" s="18"/>
      <c r="J18" s="18" t="s">
        <v>52</v>
      </c>
      <c r="K18" s="19"/>
    </row>
    <row r="19" spans="2:11" ht="29">
      <c r="B19" s="17" t="s">
        <v>76</v>
      </c>
      <c r="C19" s="18" t="s">
        <v>55</v>
      </c>
      <c r="D19" s="18"/>
      <c r="E19" s="18" t="s">
        <v>63</v>
      </c>
      <c r="F19" s="18" t="s">
        <v>57</v>
      </c>
      <c r="G19" s="18" t="s">
        <v>45</v>
      </c>
      <c r="H19" s="18" t="s">
        <v>46</v>
      </c>
      <c r="I19" s="18"/>
      <c r="J19" s="18" t="s">
        <v>58</v>
      </c>
      <c r="K19" s="19"/>
    </row>
    <row r="20" spans="2:11">
      <c r="B20" s="17" t="s">
        <v>77</v>
      </c>
      <c r="C20" s="18" t="s">
        <v>42</v>
      </c>
      <c r="D20" s="18"/>
      <c r="E20" s="18" t="s">
        <v>43</v>
      </c>
      <c r="F20" s="18" t="s">
        <v>75</v>
      </c>
      <c r="G20" s="18" t="s">
        <v>45</v>
      </c>
      <c r="H20" s="18" t="s">
        <v>46</v>
      </c>
      <c r="I20" s="18"/>
      <c r="J20" s="18" t="s">
        <v>58</v>
      </c>
      <c r="K20" s="19"/>
    </row>
    <row r="21" spans="2:11">
      <c r="B21" s="17" t="s">
        <v>78</v>
      </c>
      <c r="C21" s="18" t="s">
        <v>42</v>
      </c>
      <c r="D21" s="18"/>
      <c r="E21" s="18" t="s">
        <v>43</v>
      </c>
      <c r="F21" s="18" t="s">
        <v>75</v>
      </c>
      <c r="G21" s="20" t="s">
        <v>51</v>
      </c>
      <c r="H21" s="18" t="s">
        <v>46</v>
      </c>
      <c r="I21" s="18"/>
      <c r="J21" s="18" t="s">
        <v>48</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29">
      <c r="B24" s="17"/>
      <c r="C24" s="18"/>
      <c r="D24" s="18"/>
      <c r="E24" s="18"/>
      <c r="F24" s="18"/>
      <c r="G24" s="18"/>
      <c r="H24" s="18"/>
      <c r="I24" s="18" t="s">
        <v>79</v>
      </c>
      <c r="J24" s="38" t="s">
        <v>48</v>
      </c>
      <c r="K24" s="19" t="s">
        <v>80</v>
      </c>
    </row>
    <row r="25" spans="2:11">
      <c r="B25" s="14" t="s">
        <v>81</v>
      </c>
      <c r="C25" s="15"/>
      <c r="D25" s="15"/>
      <c r="E25" s="15"/>
      <c r="F25" s="15"/>
      <c r="G25" s="15"/>
      <c r="H25" s="15"/>
      <c r="I25" s="15"/>
      <c r="J25" s="15"/>
      <c r="K25" s="16"/>
    </row>
    <row r="26" spans="2:11">
      <c r="B26" s="17"/>
      <c r="C26" s="18"/>
      <c r="D26" s="18"/>
      <c r="E26" s="18"/>
      <c r="F26" s="18"/>
      <c r="G26" s="18"/>
      <c r="H26" s="18"/>
      <c r="I26" s="18"/>
      <c r="J26" s="18"/>
      <c r="K26" s="19"/>
    </row>
    <row r="27" spans="2:11" ht="29">
      <c r="B27" s="17" t="s">
        <v>82</v>
      </c>
      <c r="C27" s="18" t="s">
        <v>55</v>
      </c>
      <c r="D27" s="18" t="s">
        <v>83</v>
      </c>
      <c r="E27" s="18" t="s">
        <v>63</v>
      </c>
      <c r="F27" s="18" t="s">
        <v>84</v>
      </c>
      <c r="G27" s="18"/>
      <c r="H27" s="18"/>
      <c r="I27" s="18"/>
      <c r="J27" s="18" t="s">
        <v>58</v>
      </c>
      <c r="K27" s="19" t="s">
        <v>85</v>
      </c>
    </row>
    <row r="28" spans="2:11" ht="29">
      <c r="B28" s="17"/>
      <c r="C28" s="18" t="s">
        <v>55</v>
      </c>
      <c r="D28" s="18" t="s">
        <v>86</v>
      </c>
      <c r="E28" s="18" t="s">
        <v>63</v>
      </c>
      <c r="F28" s="18" t="s">
        <v>84</v>
      </c>
      <c r="G28" s="18"/>
      <c r="H28" s="18"/>
      <c r="I28" s="18"/>
      <c r="J28" s="18" t="s">
        <v>58</v>
      </c>
      <c r="K28" s="19" t="s">
        <v>85</v>
      </c>
    </row>
    <row r="29" spans="2:11" ht="29">
      <c r="B29" s="21" t="s">
        <v>87</v>
      </c>
      <c r="C29" s="18" t="s">
        <v>88</v>
      </c>
      <c r="D29" s="18"/>
      <c r="E29" s="18"/>
      <c r="F29" s="18" t="s">
        <v>89</v>
      </c>
      <c r="G29" s="18"/>
      <c r="H29" s="18"/>
      <c r="I29" s="18"/>
      <c r="J29" s="18" t="s">
        <v>52</v>
      </c>
      <c r="K29" s="19" t="s">
        <v>90</v>
      </c>
    </row>
    <row r="30" spans="2:11" ht="29">
      <c r="B30" s="21" t="s">
        <v>91</v>
      </c>
      <c r="C30" s="18" t="s">
        <v>55</v>
      </c>
      <c r="D30" s="18"/>
      <c r="E30" s="18"/>
      <c r="F30" s="18" t="s">
        <v>57</v>
      </c>
      <c r="G30" s="18"/>
      <c r="H30" s="18"/>
      <c r="I30" s="18"/>
      <c r="J30" s="18" t="s">
        <v>58</v>
      </c>
      <c r="K30" s="19"/>
    </row>
    <row r="31" spans="2:11">
      <c r="B31" s="17"/>
      <c r="C31" s="18"/>
      <c r="D31" s="18"/>
      <c r="E31" s="18"/>
      <c r="F31" s="18"/>
      <c r="G31" s="18"/>
      <c r="H31" s="18"/>
      <c r="I31" s="18"/>
      <c r="J31" s="18"/>
      <c r="K31" s="19"/>
    </row>
    <row r="32" spans="2:11" ht="29">
      <c r="B32" s="17"/>
      <c r="C32" s="18"/>
      <c r="D32" s="18"/>
      <c r="E32" s="18"/>
      <c r="F32" s="18"/>
      <c r="G32" s="18"/>
      <c r="H32" s="18"/>
      <c r="I32" s="18" t="s">
        <v>92</v>
      </c>
      <c r="J32" s="38" t="s">
        <v>58</v>
      </c>
      <c r="K32" s="19" t="s">
        <v>93</v>
      </c>
    </row>
    <row r="33" spans="2:11" ht="29">
      <c r="B33" s="14" t="s">
        <v>94</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95</v>
      </c>
      <c r="C36" s="18" t="s">
        <v>55</v>
      </c>
      <c r="D36" s="18">
        <v>1</v>
      </c>
      <c r="E36" s="18" t="s">
        <v>96</v>
      </c>
      <c r="F36" s="18" t="s">
        <v>96</v>
      </c>
      <c r="G36" s="18" t="s">
        <v>45</v>
      </c>
      <c r="H36" s="18" t="s">
        <v>46</v>
      </c>
      <c r="I36" s="18" t="s">
        <v>47</v>
      </c>
      <c r="J36" s="18" t="s">
        <v>52</v>
      </c>
      <c r="K36" s="19"/>
    </row>
    <row r="37" spans="2:11">
      <c r="B37" s="17" t="s">
        <v>97</v>
      </c>
      <c r="C37" s="18" t="s">
        <v>55</v>
      </c>
      <c r="D37" s="18">
        <v>1</v>
      </c>
      <c r="E37" s="18" t="s">
        <v>96</v>
      </c>
      <c r="F37" s="18" t="s">
        <v>96</v>
      </c>
      <c r="G37" s="18" t="s">
        <v>45</v>
      </c>
      <c r="H37" s="18" t="s">
        <v>46</v>
      </c>
      <c r="I37" s="18" t="s">
        <v>47</v>
      </c>
      <c r="J37" s="18" t="s">
        <v>48</v>
      </c>
      <c r="K37" s="19"/>
    </row>
    <row r="38" spans="2:11" ht="29">
      <c r="B38" s="17" t="s">
        <v>98</v>
      </c>
      <c r="C38" s="18" t="s">
        <v>55</v>
      </c>
      <c r="D38" s="18">
        <v>1</v>
      </c>
      <c r="E38" s="18" t="s">
        <v>96</v>
      </c>
      <c r="F38" s="18" t="s">
        <v>99</v>
      </c>
      <c r="G38" s="18" t="s">
        <v>45</v>
      </c>
      <c r="H38" s="18" t="s">
        <v>46</v>
      </c>
      <c r="I38" s="18" t="s">
        <v>47</v>
      </c>
      <c r="J38" s="18" t="s">
        <v>48</v>
      </c>
      <c r="K38" s="19"/>
    </row>
    <row r="39" spans="2:11" ht="29">
      <c r="B39" s="17" t="s">
        <v>100</v>
      </c>
      <c r="C39" s="18" t="s">
        <v>55</v>
      </c>
      <c r="D39" s="18">
        <v>20</v>
      </c>
      <c r="E39" s="18" t="s">
        <v>101</v>
      </c>
      <c r="F39" s="18" t="s">
        <v>99</v>
      </c>
      <c r="G39" s="18" t="s">
        <v>45</v>
      </c>
      <c r="H39" s="18" t="s">
        <v>46</v>
      </c>
      <c r="I39" s="18" t="s">
        <v>47</v>
      </c>
      <c r="J39" s="18" t="s">
        <v>48</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29">
      <c r="B42" s="17"/>
      <c r="C42" s="18"/>
      <c r="D42" s="18"/>
      <c r="E42" s="18"/>
      <c r="F42" s="18"/>
      <c r="G42" s="18"/>
      <c r="H42" s="18"/>
      <c r="I42" s="18" t="s">
        <v>102</v>
      </c>
      <c r="J42" s="38" t="s">
        <v>48</v>
      </c>
      <c r="K42" s="19" t="s">
        <v>80</v>
      </c>
    </row>
    <row r="43" spans="2:11">
      <c r="B43" s="125" t="s">
        <v>103</v>
      </c>
      <c r="C43" s="126"/>
      <c r="D43" s="126"/>
      <c r="E43" s="22"/>
      <c r="F43" s="22"/>
      <c r="G43" s="22"/>
      <c r="H43" s="22"/>
      <c r="I43" s="22"/>
      <c r="J43" s="22"/>
      <c r="K43" s="23"/>
    </row>
    <row r="44" spans="2:11" ht="58">
      <c r="B44" s="17" t="s">
        <v>104</v>
      </c>
      <c r="C44" s="18" t="s">
        <v>55</v>
      </c>
      <c r="D44" s="18" t="s">
        <v>105</v>
      </c>
      <c r="E44" s="18" t="s">
        <v>63</v>
      </c>
      <c r="F44" s="18" t="s">
        <v>106</v>
      </c>
      <c r="G44" s="18" t="s">
        <v>45</v>
      </c>
      <c r="H44" s="18" t="s">
        <v>46</v>
      </c>
      <c r="I44" s="18" t="s">
        <v>47</v>
      </c>
      <c r="J44" s="18" t="s">
        <v>48</v>
      </c>
      <c r="K44" s="19"/>
    </row>
    <row r="45" spans="2:11" ht="43.5">
      <c r="B45" s="17" t="s">
        <v>107</v>
      </c>
      <c r="C45" s="18" t="s">
        <v>55</v>
      </c>
      <c r="D45" s="18" t="s">
        <v>105</v>
      </c>
      <c r="E45" s="18" t="s">
        <v>63</v>
      </c>
      <c r="F45" s="18" t="s">
        <v>106</v>
      </c>
      <c r="G45" s="18" t="s">
        <v>45</v>
      </c>
      <c r="H45" s="18" t="s">
        <v>46</v>
      </c>
      <c r="I45" s="18" t="s">
        <v>47</v>
      </c>
      <c r="J45" s="18" t="s">
        <v>48</v>
      </c>
      <c r="K45" s="19"/>
    </row>
    <row r="46" spans="2:11" ht="29">
      <c r="B46" s="24"/>
      <c r="C46" s="18"/>
      <c r="D46" s="18"/>
      <c r="E46" s="18"/>
      <c r="F46" s="18"/>
      <c r="G46" s="18"/>
      <c r="H46" s="18"/>
      <c r="I46" s="18" t="s">
        <v>108</v>
      </c>
      <c r="J46" s="38" t="s">
        <v>48</v>
      </c>
      <c r="K46" s="19" t="s">
        <v>109</v>
      </c>
    </row>
    <row r="47" spans="2:11" ht="15" thickBot="1">
      <c r="B47" s="25"/>
      <c r="C47" s="26"/>
      <c r="D47" s="26"/>
      <c r="E47" s="26"/>
      <c r="F47" s="26"/>
      <c r="G47" s="26"/>
      <c r="H47" s="26"/>
      <c r="I47" s="26"/>
      <c r="J47" s="26"/>
      <c r="K47" s="27"/>
    </row>
    <row r="48" spans="2:11" ht="15" thickBot="1"/>
    <row r="49" spans="9:10" ht="29.5" thickBot="1">
      <c r="I49" s="28" t="s">
        <v>110</v>
      </c>
      <c r="J49" s="29" t="str">
        <f>IF(OR(J24="H",J32="H",J42="H",J46="H"),"H",IF(OR(J24="M",J32="M",J42="M",J46="M"),"M","L"))</f>
        <v>H</v>
      </c>
    </row>
    <row r="97" spans="1:1">
      <c r="A97" t="s">
        <v>58</v>
      </c>
    </row>
    <row r="98" spans="1:1">
      <c r="A98" t="s">
        <v>52</v>
      </c>
    </row>
    <row r="99" spans="1:1">
      <c r="A99" t="s">
        <v>48</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pageSetup paperSize="9"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25" workbookViewId="0">
      <selection activeCell="K39" sqref="K39"/>
    </sheetView>
  </sheetViews>
  <sheetFormatPr defaultRowHeight="14.5"/>
  <cols>
    <col min="1" max="1" width="4.81640625" style="10" customWidth="1"/>
    <col min="2" max="2" width="21.453125" style="10" customWidth="1"/>
    <col min="3" max="3" width="12.7265625" style="10" customWidth="1"/>
    <col min="4" max="7" width="8.7265625" style="10" customWidth="1"/>
    <col min="8" max="8" width="11.81640625" style="10" customWidth="1"/>
    <col min="9" max="9" width="16" style="10" customWidth="1"/>
    <col min="10" max="10" width="14.1796875" style="10" customWidth="1"/>
    <col min="11" max="11" width="84.81640625" style="10" customWidth="1"/>
  </cols>
  <sheetData>
    <row r="3" spans="2:11" ht="15" thickBot="1"/>
    <row r="4" spans="2:11" ht="29">
      <c r="B4" s="30" t="s">
        <v>111</v>
      </c>
      <c r="C4" s="12"/>
      <c r="D4" s="12"/>
      <c r="E4" s="12"/>
      <c r="F4" s="12"/>
      <c r="G4" s="12"/>
      <c r="H4" s="12"/>
      <c r="I4" s="12"/>
      <c r="J4" s="12" t="s">
        <v>38</v>
      </c>
      <c r="K4" s="13" t="s">
        <v>112</v>
      </c>
    </row>
    <row r="5" spans="2:11">
      <c r="B5" s="14" t="s">
        <v>113</v>
      </c>
      <c r="C5" s="15"/>
      <c r="D5" s="15"/>
      <c r="E5" s="15"/>
      <c r="F5" s="15"/>
      <c r="G5" s="15"/>
      <c r="H5" s="15"/>
      <c r="I5" s="15"/>
      <c r="J5" s="15"/>
      <c r="K5" s="16"/>
    </row>
    <row r="6" spans="2:11">
      <c r="B6" s="31" t="s">
        <v>114</v>
      </c>
      <c r="C6" s="18"/>
      <c r="D6" s="18"/>
      <c r="E6" s="18"/>
      <c r="F6" s="18"/>
      <c r="G6" s="18"/>
      <c r="H6" s="18"/>
      <c r="I6" s="18"/>
      <c r="J6" s="18" t="s">
        <v>58</v>
      </c>
      <c r="K6" s="19" t="s">
        <v>115</v>
      </c>
    </row>
    <row r="7" spans="2:11">
      <c r="B7" s="31" t="s">
        <v>116</v>
      </c>
      <c r="C7" s="18"/>
      <c r="D7" s="18"/>
      <c r="E7" s="18"/>
      <c r="F7" s="18"/>
      <c r="G7" s="18"/>
      <c r="H7" s="18"/>
      <c r="I7" s="18"/>
      <c r="J7" s="18" t="s">
        <v>58</v>
      </c>
      <c r="K7" s="19"/>
    </row>
    <row r="8" spans="2:11">
      <c r="B8" s="31" t="s">
        <v>117</v>
      </c>
      <c r="C8" s="18"/>
      <c r="D8" s="18"/>
      <c r="E8" s="18"/>
      <c r="F8" s="18"/>
      <c r="G8" s="18"/>
      <c r="H8" s="18"/>
      <c r="I8" s="18"/>
      <c r="J8" s="18" t="s">
        <v>52</v>
      </c>
      <c r="K8" s="19"/>
    </row>
    <row r="9" spans="2:11">
      <c r="B9" s="31" t="s">
        <v>118</v>
      </c>
      <c r="C9" s="18"/>
      <c r="D9" s="18"/>
      <c r="E9" s="18"/>
      <c r="F9" s="18"/>
      <c r="G9" s="18"/>
      <c r="H9" s="18"/>
      <c r="I9" s="18"/>
      <c r="J9" s="18" t="s">
        <v>48</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119</v>
      </c>
      <c r="C12" s="15"/>
      <c r="D12" s="15"/>
      <c r="E12" s="15"/>
      <c r="F12" s="15"/>
      <c r="G12" s="15"/>
      <c r="H12" s="15"/>
      <c r="I12" s="15"/>
      <c r="J12" s="15"/>
      <c r="K12" s="16"/>
    </row>
    <row r="13" spans="2:11">
      <c r="B13" s="31" t="s">
        <v>120</v>
      </c>
      <c r="C13" s="18"/>
      <c r="D13" s="18"/>
      <c r="E13" s="18"/>
      <c r="F13" s="18"/>
      <c r="G13" s="18"/>
      <c r="H13" s="18"/>
      <c r="I13" s="18"/>
      <c r="J13" s="18" t="s">
        <v>52</v>
      </c>
      <c r="K13" s="19" t="s">
        <v>121</v>
      </c>
    </row>
    <row r="14" spans="2:11">
      <c r="B14" s="31" t="s">
        <v>122</v>
      </c>
      <c r="C14" s="18"/>
      <c r="D14" s="18"/>
      <c r="E14" s="18"/>
      <c r="F14" s="18"/>
      <c r="G14" s="18"/>
      <c r="H14" s="18"/>
      <c r="I14" s="18"/>
      <c r="J14" s="18" t="s">
        <v>58</v>
      </c>
      <c r="K14" s="19"/>
    </row>
    <row r="15" spans="2:11">
      <c r="B15" s="31" t="s">
        <v>123</v>
      </c>
      <c r="C15" s="18"/>
      <c r="D15" s="18"/>
      <c r="E15" s="18"/>
      <c r="F15" s="18"/>
      <c r="G15" s="18"/>
      <c r="H15" s="18"/>
      <c r="I15" s="18"/>
      <c r="J15" s="18" t="s">
        <v>58</v>
      </c>
      <c r="K15" s="19"/>
    </row>
    <row r="16" spans="2:11">
      <c r="B16" s="31" t="s">
        <v>124</v>
      </c>
      <c r="C16" s="18"/>
      <c r="D16" s="18"/>
      <c r="E16" s="18"/>
      <c r="F16" s="18"/>
      <c r="G16" s="18"/>
      <c r="H16" s="18"/>
      <c r="I16" s="18"/>
      <c r="J16" s="18" t="s">
        <v>58</v>
      </c>
      <c r="K16" s="19"/>
    </row>
    <row r="17" spans="2:11">
      <c r="B17" s="33" t="s">
        <v>125</v>
      </c>
      <c r="C17" s="18"/>
      <c r="D17" s="18"/>
      <c r="E17" s="18"/>
      <c r="F17" s="18"/>
      <c r="G17" s="18"/>
      <c r="H17" s="18"/>
      <c r="I17" s="18"/>
      <c r="J17" s="18" t="s">
        <v>58</v>
      </c>
      <c r="K17" s="19"/>
    </row>
    <row r="18" spans="2:11">
      <c r="B18" s="33" t="s">
        <v>126</v>
      </c>
      <c r="C18" s="18"/>
      <c r="D18" s="18"/>
      <c r="E18" s="18"/>
      <c r="F18" s="18"/>
      <c r="G18" s="18"/>
      <c r="H18" s="18"/>
      <c r="I18" s="18"/>
      <c r="J18" s="18"/>
      <c r="K18" s="19"/>
    </row>
    <row r="19" spans="2:11">
      <c r="B19" s="21"/>
      <c r="C19" s="18"/>
      <c r="D19" s="18"/>
      <c r="E19" s="18"/>
      <c r="F19" s="18"/>
      <c r="G19" s="18"/>
      <c r="H19" s="18"/>
      <c r="I19" s="18"/>
      <c r="J19" s="18"/>
      <c r="K19" s="19"/>
    </row>
    <row r="20" spans="2:11">
      <c r="B20" s="32" t="s">
        <v>127</v>
      </c>
      <c r="C20" s="15"/>
      <c r="D20" s="15"/>
      <c r="E20" s="15"/>
      <c r="F20" s="15"/>
      <c r="G20" s="15"/>
      <c r="H20" s="15"/>
      <c r="I20" s="15"/>
      <c r="J20" s="15"/>
      <c r="K20" s="16"/>
    </row>
    <row r="21" spans="2:11">
      <c r="B21" s="31" t="s">
        <v>128</v>
      </c>
      <c r="C21" s="18"/>
      <c r="D21" s="18"/>
      <c r="E21" s="18"/>
      <c r="F21" s="18"/>
      <c r="G21" s="18"/>
      <c r="H21" s="18"/>
      <c r="I21" s="18"/>
      <c r="J21" s="18" t="s">
        <v>52</v>
      </c>
      <c r="K21" s="19"/>
    </row>
    <row r="22" spans="2:11">
      <c r="B22" s="31" t="s">
        <v>129</v>
      </c>
      <c r="C22" s="18"/>
      <c r="D22" s="18"/>
      <c r="E22" s="18"/>
      <c r="F22" s="18"/>
      <c r="G22" s="18"/>
      <c r="H22" s="18"/>
      <c r="I22" s="18"/>
      <c r="J22" s="18" t="s">
        <v>52</v>
      </c>
      <c r="K22" s="19"/>
    </row>
    <row r="23" spans="2:11">
      <c r="B23" s="17"/>
      <c r="C23" s="18"/>
      <c r="D23" s="18"/>
      <c r="E23" s="18"/>
      <c r="F23" s="18"/>
      <c r="G23" s="18"/>
      <c r="H23" s="18"/>
      <c r="I23" s="18"/>
      <c r="J23" s="18"/>
      <c r="K23" s="19"/>
    </row>
    <row r="24" spans="2:11" ht="29">
      <c r="B24" s="17"/>
      <c r="C24" s="18"/>
      <c r="D24" s="18"/>
      <c r="E24" s="18"/>
      <c r="F24" s="18"/>
      <c r="G24" s="18"/>
      <c r="H24" s="18"/>
      <c r="I24" s="18" t="s">
        <v>130</v>
      </c>
      <c r="J24" s="38" t="s">
        <v>52</v>
      </c>
      <c r="K24" s="19" t="s">
        <v>269</v>
      </c>
    </row>
    <row r="25" spans="2:11">
      <c r="B25" s="32" t="s">
        <v>131</v>
      </c>
      <c r="C25" s="15"/>
      <c r="D25" s="15"/>
      <c r="E25" s="15"/>
      <c r="F25" s="15"/>
      <c r="G25" s="15"/>
      <c r="H25" s="15"/>
      <c r="I25" s="15"/>
      <c r="J25" s="15"/>
      <c r="K25" s="16"/>
    </row>
    <row r="26" spans="2:11">
      <c r="B26" s="31" t="s">
        <v>132</v>
      </c>
      <c r="C26" s="18"/>
      <c r="D26" s="18"/>
      <c r="E26" s="18"/>
      <c r="F26" s="18"/>
      <c r="G26" s="18"/>
      <c r="H26" s="18"/>
      <c r="I26" s="18"/>
      <c r="J26" s="18" t="s">
        <v>48</v>
      </c>
      <c r="K26" s="19"/>
    </row>
    <row r="27" spans="2:11">
      <c r="B27" s="31" t="s">
        <v>133</v>
      </c>
      <c r="C27" s="18"/>
      <c r="D27" s="18"/>
      <c r="E27" s="18"/>
      <c r="F27" s="18"/>
      <c r="G27" s="18"/>
      <c r="H27" s="18"/>
      <c r="I27" s="18"/>
      <c r="J27" s="18" t="s">
        <v>52</v>
      </c>
      <c r="K27" s="19"/>
    </row>
    <row r="28" spans="2:11">
      <c r="B28" s="31" t="s">
        <v>134</v>
      </c>
      <c r="C28" s="18"/>
      <c r="D28" s="18"/>
      <c r="E28" s="18"/>
      <c r="F28" s="18"/>
      <c r="G28" s="18"/>
      <c r="H28" s="18"/>
      <c r="I28" s="18"/>
      <c r="J28" s="18" t="s">
        <v>52</v>
      </c>
      <c r="K28" s="19"/>
    </row>
    <row r="29" spans="2:11">
      <c r="B29" s="31"/>
      <c r="C29" s="18"/>
      <c r="D29" s="18"/>
      <c r="E29" s="18"/>
      <c r="F29" s="18"/>
      <c r="G29" s="18"/>
      <c r="H29" s="18"/>
      <c r="I29" s="18"/>
      <c r="J29" s="18"/>
      <c r="K29" s="19"/>
    </row>
    <row r="30" spans="2:11">
      <c r="B30" s="32" t="s">
        <v>135</v>
      </c>
      <c r="C30" s="15"/>
      <c r="D30" s="15"/>
      <c r="E30" s="15"/>
      <c r="F30" s="15"/>
      <c r="G30" s="15"/>
      <c r="H30" s="15"/>
      <c r="I30" s="15"/>
      <c r="J30" s="15"/>
      <c r="K30" s="16"/>
    </row>
    <row r="31" spans="2:11">
      <c r="B31" s="31" t="s">
        <v>136</v>
      </c>
      <c r="C31" s="18"/>
      <c r="D31" s="18"/>
      <c r="E31" s="18"/>
      <c r="F31" s="18"/>
      <c r="G31" s="18"/>
      <c r="H31" s="18"/>
      <c r="I31" s="18"/>
      <c r="J31" s="18" t="s">
        <v>52</v>
      </c>
      <c r="K31" s="19"/>
    </row>
    <row r="32" spans="2:11">
      <c r="B32" s="34"/>
      <c r="C32" s="18"/>
      <c r="D32" s="18"/>
      <c r="E32" s="18"/>
      <c r="F32" s="18"/>
      <c r="G32" s="18"/>
      <c r="H32" s="18"/>
      <c r="I32" s="18"/>
      <c r="J32" s="18"/>
      <c r="K32" s="19"/>
    </row>
    <row r="33" spans="2:11">
      <c r="B33" s="32" t="s">
        <v>137</v>
      </c>
      <c r="C33" s="15"/>
      <c r="D33" s="15"/>
      <c r="E33" s="15"/>
      <c r="F33" s="15"/>
      <c r="G33" s="15"/>
      <c r="H33" s="15"/>
      <c r="I33" s="15"/>
      <c r="J33" s="15"/>
      <c r="K33" s="16"/>
    </row>
    <row r="34" spans="2:11">
      <c r="B34" s="34" t="s">
        <v>138</v>
      </c>
      <c r="C34" s="18"/>
      <c r="D34" s="18"/>
      <c r="E34" s="18"/>
      <c r="F34" s="18"/>
      <c r="G34" s="18"/>
      <c r="H34" s="18"/>
      <c r="I34" s="18"/>
      <c r="J34" s="18" t="s">
        <v>52</v>
      </c>
      <c r="K34" s="19"/>
    </row>
    <row r="35" spans="2:11">
      <c r="B35" s="34" t="s">
        <v>139</v>
      </c>
      <c r="C35" s="18"/>
      <c r="D35" s="18"/>
      <c r="E35" s="18"/>
      <c r="F35" s="18"/>
      <c r="G35" s="18"/>
      <c r="H35" s="18"/>
      <c r="I35" s="18"/>
      <c r="J35" s="18" t="s">
        <v>52</v>
      </c>
      <c r="K35" s="19"/>
    </row>
    <row r="36" spans="2:11">
      <c r="B36" s="34" t="s">
        <v>140</v>
      </c>
      <c r="C36" s="18"/>
      <c r="D36" s="18"/>
      <c r="E36" s="18"/>
      <c r="F36" s="18"/>
      <c r="G36" s="18"/>
      <c r="H36" s="18"/>
      <c r="I36" s="18"/>
      <c r="J36" s="18" t="s">
        <v>52</v>
      </c>
      <c r="K36" s="19"/>
    </row>
    <row r="37" spans="2:11">
      <c r="B37" s="34"/>
      <c r="C37" s="18"/>
      <c r="D37" s="18"/>
      <c r="E37" s="18"/>
      <c r="F37" s="18"/>
      <c r="G37" s="18"/>
      <c r="H37" s="18"/>
      <c r="I37" s="18"/>
      <c r="J37" s="18"/>
      <c r="K37" s="19"/>
    </row>
    <row r="38" spans="2:11" ht="43.5">
      <c r="B38" s="24"/>
      <c r="C38" s="18"/>
      <c r="D38" s="18"/>
      <c r="E38" s="18"/>
      <c r="F38" s="18"/>
      <c r="G38" s="18"/>
      <c r="H38" s="18"/>
      <c r="I38" s="18" t="s">
        <v>141</v>
      </c>
      <c r="J38" s="38" t="s">
        <v>52</v>
      </c>
      <c r="K38" s="19" t="s">
        <v>270</v>
      </c>
    </row>
    <row r="39" spans="2:11" ht="15" thickBot="1">
      <c r="B39" s="35"/>
      <c r="C39" s="36"/>
      <c r="D39" s="36"/>
      <c r="E39" s="36"/>
      <c r="F39" s="36"/>
      <c r="G39" s="36"/>
      <c r="H39" s="36"/>
      <c r="I39" s="36"/>
      <c r="J39" s="36"/>
      <c r="K39" s="37"/>
    </row>
    <row r="40" spans="2:11" ht="15" thickBot="1"/>
    <row r="41" spans="2:11" ht="29.5" thickBot="1">
      <c r="I41" s="28" t="s">
        <v>142</v>
      </c>
      <c r="J41" s="29" t="str">
        <f>IF(OR(J24="H",J38="H"),"H",IF(OR(J24="M",J38="M"),"M","L"))</f>
        <v>M</v>
      </c>
    </row>
    <row r="100" spans="1:1">
      <c r="A100" t="s">
        <v>58</v>
      </c>
    </row>
    <row r="101" spans="1:1">
      <c r="A101" t="s">
        <v>52</v>
      </c>
    </row>
    <row r="102" spans="1:1">
      <c r="A102" t="s">
        <v>48</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A10" workbookViewId="0">
      <selection activeCell="K6" sqref="K6"/>
    </sheetView>
  </sheetViews>
  <sheetFormatPr defaultRowHeight="14.5"/>
  <cols>
    <col min="1" max="1" width="4.81640625" customWidth="1"/>
    <col min="2" max="2" width="22.453125" customWidth="1"/>
    <col min="3" max="4" width="11.453125"/>
    <col min="5" max="8" width="8.7265625" customWidth="1"/>
    <col min="9" max="9" width="16" customWidth="1"/>
    <col min="10" max="10" width="14.81640625" customWidth="1"/>
    <col min="11" max="11" width="85.26953125" customWidth="1"/>
  </cols>
  <sheetData>
    <row r="3" spans="2:11" ht="15" thickBot="1"/>
    <row r="4" spans="2:11" ht="29">
      <c r="B4" s="11" t="s">
        <v>143</v>
      </c>
      <c r="C4" s="12" t="s">
        <v>144</v>
      </c>
      <c r="D4" s="12" t="s">
        <v>33</v>
      </c>
      <c r="E4" s="12"/>
      <c r="F4" s="12"/>
      <c r="G4" s="12"/>
      <c r="H4" s="12"/>
      <c r="I4" s="12"/>
      <c r="J4" s="12" t="s">
        <v>38</v>
      </c>
      <c r="K4" s="13" t="s">
        <v>112</v>
      </c>
    </row>
    <row r="5" spans="2:11">
      <c r="B5" s="14" t="s">
        <v>145</v>
      </c>
      <c r="C5" s="15"/>
      <c r="D5" s="15"/>
      <c r="E5" s="15"/>
      <c r="F5" s="15"/>
      <c r="G5" s="15"/>
      <c r="H5" s="15"/>
      <c r="I5" s="15"/>
      <c r="J5" s="15"/>
      <c r="K5" s="16"/>
    </row>
    <row r="6" spans="2:11" ht="29">
      <c r="B6" s="39" t="s">
        <v>146</v>
      </c>
      <c r="C6" s="10">
        <v>100</v>
      </c>
      <c r="D6" s="10" t="s">
        <v>147</v>
      </c>
      <c r="E6" s="10"/>
      <c r="F6" s="10"/>
      <c r="G6" s="10"/>
      <c r="H6" s="10"/>
      <c r="I6" s="10"/>
      <c r="J6" s="10" t="s">
        <v>58</v>
      </c>
      <c r="K6" s="40" t="s">
        <v>148</v>
      </c>
    </row>
    <row r="7" spans="2:11" ht="28.15" customHeight="1">
      <c r="B7" s="41" t="s">
        <v>149</v>
      </c>
      <c r="C7" s="10">
        <v>150</v>
      </c>
      <c r="D7" s="10" t="s">
        <v>147</v>
      </c>
      <c r="E7" s="10"/>
      <c r="F7" s="10"/>
      <c r="G7" s="10"/>
      <c r="H7" s="42"/>
      <c r="I7" s="10"/>
      <c r="J7" s="10" t="s">
        <v>58</v>
      </c>
      <c r="K7" s="40" t="s">
        <v>150</v>
      </c>
    </row>
    <row r="8" spans="2:11">
      <c r="B8" s="43" t="s">
        <v>151</v>
      </c>
      <c r="C8" s="10">
        <v>1000</v>
      </c>
      <c r="D8" s="10" t="s">
        <v>147</v>
      </c>
      <c r="E8" s="10"/>
      <c r="F8" s="10"/>
      <c r="G8" s="10"/>
      <c r="H8" s="10"/>
      <c r="I8" s="10"/>
      <c r="J8" s="10" t="s">
        <v>58</v>
      </c>
      <c r="K8" s="40" t="s">
        <v>152</v>
      </c>
    </row>
    <row r="9" spans="2:11" ht="29">
      <c r="B9" s="43" t="s">
        <v>153</v>
      </c>
      <c r="C9" s="10">
        <v>50</v>
      </c>
      <c r="D9" s="10" t="s">
        <v>147</v>
      </c>
      <c r="E9" s="10"/>
      <c r="F9" s="10"/>
      <c r="G9" s="10"/>
      <c r="H9" s="10"/>
      <c r="I9" s="10"/>
      <c r="J9" s="10" t="s">
        <v>52</v>
      </c>
      <c r="K9" s="40"/>
    </row>
    <row r="10" spans="2:11">
      <c r="B10" s="39" t="s">
        <v>154</v>
      </c>
      <c r="C10" s="10">
        <v>1000</v>
      </c>
      <c r="D10" s="10" t="s">
        <v>147</v>
      </c>
      <c r="E10" s="10"/>
      <c r="F10" s="10"/>
      <c r="G10" s="10"/>
      <c r="H10" s="10"/>
      <c r="I10" s="10"/>
      <c r="J10" s="10" t="s">
        <v>58</v>
      </c>
      <c r="K10" s="40"/>
    </row>
    <row r="11" spans="2:11">
      <c r="B11" s="39" t="s">
        <v>155</v>
      </c>
      <c r="C11" s="10">
        <v>50</v>
      </c>
      <c r="D11" s="10" t="s">
        <v>147</v>
      </c>
      <c r="E11" s="10"/>
      <c r="F11" s="10"/>
      <c r="G11" s="10"/>
      <c r="H11" s="10"/>
      <c r="I11" s="10"/>
      <c r="J11" s="10" t="s">
        <v>48</v>
      </c>
      <c r="K11" s="40"/>
    </row>
    <row r="12" spans="2:11">
      <c r="B12" s="43" t="s">
        <v>156</v>
      </c>
      <c r="C12" s="10">
        <v>50</v>
      </c>
      <c r="D12" s="10" t="s">
        <v>147</v>
      </c>
      <c r="E12" s="10"/>
      <c r="F12" s="10"/>
      <c r="G12" s="10"/>
      <c r="H12" s="10"/>
      <c r="I12" s="10"/>
      <c r="J12" s="10" t="s">
        <v>48</v>
      </c>
      <c r="K12" s="40"/>
    </row>
    <row r="13" spans="2:11">
      <c r="B13" s="43" t="s">
        <v>157</v>
      </c>
      <c r="C13" s="10"/>
      <c r="D13" s="10"/>
      <c r="E13" s="10"/>
      <c r="F13" s="10"/>
      <c r="G13" s="10"/>
      <c r="H13" s="10"/>
      <c r="I13" s="10"/>
      <c r="J13" s="10" t="s">
        <v>48</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
      <c r="B16" s="43"/>
      <c r="C16" s="10"/>
      <c r="D16" s="10"/>
      <c r="E16" s="10"/>
      <c r="F16" s="10"/>
      <c r="G16" s="10"/>
      <c r="H16" s="10"/>
      <c r="I16" s="10" t="s">
        <v>158</v>
      </c>
      <c r="J16" s="44" t="s">
        <v>58</v>
      </c>
      <c r="K16" s="40"/>
    </row>
    <row r="17" spans="2:11">
      <c r="B17" s="14" t="s">
        <v>159</v>
      </c>
      <c r="C17" s="15"/>
      <c r="D17" s="15"/>
      <c r="E17" s="15"/>
      <c r="F17" s="15"/>
      <c r="G17" s="15"/>
      <c r="H17" s="15"/>
      <c r="I17" s="15"/>
      <c r="J17" s="15"/>
      <c r="K17" s="16"/>
    </row>
    <row r="18" spans="2:11">
      <c r="B18" s="39" t="s">
        <v>160</v>
      </c>
      <c r="C18" s="10">
        <v>250</v>
      </c>
      <c r="D18" s="10" t="s">
        <v>147</v>
      </c>
      <c r="E18" s="10"/>
      <c r="F18" s="10"/>
      <c r="G18" s="10"/>
      <c r="H18" s="10"/>
      <c r="I18" s="10"/>
      <c r="J18" s="10" t="s">
        <v>48</v>
      </c>
      <c r="K18" s="40" t="s">
        <v>161</v>
      </c>
    </row>
    <row r="19" spans="2:11">
      <c r="B19" s="39" t="s">
        <v>162</v>
      </c>
      <c r="C19" s="10">
        <v>250</v>
      </c>
      <c r="D19" s="10" t="s">
        <v>147</v>
      </c>
      <c r="E19" s="10"/>
      <c r="F19" s="10"/>
      <c r="G19" s="10"/>
      <c r="H19" s="10"/>
      <c r="I19" s="10"/>
      <c r="J19" s="10" t="s">
        <v>48</v>
      </c>
      <c r="K19" s="40"/>
    </row>
    <row r="20" spans="2:11">
      <c r="B20" s="43" t="s">
        <v>157</v>
      </c>
      <c r="C20" s="10"/>
      <c r="D20" s="10"/>
      <c r="E20" s="10"/>
      <c r="F20" s="10"/>
      <c r="G20" s="10"/>
      <c r="H20" s="10"/>
      <c r="I20" s="10"/>
      <c r="J20" s="10" t="s">
        <v>48</v>
      </c>
      <c r="K20" s="40"/>
    </row>
    <row r="21" spans="2:11">
      <c r="B21" s="43"/>
      <c r="C21" s="10"/>
      <c r="D21" s="10"/>
      <c r="E21" s="10"/>
      <c r="F21" s="10"/>
      <c r="G21" s="10"/>
      <c r="H21" s="10"/>
      <c r="I21" s="10"/>
      <c r="J21" s="10"/>
      <c r="K21" s="40"/>
    </row>
    <row r="22" spans="2:11" ht="29">
      <c r="B22" s="39"/>
      <c r="C22" s="10"/>
      <c r="D22" s="10"/>
      <c r="E22" s="10"/>
      <c r="F22" s="10"/>
      <c r="G22" s="10"/>
      <c r="H22" s="10"/>
      <c r="I22" s="10" t="s">
        <v>163</v>
      </c>
      <c r="J22" s="44" t="s">
        <v>48</v>
      </c>
      <c r="K22" s="40" t="s">
        <v>274</v>
      </c>
    </row>
    <row r="23" spans="2:11">
      <c r="B23" s="14" t="s">
        <v>164</v>
      </c>
      <c r="C23" s="15"/>
      <c r="D23" s="15"/>
      <c r="E23" s="15"/>
      <c r="F23" s="15"/>
      <c r="G23" s="15"/>
      <c r="H23" s="15"/>
      <c r="I23" s="15"/>
      <c r="J23" s="15"/>
      <c r="K23" s="16"/>
    </row>
    <row r="24" spans="2:11">
      <c r="B24" s="43" t="s">
        <v>165</v>
      </c>
      <c r="C24" s="10">
        <v>1000</v>
      </c>
      <c r="D24" s="10"/>
      <c r="E24" s="10"/>
      <c r="F24" s="10"/>
      <c r="G24" s="10"/>
      <c r="H24" s="10"/>
      <c r="I24" s="10"/>
      <c r="J24" s="10" t="s">
        <v>48</v>
      </c>
      <c r="K24" s="40"/>
    </row>
    <row r="25" spans="2:11">
      <c r="B25" s="43" t="s">
        <v>166</v>
      </c>
      <c r="C25" s="10">
        <v>1000</v>
      </c>
      <c r="D25" s="10"/>
      <c r="E25" s="10"/>
      <c r="F25" s="10"/>
      <c r="G25" s="10"/>
      <c r="H25" s="10"/>
      <c r="I25" s="10"/>
      <c r="J25" s="10" t="s">
        <v>48</v>
      </c>
      <c r="K25" s="40"/>
    </row>
    <row r="26" spans="2:11">
      <c r="B26" s="43" t="s">
        <v>157</v>
      </c>
      <c r="C26" s="10"/>
      <c r="D26" s="10"/>
      <c r="E26" s="10"/>
      <c r="F26" s="10"/>
      <c r="G26" s="10"/>
      <c r="H26" s="10"/>
      <c r="I26" s="10"/>
      <c r="J26" s="10" t="s">
        <v>48</v>
      </c>
      <c r="K26" s="40"/>
    </row>
    <row r="27" spans="2:11">
      <c r="B27" s="43"/>
      <c r="C27" s="10"/>
      <c r="D27" s="10"/>
      <c r="E27" s="10"/>
      <c r="F27" s="10"/>
      <c r="G27" s="10"/>
      <c r="H27" s="10"/>
      <c r="I27" s="10"/>
      <c r="J27" s="10"/>
      <c r="K27" s="40"/>
    </row>
    <row r="28" spans="2:11" ht="29">
      <c r="B28" s="43"/>
      <c r="C28" s="10"/>
      <c r="D28" s="10"/>
      <c r="E28" s="10"/>
      <c r="F28" s="10"/>
      <c r="G28" s="10"/>
      <c r="H28" s="10"/>
      <c r="I28" s="10" t="s">
        <v>167</v>
      </c>
      <c r="J28" s="44" t="s">
        <v>48</v>
      </c>
      <c r="K28" s="40" t="s">
        <v>168</v>
      </c>
    </row>
    <row r="29" spans="2:11" ht="15" thickBot="1">
      <c r="B29" s="35"/>
      <c r="C29" s="36"/>
      <c r="D29" s="36"/>
      <c r="E29" s="36"/>
      <c r="F29" s="36"/>
      <c r="G29" s="36"/>
      <c r="H29" s="36"/>
      <c r="I29" s="36"/>
      <c r="J29" s="36"/>
      <c r="K29" s="37"/>
    </row>
    <row r="30" spans="2:11" ht="15" thickBot="1">
      <c r="B30" s="10"/>
      <c r="C30" s="10"/>
      <c r="D30" s="10"/>
      <c r="E30" s="10"/>
      <c r="F30" s="10"/>
      <c r="G30" s="10"/>
      <c r="H30" s="10"/>
      <c r="I30" s="10"/>
      <c r="J30" s="10"/>
      <c r="K30" s="10"/>
    </row>
    <row r="31" spans="2:11" ht="29.5" thickBot="1">
      <c r="B31" s="10"/>
      <c r="C31" s="10"/>
      <c r="D31" s="10"/>
      <c r="E31" s="10"/>
      <c r="F31" s="10"/>
      <c r="G31" s="10"/>
      <c r="H31" s="10"/>
      <c r="I31" s="28" t="s">
        <v>169</v>
      </c>
      <c r="J31" s="29" t="str">
        <f>IF(OR(J16="H",J22="H",J28="H"),"H",IF(OR(J16="M",J22="M",J28="M"),"M","L"))</f>
        <v>H</v>
      </c>
      <c r="K31" s="10"/>
    </row>
    <row r="100" spans="1:1">
      <c r="A100" t="s">
        <v>58</v>
      </c>
    </row>
    <row r="101" spans="1:1">
      <c r="A101" t="s">
        <v>52</v>
      </c>
    </row>
    <row r="102" spans="1:1">
      <c r="A102" t="s">
        <v>48</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I7" sqref="I7"/>
    </sheetView>
  </sheetViews>
  <sheetFormatPr defaultRowHeight="14.5"/>
  <cols>
    <col min="1" max="1" width="3.81640625" customWidth="1"/>
    <col min="5" max="5" width="13.453125" customWidth="1"/>
    <col min="8" max="14" width="12.7265625" customWidth="1"/>
  </cols>
  <sheetData>
    <row r="4" spans="2:5" ht="18.5">
      <c r="B4" s="127" t="s">
        <v>170</v>
      </c>
      <c r="C4" s="127"/>
      <c r="D4" s="127"/>
      <c r="E4" s="127"/>
    </row>
    <row r="5" spans="2:5" ht="29">
      <c r="B5" s="45" t="s">
        <v>171</v>
      </c>
      <c r="C5" s="45" t="s">
        <v>172</v>
      </c>
      <c r="D5" s="45" t="s">
        <v>173</v>
      </c>
      <c r="E5" s="46" t="s">
        <v>174</v>
      </c>
    </row>
    <row r="6" spans="2:5">
      <c r="B6" s="47" t="str">
        <f>'1) a) Source'!J49</f>
        <v>H</v>
      </c>
      <c r="C6" s="47" t="str">
        <f>'1) b) Pathway'!J41</f>
        <v>M</v>
      </c>
      <c r="D6" s="47" t="str">
        <f>'1) c) Receptors'!J31</f>
        <v>H</v>
      </c>
      <c r="E6" s="48" t="s">
        <v>175</v>
      </c>
    </row>
    <row r="13" spans="2:5" ht="29">
      <c r="B13" s="128" t="s">
        <v>176</v>
      </c>
      <c r="C13" s="129"/>
      <c r="D13" s="130"/>
      <c r="E13" s="45" t="s">
        <v>174</v>
      </c>
    </row>
    <row r="14" spans="2:5">
      <c r="B14" s="47" t="s">
        <v>48</v>
      </c>
      <c r="C14" s="47" t="s">
        <v>48</v>
      </c>
      <c r="D14" s="47" t="s">
        <v>48</v>
      </c>
      <c r="E14" s="49" t="s">
        <v>47</v>
      </c>
    </row>
    <row r="15" spans="2:5">
      <c r="B15" s="50" t="s">
        <v>52</v>
      </c>
      <c r="C15" s="47" t="s">
        <v>52</v>
      </c>
      <c r="D15" s="47" t="s">
        <v>48</v>
      </c>
      <c r="E15" s="49" t="s">
        <v>47</v>
      </c>
    </row>
    <row r="16" spans="2:5">
      <c r="B16" s="47" t="s">
        <v>58</v>
      </c>
      <c r="C16" s="47" t="s">
        <v>48</v>
      </c>
      <c r="D16" s="47" t="s">
        <v>48</v>
      </c>
      <c r="E16" s="49" t="s">
        <v>47</v>
      </c>
    </row>
    <row r="17" spans="2:5">
      <c r="B17" s="47" t="s">
        <v>52</v>
      </c>
      <c r="C17" s="47" t="s">
        <v>52</v>
      </c>
      <c r="D17" s="47" t="s">
        <v>52</v>
      </c>
      <c r="E17" s="51" t="s">
        <v>71</v>
      </c>
    </row>
    <row r="18" spans="2:5">
      <c r="B18" s="47" t="s">
        <v>58</v>
      </c>
      <c r="C18" s="47" t="s">
        <v>52</v>
      </c>
      <c r="D18" s="47" t="s">
        <v>48</v>
      </c>
      <c r="E18" s="51" t="s">
        <v>71</v>
      </c>
    </row>
    <row r="19" spans="2:5">
      <c r="B19" s="47" t="s">
        <v>58</v>
      </c>
      <c r="C19" s="47" t="s">
        <v>58</v>
      </c>
      <c r="D19" s="47" t="s">
        <v>48</v>
      </c>
      <c r="E19" s="51" t="s">
        <v>71</v>
      </c>
    </row>
    <row r="20" spans="2:5">
      <c r="B20" s="47" t="s">
        <v>58</v>
      </c>
      <c r="C20" s="47" t="s">
        <v>52</v>
      </c>
      <c r="D20" s="47" t="s">
        <v>52</v>
      </c>
      <c r="E20" s="52" t="s">
        <v>175</v>
      </c>
    </row>
    <row r="21" spans="2:5">
      <c r="B21" s="47" t="s">
        <v>58</v>
      </c>
      <c r="C21" s="47" t="s">
        <v>58</v>
      </c>
      <c r="D21" s="47" t="s">
        <v>52</v>
      </c>
      <c r="E21" s="52" t="s">
        <v>175</v>
      </c>
    </row>
    <row r="22" spans="2:5">
      <c r="B22" s="47" t="s">
        <v>58</v>
      </c>
      <c r="C22" s="47" t="s">
        <v>58</v>
      </c>
      <c r="D22" s="47" t="s">
        <v>58</v>
      </c>
      <c r="E22" s="52" t="s">
        <v>175</v>
      </c>
    </row>
    <row r="100" spans="2:5" ht="28.5">
      <c r="B100" t="s">
        <v>177</v>
      </c>
      <c r="E100" s="53"/>
    </row>
    <row r="101" spans="2:5">
      <c r="B101" t="s">
        <v>48</v>
      </c>
      <c r="C101">
        <v>1</v>
      </c>
    </row>
    <row r="102" spans="2:5">
      <c r="B102" t="s">
        <v>52</v>
      </c>
      <c r="C102">
        <v>2</v>
      </c>
    </row>
    <row r="103" spans="2:5">
      <c r="B103" t="s">
        <v>58</v>
      </c>
      <c r="C103">
        <v>3</v>
      </c>
    </row>
    <row r="105" spans="2:5">
      <c r="B105" t="s">
        <v>178</v>
      </c>
    </row>
    <row r="106" spans="2:5">
      <c r="B106">
        <f>VLOOKUP(B6,B101:C103,2,FALSE)</f>
        <v>3</v>
      </c>
      <c r="C106">
        <f>VLOOKUP(C6,B101:C103,2,FALSE)</f>
        <v>2</v>
      </c>
      <c r="D106">
        <f>VLOOKUP(D6,B101:C103,2,FALSE)</f>
        <v>3</v>
      </c>
      <c r="E106">
        <f>B106*C106*D106</f>
        <v>18</v>
      </c>
    </row>
  </sheetData>
  <mergeCells count="2">
    <mergeCell ref="B4:E4"/>
    <mergeCell ref="B13:D13"/>
  </mergeCells>
  <conditionalFormatting sqref="E6">
    <cfRule type="expression" dxfId="19" priority="1">
      <formula>E6="High"</formula>
    </cfRule>
    <cfRule type="expression" dxfId="18" priority="2">
      <formula>E6="Medium"</formula>
    </cfRule>
    <cfRule type="expression" dxfId="17" priority="3">
      <formula>E6="Low"</formula>
    </cfRule>
  </conditionalFormatting>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workbookViewId="0">
      <selection activeCell="E5" sqref="E5"/>
    </sheetView>
  </sheetViews>
  <sheetFormatPr defaultRowHeight="14.5"/>
  <cols>
    <col min="1" max="1" width="2.81640625" style="54" customWidth="1"/>
    <col min="2" max="2" width="10.81640625" style="55" customWidth="1"/>
    <col min="3" max="3" width="47.453125" style="77" bestFit="1" customWidth="1"/>
    <col min="4" max="4" width="16.54296875" style="77" customWidth="1"/>
    <col min="5" max="5" width="47.54296875" style="70" customWidth="1"/>
    <col min="6" max="6" width="14.453125" style="70" customWidth="1"/>
    <col min="7" max="7" width="2.81640625" style="70" customWidth="1"/>
    <col min="8" max="8" width="29.54296875" style="77" customWidth="1"/>
    <col min="9" max="9" width="18" style="77" customWidth="1"/>
  </cols>
  <sheetData>
    <row r="2" spans="1:9" ht="20">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5">
      <c r="A9" s="57"/>
      <c r="B9" s="58"/>
      <c r="C9" s="58"/>
      <c r="D9" s="66"/>
      <c r="E9" s="66"/>
      <c r="F9" s="67"/>
      <c r="G9" s="66"/>
      <c r="H9" s="57"/>
      <c r="I9" s="57"/>
    </row>
    <row r="10" spans="1:9" ht="34.5" customHeight="1" thickBot="1">
      <c r="A10" s="57"/>
      <c r="B10" s="58"/>
      <c r="C10" s="68"/>
      <c r="D10" s="69"/>
      <c r="F10" s="57"/>
      <c r="G10" s="131"/>
      <c r="H10" s="131"/>
      <c r="I10" s="57"/>
    </row>
    <row r="11" spans="1:9" ht="39">
      <c r="A11" s="71"/>
      <c r="B11" s="72" t="s">
        <v>179</v>
      </c>
      <c r="C11" s="73" t="s">
        <v>180</v>
      </c>
      <c r="D11" s="73" t="s">
        <v>181</v>
      </c>
      <c r="E11" s="73" t="s">
        <v>182</v>
      </c>
      <c r="F11" s="74" t="s">
        <v>183</v>
      </c>
      <c r="G11" s="71"/>
      <c r="H11" s="97" t="s">
        <v>47</v>
      </c>
      <c r="I11" s="28" t="s">
        <v>184</v>
      </c>
    </row>
    <row r="12" spans="1:9" ht="25">
      <c r="B12" s="75">
        <v>1</v>
      </c>
      <c r="C12" s="76" t="s">
        <v>185</v>
      </c>
      <c r="D12" s="48" t="s">
        <v>58</v>
      </c>
      <c r="E12" s="77" t="s">
        <v>186</v>
      </c>
      <c r="F12" s="78" t="s">
        <v>48</v>
      </c>
      <c r="H12" s="116"/>
    </row>
    <row r="13" spans="1:9" ht="25">
      <c r="B13" s="75">
        <v>2</v>
      </c>
      <c r="C13" s="117" t="s">
        <v>187</v>
      </c>
      <c r="D13" s="48" t="s">
        <v>52</v>
      </c>
      <c r="E13" s="77" t="s">
        <v>188</v>
      </c>
      <c r="F13" s="78" t="s">
        <v>48</v>
      </c>
      <c r="H13" s="116"/>
    </row>
    <row r="14" spans="1:9" ht="25">
      <c r="B14" s="75">
        <v>3</v>
      </c>
      <c r="C14" s="76" t="s">
        <v>189</v>
      </c>
      <c r="D14" s="48" t="s">
        <v>52</v>
      </c>
      <c r="E14" s="77" t="s">
        <v>271</v>
      </c>
      <c r="F14" s="78"/>
      <c r="H14" s="116"/>
    </row>
    <row r="15" spans="1:9">
      <c r="B15" s="75">
        <v>4</v>
      </c>
      <c r="C15" s="76" t="s">
        <v>190</v>
      </c>
      <c r="D15" s="48" t="s">
        <v>48</v>
      </c>
      <c r="E15" s="77"/>
      <c r="F15" s="78"/>
      <c r="H15" s="54"/>
      <c r="I15" s="116"/>
    </row>
    <row r="16" spans="1:9">
      <c r="B16" s="75">
        <v>5</v>
      </c>
      <c r="C16" s="76" t="s">
        <v>191</v>
      </c>
      <c r="D16" s="48" t="s">
        <v>58</v>
      </c>
      <c r="E16" s="77" t="s">
        <v>192</v>
      </c>
      <c r="F16" s="78" t="s">
        <v>48</v>
      </c>
      <c r="H16" s="54"/>
    </row>
    <row r="17" spans="1:9">
      <c r="B17" s="75">
        <v>6</v>
      </c>
      <c r="C17" s="76" t="s">
        <v>193</v>
      </c>
      <c r="D17" s="48" t="s">
        <v>48</v>
      </c>
      <c r="E17" s="77"/>
      <c r="F17" s="78"/>
      <c r="H17" s="54"/>
    </row>
    <row r="18" spans="1:9">
      <c r="B18" s="75">
        <v>7</v>
      </c>
      <c r="C18" s="117" t="s">
        <v>194</v>
      </c>
      <c r="D18" s="48" t="s">
        <v>48</v>
      </c>
      <c r="E18" s="77"/>
      <c r="F18" s="78"/>
      <c r="H18" s="116"/>
    </row>
    <row r="19" spans="1:9">
      <c r="B19" s="75">
        <v>8</v>
      </c>
      <c r="C19" s="76" t="s">
        <v>195</v>
      </c>
      <c r="D19" s="48" t="s">
        <v>48</v>
      </c>
      <c r="E19" s="77"/>
      <c r="F19" s="78"/>
      <c r="H19" s="117"/>
      <c r="I19" s="76"/>
    </row>
    <row r="20" spans="1:9">
      <c r="B20" s="75">
        <v>9</v>
      </c>
      <c r="C20" s="76" t="s">
        <v>196</v>
      </c>
      <c r="D20" s="48" t="s">
        <v>52</v>
      </c>
      <c r="E20" s="77"/>
      <c r="F20" s="78"/>
      <c r="H20" s="117"/>
      <c r="I20" s="76"/>
    </row>
    <row r="21" spans="1:9">
      <c r="B21" s="75">
        <v>10</v>
      </c>
      <c r="C21" s="117" t="s">
        <v>197</v>
      </c>
      <c r="D21" s="48" t="s">
        <v>48</v>
      </c>
      <c r="E21" s="79"/>
      <c r="F21" s="78"/>
      <c r="H21" s="76"/>
      <c r="I21" s="76"/>
    </row>
    <row r="22" spans="1:9">
      <c r="B22" s="75">
        <v>11</v>
      </c>
      <c r="C22" s="117" t="s">
        <v>198</v>
      </c>
      <c r="D22" s="48" t="s">
        <v>48</v>
      </c>
      <c r="E22" s="79"/>
      <c r="F22" s="78"/>
      <c r="H22" s="76"/>
      <c r="I22" s="76"/>
    </row>
    <row r="23" spans="1:9">
      <c r="B23" s="75">
        <v>12</v>
      </c>
      <c r="C23" s="117" t="s">
        <v>199</v>
      </c>
      <c r="D23" s="48" t="s">
        <v>52</v>
      </c>
      <c r="E23" s="79" t="s">
        <v>200</v>
      </c>
      <c r="F23" s="78" t="s">
        <v>48</v>
      </c>
      <c r="H23" s="76"/>
      <c r="I23" s="76"/>
    </row>
    <row r="24" spans="1:9">
      <c r="B24" s="75">
        <v>13</v>
      </c>
      <c r="C24" s="117" t="s">
        <v>201</v>
      </c>
      <c r="D24" s="48" t="s">
        <v>52</v>
      </c>
      <c r="E24" s="79" t="s">
        <v>202</v>
      </c>
      <c r="F24" s="78" t="s">
        <v>48</v>
      </c>
      <c r="H24" s="76"/>
      <c r="I24" s="76"/>
    </row>
    <row r="25" spans="1:9">
      <c r="B25" s="75">
        <v>14</v>
      </c>
      <c r="C25" s="117" t="s">
        <v>126</v>
      </c>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117"/>
      <c r="D28" s="48"/>
      <c r="E28" s="79"/>
      <c r="F28" s="78"/>
      <c r="H28" s="76"/>
      <c r="I28" s="76"/>
    </row>
    <row r="29" spans="1:9">
      <c r="B29" s="75">
        <v>18</v>
      </c>
      <c r="C29" s="117"/>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 thickBot="1">
      <c r="B41" s="81">
        <v>30</v>
      </c>
      <c r="C41" s="82"/>
      <c r="D41" s="83"/>
      <c r="E41" s="84"/>
      <c r="F41" s="85"/>
      <c r="H41" s="76"/>
      <c r="I41" s="76"/>
    </row>
    <row r="42" spans="2:9">
      <c r="H42" s="76"/>
      <c r="I42" s="76"/>
    </row>
    <row r="43" spans="2:9">
      <c r="H43" s="76"/>
      <c r="I43" s="76"/>
    </row>
    <row r="48" spans="2:9">
      <c r="H48" s="76"/>
      <c r="I48" s="76"/>
    </row>
    <row r="51" spans="1:9">
      <c r="H51" s="76"/>
      <c r="I51" s="76"/>
    </row>
    <row r="52" spans="1:9" ht="29">
      <c r="B52" s="86" t="s">
        <v>203</v>
      </c>
      <c r="C52" s="86" t="s">
        <v>204</v>
      </c>
      <c r="D52" s="87" t="s">
        <v>205</v>
      </c>
      <c r="E52" s="87" t="s">
        <v>206</v>
      </c>
    </row>
    <row r="53" spans="1:9">
      <c r="B53" s="88">
        <v>1</v>
      </c>
      <c r="C53" s="88" t="s">
        <v>207</v>
      </c>
      <c r="D53" s="89"/>
      <c r="E53" s="90"/>
    </row>
    <row r="54" spans="1:9" ht="75">
      <c r="B54" s="91"/>
      <c r="C54" s="92" t="s">
        <v>208</v>
      </c>
      <c r="D54" s="93">
        <v>-2</v>
      </c>
      <c r="E54" s="91" t="s">
        <v>209</v>
      </c>
    </row>
    <row r="55" spans="1:9">
      <c r="B55" s="91"/>
      <c r="C55" s="91" t="s">
        <v>210</v>
      </c>
      <c r="D55" s="93">
        <v>-1</v>
      </c>
      <c r="E55" s="91"/>
    </row>
    <row r="56" spans="1:9">
      <c r="B56" s="91"/>
      <c r="C56" s="91" t="s">
        <v>211</v>
      </c>
      <c r="D56" s="93">
        <v>-1</v>
      </c>
      <c r="E56" s="91"/>
    </row>
    <row r="57" spans="1:9">
      <c r="B57" s="91"/>
      <c r="C57" s="91"/>
      <c r="D57" s="93"/>
      <c r="E57" s="91"/>
    </row>
    <row r="58" spans="1:9">
      <c r="A58" s="118"/>
      <c r="B58" s="88">
        <v>2</v>
      </c>
      <c r="C58" s="88" t="s">
        <v>212</v>
      </c>
      <c r="D58" s="89"/>
      <c r="E58" s="90"/>
      <c r="H58" s="119"/>
      <c r="I58" s="119"/>
    </row>
    <row r="59" spans="1:9">
      <c r="A59" s="118"/>
      <c r="B59" s="91"/>
      <c r="C59" s="91" t="s">
        <v>213</v>
      </c>
      <c r="D59" s="93">
        <v>-2</v>
      </c>
      <c r="E59" s="91"/>
      <c r="H59" s="116"/>
      <c r="I59" s="116"/>
    </row>
    <row r="60" spans="1:9">
      <c r="A60" s="118"/>
      <c r="B60" s="91"/>
      <c r="C60" s="91" t="s">
        <v>214</v>
      </c>
      <c r="D60" s="93">
        <v>-1</v>
      </c>
      <c r="E60" s="91"/>
      <c r="H60" s="116"/>
      <c r="I60" s="116"/>
    </row>
    <row r="61" spans="1:9">
      <c r="A61" s="118"/>
      <c r="B61" s="54"/>
      <c r="C61" s="54"/>
      <c r="D61" s="70"/>
      <c r="E61" s="54"/>
      <c r="H61" s="116"/>
      <c r="I61" s="116"/>
    </row>
    <row r="62" spans="1:9">
      <c r="A62" s="118"/>
      <c r="B62" s="88">
        <v>3</v>
      </c>
      <c r="C62" s="88" t="s">
        <v>189</v>
      </c>
      <c r="D62" s="89"/>
      <c r="E62" s="90"/>
      <c r="H62" s="116"/>
      <c r="I62" s="116"/>
    </row>
    <row r="63" spans="1:9">
      <c r="B63" s="91"/>
      <c r="C63" s="91" t="s">
        <v>215</v>
      </c>
      <c r="D63" s="93">
        <v>-2</v>
      </c>
      <c r="E63" s="91" t="s">
        <v>272</v>
      </c>
    </row>
    <row r="64" spans="1:9">
      <c r="B64" s="91"/>
      <c r="C64" s="91" t="s">
        <v>216</v>
      </c>
      <c r="D64" s="93">
        <v>-1</v>
      </c>
      <c r="E64" s="91"/>
    </row>
    <row r="65" spans="2:5">
      <c r="B65" s="54"/>
      <c r="C65" s="54" t="s">
        <v>217</v>
      </c>
      <c r="D65" s="93">
        <v>-1</v>
      </c>
      <c r="E65" s="91"/>
    </row>
    <row r="66" spans="2:5">
      <c r="B66" s="54"/>
      <c r="C66" s="94" t="s">
        <v>218</v>
      </c>
      <c r="D66" s="93">
        <v>-1</v>
      </c>
      <c r="E66" s="91"/>
    </row>
    <row r="67" spans="2:5">
      <c r="B67" s="54"/>
      <c r="C67" s="54" t="s">
        <v>219</v>
      </c>
      <c r="D67" s="93">
        <v>-1</v>
      </c>
      <c r="E67" s="91" t="s">
        <v>273</v>
      </c>
    </row>
    <row r="68" spans="2:5">
      <c r="B68" s="54"/>
      <c r="C68" s="54"/>
      <c r="D68" s="70"/>
      <c r="E68" s="54"/>
    </row>
    <row r="69" spans="2:5">
      <c r="B69" s="88">
        <v>4</v>
      </c>
      <c r="C69" s="88" t="s">
        <v>190</v>
      </c>
      <c r="D69" s="89"/>
      <c r="E69" s="90"/>
    </row>
    <row r="70" spans="2:5">
      <c r="B70" s="54"/>
      <c r="C70" s="54" t="s">
        <v>220</v>
      </c>
      <c r="D70" s="70">
        <v>-2</v>
      </c>
      <c r="E70" s="54"/>
    </row>
    <row r="71" spans="2:5">
      <c r="B71" s="54"/>
      <c r="C71" s="54"/>
      <c r="D71" s="70"/>
      <c r="E71" s="54"/>
    </row>
    <row r="72" spans="2:5">
      <c r="B72" s="88">
        <v>5</v>
      </c>
      <c r="C72" s="95" t="s">
        <v>221</v>
      </c>
      <c r="D72" s="89"/>
      <c r="E72" s="90"/>
    </row>
    <row r="73" spans="2:5">
      <c r="B73" s="91"/>
      <c r="C73" s="94" t="s">
        <v>222</v>
      </c>
      <c r="D73" s="96">
        <v>-2</v>
      </c>
      <c r="E73" s="94"/>
    </row>
    <row r="74" spans="2:5">
      <c r="B74" s="91"/>
      <c r="C74" s="94" t="s">
        <v>223</v>
      </c>
      <c r="D74" s="96">
        <v>-2</v>
      </c>
      <c r="E74" s="94"/>
    </row>
    <row r="75" spans="2:5">
      <c r="B75" s="91"/>
      <c r="C75" s="94" t="s">
        <v>224</v>
      </c>
      <c r="D75" s="96">
        <v>-1</v>
      </c>
      <c r="E75" s="94"/>
    </row>
    <row r="76" spans="2:5">
      <c r="B76" s="91"/>
      <c r="C76" s="94"/>
      <c r="D76" s="96"/>
      <c r="E76" s="94"/>
    </row>
    <row r="77" spans="2:5">
      <c r="B77" s="88">
        <v>6</v>
      </c>
      <c r="C77" s="95" t="s">
        <v>193</v>
      </c>
      <c r="D77" s="89"/>
      <c r="E77" s="90"/>
    </row>
    <row r="78" spans="2:5" ht="29">
      <c r="B78" s="54"/>
      <c r="C78" s="94" t="s">
        <v>225</v>
      </c>
      <c r="D78" s="70">
        <v>-1</v>
      </c>
      <c r="E78" s="54"/>
    </row>
    <row r="79" spans="2:5">
      <c r="B79" s="54"/>
      <c r="C79" s="94" t="s">
        <v>226</v>
      </c>
      <c r="D79" s="70">
        <v>-1</v>
      </c>
      <c r="E79" s="54"/>
    </row>
    <row r="80" spans="2:5" ht="25">
      <c r="B80" s="118"/>
      <c r="C80" s="116" t="s">
        <v>227</v>
      </c>
      <c r="D80" s="120">
        <v>-1</v>
      </c>
      <c r="E80" s="118"/>
    </row>
    <row r="81" spans="2:5">
      <c r="B81" s="118"/>
      <c r="C81" s="54" t="s">
        <v>228</v>
      </c>
      <c r="D81" s="120">
        <v>-1</v>
      </c>
      <c r="E81" s="118"/>
    </row>
    <row r="82" spans="2:5">
      <c r="B82" s="118"/>
      <c r="C82" s="54" t="s">
        <v>229</v>
      </c>
      <c r="D82" s="120">
        <v>-2</v>
      </c>
      <c r="E82" s="118"/>
    </row>
    <row r="83" spans="2:5">
      <c r="B83" s="54"/>
      <c r="C83" s="54"/>
      <c r="D83" s="70"/>
      <c r="E83" s="54"/>
    </row>
    <row r="84" spans="2:5">
      <c r="B84" s="88">
        <v>7</v>
      </c>
      <c r="C84" s="95" t="s">
        <v>194</v>
      </c>
      <c r="D84" s="89"/>
      <c r="E84" s="90"/>
    </row>
    <row r="85" spans="2:5">
      <c r="B85" s="118"/>
      <c r="C85" s="77" t="s">
        <v>230</v>
      </c>
      <c r="D85" s="120">
        <v>-2</v>
      </c>
      <c r="E85" s="118"/>
    </row>
    <row r="86" spans="2:5">
      <c r="B86" s="118"/>
      <c r="C86" s="54" t="s">
        <v>231</v>
      </c>
      <c r="D86" s="120">
        <v>-1</v>
      </c>
      <c r="E86" s="118"/>
    </row>
    <row r="87" spans="2:5">
      <c r="B87" s="54"/>
      <c r="C87" s="54"/>
      <c r="D87" s="70"/>
      <c r="E87" s="54"/>
    </row>
    <row r="88" spans="2:5">
      <c r="B88" s="88">
        <v>8</v>
      </c>
      <c r="C88" s="95" t="s">
        <v>195</v>
      </c>
      <c r="D88" s="89"/>
      <c r="E88" s="90"/>
    </row>
    <row r="89" spans="2:5" ht="25">
      <c r="B89" s="54"/>
      <c r="C89" s="117" t="s">
        <v>232</v>
      </c>
      <c r="D89" s="70">
        <v>-1</v>
      </c>
      <c r="E89" s="54"/>
    </row>
    <row r="90" spans="2:5">
      <c r="B90" s="118"/>
      <c r="C90" s="118"/>
      <c r="D90" s="70"/>
      <c r="E90" s="54"/>
    </row>
    <row r="91" spans="2:5">
      <c r="B91" s="88">
        <v>9</v>
      </c>
      <c r="C91" s="95" t="s">
        <v>196</v>
      </c>
      <c r="D91" s="89"/>
      <c r="E91" s="90"/>
    </row>
    <row r="92" spans="2:5">
      <c r="B92" s="54"/>
      <c r="C92" s="54" t="s">
        <v>233</v>
      </c>
      <c r="D92" s="70">
        <v>-1</v>
      </c>
      <c r="E92" s="54"/>
    </row>
    <row r="93" spans="2:5">
      <c r="B93" s="54"/>
      <c r="C93" s="54"/>
      <c r="D93" s="70"/>
      <c r="E93" s="54"/>
    </row>
    <row r="94" spans="2:5">
      <c r="B94" s="88">
        <v>10</v>
      </c>
      <c r="C94" s="95" t="s">
        <v>197</v>
      </c>
      <c r="D94" s="89"/>
      <c r="E94" s="90"/>
    </row>
    <row r="95" spans="2:5">
      <c r="B95" s="54"/>
      <c r="C95" s="54" t="s">
        <v>234</v>
      </c>
      <c r="D95" s="70">
        <v>-1</v>
      </c>
      <c r="E95" s="54"/>
    </row>
    <row r="96" spans="2:5">
      <c r="B96" s="54"/>
      <c r="C96" s="54"/>
      <c r="D96" s="70"/>
      <c r="E96" s="54"/>
    </row>
    <row r="97" spans="1:5">
      <c r="B97" s="54"/>
      <c r="C97" s="54"/>
      <c r="D97" s="70"/>
      <c r="E97" s="54"/>
    </row>
    <row r="98" spans="1:5">
      <c r="A98" s="54" t="s">
        <v>175</v>
      </c>
      <c r="B98" s="54"/>
      <c r="C98" s="54"/>
      <c r="D98" s="70"/>
      <c r="E98" s="54"/>
    </row>
    <row r="99" spans="1:5">
      <c r="A99" s="54" t="s">
        <v>71</v>
      </c>
    </row>
    <row r="100" spans="1:5">
      <c r="A100" s="54" t="s">
        <v>47</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6" sqref="E6"/>
    </sheetView>
  </sheetViews>
  <sheetFormatPr defaultRowHeight="14.5"/>
  <cols>
    <col min="1" max="1" width="3.81640625" customWidth="1"/>
    <col min="2" max="3" width="16.7265625" customWidth="1"/>
    <col min="4" max="4" width="21" customWidth="1"/>
    <col min="5" max="5" width="58" customWidth="1"/>
  </cols>
  <sheetData>
    <row r="2" spans="2:5" ht="18.5">
      <c r="B2" s="98"/>
    </row>
    <row r="5" spans="2:5">
      <c r="B5" s="99" t="s">
        <v>174</v>
      </c>
      <c r="C5" s="99" t="s">
        <v>235</v>
      </c>
      <c r="D5" s="99" t="s">
        <v>236</v>
      </c>
      <c r="E5" s="99" t="s">
        <v>237</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177</v>
      </c>
      <c r="D100" s="53"/>
    </row>
    <row r="101" spans="1:4">
      <c r="A101" t="s">
        <v>47</v>
      </c>
      <c r="B101">
        <v>1</v>
      </c>
    </row>
    <row r="102" spans="1:4">
      <c r="A102" t="s">
        <v>71</v>
      </c>
      <c r="B102">
        <v>2</v>
      </c>
    </row>
    <row r="103" spans="1:4">
      <c r="A103" t="s">
        <v>175</v>
      </c>
      <c r="B103">
        <v>3</v>
      </c>
    </row>
    <row r="105" spans="1:4">
      <c r="A105" t="s">
        <v>178</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43" workbookViewId="0">
      <selection activeCell="P51" sqref="P51"/>
    </sheetView>
  </sheetViews>
  <sheetFormatPr defaultRowHeight="14.5"/>
  <cols>
    <col min="2" max="2" width="4.81640625" customWidth="1"/>
    <col min="3" max="3" width="16" customWidth="1"/>
    <col min="4" max="4" width="20.453125" customWidth="1"/>
    <col min="5" max="5" width="30.81640625" customWidth="1"/>
    <col min="6" max="6" width="23.81640625" customWidth="1"/>
  </cols>
  <sheetData>
    <row r="46" spans="8:8">
      <c r="H46" s="102" t="str">
        <f>IF('[1]4) Site Risk and Classification'!$E$6="Class 1", "Your site needs a design based on this diagram","")</f>
        <v/>
      </c>
    </row>
    <row r="58" spans="8:8">
      <c r="H58" s="102" t="str">
        <f>IF('[1]4) Site Risk and Classification'!$E$6="Class 2", "Your site needs a design based on this diagram","")</f>
        <v/>
      </c>
    </row>
    <row r="59" spans="8:8">
      <c r="H59" s="102" t="str">
        <f>IF('[1]4) Site Risk and Classification'!$E$6="Class 3", "Your site needs a design based on this diagram","")</f>
        <v>Your site needs a design based on this diagram</v>
      </c>
    </row>
    <row r="113" spans="2:6" ht="15" thickBot="1"/>
    <row r="114" spans="2:6" ht="15.5">
      <c r="B114" s="103" t="s">
        <v>238</v>
      </c>
      <c r="C114" s="104" t="s">
        <v>239</v>
      </c>
      <c r="D114" s="104" t="s">
        <v>240</v>
      </c>
      <c r="E114" s="104" t="s">
        <v>241</v>
      </c>
      <c r="F114" s="105" t="s">
        <v>242</v>
      </c>
    </row>
    <row r="115" spans="2:6" ht="15.5">
      <c r="B115" s="106"/>
      <c r="C115" s="107"/>
      <c r="D115" s="107"/>
      <c r="E115" s="107"/>
      <c r="F115" s="108"/>
    </row>
    <row r="116" spans="2:6">
      <c r="B116" s="4"/>
      <c r="F116" s="5"/>
    </row>
    <row r="117" spans="2:6">
      <c r="B117" s="109" t="s">
        <v>243</v>
      </c>
      <c r="C117" s="110" t="s">
        <v>244</v>
      </c>
      <c r="D117" s="110" t="s">
        <v>245</v>
      </c>
      <c r="E117" s="110" t="s">
        <v>246</v>
      </c>
      <c r="F117" s="111" t="s">
        <v>247</v>
      </c>
    </row>
    <row r="118" spans="2:6">
      <c r="B118" s="109"/>
      <c r="C118" s="110"/>
      <c r="D118" s="110"/>
      <c r="E118" s="110"/>
      <c r="F118" s="111"/>
    </row>
    <row r="119" spans="2:6">
      <c r="B119" s="109"/>
      <c r="C119" s="110"/>
      <c r="D119" s="110"/>
      <c r="E119" s="110"/>
      <c r="F119" s="111"/>
    </row>
    <row r="120" spans="2:6" ht="29">
      <c r="B120" s="109" t="s">
        <v>248</v>
      </c>
      <c r="C120" s="110" t="s">
        <v>249</v>
      </c>
      <c r="D120" s="110" t="s">
        <v>250</v>
      </c>
      <c r="E120" s="110" t="s">
        <v>251</v>
      </c>
      <c r="F120" s="111" t="s">
        <v>252</v>
      </c>
    </row>
    <row r="121" spans="2:6">
      <c r="B121" s="109"/>
      <c r="C121" s="110"/>
      <c r="D121" s="110"/>
      <c r="E121" s="110"/>
      <c r="F121" s="111"/>
    </row>
    <row r="122" spans="2:6">
      <c r="B122" s="109"/>
      <c r="C122" s="110"/>
      <c r="D122" s="110"/>
      <c r="E122" s="110"/>
      <c r="F122" s="111"/>
    </row>
    <row r="123" spans="2:6" ht="43.5">
      <c r="B123" s="109" t="s">
        <v>253</v>
      </c>
      <c r="C123" s="110" t="s">
        <v>254</v>
      </c>
      <c r="D123" s="110" t="s">
        <v>255</v>
      </c>
      <c r="E123" s="110" t="s">
        <v>256</v>
      </c>
      <c r="F123" s="111" t="s">
        <v>257</v>
      </c>
    </row>
    <row r="124" spans="2:6">
      <c r="B124" s="109"/>
      <c r="C124" s="110"/>
      <c r="D124" s="110"/>
      <c r="E124" s="110"/>
      <c r="F124" s="111"/>
    </row>
    <row r="125" spans="2:6">
      <c r="B125" s="109"/>
      <c r="C125" s="110"/>
      <c r="D125" s="110"/>
      <c r="E125" s="110"/>
      <c r="F125" s="111"/>
    </row>
    <row r="126" spans="2:6" ht="29">
      <c r="B126" s="109" t="s">
        <v>258</v>
      </c>
      <c r="C126" s="110" t="s">
        <v>259</v>
      </c>
      <c r="D126" s="110" t="s">
        <v>260</v>
      </c>
      <c r="E126" s="110" t="s">
        <v>261</v>
      </c>
      <c r="F126" s="111"/>
    </row>
    <row r="127" spans="2:6">
      <c r="B127" s="109"/>
      <c r="C127" s="110"/>
      <c r="D127" s="110"/>
      <c r="E127" s="110"/>
      <c r="F127" s="111"/>
    </row>
    <row r="128" spans="2:6">
      <c r="B128" s="109"/>
      <c r="C128" s="110"/>
      <c r="D128" s="110"/>
      <c r="E128" s="110"/>
      <c r="F128" s="111"/>
    </row>
    <row r="129" spans="2:6" ht="29">
      <c r="B129" s="109" t="s">
        <v>262</v>
      </c>
      <c r="C129" s="110" t="s">
        <v>263</v>
      </c>
      <c r="D129" s="110" t="s">
        <v>264</v>
      </c>
      <c r="E129" s="110" t="s">
        <v>265</v>
      </c>
      <c r="F129" s="111" t="s">
        <v>266</v>
      </c>
    </row>
    <row r="130" spans="2:6">
      <c r="B130" s="4"/>
      <c r="F130" s="5"/>
    </row>
    <row r="131" spans="2:6" ht="15" thickBot="1">
      <c r="B131" s="7"/>
      <c r="C131" s="8"/>
      <c r="D131" s="8"/>
      <c r="E131" s="8"/>
      <c r="F131" s="9"/>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2022-07-31T23:00:00+00:00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epr-fp3435la</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FP3435LA</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Ltd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2022-07-31T23:00:00+00:00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lcf76f155ced4ddcb4097134ff3c332f xmlns="80f5caf5-7450-4d58-83d0-abf759ca00c0">
      <Terms xmlns="http://schemas.microsoft.com/office/infopath/2007/PartnerControls"/>
    </lcf76f155ced4ddcb4097134ff3c332f>
    <EPRNumber xmlns="eebef177-55b5-4448-a5fb-28ea454417ee">-</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WD3 9SQ</FacilityAddressPostcode>
    <TaxCatchAll xmlns="662745e8-e224-48e8-a2e3-254862b8c2f5">
      <Value>12</Value>
      <Value>19</Value>
      <Value>9</Value>
      <Value>21</Value>
      <Value>63</Value>
    </TaxCatchAll>
    <ExternalAuthor xmlns="eebef177-55b5-4448-a5fb-28ea454417ee">Mark McAree</ExternalAuthor>
    <SiteName xmlns="eebef177-55b5-4448-a5fb-28ea454417ee">Maple Lodge Combined Heat and Power Plant</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Maple Lodge Sewage Treatment Works  Denham Way  Maple Lodge  Rickmansworth  Hertfordshire  WD3 9SQ</FacilityAddres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C3656D857B5D9C429CE9F0F73EC66B9E" ma:contentTypeVersion="45" ma:contentTypeDescription="Create a new document." ma:contentTypeScope="" ma:versionID="392915072395f8e43bfc55be6f5088fd">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80f5caf5-7450-4d58-83d0-abf759ca00c0" targetNamespace="http://schemas.microsoft.com/office/2006/metadata/properties" ma:root="true" ma:fieldsID="93ee3885f2e2a0789629c3e7bbfb36c2" ns2:_="" ns3:_="" ns4:_="" ns5:_="" ns6:_="">
    <xsd:import namespace="8595a0ec-c146-4eeb-925a-270f4bc4be63"/>
    <xsd:import namespace="662745e8-e224-48e8-a2e3-254862b8c2f5"/>
    <xsd:import namespace="eebef177-55b5-4448-a5fb-28ea454417ee"/>
    <xsd:import namespace="5ffd8e36-f429-4edc-ab50-c5be84842779"/>
    <xsd:import namespace="80f5caf5-7450-4d58-83d0-abf759ca00c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0981305-d081-4950-be5f-f720c05b9668}"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0981305-d081-4950-be5f-f720c05b9668}"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f5caf5-7450-4d58-83d0-abf759ca00c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B2AF00-6BBE-4C5E-9252-C5E83EFF5E2B}">
  <ds:schemaRefs>
    <ds:schemaRef ds:uri="5ffd8e36-f429-4edc-ab50-c5be84842779"/>
    <ds:schemaRef ds:uri="http://schemas.microsoft.com/office/2006/documentManagement/types"/>
    <ds:schemaRef ds:uri="http://schemas.microsoft.com/office/2006/metadata/properties"/>
    <ds:schemaRef ds:uri="http://purl.org/dc/terms/"/>
    <ds:schemaRef ds:uri="http://schemas.microsoft.com/office/infopath/2007/PartnerControls"/>
    <ds:schemaRef ds:uri="662745e8-e224-48e8-a2e3-254862b8c2f5"/>
    <ds:schemaRef ds:uri="8595a0ec-c146-4eeb-925a-270f4bc4be63"/>
    <ds:schemaRef ds:uri="http://purl.org/dc/elements/1.1/"/>
    <ds:schemaRef ds:uri="http://schemas.openxmlformats.org/package/2006/metadata/core-properties"/>
    <ds:schemaRef ds:uri="http://purl.org/dc/dcmitype/"/>
    <ds:schemaRef ds:uri="80f5caf5-7450-4d58-83d0-abf759ca00c0"/>
    <ds:schemaRef ds:uri="eebef177-55b5-4448-a5fb-28ea454417ee"/>
    <ds:schemaRef ds:uri="http://www.w3.org/XML/1998/namespace"/>
  </ds:schemaRefs>
</ds:datastoreItem>
</file>

<file path=customXml/itemProps2.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3.xml><?xml version="1.0" encoding="utf-8"?>
<ds:datastoreItem xmlns:ds="http://schemas.openxmlformats.org/officeDocument/2006/customXml" ds:itemID="{06333672-B8A8-450F-ACBE-6504F5A047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95a0ec-c146-4eeb-925a-270f4bc4be63"/>
    <ds:schemaRef ds:uri="662745e8-e224-48e8-a2e3-254862b8c2f5"/>
    <ds:schemaRef ds:uri="eebef177-55b5-4448-a5fb-28ea454417ee"/>
    <ds:schemaRef ds:uri="5ffd8e36-f429-4edc-ab50-c5be84842779"/>
    <ds:schemaRef ds:uri="80f5caf5-7450-4d58-83d0-abf759ca0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Hugill, Connor</cp:lastModifiedBy>
  <cp:revision/>
  <dcterms:created xsi:type="dcterms:W3CDTF">2022-01-31T09:29:10Z</dcterms:created>
  <dcterms:modified xsi:type="dcterms:W3CDTF">2023-05-04T09:19:16Z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0x0101000E9AD557692E154F9D2697C8C6432F7600C3656D857B5D9C429CE9F0F73EC66B9E</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y fmtid="{D5CDD505-2E9C-101B-9397-08002B2CF9AE}" pid="37" name="PermitDocumentType">
    <vt:lpwstr/>
  </property>
  <property fmtid="{D5CDD505-2E9C-101B-9397-08002B2CF9AE}" pid="38" name="MediaServiceImageTags">
    <vt:lpwstr/>
  </property>
  <property fmtid="{D5CDD505-2E9C-101B-9397-08002B2CF9AE}" pid="39" name="TypeofPermit">
    <vt:lpwstr>9;#N/A - Do not select for New Permits|0430e4c2-ee0a-4b2d-9af6-df735aafbcb2</vt:lpwstr>
  </property>
  <property fmtid="{D5CDD505-2E9C-101B-9397-08002B2CF9AE}" pid="40" name="DisclosureStatus">
    <vt:lpwstr>63;#Public Register|f1fcf6a6-5d97-4f1d-964e-a2f916eb1f18</vt:lpwstr>
  </property>
  <property fmtid="{D5CDD505-2E9C-101B-9397-08002B2CF9AE}" pid="41" name="ActivityGrouping">
    <vt:lpwstr>12;#Application ＆ Associated Docs|5eadfd3c-6deb-44e1-b7e1-16accd427bec</vt:lpwstr>
  </property>
  <property fmtid="{D5CDD505-2E9C-101B-9397-08002B2CF9AE}" pid="42" name="Catchment">
    <vt:lpwstr/>
  </property>
  <property fmtid="{D5CDD505-2E9C-101B-9397-08002B2CF9AE}" pid="43" name="MajorProjectID">
    <vt:lpwstr/>
  </property>
  <property fmtid="{D5CDD505-2E9C-101B-9397-08002B2CF9AE}" pid="44" name="StandardRulesID">
    <vt:lpwstr/>
  </property>
  <property fmtid="{D5CDD505-2E9C-101B-9397-08002B2CF9AE}" pid="45" name="CessationStatus">
    <vt:lpwstr/>
  </property>
  <property fmtid="{D5CDD505-2E9C-101B-9397-08002B2CF9AE}" pid="46" name="Regime">
    <vt:lpwstr>19;#EPR|0e5af97d-1a8c-4d8f-a20b-528a11cab1f6</vt:lpwstr>
  </property>
  <property fmtid="{D5CDD505-2E9C-101B-9397-08002B2CF9AE}" pid="47" name="RegulatedActivitySub-Class">
    <vt:lpwstr/>
  </property>
  <property fmtid="{D5CDD505-2E9C-101B-9397-08002B2CF9AE}" pid="48" name="EventType1">
    <vt:lpwstr/>
  </property>
  <property fmtid="{D5CDD505-2E9C-101B-9397-08002B2CF9AE}" pid="49" name="RegulatedActivityClass">
    <vt:lpwstr>21;#Installations|645f1c9c-65df-490a-9ce3-4a2aa7c5ff7f</vt:lpwstr>
  </property>
</Properties>
</file>