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/>
  <mc:AlternateContent xmlns:mc="http://schemas.openxmlformats.org/markup-compatibility/2006">
    <mc:Choice Requires="x15">
      <x15ac:absPath xmlns:x15ac="http://schemas.microsoft.com/office/spreadsheetml/2010/11/ac" url="https://envirocaretc-my.sharepoint.com/personal/barrygrant_envirocare_org/Documents/Desktop/Contract Review/Sales/Northumbrian water/Previous Reports/Howdon/"/>
    </mc:Choice>
  </mc:AlternateContent>
  <xr:revisionPtr revIDLastSave="0" documentId="8_{EAC4E9F3-AD65-4A5B-99E2-F8E5EAE35941}" xr6:coauthVersionLast="47" xr6:coauthVersionMax="47" xr10:uidLastSave="{00000000-0000-0000-0000-000000000000}"/>
  <bookViews>
    <workbookView xWindow="-108" yWindow="-108" windowWidth="23256" windowHeight="12576" firstSheet="7" activeTab="7" xr2:uid="{00000000-000D-0000-FFFF-FFFF00000000}"/>
  </bookViews>
  <sheets>
    <sheet name="A1 Engine 1" sheetId="1" r:id="rId1"/>
    <sheet name="A2 Engine 2" sheetId="2" r:id="rId2"/>
    <sheet name="A3 Engine 3" sheetId="3" r:id="rId3"/>
    <sheet name="A20 Engine 4" sheetId="8" r:id="rId4"/>
    <sheet name="A4 Boiler 1" sheetId="4" r:id="rId5"/>
    <sheet name="A5 Boiler 2" sheetId="5" r:id="rId6"/>
    <sheet name="A6 Boiler 3" sheetId="6" r:id="rId7"/>
    <sheet name="Post Gas  Pre Chiller" sheetId="7" r:id="rId8"/>
  </sheets>
  <externalReferences>
    <externalReference r:id="rId9"/>
    <externalReference r:id="rId10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4" i="6" l="1"/>
  <c r="AU6" i="6"/>
  <c r="AU8" i="6"/>
  <c r="AU10" i="6"/>
  <c r="AT4" i="5"/>
  <c r="AT6" i="5"/>
  <c r="AT8" i="5"/>
  <c r="AT10" i="5"/>
  <c r="AT6" i="4"/>
  <c r="AT4" i="4"/>
  <c r="AT8" i="4"/>
  <c r="AT10" i="4"/>
  <c r="AT5" i="8"/>
  <c r="AT6" i="8" s="1"/>
  <c r="AT8" i="8"/>
  <c r="AT10" i="8"/>
  <c r="AT12" i="8"/>
  <c r="AT5" i="3"/>
  <c r="AT6" i="3" s="1"/>
  <c r="AT8" i="3"/>
  <c r="AT10" i="3"/>
  <c r="AT12" i="3"/>
  <c r="AT8" i="2"/>
  <c r="AT5" i="2"/>
  <c r="AT6" i="2" s="1"/>
  <c r="AT10" i="2"/>
  <c r="AT12" i="2"/>
  <c r="AT5" i="1"/>
  <c r="AT6" i="1" s="1"/>
  <c r="AT8" i="1"/>
  <c r="AT10" i="1"/>
  <c r="AT12" i="1"/>
  <c r="AT4" i="6"/>
  <c r="AT6" i="6"/>
  <c r="AT8" i="6"/>
  <c r="AT10" i="6"/>
  <c r="AS4" i="5"/>
  <c r="AS6" i="5"/>
  <c r="AS8" i="5"/>
  <c r="AS10" i="5"/>
  <c r="AS4" i="4"/>
  <c r="AS6" i="4"/>
  <c r="AS8" i="4"/>
  <c r="AS10" i="4"/>
  <c r="AS5" i="8"/>
  <c r="AS6" i="8" s="1"/>
  <c r="AS8" i="8"/>
  <c r="AS10" i="8"/>
  <c r="AS12" i="8"/>
  <c r="AS5" i="3"/>
  <c r="AS6" i="3" s="1"/>
  <c r="AS8" i="3"/>
  <c r="AS10" i="3"/>
  <c r="AS12" i="3"/>
  <c r="AS12" i="2"/>
  <c r="AS5" i="2"/>
  <c r="AS6" i="2" s="1"/>
  <c r="AS8" i="2"/>
  <c r="AS10" i="2"/>
  <c r="AS5" i="1"/>
  <c r="AS6" i="1" s="1"/>
  <c r="AS8" i="1"/>
  <c r="AS10" i="1"/>
  <c r="AS12" i="1"/>
  <c r="AS4" i="6"/>
  <c r="AS6" i="6"/>
  <c r="AS8" i="6"/>
  <c r="AS10" i="6"/>
  <c r="AR4" i="6"/>
  <c r="AR6" i="6"/>
  <c r="AR8" i="6"/>
  <c r="AR10" i="6"/>
  <c r="AR4" i="5"/>
  <c r="AR6" i="5"/>
  <c r="AR8" i="5"/>
  <c r="AR10" i="5"/>
  <c r="AR4" i="4"/>
  <c r="AR6" i="4"/>
  <c r="AR8" i="4"/>
  <c r="AR10" i="4"/>
  <c r="AR5" i="8"/>
  <c r="AR6" i="8" s="1"/>
  <c r="AR8" i="8"/>
  <c r="AR10" i="8"/>
  <c r="AR12" i="8"/>
  <c r="AR8" i="3"/>
  <c r="AR5" i="3"/>
  <c r="AR6" i="3" s="1"/>
  <c r="AR10" i="3"/>
  <c r="AR12" i="3"/>
  <c r="AR5" i="2"/>
  <c r="AR6" i="2" s="1"/>
  <c r="AR8" i="2"/>
  <c r="AR10" i="2"/>
  <c r="AR12" i="2"/>
  <c r="AR12" i="1"/>
  <c r="AR10" i="1"/>
  <c r="AR8" i="1"/>
  <c r="AR6" i="1"/>
  <c r="AR5" i="1"/>
  <c r="AQ4" i="6"/>
  <c r="AQ6" i="6"/>
  <c r="AQ8" i="6"/>
  <c r="AQ10" i="6"/>
  <c r="AQ4" i="5"/>
  <c r="AQ6" i="5"/>
  <c r="AQ8" i="5"/>
  <c r="AQ10" i="5"/>
  <c r="AQ4" i="4"/>
  <c r="AQ6" i="4"/>
  <c r="AQ8" i="4"/>
  <c r="AQ10" i="4"/>
  <c r="AQ5" i="8"/>
  <c r="AQ6" i="8" s="1"/>
  <c r="AQ8" i="8"/>
  <c r="AQ10" i="8"/>
  <c r="AQ12" i="8"/>
  <c r="AQ12" i="3"/>
  <c r="AQ10" i="3"/>
  <c r="AQ8" i="3"/>
  <c r="AQ5" i="3"/>
  <c r="AQ6" i="3" s="1"/>
  <c r="AQ5" i="2"/>
  <c r="AQ6" i="2" s="1"/>
  <c r="AQ8" i="2"/>
  <c r="AQ10" i="2"/>
  <c r="AQ12" i="2"/>
  <c r="AP4" i="6"/>
  <c r="AP6" i="6"/>
  <c r="AP8" i="6"/>
  <c r="AP10" i="6"/>
  <c r="AP4" i="5"/>
  <c r="AP6" i="5"/>
  <c r="AP8" i="5"/>
  <c r="AP10" i="5"/>
  <c r="AP4" i="4"/>
  <c r="AP6" i="4"/>
  <c r="AP8" i="4"/>
  <c r="AP10" i="4"/>
  <c r="AP5" i="8"/>
  <c r="AP6" i="8" s="1"/>
  <c r="AP8" i="8"/>
  <c r="AP10" i="8"/>
  <c r="AP12" i="8"/>
  <c r="AP5" i="2"/>
  <c r="AP6" i="2" s="1"/>
  <c r="AP8" i="2"/>
  <c r="AP10" i="2"/>
  <c r="AP12" i="2"/>
  <c r="AP12" i="1"/>
  <c r="AP5" i="1"/>
  <c r="AP6" i="1" s="1"/>
  <c r="AP8" i="1"/>
  <c r="AP10" i="1"/>
  <c r="AO8" i="6"/>
  <c r="AO10" i="6"/>
  <c r="AO6" i="6"/>
  <c r="AO4" i="6"/>
  <c r="AO4" i="5"/>
  <c r="AO6" i="5"/>
  <c r="AO8" i="5"/>
  <c r="AO10" i="5"/>
  <c r="AO4" i="4"/>
  <c r="AO6" i="4"/>
  <c r="AO8" i="4"/>
  <c r="AO10" i="4"/>
  <c r="AO5" i="8"/>
  <c r="AO6" i="8" s="1"/>
  <c r="AO8" i="8"/>
  <c r="AO10" i="8"/>
  <c r="AO12" i="8"/>
  <c r="AO12" i="3"/>
  <c r="AO10" i="3"/>
  <c r="AO8" i="3"/>
  <c r="AO5" i="3"/>
  <c r="AO6" i="3" s="1"/>
  <c r="AO5" i="2"/>
  <c r="AO6" i="2" s="1"/>
  <c r="AO8" i="2"/>
  <c r="AO10" i="2"/>
  <c r="AO12" i="2"/>
  <c r="AO5" i="1"/>
  <c r="AO6" i="1" s="1"/>
  <c r="AO8" i="1"/>
  <c r="AO10" i="1"/>
  <c r="AO12" i="1"/>
  <c r="AN4" i="5"/>
  <c r="AN10" i="5"/>
  <c r="AN8" i="5"/>
  <c r="AN6" i="5"/>
  <c r="AN4" i="4"/>
  <c r="AN6" i="4"/>
  <c r="AN8" i="4"/>
  <c r="AN10" i="4"/>
  <c r="AN5" i="8"/>
  <c r="AN6" i="8" s="1"/>
  <c r="AN8" i="8"/>
  <c r="AN10" i="8"/>
  <c r="AN12" i="8"/>
  <c r="AN12" i="2"/>
  <c r="AN10" i="2"/>
  <c r="AN8" i="2"/>
  <c r="AN5" i="2"/>
  <c r="AN6" i="2" s="1"/>
  <c r="AN5" i="1"/>
  <c r="AN6" i="1" s="1"/>
  <c r="AN8" i="1"/>
  <c r="AN10" i="1"/>
  <c r="AN12" i="1"/>
  <c r="AM4" i="6"/>
  <c r="AM6" i="6"/>
  <c r="AM8" i="6"/>
  <c r="AM10" i="6"/>
  <c r="AM4" i="4" l="1"/>
  <c r="AM6" i="4"/>
  <c r="AM8" i="4"/>
  <c r="AM10" i="4"/>
  <c r="AM5" i="8"/>
  <c r="AM6" i="8" s="1"/>
  <c r="AM8" i="8"/>
  <c r="AM10" i="8"/>
  <c r="AM12" i="8"/>
  <c r="AM5" i="3"/>
  <c r="AM6" i="3" s="1"/>
  <c r="AM8" i="3"/>
  <c r="AM10" i="3"/>
  <c r="AM12" i="3"/>
  <c r="AM5" i="1"/>
  <c r="AM6" i="1" s="1"/>
  <c r="AM8" i="1"/>
  <c r="AM10" i="1"/>
  <c r="AM12" i="1"/>
  <c r="E10" i="6"/>
  <c r="E4" i="6"/>
  <c r="E6" i="6"/>
  <c r="E8" i="6"/>
  <c r="F10" i="6"/>
  <c r="G10" i="6"/>
  <c r="H10" i="6"/>
  <c r="I10" i="6"/>
  <c r="J10" i="6"/>
  <c r="K10" i="6"/>
  <c r="L10" i="6"/>
  <c r="M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H10" i="6"/>
  <c r="AI10" i="6"/>
  <c r="AJ10" i="6"/>
  <c r="AK10" i="6"/>
  <c r="AL10" i="6"/>
  <c r="F8" i="6"/>
  <c r="G8" i="6"/>
  <c r="H8" i="6"/>
  <c r="I8" i="6"/>
  <c r="J8" i="6"/>
  <c r="K8" i="6"/>
  <c r="L8" i="6"/>
  <c r="M8" i="6"/>
  <c r="N8" i="6"/>
  <c r="O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H8" i="6"/>
  <c r="AI8" i="6"/>
  <c r="AJ8" i="6"/>
  <c r="AK8" i="6"/>
  <c r="AL8" i="6"/>
  <c r="F6" i="6"/>
  <c r="G6" i="6"/>
  <c r="H6" i="6"/>
  <c r="I6" i="6"/>
  <c r="J6" i="6"/>
  <c r="K6" i="6"/>
  <c r="L6" i="6"/>
  <c r="M6" i="6"/>
  <c r="N6" i="6"/>
  <c r="O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H6" i="6"/>
  <c r="AI6" i="6"/>
  <c r="AJ6" i="6"/>
  <c r="AK6" i="6"/>
  <c r="AL6" i="6"/>
  <c r="F4" i="6"/>
  <c r="G4" i="6"/>
  <c r="H4" i="6"/>
  <c r="I4" i="6"/>
  <c r="J4" i="6"/>
  <c r="K4" i="6"/>
  <c r="L4" i="6"/>
  <c r="M4" i="6"/>
  <c r="N4" i="6"/>
  <c r="O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H4" i="6"/>
  <c r="AI4" i="6"/>
  <c r="AJ4" i="6"/>
  <c r="AK4" i="6"/>
  <c r="AL4" i="6"/>
  <c r="F10" i="5"/>
  <c r="H10" i="5"/>
  <c r="I10" i="5"/>
  <c r="J10" i="5"/>
  <c r="K10" i="5"/>
  <c r="L10" i="5"/>
  <c r="M10" i="5"/>
  <c r="N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G10" i="5"/>
  <c r="AH10" i="5"/>
  <c r="AI10" i="5"/>
  <c r="AJ10" i="5"/>
  <c r="AL10" i="5"/>
  <c r="E10" i="5"/>
  <c r="F8" i="5"/>
  <c r="H8" i="5"/>
  <c r="I8" i="5"/>
  <c r="J8" i="5"/>
  <c r="K8" i="5"/>
  <c r="L8" i="5"/>
  <c r="M8" i="5"/>
  <c r="N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G8" i="5"/>
  <c r="AH8" i="5"/>
  <c r="AI8" i="5"/>
  <c r="AJ8" i="5"/>
  <c r="AL8" i="5"/>
  <c r="E8" i="5"/>
  <c r="F6" i="5"/>
  <c r="H6" i="5"/>
  <c r="I6" i="5"/>
  <c r="J6" i="5"/>
  <c r="K6" i="5"/>
  <c r="L6" i="5"/>
  <c r="M6" i="5"/>
  <c r="N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G6" i="5"/>
  <c r="AH6" i="5"/>
  <c r="AI6" i="5"/>
  <c r="AJ6" i="5"/>
  <c r="AL6" i="5"/>
  <c r="E6" i="5"/>
  <c r="F4" i="5"/>
  <c r="H4" i="5"/>
  <c r="I4" i="5"/>
  <c r="J4" i="5"/>
  <c r="K4" i="5"/>
  <c r="L4" i="5"/>
  <c r="M4" i="5"/>
  <c r="N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G4" i="5"/>
  <c r="AH4" i="5"/>
  <c r="AI4" i="5"/>
  <c r="AJ4" i="5"/>
  <c r="AL4" i="5"/>
  <c r="E4" i="5"/>
  <c r="F10" i="4"/>
  <c r="G10" i="4"/>
  <c r="H10" i="4"/>
  <c r="J10" i="4"/>
  <c r="K10" i="4"/>
  <c r="L10" i="4"/>
  <c r="M10" i="4"/>
  <c r="O10" i="4"/>
  <c r="P10" i="4"/>
  <c r="Q10" i="4"/>
  <c r="R10" i="4"/>
  <c r="S10" i="4"/>
  <c r="T10" i="4"/>
  <c r="U10" i="4"/>
  <c r="V10" i="4"/>
  <c r="W10" i="4"/>
  <c r="X10" i="4"/>
  <c r="Y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E10" i="4"/>
  <c r="F8" i="4"/>
  <c r="G8" i="4"/>
  <c r="H8" i="4"/>
  <c r="J8" i="4"/>
  <c r="K8" i="4"/>
  <c r="L8" i="4"/>
  <c r="M8" i="4"/>
  <c r="O8" i="4"/>
  <c r="P8" i="4"/>
  <c r="Q8" i="4"/>
  <c r="R8" i="4"/>
  <c r="S8" i="4"/>
  <c r="T8" i="4"/>
  <c r="U8" i="4"/>
  <c r="V8" i="4"/>
  <c r="W8" i="4"/>
  <c r="X8" i="4"/>
  <c r="Y8" i="4"/>
  <c r="AA8" i="4"/>
  <c r="AB8" i="4"/>
  <c r="AC8" i="4"/>
  <c r="AD8" i="4"/>
  <c r="AE8" i="4"/>
  <c r="AF8" i="4"/>
  <c r="AG8" i="4"/>
  <c r="AH8" i="4"/>
  <c r="AI8" i="4"/>
  <c r="AJ8" i="4"/>
  <c r="AK8" i="4"/>
  <c r="AL8" i="4"/>
  <c r="E8" i="4"/>
  <c r="F6" i="4"/>
  <c r="G6" i="4"/>
  <c r="H6" i="4"/>
  <c r="J6" i="4"/>
  <c r="K6" i="4"/>
  <c r="L6" i="4"/>
  <c r="M6" i="4"/>
  <c r="O6" i="4"/>
  <c r="P6" i="4"/>
  <c r="Q6" i="4"/>
  <c r="R6" i="4"/>
  <c r="S6" i="4"/>
  <c r="T6" i="4"/>
  <c r="U6" i="4"/>
  <c r="V6" i="4"/>
  <c r="W6" i="4"/>
  <c r="X6" i="4"/>
  <c r="Y6" i="4"/>
  <c r="AA6" i="4"/>
  <c r="AB6" i="4"/>
  <c r="AC6" i="4"/>
  <c r="AD6" i="4"/>
  <c r="AE6" i="4"/>
  <c r="AF6" i="4"/>
  <c r="AG6" i="4"/>
  <c r="AH6" i="4"/>
  <c r="AI6" i="4"/>
  <c r="AJ6" i="4"/>
  <c r="AK6" i="4"/>
  <c r="AL6" i="4"/>
  <c r="E6" i="4"/>
  <c r="F4" i="4"/>
  <c r="G4" i="4"/>
  <c r="H4" i="4"/>
  <c r="J4" i="4"/>
  <c r="K4" i="4"/>
  <c r="L4" i="4"/>
  <c r="M4" i="4"/>
  <c r="O4" i="4"/>
  <c r="P4" i="4"/>
  <c r="Q4" i="4"/>
  <c r="R4" i="4"/>
  <c r="S4" i="4"/>
  <c r="T4" i="4"/>
  <c r="U4" i="4"/>
  <c r="V4" i="4"/>
  <c r="W4" i="4"/>
  <c r="X4" i="4"/>
  <c r="Y4" i="4"/>
  <c r="AA4" i="4"/>
  <c r="AB4" i="4"/>
  <c r="AC4" i="4"/>
  <c r="AD4" i="4"/>
  <c r="AE4" i="4"/>
  <c r="AF4" i="4"/>
  <c r="AG4" i="4"/>
  <c r="AH4" i="4"/>
  <c r="AI4" i="4"/>
  <c r="AJ4" i="4"/>
  <c r="AK4" i="4"/>
  <c r="AL4" i="4"/>
  <c r="E4" i="4"/>
  <c r="W12" i="8"/>
  <c r="Y12" i="8"/>
  <c r="Z12" i="8"/>
  <c r="AA12" i="8"/>
  <c r="AB12" i="8"/>
  <c r="AC12" i="8"/>
  <c r="AD12" i="8"/>
  <c r="AE12" i="8"/>
  <c r="AF12" i="8"/>
  <c r="AG12" i="8"/>
  <c r="AH12" i="8"/>
  <c r="AI12" i="8"/>
  <c r="AK12" i="8"/>
  <c r="AL12" i="8"/>
  <c r="Y10" i="8"/>
  <c r="Z10" i="8"/>
  <c r="AA10" i="8"/>
  <c r="AB10" i="8"/>
  <c r="AC10" i="8"/>
  <c r="AD10" i="8"/>
  <c r="AE10" i="8"/>
  <c r="AF10" i="8"/>
  <c r="AG10" i="8"/>
  <c r="AH10" i="8"/>
  <c r="AI10" i="8"/>
  <c r="AK10" i="8"/>
  <c r="AL10" i="8"/>
  <c r="W10" i="8"/>
  <c r="Y8" i="8"/>
  <c r="Z8" i="8"/>
  <c r="AA8" i="8"/>
  <c r="AB8" i="8"/>
  <c r="AC8" i="8"/>
  <c r="AD8" i="8"/>
  <c r="AE8" i="8"/>
  <c r="AF8" i="8"/>
  <c r="AG8" i="8"/>
  <c r="AH8" i="8"/>
  <c r="AI8" i="8"/>
  <c r="AK8" i="8"/>
  <c r="AL8" i="8"/>
  <c r="W8" i="8"/>
  <c r="Y6" i="8"/>
  <c r="Z6" i="8"/>
  <c r="AA6" i="8"/>
  <c r="AB6" i="8"/>
  <c r="AC6" i="8"/>
  <c r="AD6" i="8"/>
  <c r="AE6" i="8"/>
  <c r="AF6" i="8"/>
  <c r="AG6" i="8"/>
  <c r="AH6" i="8"/>
  <c r="AI6" i="8"/>
  <c r="AK6" i="8"/>
  <c r="AL6" i="8"/>
  <c r="W6" i="8"/>
  <c r="Y5" i="8"/>
  <c r="Z5" i="8"/>
  <c r="AA5" i="8"/>
  <c r="AB5" i="8"/>
  <c r="AC5" i="8"/>
  <c r="AD5" i="8"/>
  <c r="AE5" i="8"/>
  <c r="AF5" i="8"/>
  <c r="AG5" i="8"/>
  <c r="AH5" i="8"/>
  <c r="AI5" i="8"/>
  <c r="AK5" i="8"/>
  <c r="AL5" i="8"/>
  <c r="W5" i="8"/>
  <c r="O12" i="1"/>
  <c r="AL10" i="2"/>
  <c r="E12" i="3"/>
  <c r="F12" i="3"/>
  <c r="G12" i="3"/>
  <c r="H12" i="3"/>
  <c r="I12" i="3"/>
  <c r="J12" i="3"/>
  <c r="K12" i="3"/>
  <c r="L12" i="3"/>
  <c r="M12" i="3"/>
  <c r="N12" i="3"/>
  <c r="O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J12" i="3"/>
  <c r="AK12" i="3"/>
  <c r="AL12" i="3"/>
  <c r="F10" i="3"/>
  <c r="G10" i="3"/>
  <c r="H10" i="3"/>
  <c r="I10" i="3"/>
  <c r="J10" i="3"/>
  <c r="K10" i="3"/>
  <c r="L10" i="3"/>
  <c r="M10" i="3"/>
  <c r="N10" i="3"/>
  <c r="O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J10" i="3"/>
  <c r="AK10" i="3"/>
  <c r="AL10" i="3"/>
  <c r="E10" i="3"/>
  <c r="F8" i="3"/>
  <c r="G8" i="3"/>
  <c r="H8" i="3"/>
  <c r="I8" i="3"/>
  <c r="J8" i="3"/>
  <c r="K8" i="3"/>
  <c r="L8" i="3"/>
  <c r="M8" i="3"/>
  <c r="N8" i="3"/>
  <c r="O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J8" i="3"/>
  <c r="AK8" i="3"/>
  <c r="AL8" i="3"/>
  <c r="E8" i="3"/>
  <c r="E5" i="3"/>
  <c r="E6" i="3" s="1"/>
  <c r="F5" i="3"/>
  <c r="F6" i="3" s="1"/>
  <c r="G5" i="3"/>
  <c r="H5" i="3"/>
  <c r="I5" i="3"/>
  <c r="J5" i="3"/>
  <c r="J6" i="3" s="1"/>
  <c r="K5" i="3"/>
  <c r="L5" i="3"/>
  <c r="L6" i="3" s="1"/>
  <c r="M5" i="3"/>
  <c r="M6" i="3" s="1"/>
  <c r="N5" i="3"/>
  <c r="N6" i="3" s="1"/>
  <c r="O5" i="3"/>
  <c r="Q5" i="3"/>
  <c r="G6" i="3"/>
  <c r="H6" i="3"/>
  <c r="I6" i="3"/>
  <c r="K6" i="3"/>
  <c r="O6" i="3"/>
  <c r="Q6" i="3"/>
  <c r="S5" i="3"/>
  <c r="S6" i="3" s="1"/>
  <c r="T5" i="3"/>
  <c r="T6" i="3" s="1"/>
  <c r="U5" i="3"/>
  <c r="V5" i="3"/>
  <c r="W5" i="3"/>
  <c r="X5" i="3"/>
  <c r="Y5" i="3"/>
  <c r="Z5" i="3"/>
  <c r="Z6" i="3" s="1"/>
  <c r="AA5" i="3"/>
  <c r="AA6" i="3" s="1"/>
  <c r="AB5" i="3"/>
  <c r="AB6" i="3" s="1"/>
  <c r="AC5" i="3"/>
  <c r="AD5" i="3"/>
  <c r="AE5" i="3"/>
  <c r="AF5" i="3"/>
  <c r="AG5" i="3"/>
  <c r="AH5" i="3"/>
  <c r="AH6" i="3" s="1"/>
  <c r="AJ5" i="3"/>
  <c r="AJ6" i="3" s="1"/>
  <c r="AK5" i="3"/>
  <c r="AL5" i="3"/>
  <c r="U6" i="3"/>
  <c r="V6" i="3"/>
  <c r="W6" i="3"/>
  <c r="X6" i="3"/>
  <c r="Y6" i="3"/>
  <c r="AC6" i="3"/>
  <c r="AD6" i="3"/>
  <c r="AE6" i="3"/>
  <c r="AF6" i="3"/>
  <c r="AG6" i="3"/>
  <c r="AK6" i="3"/>
  <c r="AL6" i="3"/>
  <c r="R6" i="3"/>
  <c r="R5" i="3"/>
  <c r="F12" i="2"/>
  <c r="G12" i="2"/>
  <c r="H12" i="2"/>
  <c r="I12" i="2"/>
  <c r="J12" i="2"/>
  <c r="K12" i="2"/>
  <c r="L12" i="2"/>
  <c r="M12" i="2"/>
  <c r="N12" i="2"/>
  <c r="P12" i="2"/>
  <c r="Q12" i="2"/>
  <c r="R12" i="2"/>
  <c r="S12" i="2"/>
  <c r="T12" i="2"/>
  <c r="U12" i="2"/>
  <c r="V12" i="2"/>
  <c r="W12" i="2"/>
  <c r="X12" i="2"/>
  <c r="Z12" i="2"/>
  <c r="AB12" i="2"/>
  <c r="AC12" i="2"/>
  <c r="AD12" i="2"/>
  <c r="AE12" i="2"/>
  <c r="AG12" i="2"/>
  <c r="AH12" i="2"/>
  <c r="AI12" i="2"/>
  <c r="AJ12" i="2"/>
  <c r="AK12" i="2"/>
  <c r="AL12" i="2"/>
  <c r="E12" i="2"/>
  <c r="F10" i="2"/>
  <c r="G10" i="2"/>
  <c r="H10" i="2"/>
  <c r="I10" i="2"/>
  <c r="J10" i="2"/>
  <c r="K10" i="2"/>
  <c r="L10" i="2"/>
  <c r="M10" i="2"/>
  <c r="N10" i="2"/>
  <c r="P10" i="2"/>
  <c r="Q10" i="2"/>
  <c r="R10" i="2"/>
  <c r="S10" i="2"/>
  <c r="T10" i="2"/>
  <c r="U10" i="2"/>
  <c r="V10" i="2"/>
  <c r="W10" i="2"/>
  <c r="X10" i="2"/>
  <c r="Z10" i="2"/>
  <c r="AB10" i="2"/>
  <c r="AC10" i="2"/>
  <c r="AD10" i="2"/>
  <c r="AE10" i="2"/>
  <c r="AG10" i="2"/>
  <c r="AH10" i="2"/>
  <c r="AI10" i="2"/>
  <c r="AJ10" i="2"/>
  <c r="AK10" i="2"/>
  <c r="E10" i="2"/>
  <c r="F8" i="2"/>
  <c r="G8" i="2"/>
  <c r="H8" i="2"/>
  <c r="I8" i="2"/>
  <c r="J8" i="2"/>
  <c r="K8" i="2"/>
  <c r="L8" i="2"/>
  <c r="M8" i="2"/>
  <c r="N8" i="2"/>
  <c r="P8" i="2"/>
  <c r="Q8" i="2"/>
  <c r="R8" i="2"/>
  <c r="S8" i="2"/>
  <c r="T8" i="2"/>
  <c r="U8" i="2"/>
  <c r="V8" i="2"/>
  <c r="W8" i="2"/>
  <c r="X8" i="2"/>
  <c r="Z8" i="2"/>
  <c r="AB8" i="2"/>
  <c r="AC8" i="2"/>
  <c r="AD8" i="2"/>
  <c r="AE8" i="2"/>
  <c r="AG8" i="2"/>
  <c r="AH8" i="2"/>
  <c r="AI8" i="2"/>
  <c r="AJ8" i="2"/>
  <c r="AK8" i="2"/>
  <c r="AL8" i="2"/>
  <c r="E8" i="2"/>
  <c r="F5" i="2"/>
  <c r="F6" i="2" s="1"/>
  <c r="G5" i="2"/>
  <c r="G6" i="2" s="1"/>
  <c r="H5" i="2"/>
  <c r="H6" i="2" s="1"/>
  <c r="I5" i="2"/>
  <c r="I6" i="2" s="1"/>
  <c r="J5" i="2"/>
  <c r="J6" i="2" s="1"/>
  <c r="K5" i="2"/>
  <c r="K6" i="2" s="1"/>
  <c r="L5" i="2"/>
  <c r="L6" i="2" s="1"/>
  <c r="M5" i="2"/>
  <c r="M6" i="2" s="1"/>
  <c r="N5" i="2"/>
  <c r="N6" i="2" s="1"/>
  <c r="P5" i="2"/>
  <c r="P6" i="2" s="1"/>
  <c r="Q5" i="2"/>
  <c r="R5" i="2"/>
  <c r="R6" i="2" s="1"/>
  <c r="S5" i="2"/>
  <c r="S6" i="2" s="1"/>
  <c r="T5" i="2"/>
  <c r="T6" i="2" s="1"/>
  <c r="U5" i="2"/>
  <c r="U6" i="2" s="1"/>
  <c r="V5" i="2"/>
  <c r="V6" i="2" s="1"/>
  <c r="W5" i="2"/>
  <c r="W6" i="2" s="1"/>
  <c r="X5" i="2"/>
  <c r="X6" i="2" s="1"/>
  <c r="Z5" i="2"/>
  <c r="Z6" i="2" s="1"/>
  <c r="AB5" i="2"/>
  <c r="AB6" i="2" s="1"/>
  <c r="AC5" i="2"/>
  <c r="AC6" i="2" s="1"/>
  <c r="AD5" i="2"/>
  <c r="AD6" i="2" s="1"/>
  <c r="AE5" i="2"/>
  <c r="AE6" i="2" s="1"/>
  <c r="AG5" i="2"/>
  <c r="AG6" i="2" s="1"/>
  <c r="AH5" i="2"/>
  <c r="AH6" i="2" s="1"/>
  <c r="AI5" i="2"/>
  <c r="AI6" i="2" s="1"/>
  <c r="AJ5" i="2"/>
  <c r="AJ6" i="2" s="1"/>
  <c r="AK5" i="2"/>
  <c r="AK6" i="2" s="1"/>
  <c r="AL5" i="2"/>
  <c r="AL6" i="2" s="1"/>
  <c r="E5" i="2"/>
  <c r="E6" i="2" s="1"/>
  <c r="F12" i="1"/>
  <c r="G12" i="1"/>
  <c r="H12" i="1"/>
  <c r="I12" i="1"/>
  <c r="J12" i="1"/>
  <c r="K12" i="1"/>
  <c r="L12" i="1"/>
  <c r="M12" i="1"/>
  <c r="P12" i="1"/>
  <c r="R12" i="1"/>
  <c r="S12" i="1"/>
  <c r="T12" i="1"/>
  <c r="U12" i="1"/>
  <c r="V12" i="1"/>
  <c r="W12" i="1"/>
  <c r="X12" i="1"/>
  <c r="Y12" i="1"/>
  <c r="AA12" i="1"/>
  <c r="AB12" i="1"/>
  <c r="AC12" i="1"/>
  <c r="AD12" i="1"/>
  <c r="AE12" i="1"/>
  <c r="AF12" i="1"/>
  <c r="AG12" i="1"/>
  <c r="AH12" i="1"/>
  <c r="AI12" i="1"/>
  <c r="AJ12" i="1"/>
  <c r="AL12" i="1"/>
  <c r="E12" i="1"/>
  <c r="F10" i="1"/>
  <c r="G10" i="1"/>
  <c r="H10" i="1"/>
  <c r="I10" i="1"/>
  <c r="J10" i="1"/>
  <c r="K10" i="1"/>
  <c r="L10" i="1"/>
  <c r="M10" i="1"/>
  <c r="O10" i="1"/>
  <c r="P10" i="1"/>
  <c r="R10" i="1"/>
  <c r="S10" i="1"/>
  <c r="T10" i="1"/>
  <c r="U10" i="1"/>
  <c r="V10" i="1"/>
  <c r="W10" i="1"/>
  <c r="X10" i="1"/>
  <c r="Y10" i="1"/>
  <c r="AA10" i="1"/>
  <c r="AB10" i="1"/>
  <c r="AC10" i="1"/>
  <c r="AD10" i="1"/>
  <c r="AE10" i="1"/>
  <c r="AF10" i="1"/>
  <c r="AG10" i="1"/>
  <c r="AH10" i="1"/>
  <c r="AI10" i="1"/>
  <c r="AJ10" i="1"/>
  <c r="AL10" i="1"/>
  <c r="E10" i="1"/>
  <c r="F8" i="1"/>
  <c r="G8" i="1"/>
  <c r="H8" i="1"/>
  <c r="I8" i="1"/>
  <c r="J8" i="1"/>
  <c r="K8" i="1"/>
  <c r="L8" i="1"/>
  <c r="M8" i="1"/>
  <c r="O8" i="1"/>
  <c r="P8" i="1"/>
  <c r="R8" i="1"/>
  <c r="S8" i="1"/>
  <c r="T8" i="1"/>
  <c r="U8" i="1"/>
  <c r="V8" i="1"/>
  <c r="W8" i="1"/>
  <c r="X8" i="1"/>
  <c r="Y8" i="1"/>
  <c r="AA8" i="1"/>
  <c r="AB8" i="1"/>
  <c r="AC8" i="1"/>
  <c r="AD8" i="1"/>
  <c r="AE8" i="1"/>
  <c r="AF8" i="1"/>
  <c r="AG8" i="1"/>
  <c r="AH8" i="1"/>
  <c r="AI8" i="1"/>
  <c r="AJ8" i="1"/>
  <c r="AL8" i="1"/>
  <c r="E8" i="1"/>
  <c r="F5" i="1"/>
  <c r="F6" i="1" s="1"/>
  <c r="G5" i="1"/>
  <c r="G6" i="1" s="1"/>
  <c r="H5" i="1"/>
  <c r="H6" i="1" s="1"/>
  <c r="I5" i="1"/>
  <c r="I6" i="1" s="1"/>
  <c r="J5" i="1"/>
  <c r="J6" i="1" s="1"/>
  <c r="K5" i="1"/>
  <c r="K6" i="1" s="1"/>
  <c r="L5" i="1"/>
  <c r="L6" i="1" s="1"/>
  <c r="M5" i="1"/>
  <c r="M6" i="1" s="1"/>
  <c r="O5" i="1"/>
  <c r="O6" i="1" s="1"/>
  <c r="P5" i="1"/>
  <c r="P6" i="1" s="1"/>
  <c r="R5" i="1"/>
  <c r="R6" i="1" s="1"/>
  <c r="S5" i="1"/>
  <c r="S6" i="1" s="1"/>
  <c r="T5" i="1"/>
  <c r="T6" i="1" s="1"/>
  <c r="U5" i="1"/>
  <c r="U6" i="1" s="1"/>
  <c r="V5" i="1"/>
  <c r="V6" i="1" s="1"/>
  <c r="W5" i="1"/>
  <c r="W6" i="1" s="1"/>
  <c r="X5" i="1"/>
  <c r="X6" i="1" s="1"/>
  <c r="Y5" i="1"/>
  <c r="Y6" i="1" s="1"/>
  <c r="AA5" i="1"/>
  <c r="AA6" i="1" s="1"/>
  <c r="AB5" i="1"/>
  <c r="AB6" i="1" s="1"/>
  <c r="AC5" i="1"/>
  <c r="AC6" i="1" s="1"/>
  <c r="AD5" i="1"/>
  <c r="AD6" i="1" s="1"/>
  <c r="AE5" i="1"/>
  <c r="AE6" i="1" s="1"/>
  <c r="AF5" i="1"/>
  <c r="AF6" i="1" s="1"/>
  <c r="AG5" i="1"/>
  <c r="AG6" i="1" s="1"/>
  <c r="AH5" i="1"/>
  <c r="AH6" i="1" s="1"/>
  <c r="AI5" i="1"/>
  <c r="AI6" i="1" s="1"/>
  <c r="AJ5" i="1"/>
  <c r="AJ6" i="1" s="1"/>
  <c r="AL5" i="1"/>
  <c r="AL6" i="1" s="1"/>
  <c r="E5" i="1"/>
  <c r="E6" i="1" s="1"/>
  <c r="W2" i="8"/>
  <c r="Z9" i="7" l="1"/>
  <c r="Z10" i="7"/>
  <c r="Z11" i="7"/>
  <c r="Z12" i="7"/>
  <c r="Q3" i="3" l="1"/>
  <c r="Q4" i="3"/>
  <c r="Q7" i="3"/>
  <c r="Q9" i="3"/>
  <c r="Q11" i="3"/>
  <c r="Q13" i="3"/>
  <c r="Q14" i="3"/>
  <c r="Q15" i="3"/>
  <c r="Q16" i="3"/>
  <c r="Q17" i="3"/>
  <c r="Q18" i="3"/>
  <c r="Q14" i="2"/>
  <c r="Q15" i="2"/>
  <c r="Q16" i="2"/>
  <c r="Q17" i="2"/>
  <c r="Q18" i="2"/>
  <c r="Q6" i="2" s="1"/>
  <c r="V13" i="7"/>
  <c r="V14" i="7"/>
  <c r="V15" i="7"/>
  <c r="V16" i="7"/>
  <c r="V17" i="7"/>
  <c r="V18" i="7"/>
  <c r="V19" i="7"/>
  <c r="V20" i="7"/>
  <c r="V21" i="7"/>
  <c r="H2" i="7" l="1"/>
  <c r="G2" i="7"/>
  <c r="E2" i="7"/>
  <c r="F2" i="7"/>
  <c r="F2" i="4"/>
  <c r="G2" i="4"/>
  <c r="H2" i="4"/>
  <c r="I2" i="4"/>
  <c r="J2" i="4"/>
  <c r="K2" i="4"/>
  <c r="L2" i="4"/>
  <c r="M2" i="4"/>
  <c r="N2" i="4"/>
  <c r="P2" i="4"/>
  <c r="Q2" i="4"/>
  <c r="R2" i="4"/>
  <c r="S2" i="4"/>
  <c r="T2" i="4"/>
  <c r="U2" i="4"/>
  <c r="V2" i="4"/>
  <c r="W2" i="4"/>
  <c r="F2" i="5"/>
  <c r="G2" i="5"/>
  <c r="H2" i="5"/>
  <c r="I2" i="5"/>
  <c r="J2" i="5"/>
  <c r="K2" i="5"/>
  <c r="L2" i="5"/>
  <c r="M2" i="5"/>
  <c r="N2" i="5"/>
  <c r="P2" i="5"/>
  <c r="Q2" i="5"/>
  <c r="R2" i="5"/>
  <c r="S2" i="5"/>
  <c r="T2" i="5"/>
  <c r="U2" i="5"/>
  <c r="V2" i="5"/>
  <c r="W2" i="5"/>
  <c r="F2" i="6"/>
  <c r="G2" i="6"/>
  <c r="H2" i="6"/>
  <c r="I2" i="6"/>
  <c r="J2" i="6"/>
  <c r="K2" i="6"/>
  <c r="L2" i="6"/>
  <c r="M2" i="6"/>
  <c r="N2" i="6"/>
  <c r="P2" i="6"/>
  <c r="Q2" i="6"/>
  <c r="R2" i="6"/>
  <c r="S2" i="6"/>
  <c r="T2" i="6"/>
  <c r="U2" i="6"/>
  <c r="V2" i="6"/>
  <c r="W2" i="6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E2" i="4"/>
  <c r="E2" i="5"/>
  <c r="E2" i="6"/>
  <c r="E2" i="3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E2" i="2"/>
</calcChain>
</file>

<file path=xl/sharedStrings.xml><?xml version="1.0" encoding="utf-8"?>
<sst xmlns="http://schemas.openxmlformats.org/spreadsheetml/2006/main" count="1141" uniqueCount="98">
  <si>
    <t>Test</t>
  </si>
  <si>
    <t>ELV</t>
  </si>
  <si>
    <t>Run</t>
  </si>
  <si>
    <t>Units</t>
  </si>
  <si>
    <t>CNE-0217</t>
  </si>
  <si>
    <t>CNE-0235</t>
  </si>
  <si>
    <t>CNE-0267</t>
  </si>
  <si>
    <t>CNE-0296</t>
  </si>
  <si>
    <t>CNE-0316</t>
  </si>
  <si>
    <t>CNE-0342</t>
  </si>
  <si>
    <t>CNE-0377</t>
  </si>
  <si>
    <t>CNE-0401</t>
  </si>
  <si>
    <t>CNE-0425</t>
  </si>
  <si>
    <t>CNE-0460</t>
  </si>
  <si>
    <t>CNE-0504</t>
  </si>
  <si>
    <t>CNE-0532</t>
  </si>
  <si>
    <t>CNE-0541</t>
  </si>
  <si>
    <t>ENE-0584</t>
  </si>
  <si>
    <t>ENE-0615</t>
  </si>
  <si>
    <t>ENE-0637</t>
  </si>
  <si>
    <t>ENE-0668</t>
  </si>
  <si>
    <t>ENE-0703</t>
  </si>
  <si>
    <t>ENE-0732</t>
  </si>
  <si>
    <t>ENE-0758</t>
  </si>
  <si>
    <t>ENE-0787</t>
  </si>
  <si>
    <t>ENE-0814</t>
  </si>
  <si>
    <t>ENE-0833</t>
  </si>
  <si>
    <t>ENE-0851</t>
  </si>
  <si>
    <t>ENE-0859</t>
  </si>
  <si>
    <t>ENE-0907</t>
  </si>
  <si>
    <t>ENE-0915</t>
  </si>
  <si>
    <t>ENE-0940</t>
  </si>
  <si>
    <t>ENE-0974</t>
  </si>
  <si>
    <t>ENE-1016</t>
  </si>
  <si>
    <t>ENE-1045</t>
  </si>
  <si>
    <t>EMT00054</t>
  </si>
  <si>
    <t>EMT00275</t>
  </si>
  <si>
    <t>EMT00509</t>
  </si>
  <si>
    <t>ES-0408</t>
  </si>
  <si>
    <t>ES-0429</t>
  </si>
  <si>
    <t>ES-0479</t>
  </si>
  <si>
    <t>ES-0507</t>
  </si>
  <si>
    <t>ES-0547</t>
  </si>
  <si>
    <t>ES-0568</t>
  </si>
  <si>
    <t>ES-0616</t>
  </si>
  <si>
    <t>EK-0005</t>
  </si>
  <si>
    <t>Sulphur Dioxide</t>
  </si>
  <si>
    <t>R1</t>
  </si>
  <si>
    <t>mg/m³</t>
  </si>
  <si>
    <t>-</t>
  </si>
  <si>
    <t>R2</t>
  </si>
  <si>
    <t>M</t>
  </si>
  <si>
    <t>kg/hr</t>
  </si>
  <si>
    <t>Total VOCs (as Carbon)</t>
  </si>
  <si>
    <t>Oxides of Nitrogen (as NO₂)</t>
  </si>
  <si>
    <t>Carbon Monoxide</t>
  </si>
  <si>
    <t>Oxygen</t>
  </si>
  <si>
    <t>% v/v</t>
  </si>
  <si>
    <t xml:space="preserve">Water Vapour </t>
  </si>
  <si>
    <t>Stack Gas Temperature</t>
  </si>
  <si>
    <t>°C</t>
  </si>
  <si>
    <t>Stack Gas Velocity</t>
  </si>
  <si>
    <t>m/s</t>
  </si>
  <si>
    <t>Volumetric Flow Rate (ACTUAL)</t>
  </si>
  <si>
    <t>m³/hr</t>
  </si>
  <si>
    <t>Volumetric Flow Rate (REF)</t>
  </si>
  <si>
    <t>&lt;0.17</t>
  </si>
  <si>
    <t>Water Vapour</t>
  </si>
  <si>
    <t>ES-0548</t>
  </si>
  <si>
    <t xml:space="preserve">Methane </t>
  </si>
  <si>
    <t>%</t>
  </si>
  <si>
    <t/>
  </si>
  <si>
    <t xml:space="preserve">Oxygen </t>
  </si>
  <si>
    <t xml:space="preserve">Nitrogen </t>
  </si>
  <si>
    <t xml:space="preserve">Hydrogen </t>
  </si>
  <si>
    <t>ppm</t>
  </si>
  <si>
    <t xml:space="preserve">CV Net </t>
  </si>
  <si>
    <t>MJ/Nm3</t>
  </si>
  <si>
    <t xml:space="preserve">CV Gross </t>
  </si>
  <si>
    <t xml:space="preserve">Specific Gravity </t>
  </si>
  <si>
    <t>None</t>
  </si>
  <si>
    <t xml:space="preserve">Hydrogen Sulphide </t>
  </si>
  <si>
    <t xml:space="preserve">Carbon Dioxide </t>
  </si>
  <si>
    <t xml:space="preserve">Toluene </t>
  </si>
  <si>
    <t>mg/m3</t>
  </si>
  <si>
    <t xml:space="preserve">Hexamethylcyclotrisiloxane </t>
  </si>
  <si>
    <t>ug/m3</t>
  </si>
  <si>
    <t>&lt;</t>
  </si>
  <si>
    <t>&lt;25</t>
  </si>
  <si>
    <t xml:space="preserve">Octamethylcyclotetrasiloxane </t>
  </si>
  <si>
    <t xml:space="preserve">Decamethylcyclopentasiloxane </t>
  </si>
  <si>
    <t>&lt;50</t>
  </si>
  <si>
    <t xml:space="preserve">Hexamethyldisiloxane </t>
  </si>
  <si>
    <t xml:space="preserve">Octamethyltrisiloxane </t>
  </si>
  <si>
    <t xml:space="preserve">Decamethyltretasiloxane </t>
  </si>
  <si>
    <t xml:space="preserve">Dodecamethylpentasiloxane </t>
  </si>
  <si>
    <t xml:space="preserve">Dodecamethylcyclohexasiloxane </t>
  </si>
  <si>
    <t xml:space="preserve">Trimethyl Silanol (toluene equivalent)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</si>
</sst>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\&lt;0.0"/>
    <numFmt numFmtId="167" formatCode="\&lt;0.00"/>
    <numFmt numFmtId="168" formatCode="\&lt;0"/>
    <numFmt numFmtId="169" formatCode="\&lt;0.000"/>
    <numFmt numFmtId="170" formatCode="0.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5" fillId="2" borderId="4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shrinkToFit="1"/>
    </xf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left"/>
    </xf>
    <xf numFmtId="1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5" fillId="2" borderId="2" xfId="1" applyNumberFormat="1" applyFont="1" applyFill="1" applyBorder="1" applyAlignment="1">
      <alignment vertical="center"/>
    </xf>
    <xf numFmtId="165" fontId="9" fillId="2" borderId="2" xfId="1" applyNumberFormat="1" applyFont="1" applyFill="1" applyBorder="1" applyAlignment="1">
      <alignment horizontal="right" vertical="center"/>
    </xf>
    <xf numFmtId="164" fontId="9" fillId="2" borderId="3" xfId="1" applyNumberFormat="1" applyFont="1" applyFill="1" applyBorder="1" applyAlignment="1">
      <alignment horizontal="left" vertical="center"/>
    </xf>
    <xf numFmtId="1" fontId="9" fillId="2" borderId="3" xfId="1" applyNumberFormat="1" applyFont="1" applyFill="1" applyBorder="1" applyAlignment="1">
      <alignment horizontal="left" vertical="center"/>
    </xf>
    <xf numFmtId="2" fontId="9" fillId="2" borderId="3" xfId="1" applyNumberFormat="1" applyFont="1" applyFill="1" applyBorder="1" applyAlignment="1">
      <alignment horizontal="left" vertical="center"/>
    </xf>
    <xf numFmtId="165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2" fontId="0" fillId="0" borderId="2" xfId="0" applyNumberFormat="1" applyBorder="1"/>
    <xf numFmtId="17" fontId="2" fillId="0" borderId="0" xfId="0" applyNumberFormat="1" applyFont="1"/>
    <xf numFmtId="167" fontId="0" fillId="0" borderId="4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6" fontId="0" fillId="0" borderId="4" xfId="0" applyNumberFormat="1" applyBorder="1" applyAlignment="1">
      <alignment horizontal="center"/>
    </xf>
    <xf numFmtId="164" fontId="0" fillId="0" borderId="4" xfId="0" applyNumberFormat="1" applyBorder="1"/>
    <xf numFmtId="2" fontId="0" fillId="0" borderId="4" xfId="0" applyNumberFormat="1" applyBorder="1"/>
    <xf numFmtId="1" fontId="0" fillId="0" borderId="4" xfId="0" applyNumberFormat="1" applyBorder="1"/>
    <xf numFmtId="169" fontId="0" fillId="0" borderId="4" xfId="0" applyNumberForma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70" fontId="11" fillId="0" borderId="4" xfId="0" applyNumberFormat="1" applyFont="1" applyBorder="1" applyAlignment="1">
      <alignment horizontal="center"/>
    </xf>
    <xf numFmtId="0" fontId="12" fillId="0" borderId="4" xfId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164" fontId="0" fillId="4" borderId="3" xfId="0" applyNumberFormat="1" applyFill="1" applyBorder="1" applyAlignment="1">
      <alignment horizontal="left"/>
    </xf>
    <xf numFmtId="164" fontId="0" fillId="4" borderId="2" xfId="0" applyNumberFormat="1" applyFill="1" applyBorder="1" applyAlignment="1">
      <alignment horizontal="right"/>
    </xf>
    <xf numFmtId="165" fontId="9" fillId="4" borderId="2" xfId="1" applyNumberFormat="1" applyFont="1" applyFill="1" applyBorder="1" applyAlignment="1">
      <alignment horizontal="right" vertical="center"/>
    </xf>
    <xf numFmtId="164" fontId="9" fillId="4" borderId="3" xfId="1" applyNumberFormat="1" applyFont="1" applyFill="1" applyBorder="1" applyAlignment="1">
      <alignment horizontal="left" vertical="center"/>
    </xf>
    <xf numFmtId="2" fontId="5" fillId="4" borderId="2" xfId="1" applyNumberFormat="1" applyFont="1" applyFill="1" applyBorder="1" applyAlignment="1">
      <alignment vertical="center"/>
    </xf>
    <xf numFmtId="165" fontId="0" fillId="4" borderId="2" xfId="0" applyNumberFormat="1" applyFill="1" applyBorder="1" applyAlignment="1">
      <alignment horizontal="right"/>
    </xf>
    <xf numFmtId="2" fontId="0" fillId="4" borderId="2" xfId="0" applyNumberFormat="1" applyFill="1" applyBorder="1"/>
    <xf numFmtId="0" fontId="0" fillId="4" borderId="4" xfId="0" applyFill="1" applyBorder="1"/>
    <xf numFmtId="164" fontId="0" fillId="4" borderId="4" xfId="0" applyNumberFormat="1" applyFill="1" applyBorder="1"/>
    <xf numFmtId="1" fontId="0" fillId="4" borderId="3" xfId="0" applyNumberFormat="1" applyFill="1" applyBorder="1" applyAlignment="1">
      <alignment horizontal="left"/>
    </xf>
    <xf numFmtId="1" fontId="9" fillId="4" borderId="3" xfId="1" applyNumberFormat="1" applyFont="1" applyFill="1" applyBorder="1" applyAlignment="1">
      <alignment horizontal="left" vertical="center"/>
    </xf>
    <xf numFmtId="17" fontId="2" fillId="0" borderId="1" xfId="0" applyNumberFormat="1" applyFont="1" applyBorder="1"/>
    <xf numFmtId="2" fontId="0" fillId="4" borderId="4" xfId="0" applyNumberFormat="1" applyFill="1" applyBorder="1"/>
    <xf numFmtId="166" fontId="0" fillId="0" borderId="4" xfId="0" applyNumberForma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</cellXfs>
  <cellStyles count="23">
    <cellStyle name="Normal" xfId="0" builtinId="0"/>
    <cellStyle name="Normal 2" xfId="2" xr:uid="{00000000-0005-0000-0000-000001000000}"/>
    <cellStyle name="Normal 3" xfId="3" xr:uid="{00000000-0005-0000-0000-000002000000}"/>
    <cellStyle name="Normal 3 2" xfId="6" xr:uid="{00000000-0005-0000-0000-000003000000}"/>
    <cellStyle name="Normal 3 2 2" xfId="13" xr:uid="{00000000-0005-0000-0000-000004000000}"/>
    <cellStyle name="Normal 3 2 2 2" xfId="21" xr:uid="{00000000-0005-0000-0000-000005000000}"/>
    <cellStyle name="Normal 3 2 3" xfId="17" xr:uid="{00000000-0005-0000-0000-000006000000}"/>
    <cellStyle name="Normal 3 3" xfId="11" xr:uid="{00000000-0005-0000-0000-000007000000}"/>
    <cellStyle name="Normal 3 3 2" xfId="19" xr:uid="{00000000-0005-0000-0000-000008000000}"/>
    <cellStyle name="Normal 3 4" xfId="15" xr:uid="{00000000-0005-0000-0000-000009000000}"/>
    <cellStyle name="Normal 4" xfId="4" xr:uid="{00000000-0005-0000-0000-00000A000000}"/>
    <cellStyle name="Normal 4 2" xfId="7" xr:uid="{00000000-0005-0000-0000-00000B000000}"/>
    <cellStyle name="Normal 4 2 2" xfId="14" xr:uid="{00000000-0005-0000-0000-00000C000000}"/>
    <cellStyle name="Normal 4 2 2 2" xfId="22" xr:uid="{00000000-0005-0000-0000-00000D000000}"/>
    <cellStyle name="Normal 4 2 3" xfId="18" xr:uid="{00000000-0005-0000-0000-00000E000000}"/>
    <cellStyle name="Normal 4 3" xfId="12" xr:uid="{00000000-0005-0000-0000-00000F000000}"/>
    <cellStyle name="Normal 4 3 2" xfId="20" xr:uid="{00000000-0005-0000-0000-000010000000}"/>
    <cellStyle name="Normal 4 4" xfId="16" xr:uid="{00000000-0005-0000-0000-000011000000}"/>
    <cellStyle name="Normal 5" xfId="5" xr:uid="{00000000-0005-0000-0000-000012000000}"/>
    <cellStyle name="Normal 5 2" xfId="10" xr:uid="{00000000-0005-0000-0000-000013000000}"/>
    <cellStyle name="Normal 6" xfId="8" xr:uid="{00000000-0005-0000-0000-000014000000}"/>
    <cellStyle name="Normal 7" xfId="1" xr:uid="{00000000-0005-0000-0000-000015000000}"/>
    <cellStyle name="Normal 8" xfId="9" xr:uid="{00000000-0005-0000-0000-000016000000}"/>
  </cellStyles>
  <dxfs count="3">
    <dxf>
      <fill>
        <patternFill>
          <bgColor rgb="FFD9D9D9"/>
        </patternFill>
      </fill>
      <border>
        <left/>
        <right/>
        <top/>
        <bottom/>
        <vertical/>
        <horizontal/>
      </border>
    </dxf>
    <dxf>
      <fill>
        <patternFill>
          <bgColor rgb="FFD9D9D9"/>
        </patternFill>
      </fill>
      <border>
        <left/>
        <right/>
        <top/>
        <bottom/>
        <vertical/>
        <horizontal/>
      </border>
    </dxf>
    <dxf>
      <fill>
        <patternFill>
          <bgColor rgb="FFD9D9D9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.mcmorrow/Documents/Site%20Work/2019/CNE-0541/Howdon%20Results%20Summary%20G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.mcmorrow/Documents/Site%20Work/2019/ENE/ENE-0668%20Howdon/Reports/ENE-0668%20Northumbrian%20Water%20Ltd%20-%20Howdon%20(October%202019%20-%20Pre%20Chille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1 Engine 1"/>
      <sheetName val="A2 Engine 2"/>
      <sheetName val="A3 Engine 3"/>
      <sheetName val="A4 Boiler 1"/>
      <sheetName val="A5 Boiler 2"/>
      <sheetName val="A6 Boiler 3"/>
      <sheetName val="Post Gas  Pre Chiller"/>
    </sheetNames>
    <sheetDataSet>
      <sheetData sheetId="0"/>
      <sheetData sheetId="1">
        <row r="9">
          <cell r="P9">
            <v>1.0745514999934154</v>
          </cell>
        </row>
        <row r="10">
          <cell r="P10">
            <v>184</v>
          </cell>
        </row>
        <row r="11">
          <cell r="P11">
            <v>21.967188870805032</v>
          </cell>
        </row>
        <row r="12">
          <cell r="P12">
            <v>10189.038907390668</v>
          </cell>
        </row>
        <row r="13">
          <cell r="P13">
            <v>4886.2553243875218</v>
          </cell>
        </row>
      </sheetData>
      <sheetData sheetId="2">
        <row r="3">
          <cell r="P3">
            <v>10.023057173211848</v>
          </cell>
        </row>
        <row r="4">
          <cell r="P4">
            <v>13.766334633986231</v>
          </cell>
        </row>
        <row r="5">
          <cell r="P5">
            <v>732.83135423824399</v>
          </cell>
        </row>
        <row r="6">
          <cell r="P6">
            <v>314.18448003023417</v>
          </cell>
        </row>
        <row r="7">
          <cell r="P7">
            <v>761.19883647890526</v>
          </cell>
        </row>
        <row r="8">
          <cell r="P8">
            <v>8.6339444326029895</v>
          </cell>
        </row>
        <row r="9">
          <cell r="P9">
            <v>2.540658797793105</v>
          </cell>
        </row>
        <row r="10">
          <cell r="P10">
            <v>443</v>
          </cell>
        </row>
        <row r="11">
          <cell r="P11">
            <v>31.973313051338081</v>
          </cell>
        </row>
        <row r="12">
          <cell r="P12">
            <v>14830.178435404274</v>
          </cell>
        </row>
        <row r="13">
          <cell r="P13">
            <v>4314.4480558318864</v>
          </cell>
        </row>
      </sheetData>
      <sheetData sheetId="3"/>
      <sheetData sheetId="4"/>
      <sheetData sheetId="5"/>
      <sheetData sheetId="6">
        <row r="13">
          <cell r="Y13">
            <v>107</v>
          </cell>
        </row>
        <row r="14">
          <cell r="Y14">
            <v>1778</v>
          </cell>
        </row>
        <row r="15">
          <cell r="Y15">
            <v>6185</v>
          </cell>
        </row>
        <row r="16">
          <cell r="Y16">
            <v>249</v>
          </cell>
        </row>
        <row r="17">
          <cell r="Y17">
            <v>45</v>
          </cell>
        </row>
        <row r="18">
          <cell r="Y18">
            <v>62</v>
          </cell>
        </row>
        <row r="19">
          <cell r="Y19">
            <v>57</v>
          </cell>
        </row>
        <row r="20">
          <cell r="Y20">
            <v>77</v>
          </cell>
        </row>
        <row r="21">
          <cell r="Y21">
            <v>1103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s"/>
      <sheetName val="Info"/>
      <sheetName val="Diagram"/>
      <sheetName val="Notes"/>
      <sheetName val="Gas Predictor"/>
      <sheetName val="Lafarge Notes"/>
      <sheetName val="Pitot &amp; Probe Marking"/>
      <sheetName val="Velocity"/>
      <sheetName val="VFR"/>
      <sheetName val="WV (MFC)"/>
      <sheetName val="WV (DGM)"/>
      <sheetName val="PM10 &amp; PM2.5"/>
      <sheetName val="TPM"/>
      <sheetName val="ENVEA"/>
      <sheetName val="Metals"/>
      <sheetName val="Calcoli (Impactor)"/>
      <sheetName val="Calculations (Cyclone)"/>
      <sheetName val="Chromium VI"/>
      <sheetName val="Calcoli (Impactor Chromium VI)"/>
      <sheetName val="Dioxins &amp; PCBs"/>
      <sheetName val="PAHs"/>
      <sheetName val="WET1 (MFC)"/>
      <sheetName val="WET1 (DGM)"/>
      <sheetName val="WET1 (ISO)"/>
      <sheetName val="WET2 (MFC)"/>
      <sheetName val="WET2 (DGM)"/>
      <sheetName val="WET2 (ISO)"/>
      <sheetName val="WET3 (MFC)"/>
      <sheetName val="WET3 (DGM)"/>
      <sheetName val="WET3 (ISO)"/>
      <sheetName val="WET4 (MFC)"/>
      <sheetName val="WET4 (DGM)"/>
      <sheetName val="WET4 (ISO)"/>
      <sheetName val="WET5 (MFC)"/>
      <sheetName val="WET5 (DGM)"/>
      <sheetName val="WET5 (ISO)"/>
      <sheetName val="Intel ISO (NaOH)"/>
      <sheetName val="Intel ISO (H2O)"/>
      <sheetName val="Intel NON-ISO (NaOH)"/>
      <sheetName val="Intel NON-ISO (H2O)"/>
      <sheetName val="Multiple WET (ISO)"/>
      <sheetName val="Speciated VOCs (1)"/>
      <sheetName val="Speciated VOCs (2)"/>
      <sheetName val="Speciated VOCs (3)"/>
      <sheetName val="Speciated VOCs (4)"/>
      <sheetName val="Isocyanates"/>
      <sheetName val="VOCs"/>
      <sheetName val="Selected VOCs"/>
      <sheetName val="Charted VOCs"/>
      <sheetName val="CGs"/>
      <sheetName val="Selected CGs"/>
      <sheetName val="Charted CGs"/>
      <sheetName val="FTIR"/>
      <sheetName val="Selected FTIR"/>
      <sheetName val="Charted FTIR"/>
      <sheetName val="Odour"/>
      <sheetName val="Bioaerosols"/>
      <sheetName val="TEST O2"/>
      <sheetName val="TEST CO2"/>
      <sheetName val="14181 TPM WC VFR VEL"/>
      <sheetName val="14181 TPM WC VFR VEL SUMMARY"/>
      <sheetName val="14181 WC (MFC)"/>
      <sheetName val="14181 WC (MFC) SUMMARY"/>
      <sheetName val="14181 WC (DGM)"/>
      <sheetName val="14181 WC (DGM) SUMMARY"/>
      <sheetName val="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98">
          <cell r="R198">
            <v>0.92</v>
          </cell>
        </row>
        <row r="199">
          <cell r="R199">
            <v>106</v>
          </cell>
        </row>
        <row r="200">
          <cell r="R200">
            <v>36.4</v>
          </cell>
        </row>
        <row r="201">
          <cell r="R201">
            <v>25.8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"/>
  <sheetViews>
    <sheetView workbookViewId="0">
      <pane xSplit="4" topLeftCell="AM1" activePane="topRight" state="frozen"/>
      <selection pane="topRight" activeCell="AU4" sqref="AU4"/>
    </sheetView>
  </sheetViews>
  <sheetFormatPr defaultColWidth="9.140625" defaultRowHeight="14.45"/>
  <cols>
    <col min="1" max="1" width="25.140625" style="12" bestFit="1" customWidth="1"/>
    <col min="2" max="2" width="4.140625" style="6" bestFit="1" customWidth="1"/>
    <col min="3" max="3" width="4.42578125" style="6" bestFit="1" customWidth="1"/>
    <col min="4" max="4" width="6" style="6" bestFit="1" customWidth="1"/>
    <col min="5" max="11" width="9.140625" style="6"/>
    <col min="12" max="12" width="9.7109375" style="6" customWidth="1"/>
    <col min="13" max="15" width="9.140625" style="6"/>
    <col min="16" max="16" width="9.5703125" style="6" bestFit="1" customWidth="1"/>
    <col min="17" max="17" width="9.140625" style="6"/>
    <col min="18" max="18" width="9.5703125" style="6" bestFit="1" customWidth="1"/>
    <col min="19" max="38" width="9.140625" style="6"/>
    <col min="39" max="41" width="10.7109375" style="6" bestFit="1" customWidth="1"/>
    <col min="42" max="42" width="11.28515625" style="6" customWidth="1"/>
    <col min="43" max="46" width="10.7109375" style="6" bestFit="1" customWidth="1"/>
    <col min="47" max="16384" width="9.140625" style="6"/>
  </cols>
  <sheetData>
    <row r="1" spans="1:46">
      <c r="A1" s="9" t="s">
        <v>0</v>
      </c>
      <c r="B1" s="4" t="s">
        <v>1</v>
      </c>
      <c r="C1" s="4" t="s">
        <v>2</v>
      </c>
      <c r="D1" s="4" t="s">
        <v>3</v>
      </c>
      <c r="E1" s="5">
        <v>43252</v>
      </c>
      <c r="F1" s="5">
        <v>43282</v>
      </c>
      <c r="G1" s="5">
        <v>43313</v>
      </c>
      <c r="H1" s="5">
        <v>43344</v>
      </c>
      <c r="I1" s="5">
        <v>43374</v>
      </c>
      <c r="J1" s="5">
        <v>43405</v>
      </c>
      <c r="K1" s="5">
        <v>43435</v>
      </c>
      <c r="L1" s="5">
        <v>43466</v>
      </c>
      <c r="M1" s="5">
        <v>43497</v>
      </c>
      <c r="N1" s="5">
        <v>43525</v>
      </c>
      <c r="O1" s="5">
        <v>43556</v>
      </c>
      <c r="P1" s="5">
        <v>43586</v>
      </c>
      <c r="Q1" s="5">
        <v>43617</v>
      </c>
      <c r="R1" s="5">
        <v>43647</v>
      </c>
      <c r="S1" s="5">
        <v>43678</v>
      </c>
      <c r="T1" s="5">
        <v>43709</v>
      </c>
      <c r="U1" s="5">
        <v>43739</v>
      </c>
      <c r="V1" s="5">
        <v>43770</v>
      </c>
      <c r="W1" s="5">
        <v>43800</v>
      </c>
      <c r="X1" s="5">
        <v>43831</v>
      </c>
      <c r="Y1" s="5">
        <v>43862</v>
      </c>
      <c r="Z1" s="5">
        <v>43891</v>
      </c>
      <c r="AA1" s="5">
        <v>43922</v>
      </c>
      <c r="AB1" s="5">
        <v>43952</v>
      </c>
      <c r="AC1" s="5">
        <v>43983</v>
      </c>
      <c r="AD1" s="5">
        <v>44013</v>
      </c>
      <c r="AE1" s="5">
        <v>44044</v>
      </c>
      <c r="AF1" s="5">
        <v>44075</v>
      </c>
      <c r="AG1" s="5">
        <v>44105</v>
      </c>
      <c r="AH1" s="5">
        <v>44136</v>
      </c>
      <c r="AI1" s="5">
        <v>44166</v>
      </c>
      <c r="AJ1" s="5">
        <v>44197</v>
      </c>
      <c r="AK1" s="5">
        <v>44228</v>
      </c>
      <c r="AL1" s="5">
        <v>44256</v>
      </c>
      <c r="AM1" s="79">
        <v>44299</v>
      </c>
      <c r="AN1" s="79">
        <v>44327</v>
      </c>
      <c r="AO1" s="79">
        <v>44357</v>
      </c>
      <c r="AP1" s="79">
        <v>44384</v>
      </c>
      <c r="AQ1" s="79">
        <v>44409</v>
      </c>
      <c r="AR1" s="79">
        <v>44441</v>
      </c>
      <c r="AS1" s="79">
        <v>44476</v>
      </c>
      <c r="AT1" s="79">
        <v>44511</v>
      </c>
    </row>
    <row r="2" spans="1:46">
      <c r="A2" s="9"/>
      <c r="B2" s="4"/>
      <c r="C2" s="4"/>
      <c r="D2" s="4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</row>
    <row r="3" spans="1:46" s="13" customFormat="1">
      <c r="A3" s="2" t="s">
        <v>46</v>
      </c>
      <c r="B3" s="1"/>
      <c r="C3" s="1" t="s">
        <v>47</v>
      </c>
      <c r="D3" s="7" t="s">
        <v>48</v>
      </c>
      <c r="E3" s="29">
        <v>0.75815839487384173</v>
      </c>
      <c r="F3" s="27">
        <v>1.0945628914227772</v>
      </c>
      <c r="G3" s="29">
        <v>0.70176303809501395</v>
      </c>
      <c r="H3" s="27">
        <v>2.5108595880852702</v>
      </c>
      <c r="I3" s="29">
        <v>0.64727487305173736</v>
      </c>
      <c r="J3" s="27">
        <v>8.5959307285407842</v>
      </c>
      <c r="K3" s="27">
        <v>3.4134269657555469</v>
      </c>
      <c r="L3" s="29">
        <v>0.85</v>
      </c>
      <c r="M3" s="27">
        <v>12.493671481389807</v>
      </c>
      <c r="N3" s="27" t="s">
        <v>49</v>
      </c>
      <c r="O3" s="27">
        <v>2.202049030956025</v>
      </c>
      <c r="P3" s="43">
        <v>0.1349821561402014</v>
      </c>
      <c r="Q3" s="13" t="s">
        <v>49</v>
      </c>
      <c r="R3" s="27">
        <v>1.3617364938227099</v>
      </c>
      <c r="S3" s="27">
        <v>6.005359921402369</v>
      </c>
      <c r="T3" s="27">
        <v>3.4208373717788789</v>
      </c>
      <c r="U3" s="27">
        <v>1.174518310812289</v>
      </c>
      <c r="V3" s="27">
        <v>6.4871172318523769</v>
      </c>
      <c r="W3" s="27">
        <v>2.4631044225379597</v>
      </c>
      <c r="X3" s="27">
        <v>3.6471824254758549</v>
      </c>
      <c r="Y3" s="13">
        <v>27.3</v>
      </c>
      <c r="Z3" s="13" t="s">
        <v>49</v>
      </c>
      <c r="AA3" s="27">
        <v>1.1768520876024022</v>
      </c>
      <c r="AB3" s="27">
        <v>1.7891402145894648</v>
      </c>
      <c r="AC3" s="27">
        <v>1.700736599084262</v>
      </c>
      <c r="AD3" s="29">
        <v>0.51582440608599445</v>
      </c>
      <c r="AE3" s="27">
        <v>1.3579379496578414</v>
      </c>
      <c r="AF3" s="13">
        <v>1.2</v>
      </c>
      <c r="AG3" s="29">
        <v>0.73080343088052246</v>
      </c>
      <c r="AH3" s="13">
        <v>52.4</v>
      </c>
      <c r="AI3" s="27">
        <v>2.4648163905095077</v>
      </c>
      <c r="AJ3" s="27">
        <v>1.7181560591269376</v>
      </c>
      <c r="AK3" s="27" t="s">
        <v>49</v>
      </c>
      <c r="AL3" s="27">
        <v>1.1550675702383602</v>
      </c>
      <c r="AM3" s="27">
        <v>0.88</v>
      </c>
      <c r="AN3" s="27">
        <v>9.8000000000000007</v>
      </c>
      <c r="AO3" s="27">
        <v>1.9</v>
      </c>
      <c r="AP3" s="27">
        <v>2.6</v>
      </c>
      <c r="AQ3" s="27" t="s">
        <v>49</v>
      </c>
      <c r="AR3" s="27">
        <v>1</v>
      </c>
      <c r="AS3" s="27">
        <v>2.9</v>
      </c>
      <c r="AT3" s="27">
        <v>1</v>
      </c>
    </row>
    <row r="4" spans="1:46" s="13" customFormat="1">
      <c r="A4" s="2" t="s">
        <v>46</v>
      </c>
      <c r="B4" s="1"/>
      <c r="C4" s="1" t="s">
        <v>50</v>
      </c>
      <c r="D4" s="7" t="s">
        <v>48</v>
      </c>
      <c r="E4" s="29">
        <v>0.57470785901083754</v>
      </c>
      <c r="F4" s="29">
        <v>0.70482320288003053</v>
      </c>
      <c r="G4" s="29">
        <v>0.69191486539054958</v>
      </c>
      <c r="H4" s="29">
        <v>0.37573867678841194</v>
      </c>
      <c r="I4" s="29">
        <v>0.46857367500015285</v>
      </c>
      <c r="J4" s="27">
        <v>2.1692277604574546</v>
      </c>
      <c r="K4" s="27">
        <v>1.0158108968361563</v>
      </c>
      <c r="L4" s="29">
        <v>0.88</v>
      </c>
      <c r="M4" s="27">
        <v>4.3212559110599003</v>
      </c>
      <c r="N4" s="27" t="s">
        <v>49</v>
      </c>
      <c r="O4" s="27">
        <v>88.301310434257516</v>
      </c>
      <c r="P4" s="29">
        <v>0.40162904925214921</v>
      </c>
      <c r="Q4" s="13" t="s">
        <v>49</v>
      </c>
      <c r="R4" s="27">
        <v>1.0092563360299447</v>
      </c>
      <c r="S4" s="27">
        <v>2.282869356518026</v>
      </c>
      <c r="T4" s="27">
        <v>1.1931645879763002</v>
      </c>
      <c r="U4" s="27">
        <v>1.0438469475913132</v>
      </c>
      <c r="V4" s="27">
        <v>1.327226142267218</v>
      </c>
      <c r="W4" s="29">
        <v>0.31714000809369752</v>
      </c>
      <c r="X4" s="27">
        <v>1.0440634991303499</v>
      </c>
      <c r="Y4" s="13">
        <v>18.600000000000001</v>
      </c>
      <c r="Z4" s="13" t="s">
        <v>49</v>
      </c>
      <c r="AA4" s="29">
        <v>0.32374858542629931</v>
      </c>
      <c r="AB4" s="29">
        <v>0.68799552773778472</v>
      </c>
      <c r="AC4" s="27">
        <v>1.0732602840837469</v>
      </c>
      <c r="AD4" s="29">
        <v>0.49177241651299503</v>
      </c>
      <c r="AE4" s="29">
        <v>0.84517854901732636</v>
      </c>
      <c r="AF4" s="13">
        <v>0.5</v>
      </c>
      <c r="AG4" s="29">
        <v>0.56641913527500698</v>
      </c>
      <c r="AH4" s="13">
        <v>1.7</v>
      </c>
      <c r="AI4" s="29">
        <v>0.98377834091193128</v>
      </c>
      <c r="AJ4" s="27">
        <v>8.7090162023059587</v>
      </c>
      <c r="AK4" s="27" t="s">
        <v>49</v>
      </c>
      <c r="AL4" s="29">
        <v>0.50641050068347482</v>
      </c>
      <c r="AM4" s="29">
        <v>0.91</v>
      </c>
      <c r="AN4" s="29">
        <v>13.7</v>
      </c>
      <c r="AO4" s="29">
        <v>0.82</v>
      </c>
      <c r="AP4" s="29">
        <v>1.2</v>
      </c>
      <c r="AQ4" s="27" t="s">
        <v>49</v>
      </c>
      <c r="AR4" s="27">
        <v>1.6</v>
      </c>
      <c r="AS4" s="27">
        <v>1.7</v>
      </c>
      <c r="AT4" s="27">
        <v>0.86</v>
      </c>
    </row>
    <row r="5" spans="1:46" s="13" customFormat="1">
      <c r="A5" s="2" t="s">
        <v>46</v>
      </c>
      <c r="B5" s="1"/>
      <c r="C5" s="1" t="s">
        <v>51</v>
      </c>
      <c r="D5" s="7" t="s">
        <v>48</v>
      </c>
      <c r="E5" s="59">
        <f>AVERAGE(E3:E4)</f>
        <v>0.66643312694233958</v>
      </c>
      <c r="F5" s="59">
        <f t="shared" ref="F5:AL5" si="0">AVERAGE(F3:F4)</f>
        <v>0.89969304715140386</v>
      </c>
      <c r="G5" s="59">
        <f t="shared" si="0"/>
        <v>0.69683895174278176</v>
      </c>
      <c r="H5" s="59">
        <f t="shared" si="0"/>
        <v>1.4432991324368412</v>
      </c>
      <c r="I5" s="59">
        <f t="shared" si="0"/>
        <v>0.55792427402594513</v>
      </c>
      <c r="J5" s="59">
        <f t="shared" si="0"/>
        <v>5.3825792444991194</v>
      </c>
      <c r="K5" s="59">
        <f t="shared" si="0"/>
        <v>2.2146189312958517</v>
      </c>
      <c r="L5" s="59">
        <f t="shared" si="0"/>
        <v>0.86499999999999999</v>
      </c>
      <c r="M5" s="59">
        <f t="shared" si="0"/>
        <v>8.4074636962248537</v>
      </c>
      <c r="N5" s="60" t="s">
        <v>49</v>
      </c>
      <c r="O5" s="59">
        <f t="shared" si="0"/>
        <v>45.251679732606767</v>
      </c>
      <c r="P5" s="59">
        <f t="shared" si="0"/>
        <v>0.26830560269617532</v>
      </c>
      <c r="Q5" s="61" t="s">
        <v>49</v>
      </c>
      <c r="R5" s="59">
        <f t="shared" si="0"/>
        <v>1.1854964149263272</v>
      </c>
      <c r="S5" s="59">
        <f t="shared" si="0"/>
        <v>4.1441146389601977</v>
      </c>
      <c r="T5" s="59">
        <f t="shared" si="0"/>
        <v>2.3070009798775897</v>
      </c>
      <c r="U5" s="59">
        <f t="shared" si="0"/>
        <v>1.109182629201801</v>
      </c>
      <c r="V5" s="59">
        <f t="shared" si="0"/>
        <v>3.9071716870597974</v>
      </c>
      <c r="W5" s="59">
        <f t="shared" si="0"/>
        <v>1.3901222153158286</v>
      </c>
      <c r="X5" s="59">
        <f t="shared" si="0"/>
        <v>2.3456229623031026</v>
      </c>
      <c r="Y5" s="59">
        <f t="shared" si="0"/>
        <v>22.950000000000003</v>
      </c>
      <c r="Z5" s="61" t="s">
        <v>49</v>
      </c>
      <c r="AA5" s="59">
        <f t="shared" si="0"/>
        <v>0.7503003365143508</v>
      </c>
      <c r="AB5" s="59">
        <f t="shared" si="0"/>
        <v>1.2385678711636248</v>
      </c>
      <c r="AC5" s="59">
        <f t="shared" si="0"/>
        <v>1.3869984415840044</v>
      </c>
      <c r="AD5" s="59">
        <f t="shared" si="0"/>
        <v>0.50379841129949476</v>
      </c>
      <c r="AE5" s="59">
        <f t="shared" si="0"/>
        <v>1.101558249337584</v>
      </c>
      <c r="AF5" s="59">
        <f t="shared" si="0"/>
        <v>0.85</v>
      </c>
      <c r="AG5" s="59">
        <f t="shared" si="0"/>
        <v>0.64861128307776472</v>
      </c>
      <c r="AH5" s="59">
        <f t="shared" si="0"/>
        <v>27.05</v>
      </c>
      <c r="AI5" s="59">
        <f t="shared" si="0"/>
        <v>1.7242973657107195</v>
      </c>
      <c r="AJ5" s="59">
        <f t="shared" si="0"/>
        <v>5.2135861307164486</v>
      </c>
      <c r="AK5" s="59" t="s">
        <v>49</v>
      </c>
      <c r="AL5" s="59">
        <f t="shared" si="0"/>
        <v>0.83073903546091743</v>
      </c>
      <c r="AM5" s="59">
        <f t="shared" ref="AM5:AN5" si="1">AVERAGE(AM3:AM4)</f>
        <v>0.89500000000000002</v>
      </c>
      <c r="AN5" s="59">
        <f t="shared" si="1"/>
        <v>11.75</v>
      </c>
      <c r="AO5" s="59">
        <f t="shared" ref="AO5:AR5" si="2">AVERAGE(AO3:AO4)</f>
        <v>1.3599999999999999</v>
      </c>
      <c r="AP5" s="59">
        <f t="shared" si="2"/>
        <v>1.9</v>
      </c>
      <c r="AQ5" s="59" t="s">
        <v>49</v>
      </c>
      <c r="AR5" s="59">
        <f t="shared" si="2"/>
        <v>1.3</v>
      </c>
      <c r="AS5" s="59">
        <f t="shared" ref="AS5:AT5" si="3">AVERAGE(AS3:AS4)</f>
        <v>2.2999999999999998</v>
      </c>
      <c r="AT5" s="59">
        <f t="shared" si="3"/>
        <v>0.92999999999999994</v>
      </c>
    </row>
    <row r="6" spans="1:46" s="13" customFormat="1">
      <c r="A6" s="56" t="s">
        <v>46</v>
      </c>
      <c r="B6" s="57"/>
      <c r="C6" s="57" t="s">
        <v>51</v>
      </c>
      <c r="D6" s="58" t="s">
        <v>52</v>
      </c>
      <c r="E6" s="55">
        <f>E5*E18/1000000</f>
        <v>3.5673660143304034E-3</v>
      </c>
      <c r="F6" s="55">
        <f t="shared" ref="F6:AL6" si="4">F5*F18/1000000</f>
        <v>5.2706014363160083E-3</v>
      </c>
      <c r="G6" s="55">
        <f t="shared" si="4"/>
        <v>4.0951611465898678E-3</v>
      </c>
      <c r="H6" s="55">
        <f t="shared" si="4"/>
        <v>6.2636126241160574E-3</v>
      </c>
      <c r="I6" s="55">
        <f t="shared" si="4"/>
        <v>2.1940693250459544E-3</v>
      </c>
      <c r="J6" s="55">
        <f t="shared" si="4"/>
        <v>3.1182008378333643E-2</v>
      </c>
      <c r="K6" s="55">
        <f t="shared" si="4"/>
        <v>1.3454708904107505E-2</v>
      </c>
      <c r="L6" s="55">
        <f t="shared" si="4"/>
        <v>4.7436600000000002E-3</v>
      </c>
      <c r="M6" s="55">
        <f t="shared" si="4"/>
        <v>2.3837358067562257E-2</v>
      </c>
      <c r="N6" s="27" t="s">
        <v>49</v>
      </c>
      <c r="O6" s="55">
        <f t="shared" si="4"/>
        <v>0.16064872725576074</v>
      </c>
      <c r="P6" s="55">
        <f t="shared" si="4"/>
        <v>1.623776638390442E-3</v>
      </c>
      <c r="Q6" s="13" t="s">
        <v>49</v>
      </c>
      <c r="R6" s="55">
        <f t="shared" si="4"/>
        <v>6.741603190346503E-3</v>
      </c>
      <c r="S6" s="55">
        <f t="shared" si="4"/>
        <v>1.1336191325330045E-2</v>
      </c>
      <c r="T6" s="55">
        <f t="shared" si="4"/>
        <v>2.5414065010239156E-2</v>
      </c>
      <c r="U6" s="55">
        <f t="shared" si="4"/>
        <v>4.8206603652604686E-3</v>
      </c>
      <c r="V6" s="55">
        <f t="shared" si="4"/>
        <v>2.2868252735727328E-2</v>
      </c>
      <c r="W6" s="55">
        <f t="shared" si="4"/>
        <v>6.0332418351609655E-3</v>
      </c>
      <c r="X6" s="55">
        <f t="shared" si="4"/>
        <v>1.055668550138161E-2</v>
      </c>
      <c r="Y6" s="55">
        <f t="shared" si="4"/>
        <v>7.8098850000000011E-2</v>
      </c>
      <c r="Z6" s="13" t="s">
        <v>49</v>
      </c>
      <c r="AA6" s="55">
        <f t="shared" si="4"/>
        <v>3.4179699932486269E-3</v>
      </c>
      <c r="AB6" s="55">
        <f t="shared" si="4"/>
        <v>5.8451519419730905E-3</v>
      </c>
      <c r="AC6" s="55">
        <f t="shared" si="4"/>
        <v>6.2934153968135969E-3</v>
      </c>
      <c r="AD6" s="55">
        <f t="shared" si="4"/>
        <v>1.6590711025316807E-3</v>
      </c>
      <c r="AE6" s="55">
        <f t="shared" si="4"/>
        <v>5.1820602849024901E-3</v>
      </c>
      <c r="AF6" s="55">
        <f t="shared" si="4"/>
        <v>3.02345E-3</v>
      </c>
      <c r="AG6" s="55">
        <f t="shared" si="4"/>
        <v>2.021612469122404E-3</v>
      </c>
      <c r="AH6" s="55">
        <f t="shared" si="4"/>
        <v>0.11490840000000001</v>
      </c>
      <c r="AI6" s="55">
        <f t="shared" si="4"/>
        <v>1.212450216045698E-2</v>
      </c>
      <c r="AJ6" s="55">
        <f t="shared" si="4"/>
        <v>2.6560192906893515E-2</v>
      </c>
      <c r="AK6" s="29" t="s">
        <v>49</v>
      </c>
      <c r="AL6" s="55">
        <f t="shared" si="4"/>
        <v>3.1355015364415914E-3</v>
      </c>
      <c r="AM6" s="55">
        <f t="shared" ref="AM6:AN6" si="5">AM5*AM18/1000000</f>
        <v>2.8496799999999998E-3</v>
      </c>
      <c r="AN6" s="55">
        <f t="shared" si="5"/>
        <v>3.6659999999999998E-2</v>
      </c>
      <c r="AO6" s="55">
        <f t="shared" ref="AO6:AR6" si="6">AO5*AO18/1000000</f>
        <v>3.99432E-3</v>
      </c>
      <c r="AP6" s="55">
        <f t="shared" si="6"/>
        <v>5.5062000000000002E-3</v>
      </c>
      <c r="AQ6" s="55" t="s">
        <v>49</v>
      </c>
      <c r="AR6" s="55">
        <f t="shared" si="6"/>
        <v>4.8671999999999995E-3</v>
      </c>
      <c r="AS6" s="55">
        <f t="shared" ref="AS6:AT6" si="7">AS5*AS18/1000000</f>
        <v>8.2730999999999985E-3</v>
      </c>
      <c r="AT6" s="55">
        <f t="shared" si="7"/>
        <v>3.0624899999999997E-3</v>
      </c>
    </row>
    <row r="7" spans="1:46" s="13" customFormat="1">
      <c r="A7" s="2" t="s">
        <v>53</v>
      </c>
      <c r="B7" s="1">
        <v>1000</v>
      </c>
      <c r="C7" s="1" t="s">
        <v>47</v>
      </c>
      <c r="D7" s="7" t="s">
        <v>48</v>
      </c>
      <c r="E7" s="62">
        <v>994.7672360179821</v>
      </c>
      <c r="F7" s="62">
        <v>719.27981611979806</v>
      </c>
      <c r="G7" s="62">
        <v>880.10042725238247</v>
      </c>
      <c r="H7" s="62">
        <v>889.09932026715182</v>
      </c>
      <c r="I7" s="62">
        <v>917.29860146366423</v>
      </c>
      <c r="J7" s="62">
        <v>819.46416937963306</v>
      </c>
      <c r="K7" s="62">
        <v>925.7656349153782</v>
      </c>
      <c r="L7" s="62">
        <v>1005</v>
      </c>
      <c r="M7" s="62">
        <v>1172.3650975833139</v>
      </c>
      <c r="N7" s="60" t="s">
        <v>49</v>
      </c>
      <c r="O7" s="62">
        <v>862.25986276222216</v>
      </c>
      <c r="P7" s="62">
        <v>982.20009680789451</v>
      </c>
      <c r="Q7" s="61" t="s">
        <v>49</v>
      </c>
      <c r="R7" s="62">
        <v>785.34375765725372</v>
      </c>
      <c r="S7" s="62">
        <v>817.36696452706383</v>
      </c>
      <c r="T7" s="62">
        <v>872.23317429535712</v>
      </c>
      <c r="U7" s="62">
        <v>690.56008870519531</v>
      </c>
      <c r="V7" s="62">
        <v>747.65660754757994</v>
      </c>
      <c r="W7" s="62">
        <v>556.17424393397414</v>
      </c>
      <c r="X7" s="62">
        <v>797.30125743535723</v>
      </c>
      <c r="Y7" s="61">
        <v>815</v>
      </c>
      <c r="Z7" s="61" t="s">
        <v>49</v>
      </c>
      <c r="AA7" s="62">
        <v>650.43778699963923</v>
      </c>
      <c r="AB7" s="62">
        <v>834.26167728801022</v>
      </c>
      <c r="AC7" s="62">
        <v>756.42883616015024</v>
      </c>
      <c r="AD7" s="62">
        <v>804.88481870134683</v>
      </c>
      <c r="AE7" s="62">
        <v>780.91348522591238</v>
      </c>
      <c r="AF7" s="61">
        <v>862</v>
      </c>
      <c r="AG7" s="62">
        <v>1667.6054597592981</v>
      </c>
      <c r="AH7" s="61">
        <v>731</v>
      </c>
      <c r="AI7" s="62">
        <v>893.88032318564171</v>
      </c>
      <c r="AJ7" s="62">
        <v>848.60409578462168</v>
      </c>
      <c r="AK7" s="59" t="s">
        <v>49</v>
      </c>
      <c r="AL7" s="62">
        <v>789.29421976976414</v>
      </c>
      <c r="AM7" s="62">
        <v>914</v>
      </c>
      <c r="AN7" s="62">
        <v>936</v>
      </c>
      <c r="AO7" s="62">
        <v>856</v>
      </c>
      <c r="AP7" s="62">
        <v>937</v>
      </c>
      <c r="AQ7" s="59" t="s">
        <v>49</v>
      </c>
      <c r="AR7" s="62">
        <v>878</v>
      </c>
      <c r="AS7" s="62">
        <v>788</v>
      </c>
      <c r="AT7" s="62">
        <v>980</v>
      </c>
    </row>
    <row r="8" spans="1:46" s="13" customFormat="1">
      <c r="A8" s="56" t="s">
        <v>53</v>
      </c>
      <c r="B8" s="57"/>
      <c r="C8" s="57" t="s">
        <v>47</v>
      </c>
      <c r="D8" s="58" t="s">
        <v>52</v>
      </c>
      <c r="E8" s="54">
        <f>E7*E18/1000000</f>
        <v>5.3249136131958474</v>
      </c>
      <c r="F8" s="54">
        <f t="shared" ref="F8:AL8" si="8">F7*F18/1000000</f>
        <v>4.2137007104336908</v>
      </c>
      <c r="G8" s="54">
        <f t="shared" si="8"/>
        <v>5.1721463987728828</v>
      </c>
      <c r="H8" s="54">
        <f t="shared" si="8"/>
        <v>3.8585027880643006</v>
      </c>
      <c r="I8" s="54">
        <f t="shared" si="8"/>
        <v>3.6073295554181013</v>
      </c>
      <c r="J8" s="54">
        <f t="shared" si="8"/>
        <v>4.7472665862660692</v>
      </c>
      <c r="K8" s="54">
        <f t="shared" si="8"/>
        <v>5.6244019931340006</v>
      </c>
      <c r="L8" s="54">
        <f t="shared" si="8"/>
        <v>5.5114200000000002</v>
      </c>
      <c r="M8" s="54">
        <f t="shared" si="8"/>
        <v>3.3239616163379289</v>
      </c>
      <c r="N8" s="27" t="s">
        <v>49</v>
      </c>
      <c r="O8" s="54">
        <f t="shared" si="8"/>
        <v>3.0611228209649108</v>
      </c>
      <c r="P8" s="54">
        <f t="shared" si="8"/>
        <v>5.9442425182134464</v>
      </c>
      <c r="Q8" s="13" t="s">
        <v>49</v>
      </c>
      <c r="R8" s="54">
        <f t="shared" si="8"/>
        <v>4.4660413270586554</v>
      </c>
      <c r="S8" s="54">
        <f t="shared" si="8"/>
        <v>2.2359005722891743</v>
      </c>
      <c r="T8" s="54">
        <f t="shared" si="8"/>
        <v>9.6085744171663325</v>
      </c>
      <c r="U8" s="54">
        <f t="shared" si="8"/>
        <v>3.001269188508207</v>
      </c>
      <c r="V8" s="54">
        <f t="shared" si="8"/>
        <v>4.3759531523941675</v>
      </c>
      <c r="W8" s="54">
        <f t="shared" si="8"/>
        <v>2.4138407969971998</v>
      </c>
      <c r="X8" s="54">
        <f t="shared" si="8"/>
        <v>3.5883254725375302</v>
      </c>
      <c r="Y8" s="54">
        <f t="shared" si="8"/>
        <v>2.7734450000000002</v>
      </c>
      <c r="Z8" s="13" t="s">
        <v>49</v>
      </c>
      <c r="AA8" s="54">
        <f t="shared" si="8"/>
        <v>2.9630492354141262</v>
      </c>
      <c r="AB8" s="54">
        <f t="shared" si="8"/>
        <v>3.9371167108770666</v>
      </c>
      <c r="AC8" s="54">
        <f t="shared" si="8"/>
        <v>3.4322467432965427</v>
      </c>
      <c r="AD8" s="54">
        <f t="shared" si="8"/>
        <v>2.6505862535958231</v>
      </c>
      <c r="AE8" s="54">
        <f t="shared" si="8"/>
        <v>3.6736511756572781</v>
      </c>
      <c r="AF8" s="54">
        <f t="shared" si="8"/>
        <v>3.0661339999999999</v>
      </c>
      <c r="AG8" s="54">
        <f t="shared" si="8"/>
        <v>5.1976462312355469</v>
      </c>
      <c r="AH8" s="54">
        <f t="shared" si="8"/>
        <v>3.1052879999999998</v>
      </c>
      <c r="AI8" s="54">
        <f t="shared" si="8"/>
        <v>6.2853740457854022</v>
      </c>
      <c r="AJ8" s="54">
        <f t="shared" si="8"/>
        <v>4.3231449371916639</v>
      </c>
      <c r="AK8" s="29" t="s">
        <v>49</v>
      </c>
      <c r="AL8" s="54">
        <f t="shared" si="8"/>
        <v>2.979074213624084</v>
      </c>
      <c r="AM8" s="54">
        <f t="shared" ref="AM8:AN8" si="9">AM7*AM18/1000000</f>
        <v>2.9101759999999999</v>
      </c>
      <c r="AN8" s="54">
        <f t="shared" si="9"/>
        <v>2.9203199999999998</v>
      </c>
      <c r="AO8" s="54">
        <f t="shared" ref="AO8:AR8" si="10">AO7*AO18/1000000</f>
        <v>2.5140720000000001</v>
      </c>
      <c r="AP8" s="54">
        <f t="shared" si="10"/>
        <v>2.7154259999999999</v>
      </c>
      <c r="AQ8" s="54" t="s">
        <v>49</v>
      </c>
      <c r="AR8" s="54">
        <f t="shared" si="10"/>
        <v>3.2872319999999999</v>
      </c>
      <c r="AS8" s="54">
        <f t="shared" ref="AS8:AT8" si="11">AS7*AS18/1000000</f>
        <v>2.8344360000000002</v>
      </c>
      <c r="AT8" s="54">
        <f t="shared" si="11"/>
        <v>3.2271399999999999</v>
      </c>
    </row>
    <row r="9" spans="1:46" s="13" customFormat="1">
      <c r="A9" s="2" t="s">
        <v>54</v>
      </c>
      <c r="B9" s="1">
        <v>500</v>
      </c>
      <c r="C9" s="1" t="s">
        <v>47</v>
      </c>
      <c r="D9" s="7" t="s">
        <v>48</v>
      </c>
      <c r="E9" s="62">
        <v>387.12713127866419</v>
      </c>
      <c r="F9" s="62">
        <v>252.82457553312051</v>
      </c>
      <c r="G9" s="62">
        <v>257.69914938408709</v>
      </c>
      <c r="H9" s="62">
        <v>244.65645756081034</v>
      </c>
      <c r="I9" s="62">
        <v>233.28808059748164</v>
      </c>
      <c r="J9" s="60">
        <v>88.937791666666683</v>
      </c>
      <c r="K9" s="62">
        <v>277.46586387668611</v>
      </c>
      <c r="L9" s="62">
        <v>286</v>
      </c>
      <c r="M9" s="62">
        <v>303.88768232397132</v>
      </c>
      <c r="N9" s="60" t="s">
        <v>49</v>
      </c>
      <c r="O9" s="62">
        <v>256.61739282758867</v>
      </c>
      <c r="P9" s="62">
        <v>281.69054448978204</v>
      </c>
      <c r="Q9" s="61" t="s">
        <v>49</v>
      </c>
      <c r="R9" s="62">
        <v>342.90518592770673</v>
      </c>
      <c r="S9" s="62">
        <v>518.02197008394864</v>
      </c>
      <c r="T9" s="62">
        <v>493.88738158111261</v>
      </c>
      <c r="U9" s="62">
        <v>424.94147006441636</v>
      </c>
      <c r="V9" s="62">
        <v>374.21696136333833</v>
      </c>
      <c r="W9" s="62">
        <v>681.85815506391566</v>
      </c>
      <c r="X9" s="62">
        <v>586.28767730417985</v>
      </c>
      <c r="Y9" s="61">
        <v>750</v>
      </c>
      <c r="Z9" s="61" t="s">
        <v>49</v>
      </c>
      <c r="AA9" s="62">
        <v>604.83883033003951</v>
      </c>
      <c r="AB9" s="62">
        <v>731.00416133405304</v>
      </c>
      <c r="AC9" s="62">
        <v>638.87707747749789</v>
      </c>
      <c r="AD9" s="62">
        <v>372.06291281979532</v>
      </c>
      <c r="AE9" s="62">
        <v>626.8165053572543</v>
      </c>
      <c r="AF9" s="61">
        <v>403</v>
      </c>
      <c r="AG9" s="62">
        <v>403.5239056876859</v>
      </c>
      <c r="AH9" s="61">
        <v>350</v>
      </c>
      <c r="AI9" s="62">
        <v>424.62986236114187</v>
      </c>
      <c r="AJ9" s="62">
        <v>376.15800761758652</v>
      </c>
      <c r="AK9" s="59" t="s">
        <v>49</v>
      </c>
      <c r="AL9" s="62">
        <v>1018.346055016574</v>
      </c>
      <c r="AM9" s="62">
        <v>410</v>
      </c>
      <c r="AN9" s="62">
        <v>491</v>
      </c>
      <c r="AO9" s="62">
        <v>472</v>
      </c>
      <c r="AP9" s="62">
        <v>374</v>
      </c>
      <c r="AQ9" s="59" t="s">
        <v>49</v>
      </c>
      <c r="AR9" s="62">
        <v>494</v>
      </c>
      <c r="AS9" s="62">
        <v>382</v>
      </c>
      <c r="AT9" s="62">
        <v>480</v>
      </c>
    </row>
    <row r="10" spans="1:46" s="13" customFormat="1">
      <c r="A10" s="56" t="s">
        <v>54</v>
      </c>
      <c r="B10" s="57"/>
      <c r="C10" s="57" t="s">
        <v>47</v>
      </c>
      <c r="D10" s="58" t="s">
        <v>52</v>
      </c>
      <c r="E10" s="54">
        <f>E9*E18/1000000</f>
        <v>2.0722621903340928</v>
      </c>
      <c r="F10" s="54">
        <f t="shared" ref="F10:AL10" si="12">F9*F18/1000000</f>
        <v>1.4811024439500926</v>
      </c>
      <c r="G10" s="54">
        <f t="shared" si="12"/>
        <v>1.5144382233909808</v>
      </c>
      <c r="H10" s="54">
        <f t="shared" si="12"/>
        <v>1.0617572211535058</v>
      </c>
      <c r="I10" s="54">
        <f t="shared" si="12"/>
        <v>0.91741880639876972</v>
      </c>
      <c r="J10" s="54">
        <f t="shared" si="12"/>
        <v>0.51522863648216677</v>
      </c>
      <c r="K10" s="54">
        <f t="shared" si="12"/>
        <v>1.685717744272641</v>
      </c>
      <c r="L10" s="54">
        <f t="shared" si="12"/>
        <v>1.568424</v>
      </c>
      <c r="M10" s="54">
        <f t="shared" si="12"/>
        <v>0.8616010437405498</v>
      </c>
      <c r="N10" s="27" t="s">
        <v>49</v>
      </c>
      <c r="O10" s="54">
        <f t="shared" si="12"/>
        <v>0.91102159727649268</v>
      </c>
      <c r="P10" s="54">
        <f t="shared" si="12"/>
        <v>1.7047818636718752</v>
      </c>
      <c r="Q10" s="13" t="s">
        <v>49</v>
      </c>
      <c r="R10" s="54">
        <f t="shared" si="12"/>
        <v>1.9500107012809913</v>
      </c>
      <c r="S10" s="54">
        <f t="shared" si="12"/>
        <v>1.4170448154082642</v>
      </c>
      <c r="T10" s="54">
        <f t="shared" si="12"/>
        <v>5.4406938413633377</v>
      </c>
      <c r="U10" s="54">
        <f t="shared" si="12"/>
        <v>1.8468541143393196</v>
      </c>
      <c r="V10" s="54">
        <f t="shared" si="12"/>
        <v>2.1902513469769005</v>
      </c>
      <c r="W10" s="54">
        <f t="shared" si="12"/>
        <v>2.9593190450831339</v>
      </c>
      <c r="X10" s="54">
        <f t="shared" si="12"/>
        <v>2.6386400210537997</v>
      </c>
      <c r="Y10" s="54">
        <f t="shared" si="12"/>
        <v>2.5522499999999999</v>
      </c>
      <c r="Z10" s="13" t="s">
        <v>49</v>
      </c>
      <c r="AA10" s="54">
        <f t="shared" si="12"/>
        <v>2.755324597645481</v>
      </c>
      <c r="AB10" s="54">
        <f t="shared" si="12"/>
        <v>3.4498153009554975</v>
      </c>
      <c r="AC10" s="54">
        <f t="shared" si="12"/>
        <v>2.8988632687116405</v>
      </c>
      <c r="AD10" s="54">
        <f t="shared" si="12"/>
        <v>1.2252496497376419</v>
      </c>
      <c r="AE10" s="54">
        <f t="shared" si="12"/>
        <v>2.9487327794844118</v>
      </c>
      <c r="AF10" s="54">
        <f t="shared" si="12"/>
        <v>1.4334709999999999</v>
      </c>
      <c r="AG10" s="54">
        <f t="shared" si="12"/>
        <v>1.2577162633623085</v>
      </c>
      <c r="AH10" s="54">
        <f t="shared" si="12"/>
        <v>1.4867999999999999</v>
      </c>
      <c r="AI10" s="54">
        <f t="shared" si="12"/>
        <v>2.9858107922528432</v>
      </c>
      <c r="AJ10" s="54">
        <f t="shared" si="12"/>
        <v>1.9163065489478894</v>
      </c>
      <c r="AK10" s="29" t="s">
        <v>49</v>
      </c>
      <c r="AL10" s="54">
        <f t="shared" si="12"/>
        <v>3.8435964651187007</v>
      </c>
      <c r="AM10" s="54">
        <f t="shared" ref="AM10:AN10" si="13">AM9*AM18/1000000</f>
        <v>1.3054399999999999</v>
      </c>
      <c r="AN10" s="54">
        <f t="shared" si="13"/>
        <v>1.5319199999999999</v>
      </c>
      <c r="AO10" s="54">
        <f t="shared" ref="AO10:AR10" si="14">AO9*AO18/1000000</f>
        <v>1.3862639999999999</v>
      </c>
      <c r="AP10" s="54">
        <f t="shared" si="14"/>
        <v>1.083852</v>
      </c>
      <c r="AQ10" s="54" t="s">
        <v>49</v>
      </c>
      <c r="AR10" s="54">
        <f t="shared" si="14"/>
        <v>1.8495360000000001</v>
      </c>
      <c r="AS10" s="54">
        <f t="shared" ref="AS10:AT10" si="15">AS9*AS18/1000000</f>
        <v>1.3740540000000001</v>
      </c>
      <c r="AT10" s="54">
        <f t="shared" si="15"/>
        <v>1.58064</v>
      </c>
    </row>
    <row r="11" spans="1:46" s="13" customFormat="1">
      <c r="A11" s="2" t="s">
        <v>55</v>
      </c>
      <c r="B11" s="1">
        <v>1400</v>
      </c>
      <c r="C11" s="1" t="s">
        <v>47</v>
      </c>
      <c r="D11" s="7" t="s">
        <v>48</v>
      </c>
      <c r="E11" s="62">
        <v>820.44120198038775</v>
      </c>
      <c r="F11" s="62">
        <v>855.39108495510879</v>
      </c>
      <c r="G11" s="62">
        <v>821.40190034640489</v>
      </c>
      <c r="H11" s="62">
        <v>791.0572015819539</v>
      </c>
      <c r="I11" s="62">
        <v>804.5655330503871</v>
      </c>
      <c r="J11" s="62">
        <v>809.14422660712444</v>
      </c>
      <c r="K11" s="62">
        <v>766.0062865540275</v>
      </c>
      <c r="L11" s="62">
        <v>831</v>
      </c>
      <c r="M11" s="62">
        <v>837.33066425189577</v>
      </c>
      <c r="N11" s="60" t="s">
        <v>49</v>
      </c>
      <c r="O11" s="62">
        <v>843.29397832409893</v>
      </c>
      <c r="P11" s="62">
        <v>857.87950240578402</v>
      </c>
      <c r="Q11" s="61" t="s">
        <v>49</v>
      </c>
      <c r="R11" s="62">
        <v>699.29338998427932</v>
      </c>
      <c r="S11" s="62">
        <v>715.21780150057634</v>
      </c>
      <c r="T11" s="62">
        <v>755.58992235014625</v>
      </c>
      <c r="U11" s="62">
        <v>741.35742702055529</v>
      </c>
      <c r="V11" s="62">
        <v>646.30910507377712</v>
      </c>
      <c r="W11" s="62">
        <v>606.51727814507421</v>
      </c>
      <c r="X11" s="62">
        <v>576.34043735143803</v>
      </c>
      <c r="Y11" s="61">
        <v>638</v>
      </c>
      <c r="Z11" s="61" t="s">
        <v>49</v>
      </c>
      <c r="AA11" s="62">
        <v>576.75659617650911</v>
      </c>
      <c r="AB11" s="62">
        <v>644.8739162156063</v>
      </c>
      <c r="AC11" s="62">
        <v>586.4050824272158</v>
      </c>
      <c r="AD11" s="62">
        <v>659.62860926585904</v>
      </c>
      <c r="AE11" s="62">
        <v>577.12259171207563</v>
      </c>
      <c r="AF11" s="61">
        <v>676</v>
      </c>
      <c r="AG11" s="62">
        <v>639.94846740965477</v>
      </c>
      <c r="AH11" s="61">
        <v>656</v>
      </c>
      <c r="AI11" s="62">
        <v>682.66537795117665</v>
      </c>
      <c r="AJ11" s="62">
        <v>702.34617901222589</v>
      </c>
      <c r="AK11" s="59" t="s">
        <v>49</v>
      </c>
      <c r="AL11" s="62">
        <v>642.3979822216038</v>
      </c>
      <c r="AM11" s="62">
        <v>732</v>
      </c>
      <c r="AN11" s="62">
        <v>717</v>
      </c>
      <c r="AO11" s="62">
        <v>788</v>
      </c>
      <c r="AP11" s="62">
        <v>741</v>
      </c>
      <c r="AQ11" s="59" t="s">
        <v>49</v>
      </c>
      <c r="AR11" s="62">
        <v>710</v>
      </c>
      <c r="AS11" s="62">
        <v>767</v>
      </c>
      <c r="AT11" s="62">
        <v>742</v>
      </c>
    </row>
    <row r="12" spans="1:46" s="13" customFormat="1">
      <c r="A12" s="56" t="s">
        <v>55</v>
      </c>
      <c r="B12" s="57"/>
      <c r="C12" s="57" t="s">
        <v>47</v>
      </c>
      <c r="D12" s="58" t="s">
        <v>52</v>
      </c>
      <c r="E12" s="54">
        <f>E11*E18/1000000</f>
        <v>4.391759566529549</v>
      </c>
      <c r="F12" s="54">
        <f t="shared" ref="F12:AL12" si="16">F11*F18/1000000</f>
        <v>5.0110707148963991</v>
      </c>
      <c r="G12" s="54">
        <f t="shared" si="16"/>
        <v>4.827188749453434</v>
      </c>
      <c r="H12" s="54">
        <f t="shared" si="16"/>
        <v>3.4330207528503958</v>
      </c>
      <c r="I12" s="54">
        <f t="shared" si="16"/>
        <v>3.1640002742971012</v>
      </c>
      <c r="J12" s="54">
        <f t="shared" si="16"/>
        <v>4.6874817642729409</v>
      </c>
      <c r="K12" s="54">
        <f t="shared" si="16"/>
        <v>4.653799106770105</v>
      </c>
      <c r="L12" s="54">
        <f t="shared" si="16"/>
        <v>4.5572039999999996</v>
      </c>
      <c r="M12" s="54">
        <f t="shared" si="16"/>
        <v>2.3740513888492418</v>
      </c>
      <c r="N12" s="27" t="s">
        <v>49</v>
      </c>
      <c r="O12" s="54">
        <f>O11*O18/1000000</f>
        <v>2.9937917248759214</v>
      </c>
      <c r="P12" s="54">
        <f t="shared" si="16"/>
        <v>5.1918583904412303</v>
      </c>
      <c r="Q12" s="13" t="s">
        <v>49</v>
      </c>
      <c r="R12" s="54">
        <f t="shared" si="16"/>
        <v>3.9766957449628495</v>
      </c>
      <c r="S12" s="54">
        <f t="shared" si="16"/>
        <v>1.9564723815475347</v>
      </c>
      <c r="T12" s="54">
        <f t="shared" si="16"/>
        <v>8.3236251632225446</v>
      </c>
      <c r="U12" s="54">
        <f t="shared" si="16"/>
        <v>3.2220414121534717</v>
      </c>
      <c r="V12" s="54">
        <f t="shared" si="16"/>
        <v>3.7827771963998376</v>
      </c>
      <c r="W12" s="54">
        <f t="shared" si="16"/>
        <v>2.6323336005542903</v>
      </c>
      <c r="X12" s="54">
        <f t="shared" si="16"/>
        <v>2.5938715798015166</v>
      </c>
      <c r="Y12" s="54">
        <f t="shared" si="16"/>
        <v>2.1711140000000002</v>
      </c>
      <c r="Z12" s="13" t="s">
        <v>49</v>
      </c>
      <c r="AA12" s="54">
        <f t="shared" si="16"/>
        <v>2.627396847904544</v>
      </c>
      <c r="AB12" s="54">
        <f t="shared" si="16"/>
        <v>3.0433423241910309</v>
      </c>
      <c r="AC12" s="54">
        <f t="shared" si="16"/>
        <v>2.6607749971964689</v>
      </c>
      <c r="AD12" s="54">
        <f t="shared" si="16"/>
        <v>2.1722394106272271</v>
      </c>
      <c r="AE12" s="54">
        <f t="shared" si="16"/>
        <v>2.7149577099799975</v>
      </c>
      <c r="AF12" s="54">
        <f t="shared" si="16"/>
        <v>2.4045320000000001</v>
      </c>
      <c r="AG12" s="54">
        <f t="shared" si="16"/>
        <v>1.9946119271502407</v>
      </c>
      <c r="AH12" s="54">
        <f t="shared" si="16"/>
        <v>2.7866879999999998</v>
      </c>
      <c r="AI12" s="54">
        <f t="shared" si="16"/>
        <v>4.8002032679709066</v>
      </c>
      <c r="AJ12" s="54">
        <f t="shared" si="16"/>
        <v>3.5780458084464022</v>
      </c>
      <c r="AK12" s="29" t="s">
        <v>49</v>
      </c>
      <c r="AL12" s="54">
        <f t="shared" si="16"/>
        <v>2.4246361062656212</v>
      </c>
      <c r="AM12" s="54">
        <f t="shared" ref="AM12:AN12" si="17">AM11*AM18/1000000</f>
        <v>2.3306879999999999</v>
      </c>
      <c r="AN12" s="54">
        <f t="shared" si="17"/>
        <v>2.2370399999999999</v>
      </c>
      <c r="AO12" s="54">
        <f t="shared" ref="AO12:AR12" si="18">AO11*AO18/1000000</f>
        <v>2.3143560000000001</v>
      </c>
      <c r="AP12" s="54">
        <f t="shared" si="18"/>
        <v>2.147418</v>
      </c>
      <c r="AQ12" s="54" t="s">
        <v>49</v>
      </c>
      <c r="AR12" s="54">
        <f t="shared" si="18"/>
        <v>2.6582400000000002</v>
      </c>
      <c r="AS12" s="54">
        <f t="shared" ref="AS12:AT12" si="19">AS11*AS18/1000000</f>
        <v>2.758899</v>
      </c>
      <c r="AT12" s="54">
        <f t="shared" si="19"/>
        <v>2.443406</v>
      </c>
    </row>
    <row r="13" spans="1:46" s="13" customFormat="1">
      <c r="A13" s="2" t="s">
        <v>56</v>
      </c>
      <c r="B13" s="1"/>
      <c r="C13" s="1" t="s">
        <v>47</v>
      </c>
      <c r="D13" s="7" t="s">
        <v>57</v>
      </c>
      <c r="E13" s="27">
        <v>10.243333333333318</v>
      </c>
      <c r="F13" s="27">
        <v>10.322903958333335</v>
      </c>
      <c r="G13" s="27">
        <v>9.8062916666666631</v>
      </c>
      <c r="H13" s="27">
        <v>9.5877441916666655</v>
      </c>
      <c r="I13" s="27">
        <v>10.116497458333338</v>
      </c>
      <c r="J13" s="27">
        <v>10.102166666666697</v>
      </c>
      <c r="K13" s="27">
        <v>9.8542619124999913</v>
      </c>
      <c r="L13" s="27">
        <v>10</v>
      </c>
      <c r="M13" s="27">
        <v>9.9489961083333345</v>
      </c>
      <c r="N13" s="27" t="s">
        <v>49</v>
      </c>
      <c r="O13" s="27">
        <v>10.238651618257265</v>
      </c>
      <c r="P13" s="27">
        <v>10.133749999999967</v>
      </c>
      <c r="Q13" s="13" t="s">
        <v>49</v>
      </c>
      <c r="R13" s="27">
        <v>9.7661993666666742</v>
      </c>
      <c r="S13" s="27">
        <v>9.7572654479481891</v>
      </c>
      <c r="T13" s="27">
        <v>10.198518912512103</v>
      </c>
      <c r="U13" s="27">
        <v>9.6742083333333664</v>
      </c>
      <c r="V13" s="27">
        <v>9.8911875089009609</v>
      </c>
      <c r="W13" s="27">
        <v>9.5312083333333266</v>
      </c>
      <c r="X13" s="27">
        <v>9.7428790663900404</v>
      </c>
      <c r="Y13" s="13">
        <v>9.6</v>
      </c>
      <c r="Z13" s="13" t="s">
        <v>49</v>
      </c>
      <c r="AA13" s="27">
        <v>9.8665118816296644</v>
      </c>
      <c r="AB13" s="27">
        <v>9.9764716434145431</v>
      </c>
      <c r="AC13" s="27">
        <v>9.7091356083333444</v>
      </c>
      <c r="AD13" s="27">
        <v>9.6657732780082917</v>
      </c>
      <c r="AE13" s="27">
        <v>9.8164542799999985</v>
      </c>
      <c r="AF13" s="13">
        <v>9.6</v>
      </c>
      <c r="AG13" s="27">
        <v>9.9159380666666621</v>
      </c>
      <c r="AH13" s="13">
        <v>9.6</v>
      </c>
      <c r="AI13" s="27">
        <v>9.9057479375000064</v>
      </c>
      <c r="AJ13" s="27">
        <v>10.085952148760327</v>
      </c>
      <c r="AK13" s="29" t="s">
        <v>49</v>
      </c>
      <c r="AL13" s="27">
        <v>9.3387003485477127</v>
      </c>
      <c r="AM13" s="27">
        <v>9.6</v>
      </c>
      <c r="AN13" s="27">
        <v>9.5</v>
      </c>
      <c r="AO13" s="27">
        <v>9.6</v>
      </c>
      <c r="AP13" s="27">
        <v>9.5</v>
      </c>
      <c r="AQ13" s="29" t="s">
        <v>49</v>
      </c>
      <c r="AR13" s="27">
        <v>9.6999999999999993</v>
      </c>
      <c r="AS13" s="27">
        <v>9.5</v>
      </c>
      <c r="AT13" s="27">
        <v>9.3000000000000007</v>
      </c>
    </row>
    <row r="14" spans="1:46" s="13" customFormat="1">
      <c r="A14" s="10" t="s">
        <v>58</v>
      </c>
      <c r="B14" s="7"/>
      <c r="C14" s="1" t="s">
        <v>47</v>
      </c>
      <c r="D14" s="7" t="s">
        <v>57</v>
      </c>
      <c r="E14" s="27">
        <v>8.6832735807986587</v>
      </c>
      <c r="F14" s="27">
        <v>9.0826623129360602</v>
      </c>
      <c r="G14" s="27">
        <v>10.336653828623806</v>
      </c>
      <c r="H14" s="27">
        <v>10.373105345917118</v>
      </c>
      <c r="I14" s="27">
        <v>6.6258867345386907</v>
      </c>
      <c r="J14" s="27">
        <v>7.8872844679075254</v>
      </c>
      <c r="K14" s="27">
        <v>6.8009830005049441</v>
      </c>
      <c r="L14" s="27">
        <v>8.6</v>
      </c>
      <c r="M14" s="27">
        <v>12.967772225745389</v>
      </c>
      <c r="N14" s="27" t="s">
        <v>49</v>
      </c>
      <c r="O14" s="27">
        <v>7.5384845746831157</v>
      </c>
      <c r="P14" s="27">
        <v>4.8605455751261051</v>
      </c>
      <c r="Q14" s="13" t="s">
        <v>49</v>
      </c>
      <c r="R14" s="27">
        <v>11.795805558054603</v>
      </c>
      <c r="S14" s="27">
        <v>10.820895124299421</v>
      </c>
      <c r="T14" s="27">
        <v>11.244690218795819</v>
      </c>
      <c r="U14" s="27">
        <v>11.399352064451374</v>
      </c>
      <c r="V14" s="27">
        <v>6.867765595671079</v>
      </c>
      <c r="W14" s="27">
        <v>11.155954507269165</v>
      </c>
      <c r="X14" s="27">
        <v>10.643200352391462</v>
      </c>
      <c r="Y14" s="13">
        <v>11.9</v>
      </c>
      <c r="Z14" s="13" t="s">
        <v>49</v>
      </c>
      <c r="AA14" s="27">
        <v>10.062959296050639</v>
      </c>
      <c r="AB14" s="27">
        <v>11.893768522334348</v>
      </c>
      <c r="AC14" s="27">
        <v>11.069873035376892</v>
      </c>
      <c r="AD14" s="27">
        <v>10.825761571644373</v>
      </c>
      <c r="AE14" s="27">
        <v>3.5563321229115719</v>
      </c>
      <c r="AF14" s="13">
        <v>4.0999999999999996</v>
      </c>
      <c r="AG14" s="27">
        <v>10.421198711326173</v>
      </c>
      <c r="AH14" s="13">
        <v>7.7</v>
      </c>
      <c r="AI14" s="27">
        <v>8.8533571959151338</v>
      </c>
      <c r="AJ14" s="27">
        <v>9.7318646723347655</v>
      </c>
      <c r="AK14" s="29" t="s">
        <v>49</v>
      </c>
      <c r="AL14" s="27">
        <v>9.5166335548705181</v>
      </c>
      <c r="AM14" s="27">
        <v>11.4</v>
      </c>
      <c r="AN14" s="27">
        <v>14</v>
      </c>
      <c r="AO14" s="27">
        <v>9.4</v>
      </c>
      <c r="AP14" s="27">
        <v>11.4</v>
      </c>
      <c r="AQ14" s="29" t="s">
        <v>49</v>
      </c>
      <c r="AR14" s="27">
        <v>11.5</v>
      </c>
      <c r="AS14" s="27">
        <v>11.8</v>
      </c>
      <c r="AT14" s="27">
        <v>13.8</v>
      </c>
    </row>
    <row r="15" spans="1:46" s="13" customFormat="1">
      <c r="A15" s="10" t="s">
        <v>59</v>
      </c>
      <c r="B15" s="7"/>
      <c r="C15" s="1" t="s">
        <v>47</v>
      </c>
      <c r="D15" s="7" t="s">
        <v>60</v>
      </c>
      <c r="E15" s="28">
        <v>310.25</v>
      </c>
      <c r="F15" s="28">
        <v>235.5</v>
      </c>
      <c r="G15" s="28">
        <v>195</v>
      </c>
      <c r="H15" s="28">
        <v>397</v>
      </c>
      <c r="I15" s="28">
        <v>389</v>
      </c>
      <c r="J15" s="28">
        <v>249.5</v>
      </c>
      <c r="K15" s="28">
        <v>200</v>
      </c>
      <c r="L15" s="28">
        <v>353</v>
      </c>
      <c r="M15" s="28">
        <v>320</v>
      </c>
      <c r="N15" s="27" t="s">
        <v>49</v>
      </c>
      <c r="O15" s="28">
        <v>220</v>
      </c>
      <c r="P15" s="13">
        <v>193</v>
      </c>
      <c r="Q15" s="13" t="s">
        <v>49</v>
      </c>
      <c r="R15" s="13">
        <v>197</v>
      </c>
      <c r="S15" s="13">
        <v>184</v>
      </c>
      <c r="T15" s="13">
        <v>206</v>
      </c>
      <c r="U15" s="13">
        <v>247</v>
      </c>
      <c r="V15" s="13">
        <v>198</v>
      </c>
      <c r="W15" s="28">
        <v>183.5</v>
      </c>
      <c r="X15" s="28">
        <v>188.75</v>
      </c>
      <c r="Y15" s="13">
        <v>392</v>
      </c>
      <c r="Z15" s="13" t="s">
        <v>49</v>
      </c>
      <c r="AA15" s="13">
        <v>194</v>
      </c>
      <c r="AB15" s="13">
        <v>197</v>
      </c>
      <c r="AC15" s="13">
        <v>201</v>
      </c>
      <c r="AD15" s="13">
        <v>261</v>
      </c>
      <c r="AE15" s="13">
        <v>152</v>
      </c>
      <c r="AF15" s="13">
        <v>421</v>
      </c>
      <c r="AG15" s="13">
        <v>220</v>
      </c>
      <c r="AH15" s="13">
        <v>187</v>
      </c>
      <c r="AI15" s="13">
        <v>233</v>
      </c>
      <c r="AJ15" s="28">
        <v>217.375</v>
      </c>
      <c r="AK15" s="29" t="s">
        <v>49</v>
      </c>
      <c r="AL15" s="28">
        <v>191</v>
      </c>
      <c r="AM15" s="28">
        <v>200</v>
      </c>
      <c r="AN15" s="28">
        <v>200</v>
      </c>
      <c r="AO15" s="28">
        <v>420</v>
      </c>
      <c r="AP15" s="28">
        <v>180</v>
      </c>
      <c r="AQ15" s="29" t="s">
        <v>49</v>
      </c>
      <c r="AR15" s="28">
        <v>263</v>
      </c>
      <c r="AS15" s="28">
        <v>326</v>
      </c>
      <c r="AT15" s="28">
        <v>199</v>
      </c>
    </row>
    <row r="16" spans="1:46" s="13" customFormat="1">
      <c r="A16" s="10" t="s">
        <v>61</v>
      </c>
      <c r="B16" s="7"/>
      <c r="C16" s="1" t="s">
        <v>47</v>
      </c>
      <c r="D16" s="7" t="s">
        <v>62</v>
      </c>
      <c r="E16" s="27">
        <v>25.537618431845797</v>
      </c>
      <c r="F16" s="27">
        <v>24.56375400788486</v>
      </c>
      <c r="G16" s="27">
        <v>22.189747561889476</v>
      </c>
      <c r="H16" s="27">
        <v>23.298159941290535</v>
      </c>
      <c r="I16" s="27">
        <v>20.676574877438387</v>
      </c>
      <c r="J16" s="27">
        <v>24.604024550202755</v>
      </c>
      <c r="K16" s="27">
        <v>22.176014470498536</v>
      </c>
      <c r="L16" s="27">
        <v>27.6</v>
      </c>
      <c r="M16" s="27">
        <v>24.928458923705549</v>
      </c>
      <c r="N16" s="27" t="s">
        <v>49</v>
      </c>
      <c r="O16" s="27">
        <v>21.922100169211063</v>
      </c>
      <c r="P16" s="27">
        <v>21.72140212935485</v>
      </c>
      <c r="Q16" s="13" t="s">
        <v>49</v>
      </c>
      <c r="R16" s="27">
        <v>21.642090006959698</v>
      </c>
      <c r="S16" s="27">
        <v>10.092074051110096</v>
      </c>
      <c r="T16" s="27">
        <v>44.566181697687732</v>
      </c>
      <c r="U16" s="27">
        <v>18.550485162967433</v>
      </c>
      <c r="V16" s="27">
        <v>21.392883814490627</v>
      </c>
      <c r="W16" s="27">
        <v>16.062034130762477</v>
      </c>
      <c r="X16" s="27">
        <v>16.478007030727397</v>
      </c>
      <c r="Y16" s="13">
        <v>18.100000000000001</v>
      </c>
      <c r="Z16" s="13" t="s">
        <v>49</v>
      </c>
      <c r="AA16" s="27">
        <v>17.290640907832532</v>
      </c>
      <c r="AB16" s="27">
        <v>18.225013132247248</v>
      </c>
      <c r="AC16" s="27">
        <v>17.186409671117215</v>
      </c>
      <c r="AD16" s="27">
        <v>13.993466529941447</v>
      </c>
      <c r="AE16" s="27">
        <v>14.949655505275025</v>
      </c>
      <c r="AF16" s="13">
        <v>18</v>
      </c>
      <c r="AG16" s="27">
        <v>12.572638929543896</v>
      </c>
      <c r="AH16" s="13">
        <v>14.5</v>
      </c>
      <c r="AI16" s="27">
        <v>28.634831872767645</v>
      </c>
      <c r="AJ16" s="28">
        <v>20.519896393501995</v>
      </c>
      <c r="AK16" s="29" t="s">
        <v>49</v>
      </c>
      <c r="AL16" s="27">
        <v>13.50720413251557</v>
      </c>
      <c r="AM16" s="27">
        <v>11.6</v>
      </c>
      <c r="AN16" s="27">
        <v>11.6</v>
      </c>
      <c r="AO16" s="27">
        <v>15.6</v>
      </c>
      <c r="AP16" s="27">
        <v>10.4</v>
      </c>
      <c r="AQ16" s="29" t="s">
        <v>49</v>
      </c>
      <c r="AR16" s="27">
        <v>15.4</v>
      </c>
      <c r="AS16" s="27">
        <v>16.8</v>
      </c>
      <c r="AT16" s="27">
        <v>12.2</v>
      </c>
    </row>
    <row r="17" spans="1:46" s="13" customFormat="1">
      <c r="A17" s="11" t="s">
        <v>63</v>
      </c>
      <c r="B17" s="8"/>
      <c r="C17" s="1" t="s">
        <v>47</v>
      </c>
      <c r="D17" s="7" t="s">
        <v>64</v>
      </c>
      <c r="E17" s="28">
        <v>18416.701119336292</v>
      </c>
      <c r="F17" s="28">
        <v>17714.389348381272</v>
      </c>
      <c r="G17" s="28">
        <v>16002.351583859208</v>
      </c>
      <c r="H17" s="28">
        <v>16801.6939173223</v>
      </c>
      <c r="I17" s="28">
        <v>14911.112432258131</v>
      </c>
      <c r="J17" s="28">
        <v>17743.43084039673</v>
      </c>
      <c r="K17" s="28">
        <v>15992.447831860311</v>
      </c>
      <c r="L17" s="28">
        <v>19898</v>
      </c>
      <c r="M17" s="28">
        <v>10179.145323259236</v>
      </c>
      <c r="N17" s="27" t="s">
        <v>49</v>
      </c>
      <c r="O17" s="28">
        <v>10168.125419664651</v>
      </c>
      <c r="P17" s="28">
        <v>15664.599734577894</v>
      </c>
      <c r="Q17" s="13" t="s">
        <v>49</v>
      </c>
      <c r="R17" s="28">
        <v>15607.403028581602</v>
      </c>
      <c r="S17" s="28">
        <v>7277.9970446159705</v>
      </c>
      <c r="T17" s="28">
        <v>32139.334000419069</v>
      </c>
      <c r="U17" s="28">
        <v>13377.862222227619</v>
      </c>
      <c r="V17" s="28">
        <v>15734.696660845377</v>
      </c>
      <c r="W17" s="28">
        <v>11583.291634820258</v>
      </c>
      <c r="X17" s="27">
        <v>12119.751804015792</v>
      </c>
      <c r="Y17" s="13">
        <v>13331</v>
      </c>
      <c r="Z17" s="13" t="s">
        <v>49</v>
      </c>
      <c r="AA17" s="28">
        <v>12272.561958625736</v>
      </c>
      <c r="AB17" s="28">
        <v>13143.144911822421</v>
      </c>
      <c r="AC17" s="28">
        <v>12394.14595656794</v>
      </c>
      <c r="AD17" s="28">
        <v>10091.524054725282</v>
      </c>
      <c r="AE17" s="28">
        <v>10781.089004539208</v>
      </c>
      <c r="AF17" s="13">
        <v>12969</v>
      </c>
      <c r="AG17" s="28">
        <v>9066.8804557750027</v>
      </c>
      <c r="AH17" s="13">
        <v>10662</v>
      </c>
      <c r="AI17" s="28">
        <v>20650.286619741393</v>
      </c>
      <c r="AJ17" s="28">
        <v>14798.122224569497</v>
      </c>
      <c r="AK17" s="29" t="s">
        <v>49</v>
      </c>
      <c r="AL17" s="28">
        <v>9740.8512125076668</v>
      </c>
      <c r="AM17" s="28">
        <v>8509</v>
      </c>
      <c r="AN17" s="28">
        <v>8553</v>
      </c>
      <c r="AO17" s="28">
        <v>11468</v>
      </c>
      <c r="AP17" s="28">
        <v>7621</v>
      </c>
      <c r="AQ17" s="29" t="s">
        <v>49</v>
      </c>
      <c r="AR17" s="28">
        <v>11301</v>
      </c>
      <c r="AS17" s="28">
        <v>12362</v>
      </c>
      <c r="AT17" s="28">
        <v>8951</v>
      </c>
    </row>
    <row r="18" spans="1:46" s="13" customFormat="1">
      <c r="A18" s="11" t="s">
        <v>65</v>
      </c>
      <c r="B18" s="8"/>
      <c r="C18" s="1" t="s">
        <v>47</v>
      </c>
      <c r="D18" s="7" t="s">
        <v>64</v>
      </c>
      <c r="E18" s="28">
        <v>5352.9242021593791</v>
      </c>
      <c r="F18" s="28">
        <v>5858.2218157667403</v>
      </c>
      <c r="G18" s="28">
        <v>5876.7684216675079</v>
      </c>
      <c r="H18" s="28">
        <v>4339.7882554953685</v>
      </c>
      <c r="I18" s="28">
        <v>3932.5575659465276</v>
      </c>
      <c r="J18" s="28">
        <v>5793.1350309799873</v>
      </c>
      <c r="K18" s="28">
        <v>6075.4058921706592</v>
      </c>
      <c r="L18" s="28">
        <v>5484</v>
      </c>
      <c r="M18" s="28">
        <v>2835.2614925076377</v>
      </c>
      <c r="N18" s="27" t="s">
        <v>49</v>
      </c>
      <c r="O18" s="28">
        <v>3550.11633170388</v>
      </c>
      <c r="P18" s="28">
        <v>6051.9669439373538</v>
      </c>
      <c r="Q18" s="13" t="s">
        <v>49</v>
      </c>
      <c r="R18" s="28">
        <v>5686.7343548782137</v>
      </c>
      <c r="S18" s="28">
        <v>2735.4917305507784</v>
      </c>
      <c r="T18" s="28">
        <v>11016.061645360738</v>
      </c>
      <c r="U18" s="28">
        <v>4346.1376317528084</v>
      </c>
      <c r="V18" s="28">
        <v>5852.8916995034879</v>
      </c>
      <c r="W18" s="28">
        <v>4340.0801517226628</v>
      </c>
      <c r="X18" s="28">
        <v>4500.589255408845</v>
      </c>
      <c r="Y18" s="13">
        <v>3403</v>
      </c>
      <c r="Z18" s="13" t="s">
        <v>49</v>
      </c>
      <c r="AA18" s="28">
        <v>4555.4690927201154</v>
      </c>
      <c r="AB18" s="28">
        <v>4719.2827119612075</v>
      </c>
      <c r="AC18" s="28">
        <v>4537.4350886986431</v>
      </c>
      <c r="AD18" s="28">
        <v>3293.124919255466</v>
      </c>
      <c r="AE18" s="28">
        <v>4704.2998298262428</v>
      </c>
      <c r="AF18" s="13">
        <v>3557</v>
      </c>
      <c r="AG18" s="28">
        <v>3116.8321024721126</v>
      </c>
      <c r="AH18" s="13">
        <v>4248</v>
      </c>
      <c r="AI18" s="28">
        <v>7031.5610297644407</v>
      </c>
      <c r="AJ18" s="28">
        <v>5094.4191274430186</v>
      </c>
      <c r="AK18" s="29" t="s">
        <v>49</v>
      </c>
      <c r="AL18" s="28">
        <v>3774.3519957527055</v>
      </c>
      <c r="AM18" s="28">
        <v>3184</v>
      </c>
      <c r="AN18" s="28">
        <v>3120</v>
      </c>
      <c r="AO18" s="28">
        <v>2937</v>
      </c>
      <c r="AP18" s="28">
        <v>2898</v>
      </c>
      <c r="AQ18" s="29" t="s">
        <v>49</v>
      </c>
      <c r="AR18" s="28">
        <v>3744</v>
      </c>
      <c r="AS18" s="28">
        <v>3597</v>
      </c>
      <c r="AT18" s="28">
        <v>3293</v>
      </c>
    </row>
    <row r="34" spans="7:7">
      <c r="G34" s="48"/>
    </row>
  </sheetData>
  <phoneticPr fontId="1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8"/>
  <sheetViews>
    <sheetView workbookViewId="0">
      <pane xSplit="4" topLeftCell="AP1" activePane="topRight" state="frozen"/>
      <selection pane="topRight" activeCell="AV12" sqref="AV12"/>
    </sheetView>
  </sheetViews>
  <sheetFormatPr defaultColWidth="9.140625" defaultRowHeight="14.45"/>
  <cols>
    <col min="1" max="1" width="25.140625" style="12" bestFit="1" customWidth="1"/>
    <col min="2" max="3" width="4.42578125" style="6" bestFit="1" customWidth="1"/>
    <col min="4" max="4" width="6" style="6" bestFit="1" customWidth="1"/>
    <col min="5" max="17" width="9.140625" style="6"/>
    <col min="18" max="18" width="9.5703125" style="6" bestFit="1" customWidth="1"/>
    <col min="19" max="38" width="9.140625" style="6"/>
    <col min="39" max="41" width="10.7109375" style="6" bestFit="1" customWidth="1"/>
    <col min="42" max="42" width="10.85546875" style="6" customWidth="1"/>
    <col min="43" max="44" width="10.7109375" style="6" bestFit="1" customWidth="1"/>
    <col min="45" max="45" width="11.140625" style="6" customWidth="1"/>
    <col min="46" max="46" width="10.7109375" style="6" bestFit="1" customWidth="1"/>
    <col min="47" max="16384" width="9.140625" style="6"/>
  </cols>
  <sheetData>
    <row r="1" spans="1:46">
      <c r="A1" s="9" t="s">
        <v>0</v>
      </c>
      <c r="B1" s="4" t="s">
        <v>1</v>
      </c>
      <c r="C1" s="4" t="s">
        <v>2</v>
      </c>
      <c r="D1" s="4" t="s">
        <v>3</v>
      </c>
      <c r="E1" s="5">
        <v>43252</v>
      </c>
      <c r="F1" s="5">
        <v>43282</v>
      </c>
      <c r="G1" s="5">
        <v>43313</v>
      </c>
      <c r="H1" s="5">
        <v>43344</v>
      </c>
      <c r="I1" s="5">
        <v>43374</v>
      </c>
      <c r="J1" s="5">
        <v>43405</v>
      </c>
      <c r="K1" s="5">
        <v>43435</v>
      </c>
      <c r="L1" s="5">
        <v>43466</v>
      </c>
      <c r="M1" s="5">
        <v>43497</v>
      </c>
      <c r="N1" s="5">
        <v>43525</v>
      </c>
      <c r="O1" s="5">
        <v>43556</v>
      </c>
      <c r="P1" s="5">
        <v>43586</v>
      </c>
      <c r="Q1" s="5">
        <v>43617</v>
      </c>
      <c r="R1" s="5">
        <v>43647</v>
      </c>
      <c r="S1" s="5">
        <v>43678</v>
      </c>
      <c r="T1" s="5">
        <v>43709</v>
      </c>
      <c r="U1" s="5">
        <v>43739</v>
      </c>
      <c r="V1" s="5">
        <v>43770</v>
      </c>
      <c r="W1" s="5">
        <v>43800</v>
      </c>
      <c r="X1" s="5">
        <v>43831</v>
      </c>
      <c r="Y1" s="5">
        <v>43862</v>
      </c>
      <c r="Z1" s="5">
        <v>43891</v>
      </c>
      <c r="AA1" s="5">
        <v>43922</v>
      </c>
      <c r="AB1" s="5">
        <v>43952</v>
      </c>
      <c r="AC1" s="5">
        <v>43983</v>
      </c>
      <c r="AD1" s="5">
        <v>44013</v>
      </c>
      <c r="AE1" s="5">
        <v>44044</v>
      </c>
      <c r="AF1" s="5">
        <v>44075</v>
      </c>
      <c r="AG1" s="5">
        <v>44105</v>
      </c>
      <c r="AH1" s="5">
        <v>44136</v>
      </c>
      <c r="AI1" s="5">
        <v>44166</v>
      </c>
      <c r="AJ1" s="5">
        <v>44197</v>
      </c>
      <c r="AK1" s="5">
        <v>44228</v>
      </c>
      <c r="AL1" s="5">
        <v>44256</v>
      </c>
      <c r="AM1" s="79">
        <v>44287</v>
      </c>
      <c r="AN1" s="79">
        <v>44328</v>
      </c>
      <c r="AO1" s="79">
        <v>44356</v>
      </c>
      <c r="AP1" s="79">
        <v>44384</v>
      </c>
      <c r="AQ1" s="79">
        <v>44420</v>
      </c>
      <c r="AR1" s="79">
        <v>44440</v>
      </c>
      <c r="AS1" s="79">
        <v>44476</v>
      </c>
      <c r="AT1" s="79">
        <v>44510</v>
      </c>
    </row>
    <row r="2" spans="1:46">
      <c r="A2" s="9"/>
      <c r="B2" s="4"/>
      <c r="C2" s="4"/>
      <c r="D2" s="4"/>
      <c r="E2" s="5" t="str">
        <f>IF('A1 Engine 1'!E2="","",'A1 Engine 1'!E2)</f>
        <v>CNE-0217</v>
      </c>
      <c r="F2" s="5" t="str">
        <f>IF('A1 Engine 1'!F2="","",'A1 Engine 1'!F2)</f>
        <v>CNE-0235</v>
      </c>
      <c r="G2" s="5" t="str">
        <f>IF('A1 Engine 1'!G2="","",'A1 Engine 1'!G2)</f>
        <v>CNE-0267</v>
      </c>
      <c r="H2" s="5" t="str">
        <f>IF('A1 Engine 1'!H2="","",'A1 Engine 1'!H2)</f>
        <v>CNE-0296</v>
      </c>
      <c r="I2" s="5" t="str">
        <f>IF('A1 Engine 1'!I2="","",'A1 Engine 1'!I2)</f>
        <v>CNE-0316</v>
      </c>
      <c r="J2" s="5" t="str">
        <f>IF('A1 Engine 1'!J2="","",'A1 Engine 1'!J2)</f>
        <v>CNE-0342</v>
      </c>
      <c r="K2" s="5" t="str">
        <f>IF('A1 Engine 1'!K2="","",'A1 Engine 1'!K2)</f>
        <v>CNE-0377</v>
      </c>
      <c r="L2" s="5" t="str">
        <f>IF('A1 Engine 1'!L2="","",'A1 Engine 1'!L2)</f>
        <v>CNE-0401</v>
      </c>
      <c r="M2" s="5" t="str">
        <f>IF('A1 Engine 1'!M2="","",'A1 Engine 1'!M2)</f>
        <v>CNE-0425</v>
      </c>
      <c r="N2" s="5" t="str">
        <f>IF('A1 Engine 1'!N2="","",'A1 Engine 1'!N2)</f>
        <v>CNE-0460</v>
      </c>
      <c r="O2" s="5" t="str">
        <f>IF('A1 Engine 1'!O2="","",'A1 Engine 1'!O2)</f>
        <v>CNE-0504</v>
      </c>
      <c r="P2" s="5" t="str">
        <f>IF('A1 Engine 1'!P2="","",'A1 Engine 1'!P2)</f>
        <v>CNE-0532</v>
      </c>
      <c r="Q2" s="5" t="str">
        <f>IF('A1 Engine 1'!Q2="","",'A1 Engine 1'!Q2)</f>
        <v>CNE-0541</v>
      </c>
      <c r="R2" s="5" t="str">
        <f>IF('A1 Engine 1'!R2="","",'A1 Engine 1'!R2)</f>
        <v>ENE-0584</v>
      </c>
      <c r="S2" s="5" t="str">
        <f>IF('A1 Engine 1'!S2="","",'A1 Engine 1'!S2)</f>
        <v>ENE-0615</v>
      </c>
      <c r="T2" s="5" t="str">
        <f>IF('A1 Engine 1'!T2="","",'A1 Engine 1'!T2)</f>
        <v>ENE-0637</v>
      </c>
      <c r="U2" s="5" t="str">
        <f>IF('A1 Engine 1'!U2="","",'A1 Engine 1'!U2)</f>
        <v>ENE-0668</v>
      </c>
      <c r="V2" s="5" t="str">
        <f>IF('A1 Engine 1'!V2="","",'A1 Engine 1'!V2)</f>
        <v>ENE-0703</v>
      </c>
      <c r="W2" s="5" t="str">
        <f>IF('A1 Engine 1'!W2="","",'A1 Engine 1'!W2)</f>
        <v>ENE-0732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</row>
    <row r="3" spans="1:46" s="13" customFormat="1">
      <c r="A3" s="2" t="s">
        <v>46</v>
      </c>
      <c r="B3" s="1"/>
      <c r="C3" s="1" t="s">
        <v>47</v>
      </c>
      <c r="D3" s="7" t="s">
        <v>48</v>
      </c>
      <c r="E3" s="27">
        <v>54.776142337272816</v>
      </c>
      <c r="F3" s="29">
        <v>0.67628866281309508</v>
      </c>
      <c r="G3" s="29">
        <v>0.70452510360828757</v>
      </c>
      <c r="H3" s="29">
        <v>0.25442318423543775</v>
      </c>
      <c r="I3" s="29">
        <v>0.81940256900311959</v>
      </c>
      <c r="J3" s="29">
        <v>0.80339779253947929</v>
      </c>
      <c r="K3" s="29">
        <v>0.82648296297504142</v>
      </c>
      <c r="L3" s="29">
        <v>0.76</v>
      </c>
      <c r="M3" s="27">
        <v>1.1787166789059855</v>
      </c>
      <c r="N3" s="27">
        <v>1.0031348188185525</v>
      </c>
      <c r="O3" s="27" t="s">
        <v>49</v>
      </c>
      <c r="P3" s="27">
        <v>1.403561821171708</v>
      </c>
      <c r="Q3" s="27">
        <v>6.0274342596321855</v>
      </c>
      <c r="R3" s="27">
        <v>2.2001582383115479</v>
      </c>
      <c r="S3" s="13">
        <v>2.4</v>
      </c>
      <c r="T3" s="27">
        <v>1.1985227185364955</v>
      </c>
      <c r="U3" s="29">
        <v>0.7304322524039939</v>
      </c>
      <c r="V3" s="29">
        <v>0.92180115465551615</v>
      </c>
      <c r="W3" s="29">
        <v>0.48268225066015202</v>
      </c>
      <c r="X3" s="27">
        <v>6.1693082832736534</v>
      </c>
      <c r="Y3" s="27" t="s">
        <v>49</v>
      </c>
      <c r="Z3" s="27">
        <v>7</v>
      </c>
      <c r="AA3" s="27" t="s">
        <v>49</v>
      </c>
      <c r="AB3" s="29">
        <v>0.62315692944832113</v>
      </c>
      <c r="AC3" s="27">
        <v>1.1669930339188277</v>
      </c>
      <c r="AD3" s="27">
        <v>1.3188299621030291</v>
      </c>
      <c r="AE3" s="27">
        <v>1.2136507332597399</v>
      </c>
      <c r="AF3" s="13" t="s">
        <v>49</v>
      </c>
      <c r="AG3" s="29">
        <v>0.65751324408544976</v>
      </c>
      <c r="AH3" s="13">
        <v>45.2</v>
      </c>
      <c r="AI3" s="29">
        <v>0.79114701116525521</v>
      </c>
      <c r="AJ3" s="27">
        <v>1.0157001938467685</v>
      </c>
      <c r="AK3" s="29">
        <v>0.5315224293890991</v>
      </c>
      <c r="AL3" s="45">
        <v>8.5303151286152762E-2</v>
      </c>
      <c r="AM3" s="13" t="s">
        <v>49</v>
      </c>
      <c r="AN3" s="45">
        <v>2.8</v>
      </c>
      <c r="AO3" s="27">
        <v>43.8</v>
      </c>
      <c r="AP3" s="27">
        <v>3.5</v>
      </c>
      <c r="AQ3" s="27">
        <v>67</v>
      </c>
      <c r="AR3" s="27">
        <v>1.7</v>
      </c>
      <c r="AS3" s="27">
        <v>60.91</v>
      </c>
      <c r="AT3" s="27">
        <v>3.1</v>
      </c>
    </row>
    <row r="4" spans="1:46" s="13" customFormat="1">
      <c r="A4" s="2" t="s">
        <v>46</v>
      </c>
      <c r="B4" s="1"/>
      <c r="C4" s="1" t="s">
        <v>50</v>
      </c>
      <c r="D4" s="7" t="s">
        <v>48</v>
      </c>
      <c r="E4" s="27">
        <v>53.171027864614032</v>
      </c>
      <c r="F4" s="29">
        <v>0.43898412497336442</v>
      </c>
      <c r="G4" s="29">
        <v>0.75909460277833518</v>
      </c>
      <c r="H4" s="29">
        <v>0.20093984870942333</v>
      </c>
      <c r="I4" s="29">
        <v>0.51886007881123453</v>
      </c>
      <c r="J4" s="29">
        <v>0.77096004124868633</v>
      </c>
      <c r="K4" s="29">
        <v>0.50052940660431788</v>
      </c>
      <c r="L4" s="29">
        <v>0.55000000000000004</v>
      </c>
      <c r="M4" s="27">
        <v>1.3920530464336756</v>
      </c>
      <c r="N4" s="27">
        <v>0.8617957017506408</v>
      </c>
      <c r="O4" s="27" t="s">
        <v>49</v>
      </c>
      <c r="P4" s="29">
        <v>0.20981266364945797</v>
      </c>
      <c r="Q4" s="29">
        <v>0.39355949473863844</v>
      </c>
      <c r="R4" s="27">
        <v>1.6420420971336969</v>
      </c>
      <c r="S4" s="13">
        <v>1.5</v>
      </c>
      <c r="T4" s="29">
        <v>0.93748933432657888</v>
      </c>
      <c r="U4" s="29">
        <v>0.56862684786251938</v>
      </c>
      <c r="V4" s="29">
        <v>0.320919332606728</v>
      </c>
      <c r="W4" s="29">
        <v>0.31702305702553996</v>
      </c>
      <c r="X4" s="29">
        <v>0.73403305948251218</v>
      </c>
      <c r="Y4" s="27" t="s">
        <v>49</v>
      </c>
      <c r="Z4" s="13">
        <v>1.2</v>
      </c>
      <c r="AA4" s="27" t="s">
        <v>49</v>
      </c>
      <c r="AB4" s="29">
        <v>0.70572922058428345</v>
      </c>
      <c r="AC4" s="27">
        <v>1.1493547472533241</v>
      </c>
      <c r="AD4" s="29">
        <v>0.95516206173793261</v>
      </c>
      <c r="AE4" s="29">
        <v>0.91110871866564469</v>
      </c>
      <c r="AF4" s="13" t="s">
        <v>49</v>
      </c>
      <c r="AG4" s="29">
        <v>0.59382624730035982</v>
      </c>
      <c r="AH4" s="13">
        <v>35.200000000000003</v>
      </c>
      <c r="AI4" s="29">
        <v>0.6222371266829626</v>
      </c>
      <c r="AJ4" s="27">
        <v>1.0004852361051988</v>
      </c>
      <c r="AK4" s="29">
        <v>0.74039337336101674</v>
      </c>
      <c r="AL4" s="29">
        <v>0.5014479940731198</v>
      </c>
      <c r="AM4" s="13" t="s">
        <v>49</v>
      </c>
      <c r="AN4" s="29">
        <v>0.78</v>
      </c>
      <c r="AO4" s="27">
        <v>34.700000000000003</v>
      </c>
      <c r="AP4" s="27">
        <v>2</v>
      </c>
      <c r="AQ4" s="27">
        <v>72.900000000000006</v>
      </c>
      <c r="AR4" s="27">
        <v>2.5</v>
      </c>
      <c r="AS4" s="27">
        <v>60.89</v>
      </c>
      <c r="AT4" s="27">
        <v>2.7</v>
      </c>
    </row>
    <row r="5" spans="1:46" s="13" customFormat="1">
      <c r="A5" s="2" t="s">
        <v>46</v>
      </c>
      <c r="B5" s="1"/>
      <c r="C5" s="1" t="s">
        <v>51</v>
      </c>
      <c r="D5" s="7" t="s">
        <v>48</v>
      </c>
      <c r="E5" s="59">
        <f>AVERAGE(E3:E4)</f>
        <v>53.973585100943424</v>
      </c>
      <c r="F5" s="59">
        <f t="shared" ref="F5:AL5" si="0">AVERAGE(F3:F4)</f>
        <v>0.55763639389322972</v>
      </c>
      <c r="G5" s="59">
        <f t="shared" si="0"/>
        <v>0.73180985319331138</v>
      </c>
      <c r="H5" s="59">
        <f t="shared" si="0"/>
        <v>0.22768151647243054</v>
      </c>
      <c r="I5" s="59">
        <f t="shared" si="0"/>
        <v>0.669131323907177</v>
      </c>
      <c r="J5" s="59">
        <f t="shared" si="0"/>
        <v>0.78717891689408281</v>
      </c>
      <c r="K5" s="59">
        <f t="shared" si="0"/>
        <v>0.66350618478967971</v>
      </c>
      <c r="L5" s="59">
        <f t="shared" si="0"/>
        <v>0.65500000000000003</v>
      </c>
      <c r="M5" s="59">
        <f t="shared" si="0"/>
        <v>1.2853848626698305</v>
      </c>
      <c r="N5" s="59">
        <f t="shared" si="0"/>
        <v>0.93246526028459664</v>
      </c>
      <c r="O5" s="60" t="s">
        <v>49</v>
      </c>
      <c r="P5" s="59">
        <f t="shared" si="0"/>
        <v>0.80668724241058298</v>
      </c>
      <c r="Q5" s="59">
        <f t="shared" si="0"/>
        <v>3.2104968771854119</v>
      </c>
      <c r="R5" s="59">
        <f t="shared" si="0"/>
        <v>1.9211001677226225</v>
      </c>
      <c r="S5" s="59">
        <f t="shared" si="0"/>
        <v>1.95</v>
      </c>
      <c r="T5" s="59">
        <f t="shared" si="0"/>
        <v>1.0680060264315372</v>
      </c>
      <c r="U5" s="59">
        <f t="shared" si="0"/>
        <v>0.64952955013325664</v>
      </c>
      <c r="V5" s="59">
        <f t="shared" si="0"/>
        <v>0.62136024363112208</v>
      </c>
      <c r="W5" s="59">
        <f t="shared" si="0"/>
        <v>0.39985265384284596</v>
      </c>
      <c r="X5" s="59">
        <f t="shared" si="0"/>
        <v>3.4516706713780829</v>
      </c>
      <c r="Y5" s="60" t="s">
        <v>49</v>
      </c>
      <c r="Z5" s="59">
        <f t="shared" si="0"/>
        <v>4.0999999999999996</v>
      </c>
      <c r="AA5" s="60" t="s">
        <v>49</v>
      </c>
      <c r="AB5" s="59">
        <f t="shared" si="0"/>
        <v>0.66444307501630229</v>
      </c>
      <c r="AC5" s="59">
        <f t="shared" si="0"/>
        <v>1.1581738905860759</v>
      </c>
      <c r="AD5" s="59">
        <f t="shared" si="0"/>
        <v>1.1369960119204809</v>
      </c>
      <c r="AE5" s="59">
        <f t="shared" si="0"/>
        <v>1.0623797259626924</v>
      </c>
      <c r="AF5" s="61" t="s">
        <v>49</v>
      </c>
      <c r="AG5" s="59">
        <f t="shared" si="0"/>
        <v>0.62566974569290479</v>
      </c>
      <c r="AH5" s="59">
        <f t="shared" si="0"/>
        <v>40.200000000000003</v>
      </c>
      <c r="AI5" s="59">
        <f t="shared" si="0"/>
        <v>0.70669206892410896</v>
      </c>
      <c r="AJ5" s="59">
        <f t="shared" si="0"/>
        <v>1.0080927149759837</v>
      </c>
      <c r="AK5" s="59">
        <f t="shared" si="0"/>
        <v>0.63595790137505792</v>
      </c>
      <c r="AL5" s="59">
        <f t="shared" si="0"/>
        <v>0.29337557267963627</v>
      </c>
      <c r="AM5" s="61" t="s">
        <v>49</v>
      </c>
      <c r="AN5" s="59">
        <f t="shared" ref="AN5:AO5" si="1">AVERAGE(AN3:AN4)</f>
        <v>1.79</v>
      </c>
      <c r="AO5" s="59">
        <f t="shared" si="1"/>
        <v>39.25</v>
      </c>
      <c r="AP5" s="59">
        <f t="shared" ref="AP5:AQ5" si="2">AVERAGE(AP3:AP4)</f>
        <v>2.75</v>
      </c>
      <c r="AQ5" s="59">
        <f t="shared" si="2"/>
        <v>69.95</v>
      </c>
      <c r="AR5" s="59">
        <f t="shared" ref="AR5:AS5" si="3">AVERAGE(AR3:AR4)</f>
        <v>2.1</v>
      </c>
      <c r="AS5" s="59">
        <f t="shared" si="3"/>
        <v>60.9</v>
      </c>
      <c r="AT5" s="59">
        <f t="shared" ref="AT5" si="4">AVERAGE(AT3:AT4)</f>
        <v>2.9000000000000004</v>
      </c>
    </row>
    <row r="6" spans="1:46" s="13" customFormat="1">
      <c r="A6" s="56" t="s">
        <v>46</v>
      </c>
      <c r="B6" s="1"/>
      <c r="C6" s="1" t="s">
        <v>51</v>
      </c>
      <c r="D6" s="7" t="s">
        <v>52</v>
      </c>
      <c r="E6" s="54">
        <f>E5*E18/1000000</f>
        <v>0.31817555460412072</v>
      </c>
      <c r="F6" s="54">
        <f t="shared" ref="F6:AL6" si="5">F5*F18/1000000</f>
        <v>2.6297639898915414E-3</v>
      </c>
      <c r="G6" s="54">
        <f t="shared" si="5"/>
        <v>4.0315587312871066E-3</v>
      </c>
      <c r="H6" s="54">
        <f t="shared" si="5"/>
        <v>1.3631707206488101E-3</v>
      </c>
      <c r="I6" s="54">
        <f t="shared" si="5"/>
        <v>2.8231598094564068E-3</v>
      </c>
      <c r="J6" s="54">
        <f t="shared" si="5"/>
        <v>4.5850206332417381E-3</v>
      </c>
      <c r="K6" s="54">
        <f t="shared" si="5"/>
        <v>4.0177645316915953E-3</v>
      </c>
      <c r="L6" s="54">
        <f t="shared" si="5"/>
        <v>3.9064199999999999E-3</v>
      </c>
      <c r="M6" s="54">
        <f t="shared" si="5"/>
        <v>2.3722004525337775E-3</v>
      </c>
      <c r="N6" s="54">
        <f t="shared" si="5"/>
        <v>4.9383184700089117E-3</v>
      </c>
      <c r="O6" s="27" t="s">
        <v>49</v>
      </c>
      <c r="P6" s="54">
        <f t="shared" si="5"/>
        <v>4.7546367383995694E-3</v>
      </c>
      <c r="Q6" s="54">
        <f t="shared" si="5"/>
        <v>1.5687307460076731E-2</v>
      </c>
      <c r="R6" s="54">
        <f t="shared" si="5"/>
        <v>1.0081584270325388E-2</v>
      </c>
      <c r="S6" s="54">
        <f t="shared" si="5"/>
        <v>9.3073500000000007E-3</v>
      </c>
      <c r="T6" s="54">
        <f t="shared" si="5"/>
        <v>5.8439699144952426E-3</v>
      </c>
      <c r="U6" s="54">
        <f t="shared" si="5"/>
        <v>3.4316247914112034E-3</v>
      </c>
      <c r="V6" s="54">
        <f t="shared" si="5"/>
        <v>3.0185379682785103E-3</v>
      </c>
      <c r="W6" s="54">
        <f t="shared" si="5"/>
        <v>9.9822235413554923E-4</v>
      </c>
      <c r="X6" s="54">
        <f t="shared" si="5"/>
        <v>1.6984709191416213E-2</v>
      </c>
      <c r="Y6" s="27" t="s">
        <v>49</v>
      </c>
      <c r="Z6" s="54">
        <f t="shared" si="5"/>
        <v>1.8724699999999997E-2</v>
      </c>
      <c r="AA6" s="27" t="s">
        <v>49</v>
      </c>
      <c r="AB6" s="54">
        <f t="shared" si="5"/>
        <v>3.099689531466917E-3</v>
      </c>
      <c r="AC6" s="54">
        <f t="shared" si="5"/>
        <v>4.9797018857291485E-3</v>
      </c>
      <c r="AD6" s="54">
        <f t="shared" si="5"/>
        <v>1.3537147797935363E-2</v>
      </c>
      <c r="AE6" s="54">
        <f t="shared" si="5"/>
        <v>4.4597179211433285E-3</v>
      </c>
      <c r="AF6" s="13" t="s">
        <v>49</v>
      </c>
      <c r="AG6" s="54">
        <f t="shared" si="5"/>
        <v>2.0860070549095105E-3</v>
      </c>
      <c r="AH6" s="54">
        <f t="shared" si="5"/>
        <v>0.14849880000000001</v>
      </c>
      <c r="AI6" s="54">
        <f t="shared" si="5"/>
        <v>4.995326711804313E-3</v>
      </c>
      <c r="AJ6" s="54">
        <f t="shared" si="5"/>
        <v>5.5524069338684983E-3</v>
      </c>
      <c r="AK6" s="54">
        <f t="shared" si="5"/>
        <v>1.8078389796643876E-3</v>
      </c>
      <c r="AL6" s="54">
        <f t="shared" si="5"/>
        <v>8.6982385917058367E-4</v>
      </c>
      <c r="AM6" s="13" t="s">
        <v>49</v>
      </c>
      <c r="AN6" s="54">
        <f t="shared" ref="AN6:AO6" si="6">AN5*AN18/1000000</f>
        <v>8.8962999999999993E-3</v>
      </c>
      <c r="AO6" s="54">
        <f t="shared" si="6"/>
        <v>0.20037125</v>
      </c>
      <c r="AP6" s="54">
        <f t="shared" ref="AP6:AQ6" si="7">AP5*AP18/1000000</f>
        <v>1.2859000000000001E-2</v>
      </c>
      <c r="AQ6" s="54">
        <f t="shared" si="7"/>
        <v>0.31134745000000003</v>
      </c>
      <c r="AR6" s="54">
        <f t="shared" ref="AR6:AS6" si="8">AR5*AR18/1000000</f>
        <v>6.4764000000000002E-3</v>
      </c>
      <c r="AS6" s="54">
        <f t="shared" si="8"/>
        <v>0.25571910000000003</v>
      </c>
      <c r="AT6" s="54">
        <f t="shared" ref="AT6" si="9">AT5*AT18/1000000</f>
        <v>1.2574400000000001E-2</v>
      </c>
    </row>
    <row r="7" spans="1:46" s="13" customFormat="1">
      <c r="A7" s="2" t="s">
        <v>53</v>
      </c>
      <c r="B7" s="1">
        <v>1000</v>
      </c>
      <c r="C7" s="1" t="s">
        <v>47</v>
      </c>
      <c r="D7" s="7" t="s">
        <v>48</v>
      </c>
      <c r="E7" s="62">
        <v>778.81753501536116</v>
      </c>
      <c r="F7" s="62">
        <v>739.73003097328206</v>
      </c>
      <c r="G7" s="62">
        <v>898.88742824867143</v>
      </c>
      <c r="H7" s="62">
        <v>794.66218997665294</v>
      </c>
      <c r="I7" s="62">
        <v>899.61129411309594</v>
      </c>
      <c r="J7" s="62">
        <v>845.83113204724953</v>
      </c>
      <c r="K7" s="62">
        <v>879.13305596964767</v>
      </c>
      <c r="L7" s="62">
        <v>970</v>
      </c>
      <c r="M7" s="62">
        <v>755.77691230354458</v>
      </c>
      <c r="N7" s="62">
        <v>790.0850294529389</v>
      </c>
      <c r="O7" s="60" t="s">
        <v>49</v>
      </c>
      <c r="P7" s="62">
        <v>939.93011410534541</v>
      </c>
      <c r="Q7" s="62">
        <v>886.93667484321475</v>
      </c>
      <c r="R7" s="62">
        <v>873.35312843726228</v>
      </c>
      <c r="S7" s="61">
        <v>851</v>
      </c>
      <c r="T7" s="62">
        <v>893.81194040436969</v>
      </c>
      <c r="U7" s="62">
        <v>762.18836455029157</v>
      </c>
      <c r="V7" s="62">
        <v>1103.8531049411597</v>
      </c>
      <c r="W7" s="62">
        <v>974.96617693193548</v>
      </c>
      <c r="X7" s="61">
        <v>982</v>
      </c>
      <c r="Y7" s="60" t="s">
        <v>49</v>
      </c>
      <c r="Z7" s="61">
        <v>858</v>
      </c>
      <c r="AA7" s="60" t="s">
        <v>49</v>
      </c>
      <c r="AB7" s="62">
        <v>1106.6135130394018</v>
      </c>
      <c r="AC7" s="62">
        <v>1025.7494630567842</v>
      </c>
      <c r="AD7" s="62">
        <v>860.1229601000091</v>
      </c>
      <c r="AE7" s="62">
        <v>871.93731098917544</v>
      </c>
      <c r="AF7" s="61" t="s">
        <v>49</v>
      </c>
      <c r="AG7" s="62">
        <v>1411.6128218435917</v>
      </c>
      <c r="AH7" s="61">
        <v>532</v>
      </c>
      <c r="AI7" s="62">
        <v>983.54529031173831</v>
      </c>
      <c r="AJ7" s="62">
        <v>689.11400510908288</v>
      </c>
      <c r="AK7" s="62">
        <v>609.62530250600946</v>
      </c>
      <c r="AL7" s="62">
        <v>853.82347526555395</v>
      </c>
      <c r="AM7" s="61" t="s">
        <v>49</v>
      </c>
      <c r="AN7" s="62">
        <v>697</v>
      </c>
      <c r="AO7" s="62">
        <v>572</v>
      </c>
      <c r="AP7" s="62">
        <v>836</v>
      </c>
      <c r="AQ7" s="62">
        <v>905</v>
      </c>
      <c r="AR7" s="62">
        <v>953</v>
      </c>
      <c r="AS7" s="62">
        <v>823</v>
      </c>
      <c r="AT7" s="62">
        <v>888</v>
      </c>
    </row>
    <row r="8" spans="1:46" s="13" customFormat="1">
      <c r="A8" s="56" t="s">
        <v>53</v>
      </c>
      <c r="B8" s="1"/>
      <c r="C8" s="1" t="s">
        <v>47</v>
      </c>
      <c r="D8" s="7" t="s">
        <v>52</v>
      </c>
      <c r="E8" s="54">
        <f>E7*E18/1000000</f>
        <v>4.5911477007777153</v>
      </c>
      <c r="F8" s="54">
        <f t="shared" ref="F8:AL8" si="10">F7*F18/1000000</f>
        <v>3.4885015020511014</v>
      </c>
      <c r="G8" s="54">
        <f t="shared" si="10"/>
        <v>4.9519932588867004</v>
      </c>
      <c r="H8" s="54">
        <f t="shared" si="10"/>
        <v>4.7577873117074274</v>
      </c>
      <c r="I8" s="54">
        <f t="shared" si="10"/>
        <v>3.7955874414055635</v>
      </c>
      <c r="J8" s="54">
        <f t="shared" si="10"/>
        <v>4.9266476901802916</v>
      </c>
      <c r="K8" s="54">
        <f t="shared" si="10"/>
        <v>5.3234614716246007</v>
      </c>
      <c r="L8" s="54">
        <f t="shared" si="10"/>
        <v>5.7850799999999998</v>
      </c>
      <c r="M8" s="54">
        <f t="shared" si="10"/>
        <v>1.3947996319617231</v>
      </c>
      <c r="N8" s="54">
        <f t="shared" si="10"/>
        <v>4.1842754470382655</v>
      </c>
      <c r="O8" s="27" t="s">
        <v>49</v>
      </c>
      <c r="P8" s="54">
        <f t="shared" si="10"/>
        <v>5.5399738797142835</v>
      </c>
      <c r="Q8" s="54">
        <f t="shared" si="10"/>
        <v>4.3337990498472223</v>
      </c>
      <c r="R8" s="54">
        <f t="shared" si="10"/>
        <v>4.5831983724879084</v>
      </c>
      <c r="S8" s="54">
        <f t="shared" si="10"/>
        <v>4.0618230000000004</v>
      </c>
      <c r="T8" s="54">
        <f t="shared" si="10"/>
        <v>4.8908058191323223</v>
      </c>
      <c r="U8" s="54">
        <f t="shared" si="10"/>
        <v>4.0268290903459878</v>
      </c>
      <c r="V8" s="54">
        <f t="shared" si="10"/>
        <v>5.3624649192153795</v>
      </c>
      <c r="W8" s="54">
        <f t="shared" si="10"/>
        <v>2.4339791745437376</v>
      </c>
      <c r="X8" s="54">
        <f t="shared" si="10"/>
        <v>4.8321482591824498</v>
      </c>
      <c r="Y8" s="27" t="s">
        <v>49</v>
      </c>
      <c r="Z8" s="54">
        <f t="shared" si="10"/>
        <v>3.9184860000000001</v>
      </c>
      <c r="AA8" s="27" t="s">
        <v>49</v>
      </c>
      <c r="AB8" s="54">
        <f t="shared" si="10"/>
        <v>5.162456274623529</v>
      </c>
      <c r="AC8" s="54">
        <f t="shared" si="10"/>
        <v>4.4103278246798876</v>
      </c>
      <c r="AD8" s="54">
        <f t="shared" si="10"/>
        <v>10.240679398342351</v>
      </c>
      <c r="AE8" s="54">
        <f t="shared" si="10"/>
        <v>3.6602679408327723</v>
      </c>
      <c r="AF8" s="13" t="s">
        <v>49</v>
      </c>
      <c r="AG8" s="54">
        <f t="shared" si="10"/>
        <v>4.7063715729220474</v>
      </c>
      <c r="AH8" s="54">
        <f t="shared" si="10"/>
        <v>1.9652080000000001</v>
      </c>
      <c r="AI8" s="54">
        <f t="shared" si="10"/>
        <v>6.9522926278817074</v>
      </c>
      <c r="AJ8" s="54">
        <f t="shared" si="10"/>
        <v>3.7955252759511491</v>
      </c>
      <c r="AK8" s="54">
        <f t="shared" si="10"/>
        <v>1.7329832406785188</v>
      </c>
      <c r="AL8" s="54">
        <f t="shared" si="10"/>
        <v>2.5314855750342913</v>
      </c>
      <c r="AM8" s="13" t="s">
        <v>49</v>
      </c>
      <c r="AN8" s="54">
        <f t="shared" ref="AN8:AO8" si="11">AN7*AN18/1000000</f>
        <v>3.4640900000000001</v>
      </c>
      <c r="AO8" s="54">
        <f t="shared" si="11"/>
        <v>2.9200599999999999</v>
      </c>
      <c r="AP8" s="54">
        <f t="shared" ref="AP8:AQ8" si="12">AP7*AP18/1000000</f>
        <v>3.9091360000000002</v>
      </c>
      <c r="AQ8" s="54">
        <f t="shared" si="12"/>
        <v>4.0281549999999999</v>
      </c>
      <c r="AR8" s="54">
        <f t="shared" ref="AR8:AS8" si="13">AR7*AR18/1000000</f>
        <v>2.9390520000000002</v>
      </c>
      <c r="AS8" s="54">
        <f t="shared" si="13"/>
        <v>3.4557769999999999</v>
      </c>
      <c r="AT8" s="54">
        <f t="shared" ref="AT8" si="14">AT7*AT18/1000000</f>
        <v>3.850368</v>
      </c>
    </row>
    <row r="9" spans="1:46" s="13" customFormat="1">
      <c r="A9" s="2" t="s">
        <v>54</v>
      </c>
      <c r="B9" s="1">
        <v>500</v>
      </c>
      <c r="C9" s="1" t="s">
        <v>47</v>
      </c>
      <c r="D9" s="7" t="s">
        <v>48</v>
      </c>
      <c r="E9" s="62">
        <v>359.39200032046102</v>
      </c>
      <c r="F9" s="62">
        <v>268.09384157289583</v>
      </c>
      <c r="G9" s="62">
        <v>252.40826442696581</v>
      </c>
      <c r="H9" s="62">
        <v>258.50033350350651</v>
      </c>
      <c r="I9" s="62">
        <v>274.03411895579956</v>
      </c>
      <c r="J9" s="62">
        <v>329.18573850717928</v>
      </c>
      <c r="K9" s="62">
        <v>295.50405049254977</v>
      </c>
      <c r="L9" s="62">
        <v>356</v>
      </c>
      <c r="M9" s="62">
        <v>467.73543640435531</v>
      </c>
      <c r="N9" s="62">
        <v>359.17506030683137</v>
      </c>
      <c r="O9" s="60" t="s">
        <v>49</v>
      </c>
      <c r="P9" s="62">
        <v>366.10096959470872</v>
      </c>
      <c r="Q9" s="62">
        <v>297.96713891956119</v>
      </c>
      <c r="R9" s="62">
        <v>342.33725698184554</v>
      </c>
      <c r="S9" s="61">
        <v>686</v>
      </c>
      <c r="T9" s="62">
        <v>746.81603261853752</v>
      </c>
      <c r="U9" s="62">
        <v>766.42250747610217</v>
      </c>
      <c r="V9" s="62">
        <v>821.91372723730876</v>
      </c>
      <c r="W9" s="62">
        <v>1282.0884460812513</v>
      </c>
      <c r="X9" s="61">
        <v>795</v>
      </c>
      <c r="Y9" s="60" t="s">
        <v>49</v>
      </c>
      <c r="Z9" s="61">
        <v>798</v>
      </c>
      <c r="AA9" s="60" t="s">
        <v>49</v>
      </c>
      <c r="AB9" s="62">
        <v>731.00416133405304</v>
      </c>
      <c r="AC9" s="62">
        <v>720.05747688137205</v>
      </c>
      <c r="AD9" s="62">
        <v>366.68684926890506</v>
      </c>
      <c r="AE9" s="62">
        <v>416.58750644780281</v>
      </c>
      <c r="AF9" s="61" t="s">
        <v>49</v>
      </c>
      <c r="AG9" s="62">
        <v>398.68036097825228</v>
      </c>
      <c r="AH9" s="61">
        <v>397</v>
      </c>
      <c r="AI9" s="62">
        <v>442.83923108635395</v>
      </c>
      <c r="AJ9" s="62">
        <v>414.08944423414135</v>
      </c>
      <c r="AK9" s="62">
        <v>446.05492782720626</v>
      </c>
      <c r="AL9" s="62">
        <v>380.92262721665651</v>
      </c>
      <c r="AM9" s="61" t="s">
        <v>49</v>
      </c>
      <c r="AN9" s="62">
        <v>447</v>
      </c>
      <c r="AO9" s="62">
        <v>410</v>
      </c>
      <c r="AP9" s="62">
        <v>292</v>
      </c>
      <c r="AQ9" s="62">
        <v>416</v>
      </c>
      <c r="AR9" s="62">
        <v>412</v>
      </c>
      <c r="AS9" s="62">
        <v>363</v>
      </c>
      <c r="AT9" s="62">
        <v>332</v>
      </c>
    </row>
    <row r="10" spans="1:46" s="13" customFormat="1">
      <c r="A10" s="56" t="s">
        <v>54</v>
      </c>
      <c r="B10" s="1"/>
      <c r="C10" s="1" t="s">
        <v>47</v>
      </c>
      <c r="D10" s="7" t="s">
        <v>52</v>
      </c>
      <c r="E10" s="54">
        <f>E9*E18/1000000</f>
        <v>2.1186243012834116</v>
      </c>
      <c r="F10" s="54">
        <f t="shared" ref="F10:AK10" si="15">F9*F18/1000000</f>
        <v>1.2643068820488061</v>
      </c>
      <c r="G10" s="54">
        <f t="shared" si="15"/>
        <v>1.3905234233444446</v>
      </c>
      <c r="H10" s="54">
        <f t="shared" si="15"/>
        <v>1.5476885931256597</v>
      </c>
      <c r="I10" s="54">
        <f t="shared" si="15"/>
        <v>1.1561887531110864</v>
      </c>
      <c r="J10" s="54">
        <f t="shared" si="15"/>
        <v>1.9173829110916347</v>
      </c>
      <c r="K10" s="54">
        <f t="shared" si="15"/>
        <v>1.7893815012689174</v>
      </c>
      <c r="L10" s="54">
        <f t="shared" si="15"/>
        <v>2.1231840000000002</v>
      </c>
      <c r="M10" s="54">
        <f t="shared" si="15"/>
        <v>0.86321400393642456</v>
      </c>
      <c r="N10" s="54">
        <f t="shared" si="15"/>
        <v>1.9021843599175317</v>
      </c>
      <c r="O10" s="27" t="s">
        <v>49</v>
      </c>
      <c r="P10" s="54">
        <f t="shared" si="15"/>
        <v>2.1578091588471482</v>
      </c>
      <c r="Q10" s="54">
        <f t="shared" si="15"/>
        <v>1.4559435190382222</v>
      </c>
      <c r="R10" s="54">
        <f t="shared" si="15"/>
        <v>1.7965236603075603</v>
      </c>
      <c r="S10" s="54">
        <f t="shared" si="15"/>
        <v>3.2742779999999998</v>
      </c>
      <c r="T10" s="54">
        <f t="shared" si="15"/>
        <v>4.086466104379423</v>
      </c>
      <c r="U10" s="54">
        <f t="shared" si="15"/>
        <v>4.049199111589223</v>
      </c>
      <c r="V10" s="54">
        <f t="shared" si="15"/>
        <v>3.9928170779268357</v>
      </c>
      <c r="W10" s="54">
        <f t="shared" si="15"/>
        <v>3.2007023951383307</v>
      </c>
      <c r="X10" s="54">
        <f t="shared" si="15"/>
        <v>3.9119733870163413</v>
      </c>
      <c r="Y10" s="27" t="s">
        <v>49</v>
      </c>
      <c r="Z10" s="54">
        <f t="shared" si="15"/>
        <v>3.644466</v>
      </c>
      <c r="AA10" s="27" t="s">
        <v>49</v>
      </c>
      <c r="AB10" s="54">
        <f t="shared" si="15"/>
        <v>3.4102032687906685</v>
      </c>
      <c r="AC10" s="54">
        <f t="shared" si="15"/>
        <v>3.0959699615098972</v>
      </c>
      <c r="AD10" s="54">
        <f t="shared" si="15"/>
        <v>4.3657972605620516</v>
      </c>
      <c r="AE10" s="54">
        <f t="shared" si="15"/>
        <v>1.7487746827492832</v>
      </c>
      <c r="AF10" s="13" t="s">
        <v>49</v>
      </c>
      <c r="AG10" s="54">
        <f t="shared" si="15"/>
        <v>1.3292156946688936</v>
      </c>
      <c r="AH10" s="54">
        <f t="shared" si="15"/>
        <v>1.466518</v>
      </c>
      <c r="AI10" s="54">
        <f t="shared" si="15"/>
        <v>3.1302553648979825</v>
      </c>
      <c r="AJ10" s="54">
        <f t="shared" si="15"/>
        <v>2.2807357569905404</v>
      </c>
      <c r="AK10" s="54">
        <f t="shared" si="15"/>
        <v>1.2680013627534674</v>
      </c>
      <c r="AL10" s="54">
        <f>AL9*AL18/1000000</f>
        <v>1.1293905168199043</v>
      </c>
      <c r="AM10" s="13" t="s">
        <v>49</v>
      </c>
      <c r="AN10" s="54">
        <f t="shared" ref="AN10:AT10" si="16">AN9*AN18/1000000</f>
        <v>2.22159</v>
      </c>
      <c r="AO10" s="54">
        <f t="shared" si="16"/>
        <v>2.0930499999999999</v>
      </c>
      <c r="AP10" s="54">
        <f t="shared" si="16"/>
        <v>1.3653919999999999</v>
      </c>
      <c r="AQ10" s="54">
        <f t="shared" si="16"/>
        <v>1.8516159999999999</v>
      </c>
      <c r="AR10" s="54">
        <f t="shared" si="16"/>
        <v>1.270608</v>
      </c>
      <c r="AS10" s="54">
        <f t="shared" si="16"/>
        <v>1.5242370000000001</v>
      </c>
      <c r="AT10" s="54">
        <f t="shared" si="16"/>
        <v>1.4395519999999999</v>
      </c>
    </row>
    <row r="11" spans="1:46" s="13" customFormat="1">
      <c r="A11" s="2" t="s">
        <v>55</v>
      </c>
      <c r="B11" s="1">
        <v>1400</v>
      </c>
      <c r="C11" s="1" t="s">
        <v>47</v>
      </c>
      <c r="D11" s="7" t="s">
        <v>48</v>
      </c>
      <c r="E11" s="62">
        <v>665.69459873820801</v>
      </c>
      <c r="F11" s="62">
        <v>857.00597970372132</v>
      </c>
      <c r="G11" s="62">
        <v>833.81071207138916</v>
      </c>
      <c r="H11" s="62">
        <v>779.27289567904336</v>
      </c>
      <c r="I11" s="62">
        <v>799.21155616293447</v>
      </c>
      <c r="J11" s="62">
        <v>827.87091912118728</v>
      </c>
      <c r="K11" s="62">
        <v>767.27303259684243</v>
      </c>
      <c r="L11" s="62">
        <v>817</v>
      </c>
      <c r="M11" s="62">
        <v>822.12950958705903</v>
      </c>
      <c r="N11" s="62">
        <v>809.74066517422989</v>
      </c>
      <c r="O11" s="60" t="s">
        <v>49</v>
      </c>
      <c r="P11" s="62">
        <v>864.99828678116808</v>
      </c>
      <c r="Q11" s="62">
        <v>741.33465080557767</v>
      </c>
      <c r="R11" s="62">
        <v>867.29432875701207</v>
      </c>
      <c r="S11" s="61">
        <v>750</v>
      </c>
      <c r="T11" s="62">
        <v>872.29191333818733</v>
      </c>
      <c r="U11" s="62">
        <v>861.97653333192898</v>
      </c>
      <c r="V11" s="62">
        <v>835.56290556429838</v>
      </c>
      <c r="W11" s="62">
        <v>1046.4595441690967</v>
      </c>
      <c r="X11" s="61">
        <v>870</v>
      </c>
      <c r="Y11" s="60" t="s">
        <v>49</v>
      </c>
      <c r="Z11" s="61">
        <v>848</v>
      </c>
      <c r="AA11" s="60" t="s">
        <v>49</v>
      </c>
      <c r="AB11" s="62">
        <v>644.8739162156063</v>
      </c>
      <c r="AC11" s="62">
        <v>877.17814447399519</v>
      </c>
      <c r="AD11" s="62">
        <v>867.9052900439807</v>
      </c>
      <c r="AE11" s="62">
        <v>829.30197848068713</v>
      </c>
      <c r="AF11" s="61" t="s">
        <v>49</v>
      </c>
      <c r="AG11" s="62">
        <v>727.81677375161132</v>
      </c>
      <c r="AH11" s="61">
        <v>685</v>
      </c>
      <c r="AI11" s="62">
        <v>705.44107890289206</v>
      </c>
      <c r="AJ11" s="62">
        <v>725.77688410325868</v>
      </c>
      <c r="AK11" s="62">
        <v>681.31152270442533</v>
      </c>
      <c r="AL11" s="62">
        <v>690.89149683656592</v>
      </c>
      <c r="AM11" s="61" t="s">
        <v>49</v>
      </c>
      <c r="AN11" s="62">
        <v>649</v>
      </c>
      <c r="AO11" s="62">
        <v>614</v>
      </c>
      <c r="AP11" s="62">
        <v>846</v>
      </c>
      <c r="AQ11" s="62">
        <v>790</v>
      </c>
      <c r="AR11" s="62">
        <v>841</v>
      </c>
      <c r="AS11" s="62">
        <v>737</v>
      </c>
      <c r="AT11" s="62">
        <v>792</v>
      </c>
    </row>
    <row r="12" spans="1:46" s="13" customFormat="1">
      <c r="A12" s="56" t="s">
        <v>55</v>
      </c>
      <c r="B12" s="1"/>
      <c r="C12" s="1" t="s">
        <v>47</v>
      </c>
      <c r="D12" s="7" t="s">
        <v>52</v>
      </c>
      <c r="E12" s="54">
        <f>E11*E18/1000000</f>
        <v>3.9242853287282315</v>
      </c>
      <c r="F12" s="54">
        <f t="shared" ref="F12:AL12" si="17">F11*F18/1000000</f>
        <v>4.0415645198689925</v>
      </c>
      <c r="G12" s="54">
        <f t="shared" si="17"/>
        <v>4.593484006567695</v>
      </c>
      <c r="H12" s="54">
        <f t="shared" si="17"/>
        <v>4.6656488029563699</v>
      </c>
      <c r="I12" s="54">
        <f t="shared" si="17"/>
        <v>3.3719867296562342</v>
      </c>
      <c r="J12" s="54">
        <f t="shared" si="17"/>
        <v>4.8220362161226209</v>
      </c>
      <c r="K12" s="54">
        <f t="shared" si="17"/>
        <v>4.6461094819609166</v>
      </c>
      <c r="L12" s="54">
        <f t="shared" si="17"/>
        <v>4.8725880000000004</v>
      </c>
      <c r="M12" s="54">
        <f t="shared" si="17"/>
        <v>1.5172545214458037</v>
      </c>
      <c r="N12" s="54">
        <f t="shared" si="17"/>
        <v>4.2883713239104964</v>
      </c>
      <c r="O12" s="27" t="s">
        <v>49</v>
      </c>
      <c r="P12" s="54">
        <f t="shared" si="17"/>
        <v>5.0983236336953777</v>
      </c>
      <c r="Q12" s="54">
        <f t="shared" si="17"/>
        <v>3.622350384651718</v>
      </c>
      <c r="R12" s="54">
        <f t="shared" si="17"/>
        <v>4.5514028937410229</v>
      </c>
      <c r="S12" s="54">
        <f t="shared" si="17"/>
        <v>3.5797500000000002</v>
      </c>
      <c r="T12" s="54">
        <f t="shared" si="17"/>
        <v>4.7730514360844145</v>
      </c>
      <c r="U12" s="54">
        <f t="shared" si="17"/>
        <v>4.5540345944071019</v>
      </c>
      <c r="V12" s="54">
        <f t="shared" si="17"/>
        <v>4.0591241251480312</v>
      </c>
      <c r="W12" s="54">
        <f t="shared" si="17"/>
        <v>2.6124606143008076</v>
      </c>
      <c r="X12" s="54">
        <f t="shared" si="17"/>
        <v>4.2810274801310904</v>
      </c>
      <c r="Y12" s="27" t="s">
        <v>49</v>
      </c>
      <c r="Z12" s="54">
        <f t="shared" si="17"/>
        <v>3.8728159999999998</v>
      </c>
      <c r="AA12" s="27" t="s">
        <v>49</v>
      </c>
      <c r="AB12" s="54">
        <f t="shared" si="17"/>
        <v>3.0083975623653609</v>
      </c>
      <c r="AC12" s="54">
        <f t="shared" si="17"/>
        <v>3.7715283479125472</v>
      </c>
      <c r="AD12" s="54">
        <f t="shared" si="17"/>
        <v>10.333336320230666</v>
      </c>
      <c r="AE12" s="54">
        <f t="shared" si="17"/>
        <v>3.481290921773311</v>
      </c>
      <c r="AF12" s="13" t="s">
        <v>49</v>
      </c>
      <c r="AG12" s="54">
        <f t="shared" si="17"/>
        <v>2.4265691847477111</v>
      </c>
      <c r="AH12" s="54">
        <f t="shared" si="17"/>
        <v>2.5303900000000001</v>
      </c>
      <c r="AI12" s="54">
        <f t="shared" si="17"/>
        <v>4.9864839581581615</v>
      </c>
      <c r="AJ12" s="54">
        <f t="shared" si="17"/>
        <v>3.9974583129810748</v>
      </c>
      <c r="AK12" s="54">
        <f t="shared" si="17"/>
        <v>1.9367658226690687</v>
      </c>
      <c r="AL12" s="54">
        <f t="shared" si="17"/>
        <v>2.0484115380074934</v>
      </c>
      <c r="AM12" s="13" t="s">
        <v>49</v>
      </c>
      <c r="AN12" s="54">
        <f t="shared" ref="AN12:AO12" si="18">AN11*AN18/1000000</f>
        <v>3.22553</v>
      </c>
      <c r="AO12" s="54">
        <f t="shared" si="18"/>
        <v>3.1344699999999999</v>
      </c>
      <c r="AP12" s="54">
        <f t="shared" ref="AP12:AQ12" si="19">AP11*AP18/1000000</f>
        <v>3.9558960000000001</v>
      </c>
      <c r="AQ12" s="54">
        <f t="shared" si="19"/>
        <v>3.5162900000000001</v>
      </c>
      <c r="AR12" s="54">
        <f t="shared" ref="AR12:AS12" si="20">AR11*AR18/1000000</f>
        <v>2.5936439999999998</v>
      </c>
      <c r="AS12" s="54">
        <f t="shared" si="20"/>
        <v>3.0946630000000002</v>
      </c>
      <c r="AT12" s="54">
        <f t="shared" ref="AT12" si="21">AT11*AT18/1000000</f>
        <v>3.4341119999999998</v>
      </c>
    </row>
    <row r="13" spans="1:46" s="13" customFormat="1">
      <c r="A13" s="2" t="s">
        <v>56</v>
      </c>
      <c r="B13" s="1"/>
      <c r="C13" s="1" t="s">
        <v>47</v>
      </c>
      <c r="D13" s="7" t="s">
        <v>57</v>
      </c>
      <c r="E13" s="27">
        <v>8.5492916666666527</v>
      </c>
      <c r="F13" s="27">
        <v>10.204405250000001</v>
      </c>
      <c r="G13" s="27">
        <v>9.8410833333333141</v>
      </c>
      <c r="H13" s="27">
        <v>9.8388751833333306</v>
      </c>
      <c r="I13" s="27">
        <v>10.009418887500006</v>
      </c>
      <c r="J13" s="27">
        <v>9.9078333333333735</v>
      </c>
      <c r="K13" s="27">
        <v>9.9497056666666701</v>
      </c>
      <c r="L13" s="27">
        <v>10</v>
      </c>
      <c r="M13" s="27">
        <v>9.5790010041666616</v>
      </c>
      <c r="N13" s="27">
        <v>10.153339004149379</v>
      </c>
      <c r="O13" s="27" t="s">
        <v>49</v>
      </c>
      <c r="P13" s="27">
        <v>9.9951046025104802</v>
      </c>
      <c r="Q13" s="27">
        <v>8.0362639933824571</v>
      </c>
      <c r="R13" s="27">
        <v>9.5653202833333406</v>
      </c>
      <c r="S13" s="13">
        <v>10</v>
      </c>
      <c r="T13" s="27">
        <v>10.666692647037504</v>
      </c>
      <c r="U13" s="27">
        <v>9.765666666666645</v>
      </c>
      <c r="V13" s="27">
        <v>9.792802176872879</v>
      </c>
      <c r="W13" s="27">
        <v>9.3848888888888773</v>
      </c>
      <c r="X13" s="13">
        <v>9.9</v>
      </c>
      <c r="Y13" s="27" t="s">
        <v>49</v>
      </c>
      <c r="Z13" s="13">
        <v>9.8000000000000007</v>
      </c>
      <c r="AA13" s="27" t="s">
        <v>49</v>
      </c>
      <c r="AB13" s="27">
        <v>9.9764716434145431</v>
      </c>
      <c r="AC13" s="27">
        <v>10.07244779166666</v>
      </c>
      <c r="AD13" s="27">
        <v>9.7632812375000011</v>
      </c>
      <c r="AE13" s="27">
        <v>9.7818975250000051</v>
      </c>
      <c r="AF13" s="13" t="s">
        <v>49</v>
      </c>
      <c r="AG13" s="27">
        <v>9.9093931249999994</v>
      </c>
      <c r="AH13" s="13">
        <v>7.3</v>
      </c>
      <c r="AI13" s="27">
        <v>9.8920116374999996</v>
      </c>
      <c r="AJ13" s="27">
        <v>10.197998755186722</v>
      </c>
      <c r="AK13" s="27">
        <v>10.097703526970951</v>
      </c>
      <c r="AL13" s="27">
        <v>10.080853817427387</v>
      </c>
      <c r="AM13" s="13" t="s">
        <v>49</v>
      </c>
      <c r="AN13" s="27">
        <v>10.3</v>
      </c>
      <c r="AO13" s="27">
        <v>8.6999999999999993</v>
      </c>
      <c r="AP13" s="27">
        <v>10.3</v>
      </c>
      <c r="AQ13" s="27">
        <v>8.1</v>
      </c>
      <c r="AR13" s="27">
        <v>9.8000000000000007</v>
      </c>
      <c r="AS13" s="27">
        <v>8.3000000000000007</v>
      </c>
      <c r="AT13" s="27">
        <v>10.3</v>
      </c>
    </row>
    <row r="14" spans="1:46" s="13" customFormat="1">
      <c r="A14" s="10" t="s">
        <v>58</v>
      </c>
      <c r="B14" s="7"/>
      <c r="C14" s="1" t="s">
        <v>47</v>
      </c>
      <c r="D14" s="7" t="s">
        <v>57</v>
      </c>
      <c r="E14" s="27">
        <v>11.567288079099807</v>
      </c>
      <c r="F14" s="27">
        <v>7.2846059175938489</v>
      </c>
      <c r="G14" s="27">
        <v>8.2872556809561821</v>
      </c>
      <c r="H14" s="27">
        <v>1.7475306531899604</v>
      </c>
      <c r="I14" s="27">
        <v>7.4854767642626134</v>
      </c>
      <c r="J14" s="27">
        <v>7.5670090060722828</v>
      </c>
      <c r="K14" s="27">
        <v>5.8273124066542499</v>
      </c>
      <c r="L14" s="27">
        <v>8</v>
      </c>
      <c r="M14" s="27">
        <v>15.497503350742914</v>
      </c>
      <c r="N14" s="27">
        <v>9.4783127162367506</v>
      </c>
      <c r="O14" s="27" t="s">
        <v>49</v>
      </c>
      <c r="P14" s="27">
        <v>6.1683531993772673</v>
      </c>
      <c r="Q14" s="27">
        <f>'[1]A2 Engine 2'!P9</f>
        <v>1.0745514999934154</v>
      </c>
      <c r="R14" s="27">
        <v>10.947577071217568</v>
      </c>
      <c r="S14" s="13">
        <v>11.3</v>
      </c>
      <c r="T14" s="27">
        <v>10.674291656696168</v>
      </c>
      <c r="U14" s="27">
        <v>10.316305631742846</v>
      </c>
      <c r="V14" s="27">
        <v>10.043762204131898</v>
      </c>
      <c r="W14" s="27">
        <v>7.8992906430396745</v>
      </c>
      <c r="X14" s="27">
        <v>10.746716233719733</v>
      </c>
      <c r="Y14" s="27" t="s">
        <v>49</v>
      </c>
      <c r="Z14" s="13">
        <v>9.9</v>
      </c>
      <c r="AA14" s="27" t="s">
        <v>49</v>
      </c>
      <c r="AB14" s="27">
        <v>8.9189265207104551</v>
      </c>
      <c r="AC14" s="27">
        <v>8.389893341632499</v>
      </c>
      <c r="AD14" s="27">
        <v>11.937699791522807</v>
      </c>
      <c r="AE14" s="27">
        <v>11.612404026074806</v>
      </c>
      <c r="AF14" s="13" t="s">
        <v>49</v>
      </c>
      <c r="AG14" s="27">
        <v>10.178194248927944</v>
      </c>
      <c r="AH14" s="13">
        <v>11.4</v>
      </c>
      <c r="AI14" s="27">
        <v>10.819814798955088</v>
      </c>
      <c r="AJ14" s="27">
        <v>9.1908904523447781</v>
      </c>
      <c r="AK14" s="27">
        <v>8.3694903381132928</v>
      </c>
      <c r="AL14" s="27">
        <v>7.9639572489127266</v>
      </c>
      <c r="AM14" s="13" t="s">
        <v>49</v>
      </c>
      <c r="AN14" s="27">
        <v>15.6</v>
      </c>
      <c r="AO14" s="27">
        <v>10.5</v>
      </c>
      <c r="AP14" s="27">
        <v>10</v>
      </c>
      <c r="AQ14" s="27">
        <v>15.2</v>
      </c>
      <c r="AR14" s="27">
        <v>9.6999999999999993</v>
      </c>
      <c r="AS14" s="27">
        <v>12.9</v>
      </c>
      <c r="AT14" s="27">
        <v>12</v>
      </c>
    </row>
    <row r="15" spans="1:46" s="13" customFormat="1">
      <c r="A15" s="10" t="s">
        <v>59</v>
      </c>
      <c r="B15" s="7"/>
      <c r="C15" s="1" t="s">
        <v>47</v>
      </c>
      <c r="D15" s="7" t="s">
        <v>60</v>
      </c>
      <c r="E15" s="28">
        <v>201.5</v>
      </c>
      <c r="F15" s="28">
        <v>184</v>
      </c>
      <c r="G15" s="28">
        <v>197</v>
      </c>
      <c r="H15" s="28">
        <v>323</v>
      </c>
      <c r="I15" s="28">
        <v>392.5</v>
      </c>
      <c r="J15" s="28">
        <v>220.5</v>
      </c>
      <c r="K15" s="28">
        <v>200</v>
      </c>
      <c r="L15" s="28">
        <v>191</v>
      </c>
      <c r="M15" s="28">
        <v>172</v>
      </c>
      <c r="N15" s="28">
        <v>185</v>
      </c>
      <c r="O15" s="28" t="s">
        <v>49</v>
      </c>
      <c r="P15" s="13">
        <v>210</v>
      </c>
      <c r="Q15" s="28">
        <f>'[1]A2 Engine 2'!P10</f>
        <v>184</v>
      </c>
      <c r="R15" s="13">
        <v>340</v>
      </c>
      <c r="S15" s="13">
        <v>184</v>
      </c>
      <c r="T15" s="13">
        <v>254</v>
      </c>
      <c r="U15" s="13">
        <v>375</v>
      </c>
      <c r="V15" s="28">
        <v>383.5</v>
      </c>
      <c r="W15" s="28">
        <v>500.75</v>
      </c>
      <c r="X15" s="28">
        <v>384.75</v>
      </c>
      <c r="Y15" s="28" t="s">
        <v>49</v>
      </c>
      <c r="Z15" s="13">
        <v>399</v>
      </c>
      <c r="AA15" s="28" t="s">
        <v>49</v>
      </c>
      <c r="AB15" s="13">
        <v>199</v>
      </c>
      <c r="AC15" s="13">
        <v>192</v>
      </c>
      <c r="AD15" s="13">
        <v>180</v>
      </c>
      <c r="AE15" s="13">
        <v>222</v>
      </c>
      <c r="AF15" s="13" t="s">
        <v>49</v>
      </c>
      <c r="AG15" s="13">
        <v>188</v>
      </c>
      <c r="AH15" s="13">
        <v>190</v>
      </c>
      <c r="AI15" s="13">
        <v>232</v>
      </c>
      <c r="AJ15" s="28">
        <v>196.42499999999998</v>
      </c>
      <c r="AK15" s="28">
        <v>192</v>
      </c>
      <c r="AL15" s="28">
        <v>171</v>
      </c>
      <c r="AM15" s="13" t="s">
        <v>49</v>
      </c>
      <c r="AN15" s="28">
        <v>180</v>
      </c>
      <c r="AO15" s="28">
        <v>179</v>
      </c>
      <c r="AP15" s="28">
        <v>179</v>
      </c>
      <c r="AQ15" s="28">
        <v>175</v>
      </c>
      <c r="AR15" s="28">
        <v>307</v>
      </c>
      <c r="AS15" s="28">
        <v>192</v>
      </c>
      <c r="AT15" s="28">
        <v>332</v>
      </c>
    </row>
    <row r="16" spans="1:46" s="13" customFormat="1">
      <c r="A16" s="10" t="s">
        <v>61</v>
      </c>
      <c r="B16" s="7"/>
      <c r="C16" s="1" t="s">
        <v>47</v>
      </c>
      <c r="D16" s="7" t="s">
        <v>62</v>
      </c>
      <c r="E16" s="27">
        <v>22.016738753970586</v>
      </c>
      <c r="F16" s="27">
        <v>17.401763788846559</v>
      </c>
      <c r="G16" s="27">
        <v>20.672178893125974</v>
      </c>
      <c r="H16" s="27">
        <v>26.593699816600989</v>
      </c>
      <c r="I16" s="27">
        <v>22.397707128840349</v>
      </c>
      <c r="J16" s="27">
        <v>22.672788322084244</v>
      </c>
      <c r="K16" s="27">
        <v>22.132491254284698</v>
      </c>
      <c r="L16" s="27">
        <v>21.9</v>
      </c>
      <c r="M16" s="27">
        <v>12.051557212576846</v>
      </c>
      <c r="N16" s="27">
        <v>20.376905287087872</v>
      </c>
      <c r="O16" s="27" t="s">
        <v>49</v>
      </c>
      <c r="P16" s="27">
        <v>21.926804011534323</v>
      </c>
      <c r="Q16" s="27">
        <f>'[1]A2 Engine 2'!P11</f>
        <v>21.967188870805032</v>
      </c>
      <c r="R16" s="27">
        <v>25.423464794572737</v>
      </c>
      <c r="S16" s="13">
        <v>17.7</v>
      </c>
      <c r="T16" s="27">
        <v>25.194786199357392</v>
      </c>
      <c r="U16" s="27">
        <v>27.839266739879612</v>
      </c>
      <c r="V16" s="27">
        <v>25.43159533571535</v>
      </c>
      <c r="W16" s="27">
        <v>14.814666583472164</v>
      </c>
      <c r="X16" s="28">
        <v>25.961885869043098</v>
      </c>
      <c r="Y16" s="27" t="s">
        <v>49</v>
      </c>
      <c r="Z16" s="13">
        <v>24.9</v>
      </c>
      <c r="AA16" s="27" t="s">
        <v>49</v>
      </c>
      <c r="AB16" s="27">
        <v>17.985815934918726</v>
      </c>
      <c r="AC16" s="27">
        <v>16.222013700501819</v>
      </c>
      <c r="AD16" s="27">
        <v>4.5529908716640826</v>
      </c>
      <c r="AE16" s="27">
        <v>16.873394562787915</v>
      </c>
      <c r="AF16" s="13" t="s">
        <v>49</v>
      </c>
      <c r="AG16" s="27">
        <v>12.322037602788512</v>
      </c>
      <c r="AH16" s="13">
        <v>11.1</v>
      </c>
      <c r="AI16" s="27">
        <v>29.673289069595572</v>
      </c>
      <c r="AJ16" s="27">
        <v>21.380768428400138</v>
      </c>
      <c r="AK16" s="27">
        <v>10.683079378185205</v>
      </c>
      <c r="AL16" s="27">
        <v>10.639100836810918</v>
      </c>
      <c r="AM16" s="13" t="s">
        <v>49</v>
      </c>
      <c r="AN16" s="27">
        <v>19</v>
      </c>
      <c r="AO16" s="27">
        <v>16.899999999999999</v>
      </c>
      <c r="AP16" s="27">
        <v>17.5</v>
      </c>
      <c r="AQ16" s="27">
        <v>15.3</v>
      </c>
      <c r="AR16" s="27">
        <v>13.5</v>
      </c>
      <c r="AS16" s="27">
        <v>14</v>
      </c>
      <c r="AT16" s="27">
        <v>22</v>
      </c>
    </row>
    <row r="17" spans="1:46" s="13" customFormat="1">
      <c r="A17" s="11" t="s">
        <v>63</v>
      </c>
      <c r="B17" s="8"/>
      <c r="C17" s="1" t="s">
        <v>47</v>
      </c>
      <c r="D17" s="7" t="s">
        <v>64</v>
      </c>
      <c r="E17" s="28">
        <v>15877.584604708109</v>
      </c>
      <c r="F17" s="28">
        <v>12549.450666426628</v>
      </c>
      <c r="G17" s="28">
        <v>14907.942225552166</v>
      </c>
      <c r="H17" s="28">
        <v>19178.304448661525</v>
      </c>
      <c r="I17" s="28">
        <v>16152.32364173383</v>
      </c>
      <c r="J17" s="28">
        <v>16350.701111153836</v>
      </c>
      <c r="K17" s="28">
        <v>15961.060642530119</v>
      </c>
      <c r="L17" s="28">
        <v>15823</v>
      </c>
      <c r="M17" s="28">
        <v>4921.0644193386615</v>
      </c>
      <c r="N17" s="28">
        <v>14695.002801880179</v>
      </c>
      <c r="O17" s="28" t="s">
        <v>49</v>
      </c>
      <c r="P17" s="28">
        <v>15812.727293282869</v>
      </c>
      <c r="Q17" s="28">
        <f>'[1]A2 Engine 2'!P12</f>
        <v>10189.038907390668</v>
      </c>
      <c r="R17" s="28">
        <v>18334.378117097312</v>
      </c>
      <c r="S17" s="13">
        <v>12740</v>
      </c>
      <c r="T17" s="28">
        <v>18169.464331118783</v>
      </c>
      <c r="U17" s="28">
        <v>20076.557111155227</v>
      </c>
      <c r="V17" s="28">
        <v>18705.212522016362</v>
      </c>
      <c r="W17" s="28">
        <v>10683.740434863477</v>
      </c>
      <c r="X17" s="28">
        <v>19095.246925810865</v>
      </c>
      <c r="Y17" s="28" t="s">
        <v>49</v>
      </c>
      <c r="Z17" s="13">
        <v>18281</v>
      </c>
      <c r="AA17" s="28" t="s">
        <v>49</v>
      </c>
      <c r="AB17" s="28">
        <v>12970.645533952129</v>
      </c>
      <c r="AC17" s="28">
        <v>11698.662452539713</v>
      </c>
      <c r="AD17" s="28">
        <v>3283.4335083470537</v>
      </c>
      <c r="AE17" s="28">
        <v>12168.412076514791</v>
      </c>
      <c r="AF17" s="13" t="s">
        <v>49</v>
      </c>
      <c r="AG17" s="28">
        <v>8886.1568794054947</v>
      </c>
      <c r="AH17" s="13">
        <v>8180</v>
      </c>
      <c r="AI17" s="28">
        <v>21399.180095076375</v>
      </c>
      <c r="AJ17" s="28">
        <v>15418.948438690672</v>
      </c>
      <c r="AK17" s="28">
        <v>7857.5200462509156</v>
      </c>
      <c r="AL17" s="28">
        <v>7672.4907145488069</v>
      </c>
      <c r="AM17" s="13" t="s">
        <v>49</v>
      </c>
      <c r="AN17" s="28">
        <v>13986</v>
      </c>
      <c r="AO17" s="28">
        <v>12437</v>
      </c>
      <c r="AP17" s="28">
        <v>12890</v>
      </c>
      <c r="AQ17" s="28">
        <v>11218</v>
      </c>
      <c r="AR17" s="28">
        <v>9897</v>
      </c>
      <c r="AS17" s="28">
        <v>10332</v>
      </c>
      <c r="AT17" s="28">
        <v>16163</v>
      </c>
    </row>
    <row r="18" spans="1:46" s="13" customFormat="1">
      <c r="A18" s="11" t="s">
        <v>65</v>
      </c>
      <c r="B18" s="8"/>
      <c r="C18" s="1" t="s">
        <v>47</v>
      </c>
      <c r="D18" s="7" t="s">
        <v>64</v>
      </c>
      <c r="E18" s="28">
        <v>5895.0235380706481</v>
      </c>
      <c r="F18" s="28">
        <v>4715.9116920820279</v>
      </c>
      <c r="G18" s="28">
        <v>5509.0249382337151</v>
      </c>
      <c r="H18" s="28">
        <v>5987.1821910228427</v>
      </c>
      <c r="I18" s="28">
        <v>4219.1416073177888</v>
      </c>
      <c r="J18" s="28">
        <v>5824.6232652324279</v>
      </c>
      <c r="K18" s="28">
        <v>6055.3535502689538</v>
      </c>
      <c r="L18" s="28">
        <v>5964</v>
      </c>
      <c r="M18" s="28">
        <v>1845.5176511154473</v>
      </c>
      <c r="N18" s="28">
        <v>5295.9811805768431</v>
      </c>
      <c r="O18" s="28" t="s">
        <v>49</v>
      </c>
      <c r="P18" s="28">
        <v>5894.0274352071401</v>
      </c>
      <c r="Q18" s="28">
        <f>'[1]A2 Engine 2'!P13</f>
        <v>4886.2553243875218</v>
      </c>
      <c r="R18" s="28">
        <v>5247.8181199039973</v>
      </c>
      <c r="S18" s="13">
        <v>4773</v>
      </c>
      <c r="T18" s="28">
        <v>5471.8510662541294</v>
      </c>
      <c r="U18" s="28">
        <v>5283.2466062662979</v>
      </c>
      <c r="V18" s="27">
        <v>4857.9515654859006</v>
      </c>
      <c r="W18" s="28">
        <v>2496.4755005174493</v>
      </c>
      <c r="X18" s="28">
        <v>4920.7212415299891</v>
      </c>
      <c r="Y18" s="28" t="s">
        <v>49</v>
      </c>
      <c r="Z18" s="13">
        <v>4567</v>
      </c>
      <c r="AA18" s="28" t="s">
        <v>49</v>
      </c>
      <c r="AB18" s="28">
        <v>4665.0941939471113</v>
      </c>
      <c r="AC18" s="28">
        <v>4299.6150458971651</v>
      </c>
      <c r="AD18" s="28">
        <v>11906.064450542788</v>
      </c>
      <c r="AE18" s="28">
        <v>4197.8567664232141</v>
      </c>
      <c r="AF18" s="13" t="s">
        <v>49</v>
      </c>
      <c r="AG18" s="28">
        <v>3334.0385551155887</v>
      </c>
      <c r="AH18" s="13">
        <v>3694</v>
      </c>
      <c r="AI18" s="28">
        <v>7068.6044622085001</v>
      </c>
      <c r="AJ18" s="28">
        <v>5507.833606357106</v>
      </c>
      <c r="AK18" s="28">
        <v>2842.7022854115144</v>
      </c>
      <c r="AL18" s="28">
        <v>2964.8816744549631</v>
      </c>
      <c r="AM18" s="13" t="s">
        <v>49</v>
      </c>
      <c r="AN18" s="28">
        <v>4970</v>
      </c>
      <c r="AO18" s="28">
        <v>5105</v>
      </c>
      <c r="AP18" s="28">
        <v>4676</v>
      </c>
      <c r="AQ18" s="28">
        <v>4451</v>
      </c>
      <c r="AR18" s="28">
        <v>3084</v>
      </c>
      <c r="AS18" s="28">
        <v>4199</v>
      </c>
      <c r="AT18" s="28">
        <v>4336</v>
      </c>
    </row>
  </sheetData>
  <phoneticPr fontId="13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8"/>
  <sheetViews>
    <sheetView workbookViewId="0">
      <pane xSplit="4" topLeftCell="AO1" activePane="topRight" state="frozen"/>
      <selection pane="topRight" activeCell="AT20" sqref="AT20"/>
    </sheetView>
  </sheetViews>
  <sheetFormatPr defaultColWidth="9.140625" defaultRowHeight="14.45"/>
  <cols>
    <col min="1" max="1" width="25.140625" style="12" bestFit="1" customWidth="1"/>
    <col min="2" max="2" width="4.140625" style="6" bestFit="1" customWidth="1"/>
    <col min="3" max="3" width="4.42578125" style="6" bestFit="1" customWidth="1"/>
    <col min="4" max="4" width="6" style="6" bestFit="1" customWidth="1"/>
    <col min="5" max="17" width="9.140625" style="6"/>
    <col min="18" max="18" width="9.5703125" style="6" bestFit="1" customWidth="1"/>
    <col min="19" max="38" width="9.140625" style="6"/>
    <col min="39" max="41" width="10.7109375" style="6" bestFit="1" customWidth="1"/>
    <col min="42" max="42" width="10.85546875" style="6" customWidth="1"/>
    <col min="43" max="46" width="10.7109375" style="6" bestFit="1" customWidth="1"/>
    <col min="47" max="16384" width="9.140625" style="6"/>
  </cols>
  <sheetData>
    <row r="1" spans="1:46">
      <c r="A1" s="9" t="s">
        <v>0</v>
      </c>
      <c r="B1" s="4" t="s">
        <v>1</v>
      </c>
      <c r="C1" s="4" t="s">
        <v>2</v>
      </c>
      <c r="D1" s="4" t="s">
        <v>3</v>
      </c>
      <c r="E1" s="5">
        <v>43252</v>
      </c>
      <c r="F1" s="5">
        <v>43282</v>
      </c>
      <c r="G1" s="5">
        <v>43313</v>
      </c>
      <c r="H1" s="5">
        <v>43344</v>
      </c>
      <c r="I1" s="5">
        <v>43374</v>
      </c>
      <c r="J1" s="5">
        <v>43405</v>
      </c>
      <c r="K1" s="5">
        <v>43435</v>
      </c>
      <c r="L1" s="5">
        <v>43466</v>
      </c>
      <c r="M1" s="5">
        <v>43497</v>
      </c>
      <c r="N1" s="5">
        <v>43525</v>
      </c>
      <c r="O1" s="5">
        <v>43556</v>
      </c>
      <c r="P1" s="5">
        <v>43586</v>
      </c>
      <c r="Q1" s="5">
        <v>43617</v>
      </c>
      <c r="R1" s="5">
        <v>43647</v>
      </c>
      <c r="S1" s="5">
        <v>43678</v>
      </c>
      <c r="T1" s="5">
        <v>43709</v>
      </c>
      <c r="U1" s="5">
        <v>43739</v>
      </c>
      <c r="V1" s="5">
        <v>43770</v>
      </c>
      <c r="W1" s="5">
        <v>43800</v>
      </c>
      <c r="X1" s="5">
        <v>43831</v>
      </c>
      <c r="Y1" s="5">
        <v>43862</v>
      </c>
      <c r="Z1" s="5">
        <v>43891</v>
      </c>
      <c r="AA1" s="5">
        <v>43922</v>
      </c>
      <c r="AB1" s="5">
        <v>43952</v>
      </c>
      <c r="AC1" s="5">
        <v>43983</v>
      </c>
      <c r="AD1" s="5">
        <v>44013</v>
      </c>
      <c r="AE1" s="5">
        <v>44044</v>
      </c>
      <c r="AF1" s="5">
        <v>44075</v>
      </c>
      <c r="AG1" s="5">
        <v>44105</v>
      </c>
      <c r="AH1" s="5">
        <v>44136</v>
      </c>
      <c r="AI1" s="5">
        <v>44166</v>
      </c>
      <c r="AJ1" s="5">
        <v>44197</v>
      </c>
      <c r="AK1" s="5">
        <v>44228</v>
      </c>
      <c r="AL1" s="5">
        <v>44256</v>
      </c>
      <c r="AM1" s="79">
        <v>44300</v>
      </c>
      <c r="AN1" s="79">
        <v>44317</v>
      </c>
      <c r="AO1" s="79">
        <v>44357</v>
      </c>
      <c r="AP1" s="79">
        <v>44378</v>
      </c>
      <c r="AQ1" s="79">
        <v>44419</v>
      </c>
      <c r="AR1" s="79">
        <v>44441</v>
      </c>
      <c r="AS1" s="79">
        <v>44475</v>
      </c>
      <c r="AT1" s="79">
        <v>44511</v>
      </c>
    </row>
    <row r="2" spans="1:46">
      <c r="A2" s="9"/>
      <c r="B2" s="4"/>
      <c r="C2" s="4"/>
      <c r="D2" s="4"/>
      <c r="E2" s="5" t="str">
        <f>IF('A1 Engine 1'!E2="","",'A1 Engine 1'!E2)</f>
        <v>CNE-0217</v>
      </c>
      <c r="F2" s="5" t="str">
        <f>IF('A1 Engine 1'!F2="","",'A1 Engine 1'!F2)</f>
        <v>CNE-0235</v>
      </c>
      <c r="G2" s="5" t="str">
        <f>IF('A1 Engine 1'!G2="","",'A1 Engine 1'!G2)</f>
        <v>CNE-0267</v>
      </c>
      <c r="H2" s="5" t="str">
        <f>IF('A1 Engine 1'!H2="","",'A1 Engine 1'!H2)</f>
        <v>CNE-0296</v>
      </c>
      <c r="I2" s="5" t="str">
        <f>IF('A1 Engine 1'!I2="","",'A1 Engine 1'!I2)</f>
        <v>CNE-0316</v>
      </c>
      <c r="J2" s="5" t="str">
        <f>IF('A1 Engine 1'!J2="","",'A1 Engine 1'!J2)</f>
        <v>CNE-0342</v>
      </c>
      <c r="K2" s="5" t="str">
        <f>IF('A1 Engine 1'!K2="","",'A1 Engine 1'!K2)</f>
        <v>CNE-0377</v>
      </c>
      <c r="L2" s="5" t="str">
        <f>IF('A1 Engine 1'!L2="","",'A1 Engine 1'!L2)</f>
        <v>CNE-0401</v>
      </c>
      <c r="M2" s="5" t="str">
        <f>IF('A1 Engine 1'!M2="","",'A1 Engine 1'!M2)</f>
        <v>CNE-0425</v>
      </c>
      <c r="N2" s="5" t="str">
        <f>IF('A1 Engine 1'!N2="","",'A1 Engine 1'!N2)</f>
        <v>CNE-0460</v>
      </c>
      <c r="O2" s="5" t="str">
        <f>IF('A1 Engine 1'!O2="","",'A1 Engine 1'!O2)</f>
        <v>CNE-0504</v>
      </c>
      <c r="P2" s="5" t="str">
        <f>IF('A1 Engine 1'!P2="","",'A1 Engine 1'!P2)</f>
        <v>CNE-0532</v>
      </c>
      <c r="Q2" s="5" t="str">
        <f>IF('A1 Engine 1'!Q2="","",'A1 Engine 1'!Q2)</f>
        <v>CNE-0541</v>
      </c>
      <c r="R2" s="5" t="str">
        <f>IF('A1 Engine 1'!R2="","",'A1 Engine 1'!R2)</f>
        <v>ENE-0584</v>
      </c>
      <c r="S2" s="5" t="str">
        <f>IF('A1 Engine 1'!S2="","",'A1 Engine 1'!S2)</f>
        <v>ENE-0615</v>
      </c>
      <c r="T2" s="5" t="str">
        <f>IF('A1 Engine 1'!T2="","",'A1 Engine 1'!T2)</f>
        <v>ENE-0637</v>
      </c>
      <c r="U2" s="5" t="str">
        <f>IF('A1 Engine 1'!U2="","",'A1 Engine 1'!U2)</f>
        <v>ENE-0668</v>
      </c>
      <c r="V2" s="5" t="str">
        <f>IF('A1 Engine 1'!V2="","",'A1 Engine 1'!V2)</f>
        <v>ENE-0703</v>
      </c>
      <c r="W2" s="5" t="str">
        <f>IF('A1 Engine 1'!W2="","",'A1 Engine 1'!W2)</f>
        <v>ENE-0732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</row>
    <row r="3" spans="1:46" s="13" customFormat="1">
      <c r="A3" s="2" t="s">
        <v>46</v>
      </c>
      <c r="B3" s="1"/>
      <c r="C3" s="1" t="s">
        <v>47</v>
      </c>
      <c r="D3" s="7" t="s">
        <v>48</v>
      </c>
      <c r="E3" s="27">
        <v>42.290932174634243</v>
      </c>
      <c r="F3" s="29">
        <v>0.59419290198185204</v>
      </c>
      <c r="G3" s="14">
        <v>2.490552264110578</v>
      </c>
      <c r="H3" s="33">
        <v>0.24309007978835342</v>
      </c>
      <c r="I3" s="29">
        <v>0.61866275709858498</v>
      </c>
      <c r="J3" s="27">
        <v>1.2414821657709745</v>
      </c>
      <c r="K3" s="27">
        <v>1.011976250133338</v>
      </c>
      <c r="L3" s="29">
        <v>0.56000000000000005</v>
      </c>
      <c r="M3" s="27">
        <v>1.1165807144989803</v>
      </c>
      <c r="N3" s="27">
        <v>5.4677386211393877</v>
      </c>
      <c r="O3" s="27">
        <v>1.0445858175033087</v>
      </c>
      <c r="P3" s="13" t="s">
        <v>49</v>
      </c>
      <c r="Q3" s="27">
        <f>'[1]A3 Engine 3'!P3</f>
        <v>10.023057173211848</v>
      </c>
      <c r="R3" s="27">
        <v>1.1922872005011198</v>
      </c>
      <c r="S3" s="27">
        <v>1.1874299154635723</v>
      </c>
      <c r="T3" s="27">
        <v>1.3314856750923827</v>
      </c>
      <c r="U3" s="29">
        <v>0.97089480916687043</v>
      </c>
      <c r="V3" s="29">
        <v>0.36978669002959103</v>
      </c>
      <c r="W3" s="29">
        <v>0.44126461192560351</v>
      </c>
      <c r="X3" s="29">
        <v>0.43099720114052942</v>
      </c>
      <c r="Y3" s="13">
        <v>34.9</v>
      </c>
      <c r="Z3" s="13">
        <v>0.69</v>
      </c>
      <c r="AA3" s="29">
        <v>0.68871623268697169</v>
      </c>
      <c r="AB3" s="29">
        <v>0.85</v>
      </c>
      <c r="AC3" s="29">
        <v>0.8088971025352617</v>
      </c>
      <c r="AD3" s="29">
        <v>0.51155157203188206</v>
      </c>
      <c r="AE3" s="45">
        <v>9.1405857377565722E-2</v>
      </c>
      <c r="AF3" s="13">
        <v>1.3</v>
      </c>
      <c r="AG3" s="29">
        <v>0.59132519179085141</v>
      </c>
      <c r="AH3" s="13">
        <v>1.6</v>
      </c>
      <c r="AI3" s="13" t="s">
        <v>49</v>
      </c>
      <c r="AJ3" s="29">
        <v>0.96855715230851247</v>
      </c>
      <c r="AK3" s="53">
        <v>8.360699158967877E-2</v>
      </c>
      <c r="AL3" s="29">
        <v>0.32883437807544313</v>
      </c>
      <c r="AM3" s="29">
        <v>0.61</v>
      </c>
      <c r="AN3" s="13" t="s">
        <v>49</v>
      </c>
      <c r="AO3" s="29">
        <v>42.5</v>
      </c>
      <c r="AP3" s="13" t="s">
        <v>49</v>
      </c>
      <c r="AQ3" s="29">
        <v>1.7</v>
      </c>
      <c r="AR3" s="29">
        <v>1.1000000000000001</v>
      </c>
      <c r="AS3" s="29">
        <v>2.9</v>
      </c>
      <c r="AT3" s="29">
        <v>1.9</v>
      </c>
    </row>
    <row r="4" spans="1:46" s="13" customFormat="1">
      <c r="A4" s="2" t="s">
        <v>46</v>
      </c>
      <c r="B4" s="1"/>
      <c r="C4" s="1" t="s">
        <v>50</v>
      </c>
      <c r="D4" s="7" t="s">
        <v>48</v>
      </c>
      <c r="E4" s="27">
        <v>44.971209702506819</v>
      </c>
      <c r="F4" s="29">
        <v>0.55443127679657633</v>
      </c>
      <c r="G4" s="33">
        <v>0.71938306227138593</v>
      </c>
      <c r="H4" s="33">
        <v>0.17939546159741168</v>
      </c>
      <c r="I4" s="29">
        <v>0.42490595631177525</v>
      </c>
      <c r="J4" s="29">
        <v>0.54317734749902935</v>
      </c>
      <c r="K4" s="29">
        <v>0.83753298127590581</v>
      </c>
      <c r="L4" s="29">
        <v>0.79</v>
      </c>
      <c r="M4" s="27">
        <v>1.0510227302526962</v>
      </c>
      <c r="N4" s="27">
        <v>0.69798109831611443</v>
      </c>
      <c r="O4" s="27">
        <v>1.2109738482015757</v>
      </c>
      <c r="P4" s="13" t="s">
        <v>49</v>
      </c>
      <c r="Q4" s="27">
        <f>'[1]A3 Engine 3'!P4</f>
        <v>13.766334633986231</v>
      </c>
      <c r="R4" s="27">
        <v>0.9854507094977869</v>
      </c>
      <c r="S4" s="27">
        <v>1.2150512924329173</v>
      </c>
      <c r="T4" s="27">
        <v>1.0765565012643279</v>
      </c>
      <c r="U4" s="29">
        <v>0.89910085515793514</v>
      </c>
      <c r="V4" s="28" t="s">
        <v>66</v>
      </c>
      <c r="W4" s="29">
        <v>0.37958973876709862</v>
      </c>
      <c r="X4" s="29">
        <v>0.37391710810587059</v>
      </c>
      <c r="Y4" s="13">
        <v>38.9</v>
      </c>
      <c r="Z4" s="13">
        <v>0.81</v>
      </c>
      <c r="AA4" s="29">
        <v>0.42335651960046883</v>
      </c>
      <c r="AB4" s="29">
        <v>0.56000000000000005</v>
      </c>
      <c r="AC4" s="27">
        <v>1.1719397935408344</v>
      </c>
      <c r="AD4" s="29">
        <v>0.51897035851612083</v>
      </c>
      <c r="AE4" s="45">
        <v>8.6812606583812124E-2</v>
      </c>
      <c r="AF4" s="13">
        <v>0.89</v>
      </c>
      <c r="AG4" s="29">
        <v>0.60348056527861982</v>
      </c>
      <c r="AH4" s="13">
        <v>1.1000000000000001</v>
      </c>
      <c r="AI4" s="13" t="s">
        <v>49</v>
      </c>
      <c r="AJ4" s="29">
        <v>0.85870618733476811</v>
      </c>
      <c r="AK4" s="53">
        <v>8.5733603125633898E-2</v>
      </c>
      <c r="AL4" s="29">
        <v>0.45480655712017054</v>
      </c>
      <c r="AM4" s="29">
        <v>0.81</v>
      </c>
      <c r="AN4" s="13" t="s">
        <v>49</v>
      </c>
      <c r="AO4" s="29">
        <v>30.8</v>
      </c>
      <c r="AP4" s="13" t="s">
        <v>49</v>
      </c>
      <c r="AQ4" s="29">
        <v>1.9</v>
      </c>
      <c r="AR4" s="29">
        <v>1.3</v>
      </c>
      <c r="AS4" s="29">
        <v>2.4</v>
      </c>
      <c r="AT4" s="29">
        <v>1.5</v>
      </c>
    </row>
    <row r="5" spans="1:46" s="13" customFormat="1">
      <c r="A5" s="2" t="s">
        <v>46</v>
      </c>
      <c r="B5" s="1"/>
      <c r="C5" s="1" t="s">
        <v>51</v>
      </c>
      <c r="D5" s="7" t="s">
        <v>48</v>
      </c>
      <c r="E5" s="60">
        <f t="shared" ref="E5:Q5" si="0">AVERAGE(E3:E4)</f>
        <v>43.631070938570531</v>
      </c>
      <c r="F5" s="60">
        <f t="shared" si="0"/>
        <v>0.57431208938921419</v>
      </c>
      <c r="G5" s="60">
        <f t="shared" si="0"/>
        <v>1.6049676631909819</v>
      </c>
      <c r="H5" s="60">
        <f t="shared" si="0"/>
        <v>0.21124277069288255</v>
      </c>
      <c r="I5" s="60">
        <f t="shared" si="0"/>
        <v>0.52178435670518009</v>
      </c>
      <c r="J5" s="60">
        <f t="shared" si="0"/>
        <v>0.89232975663500191</v>
      </c>
      <c r="K5" s="60">
        <f t="shared" si="0"/>
        <v>0.92475461570462192</v>
      </c>
      <c r="L5" s="60">
        <f t="shared" si="0"/>
        <v>0.67500000000000004</v>
      </c>
      <c r="M5" s="60">
        <f t="shared" si="0"/>
        <v>1.0838017223758383</v>
      </c>
      <c r="N5" s="60">
        <f t="shared" si="0"/>
        <v>3.0828598597277512</v>
      </c>
      <c r="O5" s="60">
        <f t="shared" si="0"/>
        <v>1.1277798328524422</v>
      </c>
      <c r="P5" s="61" t="s">
        <v>49</v>
      </c>
      <c r="Q5" s="60">
        <f t="shared" si="0"/>
        <v>11.89469590359904</v>
      </c>
      <c r="R5" s="60">
        <f>AVERAGE(R3:R4)</f>
        <v>1.0888689549994535</v>
      </c>
      <c r="S5" s="60">
        <f t="shared" ref="S5:AL5" si="1">AVERAGE(S3:S4)</f>
        <v>1.2012406039482448</v>
      </c>
      <c r="T5" s="60">
        <f t="shared" si="1"/>
        <v>1.2040210881783553</v>
      </c>
      <c r="U5" s="60">
        <f t="shared" si="1"/>
        <v>0.93499783216240284</v>
      </c>
      <c r="V5" s="60">
        <f t="shared" si="1"/>
        <v>0.36978669002959103</v>
      </c>
      <c r="W5" s="60">
        <f t="shared" si="1"/>
        <v>0.41042717534635109</v>
      </c>
      <c r="X5" s="60">
        <f t="shared" si="1"/>
        <v>0.40245715462319998</v>
      </c>
      <c r="Y5" s="60">
        <f t="shared" si="1"/>
        <v>36.9</v>
      </c>
      <c r="Z5" s="60">
        <f t="shared" si="1"/>
        <v>0.75</v>
      </c>
      <c r="AA5" s="60">
        <f t="shared" si="1"/>
        <v>0.55603637614372026</v>
      </c>
      <c r="AB5" s="60">
        <f t="shared" si="1"/>
        <v>0.70500000000000007</v>
      </c>
      <c r="AC5" s="60">
        <f t="shared" si="1"/>
        <v>0.99041844803804802</v>
      </c>
      <c r="AD5" s="60">
        <f t="shared" si="1"/>
        <v>0.51526096527400145</v>
      </c>
      <c r="AE5" s="60">
        <f t="shared" si="1"/>
        <v>8.910923198068893E-2</v>
      </c>
      <c r="AF5" s="60">
        <f t="shared" si="1"/>
        <v>1.095</v>
      </c>
      <c r="AG5" s="60">
        <f t="shared" si="1"/>
        <v>0.59740287853473562</v>
      </c>
      <c r="AH5" s="60">
        <f t="shared" si="1"/>
        <v>1.35</v>
      </c>
      <c r="AI5" s="61" t="s">
        <v>49</v>
      </c>
      <c r="AJ5" s="60">
        <f t="shared" si="1"/>
        <v>0.91363166982164024</v>
      </c>
      <c r="AK5" s="60">
        <f t="shared" si="1"/>
        <v>8.4670297357656327E-2</v>
      </c>
      <c r="AL5" s="60">
        <f t="shared" si="1"/>
        <v>0.39182046759780687</v>
      </c>
      <c r="AM5" s="60">
        <f t="shared" ref="AM5:AO5" si="2">AVERAGE(AM3:AM4)</f>
        <v>0.71</v>
      </c>
      <c r="AN5" s="61" t="s">
        <v>49</v>
      </c>
      <c r="AO5" s="60">
        <f t="shared" si="2"/>
        <v>36.65</v>
      </c>
      <c r="AP5" s="61" t="s">
        <v>49</v>
      </c>
      <c r="AQ5" s="60">
        <f t="shared" ref="AQ5:AR5" si="3">AVERAGE(AQ3:AQ4)</f>
        <v>1.7999999999999998</v>
      </c>
      <c r="AR5" s="60">
        <f t="shared" si="3"/>
        <v>1.2000000000000002</v>
      </c>
      <c r="AS5" s="60">
        <f t="shared" ref="AS5:AT5" si="4">AVERAGE(AS3:AS4)</f>
        <v>2.65</v>
      </c>
      <c r="AT5" s="60">
        <f t="shared" si="4"/>
        <v>1.7</v>
      </c>
    </row>
    <row r="6" spans="1:46" s="13" customFormat="1">
      <c r="A6" s="56" t="s">
        <v>46</v>
      </c>
      <c r="B6" s="1"/>
      <c r="C6" s="1" t="s">
        <v>51</v>
      </c>
      <c r="D6" s="58" t="s">
        <v>52</v>
      </c>
      <c r="E6" s="55">
        <f t="shared" ref="E6:Q6" si="5">E5*E18/1000000</f>
        <v>0.26729788489551815</v>
      </c>
      <c r="F6" s="55">
        <f t="shared" si="5"/>
        <v>2.7958512739237329E-3</v>
      </c>
      <c r="G6" s="55">
        <f t="shared" si="5"/>
        <v>8.2517979726906363E-3</v>
      </c>
      <c r="H6" s="55">
        <f t="shared" si="5"/>
        <v>1.318626353831689E-3</v>
      </c>
      <c r="I6" s="55">
        <f t="shared" si="5"/>
        <v>2.0104455571589102E-3</v>
      </c>
      <c r="J6" s="55">
        <f t="shared" si="5"/>
        <v>5.2919646051889264E-3</v>
      </c>
      <c r="K6" s="55">
        <f t="shared" si="5"/>
        <v>4.5331461580869073E-3</v>
      </c>
      <c r="L6" s="55">
        <f t="shared" si="5"/>
        <v>4.2666750000000002E-3</v>
      </c>
      <c r="M6" s="55">
        <f t="shared" si="5"/>
        <v>2.958384059001199E-3</v>
      </c>
      <c r="N6" s="55">
        <f t="shared" si="5"/>
        <v>1.6729867012993199E-2</v>
      </c>
      <c r="O6" s="55">
        <f t="shared" si="5"/>
        <v>6.6204880510767157E-3</v>
      </c>
      <c r="P6" s="13" t="s">
        <v>49</v>
      </c>
      <c r="Q6" s="55">
        <f t="shared" si="5"/>
        <v>5.131904761599438E-2</v>
      </c>
      <c r="R6" s="55">
        <f>R5*R18/1000000</f>
        <v>6.8759646842688786E-3</v>
      </c>
      <c r="S6" s="55">
        <f t="shared" ref="S6:AL6" si="6">S5*S18/1000000</f>
        <v>6.2748016998777816E-3</v>
      </c>
      <c r="T6" s="55">
        <f t="shared" si="6"/>
        <v>8.2166371813495575E-3</v>
      </c>
      <c r="U6" s="55">
        <f t="shared" si="6"/>
        <v>5.5756079432898783E-3</v>
      </c>
      <c r="V6" s="55">
        <f t="shared" si="6"/>
        <v>1.9297883184797534E-3</v>
      </c>
      <c r="W6" s="55">
        <f t="shared" si="6"/>
        <v>1.9049231995662242E-3</v>
      </c>
      <c r="X6" s="55">
        <f t="shared" si="6"/>
        <v>1.5138231858959821E-3</v>
      </c>
      <c r="Y6" s="55">
        <f t="shared" si="6"/>
        <v>0.1960866</v>
      </c>
      <c r="Z6" s="55">
        <f t="shared" si="6"/>
        <v>3.96525E-3</v>
      </c>
      <c r="AA6" s="55">
        <f t="shared" si="6"/>
        <v>2.7759445014250875E-3</v>
      </c>
      <c r="AB6" s="55">
        <f t="shared" si="6"/>
        <v>3.2803650000000004E-3</v>
      </c>
      <c r="AC6" s="55">
        <f t="shared" si="6"/>
        <v>4.7802524021665219E-3</v>
      </c>
      <c r="AD6" s="55">
        <f t="shared" si="6"/>
        <v>1.7059732220079053E-3</v>
      </c>
      <c r="AE6" s="55">
        <f t="shared" si="6"/>
        <v>3.7454411632633917E-4</v>
      </c>
      <c r="AF6" s="55">
        <f t="shared" si="6"/>
        <v>4.2584549999999995E-3</v>
      </c>
      <c r="AG6" s="55">
        <f t="shared" si="6"/>
        <v>2.8653880145105303E-3</v>
      </c>
      <c r="AH6" s="55">
        <f t="shared" si="6"/>
        <v>5.7429000000000004E-3</v>
      </c>
      <c r="AI6" s="13" t="s">
        <v>49</v>
      </c>
      <c r="AJ6" s="55">
        <f t="shared" si="6"/>
        <v>4.6237825190857187E-3</v>
      </c>
      <c r="AK6" s="55">
        <f t="shared" si="6"/>
        <v>2.9687288783715254E-4</v>
      </c>
      <c r="AL6" s="55">
        <f t="shared" si="6"/>
        <v>1.1529804093219432E-3</v>
      </c>
      <c r="AM6" s="55">
        <f t="shared" ref="AM6:AO6" si="7">AM5*AM18/1000000</f>
        <v>3.6451399999999998E-3</v>
      </c>
      <c r="AN6" s="13" t="s">
        <v>49</v>
      </c>
      <c r="AO6" s="55">
        <f t="shared" si="7"/>
        <v>0.20098860000000002</v>
      </c>
      <c r="AP6" s="13" t="s">
        <v>49</v>
      </c>
      <c r="AQ6" s="55">
        <f t="shared" ref="AQ6:AR6" si="8">AQ5*AQ18/1000000</f>
        <v>9.4247999999999988E-3</v>
      </c>
      <c r="AR6" s="55">
        <f t="shared" si="8"/>
        <v>4.2288000000000004E-3</v>
      </c>
      <c r="AS6" s="55">
        <f t="shared" ref="AS6:AT6" si="9">AS5*AS18/1000000</f>
        <v>8.2308999999999993E-3</v>
      </c>
      <c r="AT6" s="55">
        <f t="shared" si="9"/>
        <v>8.5679999999999992E-3</v>
      </c>
    </row>
    <row r="7" spans="1:46" s="13" customFormat="1">
      <c r="A7" s="2" t="s">
        <v>53</v>
      </c>
      <c r="B7" s="1">
        <v>1000</v>
      </c>
      <c r="C7" s="1" t="s">
        <v>47</v>
      </c>
      <c r="D7" s="7" t="s">
        <v>48</v>
      </c>
      <c r="E7" s="62">
        <v>811.23819070981415</v>
      </c>
      <c r="F7" s="62">
        <v>714.18937591183601</v>
      </c>
      <c r="G7" s="63">
        <v>968.2487375859489</v>
      </c>
      <c r="H7" s="63">
        <v>670.92040947024952</v>
      </c>
      <c r="I7" s="62">
        <v>638.43396231472195</v>
      </c>
      <c r="J7" s="62">
        <v>866.43401225168168</v>
      </c>
      <c r="K7" s="62">
        <v>713.81531461805048</v>
      </c>
      <c r="L7" s="62">
        <v>1272</v>
      </c>
      <c r="M7" s="62">
        <v>1138.0463940577913</v>
      </c>
      <c r="N7" s="62">
        <v>959.23259944470544</v>
      </c>
      <c r="O7" s="62">
        <v>833.72117360187144</v>
      </c>
      <c r="P7" s="61" t="s">
        <v>49</v>
      </c>
      <c r="Q7" s="62">
        <f>'[1]A3 Engine 3'!P5</f>
        <v>732.83135423824399</v>
      </c>
      <c r="R7" s="62">
        <v>703.63085160236938</v>
      </c>
      <c r="S7" s="62">
        <v>624.07935774290274</v>
      </c>
      <c r="T7" s="62">
        <v>896.79496697215916</v>
      </c>
      <c r="U7" s="62">
        <v>661.97328929035336</v>
      </c>
      <c r="V7" s="62">
        <v>757.30274785377378</v>
      </c>
      <c r="W7" s="62">
        <v>852.56313462733283</v>
      </c>
      <c r="X7" s="62">
        <v>809.93064917605034</v>
      </c>
      <c r="Y7" s="61">
        <v>703</v>
      </c>
      <c r="Z7" s="61">
        <v>661</v>
      </c>
      <c r="AA7" s="62">
        <v>721.95650953298343</v>
      </c>
      <c r="AB7" s="62">
        <v>889</v>
      </c>
      <c r="AC7" s="62">
        <v>965.27681587279608</v>
      </c>
      <c r="AD7" s="62">
        <v>863.2423026112981</v>
      </c>
      <c r="AE7" s="62">
        <v>871.48524014227974</v>
      </c>
      <c r="AF7" s="61">
        <v>873</v>
      </c>
      <c r="AG7" s="62">
        <v>796.73166979013126</v>
      </c>
      <c r="AH7" s="61">
        <v>998</v>
      </c>
      <c r="AI7" s="61" t="s">
        <v>49</v>
      </c>
      <c r="AJ7" s="62">
        <v>833.43021520162893</v>
      </c>
      <c r="AK7" s="62">
        <v>689.59567481645797</v>
      </c>
      <c r="AL7" s="62">
        <v>1223.280986396918</v>
      </c>
      <c r="AM7" s="62">
        <v>817</v>
      </c>
      <c r="AN7" s="61" t="s">
        <v>49</v>
      </c>
      <c r="AO7" s="62">
        <v>659</v>
      </c>
      <c r="AP7" s="61" t="s">
        <v>49</v>
      </c>
      <c r="AQ7" s="62">
        <v>890</v>
      </c>
      <c r="AR7" s="62">
        <v>868</v>
      </c>
      <c r="AS7" s="62">
        <v>817</v>
      </c>
      <c r="AT7" s="62">
        <v>802</v>
      </c>
    </row>
    <row r="8" spans="1:46" s="13" customFormat="1">
      <c r="A8" s="56" t="s">
        <v>53</v>
      </c>
      <c r="B8" s="1"/>
      <c r="C8" s="1"/>
      <c r="D8" s="58" t="s">
        <v>52</v>
      </c>
      <c r="E8" s="54">
        <f>E7*E18/1000000</f>
        <v>4.9699044249566757</v>
      </c>
      <c r="F8" s="54">
        <f t="shared" ref="F8:AL8" si="10">F7*F18/1000000</f>
        <v>3.4767982658862042</v>
      </c>
      <c r="G8" s="54">
        <f t="shared" si="10"/>
        <v>4.9781644534736404</v>
      </c>
      <c r="H8" s="54">
        <f t="shared" si="10"/>
        <v>4.1880407568467248</v>
      </c>
      <c r="I8" s="54">
        <f t="shared" si="10"/>
        <v>2.4598988194661784</v>
      </c>
      <c r="J8" s="54">
        <f t="shared" si="10"/>
        <v>5.1383898065423708</v>
      </c>
      <c r="K8" s="54">
        <f t="shared" si="10"/>
        <v>3.499121924986397</v>
      </c>
      <c r="L8" s="54">
        <f t="shared" si="10"/>
        <v>8.0403120000000001</v>
      </c>
      <c r="M8" s="54">
        <f t="shared" si="10"/>
        <v>3.1064522606625302</v>
      </c>
      <c r="N8" s="54">
        <f t="shared" si="10"/>
        <v>5.2055022133425455</v>
      </c>
      <c r="O8" s="54">
        <f t="shared" si="10"/>
        <v>4.8942540972738167</v>
      </c>
      <c r="P8" s="13" t="s">
        <v>49</v>
      </c>
      <c r="Q8" s="54">
        <f t="shared" si="10"/>
        <v>3.1617628115458403</v>
      </c>
      <c r="R8" s="54">
        <f t="shared" si="10"/>
        <v>4.4432719512903711</v>
      </c>
      <c r="S8" s="54">
        <f t="shared" si="10"/>
        <v>3.259941598671201</v>
      </c>
      <c r="T8" s="54">
        <f t="shared" si="10"/>
        <v>6.1200247587183894</v>
      </c>
      <c r="U8" s="54">
        <f t="shared" si="10"/>
        <v>3.9474995588780555</v>
      </c>
      <c r="V8" s="54">
        <f t="shared" si="10"/>
        <v>3.9521000505558597</v>
      </c>
      <c r="W8" s="54">
        <f t="shared" si="10"/>
        <v>3.9570169613549373</v>
      </c>
      <c r="X8" s="54">
        <f t="shared" si="10"/>
        <v>3.046515092615055</v>
      </c>
      <c r="Y8" s="54">
        <f t="shared" si="10"/>
        <v>3.7357420000000001</v>
      </c>
      <c r="Z8" s="54">
        <f t="shared" si="10"/>
        <v>3.494707</v>
      </c>
      <c r="AA8" s="54">
        <f t="shared" si="10"/>
        <v>3.6042807429349297</v>
      </c>
      <c r="AB8" s="54">
        <f t="shared" si="10"/>
        <v>4.1365170000000004</v>
      </c>
      <c r="AC8" s="54">
        <f t="shared" si="10"/>
        <v>4.6589063713142016</v>
      </c>
      <c r="AD8" s="54">
        <f t="shared" si="10"/>
        <v>2.858101722446984</v>
      </c>
      <c r="AE8" s="54">
        <f t="shared" si="10"/>
        <v>3.6630286436681967</v>
      </c>
      <c r="AF8" s="54">
        <f t="shared" si="10"/>
        <v>3.3950969999999998</v>
      </c>
      <c r="AG8" s="54">
        <f t="shared" si="10"/>
        <v>3.8214502464351003</v>
      </c>
      <c r="AH8" s="54">
        <f t="shared" si="10"/>
        <v>4.2454919999999996</v>
      </c>
      <c r="AI8" s="13" t="s">
        <v>49</v>
      </c>
      <c r="AJ8" s="54">
        <f t="shared" si="10"/>
        <v>4.2178923818166716</v>
      </c>
      <c r="AK8" s="54">
        <f t="shared" si="10"/>
        <v>2.4178757582249091</v>
      </c>
      <c r="AL8" s="54">
        <f t="shared" si="10"/>
        <v>3.5996562942684918</v>
      </c>
      <c r="AM8" s="54">
        <f t="shared" ref="AM8:AO8" si="11">AM7*AM18/1000000</f>
        <v>4.1944780000000002</v>
      </c>
      <c r="AN8" s="13" t="s">
        <v>49</v>
      </c>
      <c r="AO8" s="54">
        <f t="shared" si="11"/>
        <v>3.6139559999999999</v>
      </c>
      <c r="AP8" s="13" t="s">
        <v>49</v>
      </c>
      <c r="AQ8" s="54">
        <f t="shared" ref="AQ8:AR8" si="12">AQ7*AQ18/1000000</f>
        <v>4.6600400000000004</v>
      </c>
      <c r="AR8" s="54">
        <f t="shared" si="12"/>
        <v>3.0588320000000002</v>
      </c>
      <c r="AS8" s="54">
        <f t="shared" ref="AS8:AT8" si="13">AS7*AS18/1000000</f>
        <v>2.5376020000000001</v>
      </c>
      <c r="AT8" s="54">
        <f t="shared" si="13"/>
        <v>4.0420800000000003</v>
      </c>
    </row>
    <row r="9" spans="1:46" s="13" customFormat="1">
      <c r="A9" s="2" t="s">
        <v>54</v>
      </c>
      <c r="B9" s="1">
        <v>500</v>
      </c>
      <c r="C9" s="1" t="s">
        <v>47</v>
      </c>
      <c r="D9" s="7" t="s">
        <v>48</v>
      </c>
      <c r="E9" s="62">
        <v>259.91006621748841</v>
      </c>
      <c r="F9" s="62">
        <v>230.62272188495217</v>
      </c>
      <c r="G9" s="63">
        <v>228.71792490865468</v>
      </c>
      <c r="H9" s="63">
        <v>331.32673880492609</v>
      </c>
      <c r="I9" s="62">
        <v>355.82337524467158</v>
      </c>
      <c r="J9" s="62">
        <v>366.71968889823347</v>
      </c>
      <c r="K9" s="62">
        <v>356.97522513314715</v>
      </c>
      <c r="L9" s="62">
        <v>141</v>
      </c>
      <c r="M9" s="62">
        <v>172.48644011645914</v>
      </c>
      <c r="N9" s="62">
        <v>204.78200812319895</v>
      </c>
      <c r="O9" s="62">
        <v>203.59416682481745</v>
      </c>
      <c r="P9" s="61" t="s">
        <v>49</v>
      </c>
      <c r="Q9" s="62">
        <f>'[1]A3 Engine 3'!P6</f>
        <v>314.18448003023417</v>
      </c>
      <c r="R9" s="62">
        <v>237.03587863470327</v>
      </c>
      <c r="S9" s="62">
        <v>560.9156911438738</v>
      </c>
      <c r="T9" s="62">
        <v>565.73031555280966</v>
      </c>
      <c r="U9" s="62">
        <v>299.53450095694001</v>
      </c>
      <c r="V9" s="62">
        <v>380.44060636540769</v>
      </c>
      <c r="W9" s="62">
        <v>481.41931337940184</v>
      </c>
      <c r="X9" s="62">
        <v>444.70866663198171</v>
      </c>
      <c r="Y9" s="61">
        <v>537</v>
      </c>
      <c r="Z9" s="61">
        <v>437</v>
      </c>
      <c r="AA9" s="62">
        <v>469.45123175141038</v>
      </c>
      <c r="AB9" s="62">
        <v>441</v>
      </c>
      <c r="AC9" s="62">
        <v>430.82197773135027</v>
      </c>
      <c r="AD9" s="62">
        <v>429.16842539392769</v>
      </c>
      <c r="AE9" s="62">
        <v>408.24328673238148</v>
      </c>
      <c r="AF9" s="61">
        <v>374</v>
      </c>
      <c r="AG9" s="62">
        <v>463.86347140302604</v>
      </c>
      <c r="AH9" s="61">
        <v>518</v>
      </c>
      <c r="AI9" s="61" t="s">
        <v>49</v>
      </c>
      <c r="AJ9" s="62">
        <v>431.06015421686851</v>
      </c>
      <c r="AK9" s="62">
        <v>422.31627030071451</v>
      </c>
      <c r="AL9" s="62">
        <v>455.7664118249437</v>
      </c>
      <c r="AM9" s="62">
        <v>456</v>
      </c>
      <c r="AN9" s="61" t="s">
        <v>49</v>
      </c>
      <c r="AO9" s="62">
        <v>406</v>
      </c>
      <c r="AP9" s="61" t="s">
        <v>49</v>
      </c>
      <c r="AQ9" s="62">
        <v>300</v>
      </c>
      <c r="AR9" s="62">
        <v>291</v>
      </c>
      <c r="AS9" s="62">
        <v>388</v>
      </c>
      <c r="AT9" s="62">
        <v>331</v>
      </c>
    </row>
    <row r="10" spans="1:46" s="13" customFormat="1">
      <c r="A10" s="56" t="s">
        <v>54</v>
      </c>
      <c r="B10" s="1"/>
      <c r="C10" s="1"/>
      <c r="D10" s="58" t="s">
        <v>52</v>
      </c>
      <c r="E10" s="54">
        <f>E9*E18/1000000</f>
        <v>1.5922921319259473</v>
      </c>
      <c r="F10" s="54">
        <f t="shared" ref="F10:AL10" si="14">F9*F18/1000000</f>
        <v>1.1227115756235233</v>
      </c>
      <c r="G10" s="54">
        <f t="shared" si="14"/>
        <v>1.1759327943884337</v>
      </c>
      <c r="H10" s="54">
        <f t="shared" si="14"/>
        <v>2.0682183256934743</v>
      </c>
      <c r="I10" s="54">
        <f t="shared" si="14"/>
        <v>1.3709945779346815</v>
      </c>
      <c r="J10" s="54">
        <f t="shared" si="14"/>
        <v>2.1748323411220229</v>
      </c>
      <c r="K10" s="54">
        <f t="shared" si="14"/>
        <v>1.7498921798963092</v>
      </c>
      <c r="L10" s="54">
        <f t="shared" si="14"/>
        <v>0.89126099999999997</v>
      </c>
      <c r="M10" s="54">
        <f t="shared" si="14"/>
        <v>0.47082517429091475</v>
      </c>
      <c r="N10" s="54">
        <f t="shared" si="14"/>
        <v>1.1112979241480543</v>
      </c>
      <c r="O10" s="54">
        <f t="shared" si="14"/>
        <v>1.1951736584289323</v>
      </c>
      <c r="P10" s="13" t="s">
        <v>49</v>
      </c>
      <c r="Q10" s="54">
        <f t="shared" si="14"/>
        <v>1.355532619038996</v>
      </c>
      <c r="R10" s="54">
        <f t="shared" si="14"/>
        <v>1.4968287257282324</v>
      </c>
      <c r="S10" s="54">
        <f t="shared" si="14"/>
        <v>2.9299998024620075</v>
      </c>
      <c r="T10" s="54">
        <f t="shared" si="14"/>
        <v>3.8607303402141504</v>
      </c>
      <c r="U10" s="54">
        <f t="shared" si="14"/>
        <v>1.7861933850289415</v>
      </c>
      <c r="V10" s="54">
        <f t="shared" si="14"/>
        <v>1.9853874080231722</v>
      </c>
      <c r="W10" s="54">
        <f t="shared" si="14"/>
        <v>2.2344203158618114</v>
      </c>
      <c r="X10" s="54">
        <f t="shared" si="14"/>
        <v>1.6727502115018258</v>
      </c>
      <c r="Y10" s="54">
        <f t="shared" si="14"/>
        <v>2.853618</v>
      </c>
      <c r="Z10" s="54">
        <f t="shared" si="14"/>
        <v>2.310419</v>
      </c>
      <c r="AA10" s="54">
        <f t="shared" si="14"/>
        <v>2.3436786177649789</v>
      </c>
      <c r="AB10" s="54">
        <f t="shared" si="14"/>
        <v>2.0519729999999998</v>
      </c>
      <c r="AC10" s="54">
        <f t="shared" si="14"/>
        <v>2.0793613023222925</v>
      </c>
      <c r="AD10" s="54">
        <f t="shared" si="14"/>
        <v>1.4209301515087625</v>
      </c>
      <c r="AE10" s="54">
        <f t="shared" si="14"/>
        <v>1.7159290645494121</v>
      </c>
      <c r="AF10" s="54">
        <f t="shared" si="14"/>
        <v>1.4544859999999999</v>
      </c>
      <c r="AG10" s="54">
        <f t="shared" si="14"/>
        <v>2.2248785184756965</v>
      </c>
      <c r="AH10" s="54">
        <f t="shared" si="14"/>
        <v>2.2035719999999999</v>
      </c>
      <c r="AI10" s="13" t="s">
        <v>49</v>
      </c>
      <c r="AJ10" s="54">
        <f t="shared" si="14"/>
        <v>2.1815447861296779</v>
      </c>
      <c r="AK10" s="54">
        <f t="shared" si="14"/>
        <v>1.4807347400138973</v>
      </c>
      <c r="AL10" s="54">
        <f t="shared" si="14"/>
        <v>1.3411492954485418</v>
      </c>
      <c r="AM10" s="54">
        <f t="shared" ref="AM10:AO10" si="15">AM9*AM18/1000000</f>
        <v>2.3411040000000001</v>
      </c>
      <c r="AN10" s="13" t="s">
        <v>49</v>
      </c>
      <c r="AO10" s="54">
        <f t="shared" si="15"/>
        <v>2.2265039999999998</v>
      </c>
      <c r="AP10" s="13" t="s">
        <v>49</v>
      </c>
      <c r="AQ10" s="54">
        <f t="shared" ref="AQ10:AR10" si="16">AQ9*AQ18/1000000</f>
        <v>1.5708</v>
      </c>
      <c r="AR10" s="54">
        <f t="shared" si="16"/>
        <v>1.0254840000000001</v>
      </c>
      <c r="AS10" s="54">
        <f t="shared" ref="AS10:AT10" si="17">AS9*AS18/1000000</f>
        <v>1.205128</v>
      </c>
      <c r="AT10" s="54">
        <f t="shared" si="17"/>
        <v>1.6682399999999999</v>
      </c>
    </row>
    <row r="11" spans="1:46" s="13" customFormat="1">
      <c r="A11" s="2" t="s">
        <v>55</v>
      </c>
      <c r="B11" s="1">
        <v>1400</v>
      </c>
      <c r="C11" s="1" t="s">
        <v>47</v>
      </c>
      <c r="D11" s="7" t="s">
        <v>48</v>
      </c>
      <c r="E11" s="62">
        <v>703.21834643676027</v>
      </c>
      <c r="F11" s="62">
        <v>891.49573194730442</v>
      </c>
      <c r="G11" s="63">
        <v>854.07528746570097</v>
      </c>
      <c r="H11" s="63">
        <v>654.56350300609404</v>
      </c>
      <c r="I11" s="62">
        <v>659.90663583422202</v>
      </c>
      <c r="J11" s="62">
        <v>683.36879795153777</v>
      </c>
      <c r="K11" s="62">
        <v>654.8080770646468</v>
      </c>
      <c r="L11" s="62">
        <v>1126</v>
      </c>
      <c r="M11" s="62">
        <v>974.11683758512947</v>
      </c>
      <c r="N11" s="62">
        <v>935.10559795073971</v>
      </c>
      <c r="O11" s="62">
        <v>893.30354228473141</v>
      </c>
      <c r="P11" s="61" t="s">
        <v>49</v>
      </c>
      <c r="Q11" s="62">
        <f>'[1]A3 Engine 3'!P7</f>
        <v>761.19883647890526</v>
      </c>
      <c r="R11" s="62">
        <v>743.66656520835454</v>
      </c>
      <c r="S11" s="62">
        <v>747.64497417397172</v>
      </c>
      <c r="T11" s="62">
        <v>812.86115674657572</v>
      </c>
      <c r="U11" s="62">
        <v>770.49794305548141</v>
      </c>
      <c r="V11" s="62">
        <v>690.86286034703176</v>
      </c>
      <c r="W11" s="62">
        <v>749.31648692580234</v>
      </c>
      <c r="X11" s="62">
        <v>724.12927951246797</v>
      </c>
      <c r="Y11" s="61">
        <v>632</v>
      </c>
      <c r="Z11" s="61">
        <v>703</v>
      </c>
      <c r="AA11" s="62">
        <v>734.84389787963551</v>
      </c>
      <c r="AB11" s="62">
        <v>842</v>
      </c>
      <c r="AC11" s="62">
        <v>862.0105264524708</v>
      </c>
      <c r="AD11" s="62">
        <v>749.76822289587437</v>
      </c>
      <c r="AE11" s="62">
        <v>837.55603217796272</v>
      </c>
      <c r="AF11" s="61">
        <v>739</v>
      </c>
      <c r="AG11" s="62">
        <v>706.97471642674691</v>
      </c>
      <c r="AH11" s="61">
        <v>832</v>
      </c>
      <c r="AI11" s="61" t="s">
        <v>49</v>
      </c>
      <c r="AJ11" s="62">
        <v>802.8646443328355</v>
      </c>
      <c r="AK11" s="62">
        <v>692.97835404055706</v>
      </c>
      <c r="AL11" s="62">
        <v>714.381907753478</v>
      </c>
      <c r="AM11" s="62">
        <v>718</v>
      </c>
      <c r="AN11" s="61" t="s">
        <v>49</v>
      </c>
      <c r="AO11" s="62">
        <v>645</v>
      </c>
      <c r="AP11" s="61" t="s">
        <v>49</v>
      </c>
      <c r="AQ11" s="62">
        <v>810</v>
      </c>
      <c r="AR11" s="62">
        <v>827</v>
      </c>
      <c r="AS11" s="62">
        <v>781</v>
      </c>
      <c r="AT11" s="62">
        <v>787</v>
      </c>
    </row>
    <row r="12" spans="1:46" s="13" customFormat="1">
      <c r="A12" s="56" t="s">
        <v>55</v>
      </c>
      <c r="B12" s="1"/>
      <c r="C12" s="1"/>
      <c r="D12" s="58" t="s">
        <v>52</v>
      </c>
      <c r="E12" s="54">
        <f>E11*E18/1000000</f>
        <v>4.308140336204823</v>
      </c>
      <c r="F12" s="54">
        <f t="shared" ref="F12:AL12" si="18">F11*F18/1000000</f>
        <v>4.3399564869219907</v>
      </c>
      <c r="G12" s="54">
        <f t="shared" si="18"/>
        <v>4.3911518513853149</v>
      </c>
      <c r="H12" s="54">
        <f t="shared" si="18"/>
        <v>4.0859371541527745</v>
      </c>
      <c r="I12" s="54">
        <f t="shared" si="18"/>
        <v>2.5426334597880893</v>
      </c>
      <c r="J12" s="54">
        <f t="shared" si="18"/>
        <v>4.0527209410649254</v>
      </c>
      <c r="K12" s="54">
        <f t="shared" si="18"/>
        <v>3.2098685082724732</v>
      </c>
      <c r="L12" s="54">
        <f t="shared" si="18"/>
        <v>7.1174460000000002</v>
      </c>
      <c r="M12" s="54">
        <f t="shared" si="18"/>
        <v>2.6589842629140601</v>
      </c>
      <c r="N12" s="54">
        <f t="shared" si="18"/>
        <v>5.0745713424037735</v>
      </c>
      <c r="O12" s="54">
        <f t="shared" si="18"/>
        <v>5.2440248135332315</v>
      </c>
      <c r="P12" s="13" t="s">
        <v>49</v>
      </c>
      <c r="Q12" s="54">
        <f t="shared" si="18"/>
        <v>3.284152840147907</v>
      </c>
      <c r="R12" s="54">
        <f t="shared" si="18"/>
        <v>4.6960885566314561</v>
      </c>
      <c r="S12" s="54">
        <f t="shared" si="18"/>
        <v>3.9053990844402411</v>
      </c>
      <c r="T12" s="54">
        <f t="shared" si="18"/>
        <v>5.5472327431605128</v>
      </c>
      <c r="U12" s="54">
        <f t="shared" si="18"/>
        <v>4.5946571251969157</v>
      </c>
      <c r="V12" s="54">
        <f t="shared" si="18"/>
        <v>3.6053733504105421</v>
      </c>
      <c r="W12" s="54">
        <f t="shared" si="18"/>
        <v>3.4778163959486275</v>
      </c>
      <c r="X12" s="54">
        <f t="shared" si="18"/>
        <v>2.7237773768451099</v>
      </c>
      <c r="Y12" s="54">
        <f t="shared" si="18"/>
        <v>3.3584480000000001</v>
      </c>
      <c r="Z12" s="54">
        <f t="shared" si="18"/>
        <v>3.716761</v>
      </c>
      <c r="AA12" s="54">
        <f t="shared" si="18"/>
        <v>3.6686194739127962</v>
      </c>
      <c r="AB12" s="54">
        <f t="shared" si="18"/>
        <v>3.9178259999999998</v>
      </c>
      <c r="AC12" s="54">
        <f t="shared" si="18"/>
        <v>4.1604918586986512</v>
      </c>
      <c r="AD12" s="54">
        <f t="shared" si="18"/>
        <v>2.482401340634516</v>
      </c>
      <c r="AE12" s="54">
        <f t="shared" si="18"/>
        <v>3.5204173234696152</v>
      </c>
      <c r="AF12" s="54">
        <f t="shared" si="18"/>
        <v>2.8739710000000001</v>
      </c>
      <c r="AG12" s="54">
        <f t="shared" si="18"/>
        <v>3.3909392669479663</v>
      </c>
      <c r="AH12" s="54">
        <f t="shared" si="18"/>
        <v>3.5393279999999998</v>
      </c>
      <c r="AI12" s="13" t="s">
        <v>49</v>
      </c>
      <c r="AJ12" s="54">
        <f t="shared" si="18"/>
        <v>4.0632036194442005</v>
      </c>
      <c r="AK12" s="54">
        <f t="shared" si="18"/>
        <v>2.4297361836778055</v>
      </c>
      <c r="AL12" s="54">
        <f t="shared" si="18"/>
        <v>2.1021575250103295</v>
      </c>
      <c r="AM12" s="54">
        <f t="shared" ref="AM12:AO12" si="19">AM11*AM18/1000000</f>
        <v>3.6862119999999998</v>
      </c>
      <c r="AN12" s="13" t="s">
        <v>49</v>
      </c>
      <c r="AO12" s="54">
        <f t="shared" si="19"/>
        <v>3.5371800000000002</v>
      </c>
      <c r="AP12" s="13" t="s">
        <v>49</v>
      </c>
      <c r="AQ12" s="54">
        <f t="shared" ref="AQ12:AR12" si="20">AQ11*AQ18/1000000</f>
        <v>4.2411599999999998</v>
      </c>
      <c r="AR12" s="54">
        <f t="shared" si="20"/>
        <v>2.9143479999999999</v>
      </c>
      <c r="AS12" s="54">
        <f t="shared" ref="AS12:AT12" si="21">AS11*AS18/1000000</f>
        <v>2.425786</v>
      </c>
      <c r="AT12" s="54">
        <f t="shared" si="21"/>
        <v>3.9664799999999998</v>
      </c>
    </row>
    <row r="13" spans="1:46" s="13" customFormat="1">
      <c r="A13" s="2" t="s">
        <v>56</v>
      </c>
      <c r="B13" s="1"/>
      <c r="C13" s="1" t="s">
        <v>47</v>
      </c>
      <c r="D13" s="7" t="s">
        <v>57</v>
      </c>
      <c r="E13" s="27">
        <v>8.4700833333333545</v>
      </c>
      <c r="F13" s="27">
        <v>10.258250708333327</v>
      </c>
      <c r="G13" s="14">
        <v>9.8874583333333224</v>
      </c>
      <c r="H13" s="14">
        <v>9.5937039416666732</v>
      </c>
      <c r="I13" s="27">
        <v>9.5771461916666656</v>
      </c>
      <c r="J13" s="29">
        <v>9.5116666666666685</v>
      </c>
      <c r="K13" s="27">
        <v>9.6518610874999986</v>
      </c>
      <c r="L13" s="27">
        <v>10.4</v>
      </c>
      <c r="M13" s="27">
        <v>9.9959847541666722</v>
      </c>
      <c r="N13" s="27">
        <v>10.212577883817426</v>
      </c>
      <c r="O13" s="27">
        <v>10.166020871369293</v>
      </c>
      <c r="P13" s="13" t="s">
        <v>49</v>
      </c>
      <c r="Q13" s="27">
        <f>'[1]A3 Engine 3'!P8</f>
        <v>8.6339444326029895</v>
      </c>
      <c r="R13" s="27">
        <v>9.5698485833333375</v>
      </c>
      <c r="S13" s="27">
        <v>9.7304169124999955</v>
      </c>
      <c r="T13" s="27">
        <v>10.332378426661743</v>
      </c>
      <c r="U13" s="27">
        <v>9.896333333333331</v>
      </c>
      <c r="V13" s="27">
        <v>9.9545624560779959</v>
      </c>
      <c r="W13" s="27">
        <v>10.051166666666619</v>
      </c>
      <c r="X13" s="27">
        <v>10.173014248962646</v>
      </c>
      <c r="Y13" s="13">
        <v>8.3000000000000007</v>
      </c>
      <c r="Z13" s="13">
        <v>9.8000000000000007</v>
      </c>
      <c r="AA13" s="27">
        <v>9.9606281168676407</v>
      </c>
      <c r="AB13" s="27">
        <v>10.313756432943155</v>
      </c>
      <c r="AC13" s="27">
        <v>9.2344109791666629</v>
      </c>
      <c r="AD13" s="27">
        <v>9.6268742448132762</v>
      </c>
      <c r="AE13" s="27">
        <v>9.2514507916666666</v>
      </c>
      <c r="AF13" s="13">
        <v>9.8000000000000007</v>
      </c>
      <c r="AG13" s="27">
        <v>9.916451108333332</v>
      </c>
      <c r="AH13" s="13">
        <v>9.8000000000000007</v>
      </c>
      <c r="AI13" s="13" t="s">
        <v>49</v>
      </c>
      <c r="AJ13" s="27">
        <v>9.9862913734439758</v>
      </c>
      <c r="AK13" s="27">
        <v>9.7779770290456387</v>
      </c>
      <c r="AL13" s="27">
        <v>9.8248678174273874</v>
      </c>
      <c r="AM13" s="27">
        <v>10</v>
      </c>
      <c r="AN13" s="13" t="s">
        <v>49</v>
      </c>
      <c r="AO13" s="27">
        <v>8.5</v>
      </c>
      <c r="AP13" s="13" t="s">
        <v>49</v>
      </c>
      <c r="AQ13" s="27">
        <v>9.9</v>
      </c>
      <c r="AR13" s="27">
        <v>10.1</v>
      </c>
      <c r="AS13" s="27">
        <v>9.5</v>
      </c>
      <c r="AT13" s="27">
        <v>9.9</v>
      </c>
    </row>
    <row r="14" spans="1:46" s="13" customFormat="1">
      <c r="A14" s="10" t="s">
        <v>58</v>
      </c>
      <c r="B14" s="7"/>
      <c r="C14" s="1" t="s">
        <v>47</v>
      </c>
      <c r="D14" s="7" t="s">
        <v>57</v>
      </c>
      <c r="E14" s="27">
        <v>10.017133413849496</v>
      </c>
      <c r="F14" s="27">
        <v>6.861386356624811</v>
      </c>
      <c r="G14" s="14">
        <v>7.6576758077285039</v>
      </c>
      <c r="H14" s="14">
        <v>1.4817208678261053</v>
      </c>
      <c r="I14" s="27">
        <v>7.6800541295447138</v>
      </c>
      <c r="J14" s="27">
        <v>8.0818457321399393</v>
      </c>
      <c r="K14" s="27">
        <v>6.8037734950202768</v>
      </c>
      <c r="L14" s="27">
        <v>6.8</v>
      </c>
      <c r="M14" s="27">
        <v>11.766188465177169</v>
      </c>
      <c r="N14" s="27">
        <v>9.6025824788677205</v>
      </c>
      <c r="O14" s="27">
        <v>6.0512402854249894</v>
      </c>
      <c r="P14" s="13" t="s">
        <v>49</v>
      </c>
      <c r="Q14" s="27">
        <f>'[1]A3 Engine 3'!P9</f>
        <v>2.540658797793105</v>
      </c>
      <c r="R14" s="27">
        <v>10.501557577162435</v>
      </c>
      <c r="S14" s="27">
        <v>11.06905462770689</v>
      </c>
      <c r="T14" s="27">
        <v>11.218997332079816</v>
      </c>
      <c r="U14" s="27">
        <v>10.100719201838885</v>
      </c>
      <c r="V14" s="27">
        <v>9.3353841843971406</v>
      </c>
      <c r="W14" s="27">
        <v>7.9912750421640251</v>
      </c>
      <c r="X14" s="27">
        <v>9.5361661950772181</v>
      </c>
      <c r="Y14" s="13">
        <v>11.2</v>
      </c>
      <c r="Z14" s="13">
        <v>11.1</v>
      </c>
      <c r="AA14" s="27">
        <v>9.6496620941916333</v>
      </c>
      <c r="AB14" s="27">
        <v>9.6687373351756456</v>
      </c>
      <c r="AC14" s="27">
        <v>8.5468180900869868</v>
      </c>
      <c r="AD14" s="27">
        <v>9.8559743003857818</v>
      </c>
      <c r="AE14" s="27">
        <v>11.804600746717345</v>
      </c>
      <c r="AF14" s="13">
        <v>11</v>
      </c>
      <c r="AG14" s="27">
        <v>10.418523756062008</v>
      </c>
      <c r="AH14" s="13">
        <v>11.4</v>
      </c>
      <c r="AI14" s="13" t="s">
        <v>49</v>
      </c>
      <c r="AJ14" s="27">
        <v>10.389634785639183</v>
      </c>
      <c r="AK14" s="27">
        <v>6.9927398774579501</v>
      </c>
      <c r="AL14" s="27">
        <v>9.7691202172543363</v>
      </c>
      <c r="AM14" s="27">
        <v>10.199999999999999</v>
      </c>
      <c r="AN14" s="13" t="s">
        <v>49</v>
      </c>
      <c r="AO14" s="27">
        <v>11.1</v>
      </c>
      <c r="AP14" s="13" t="s">
        <v>49</v>
      </c>
      <c r="AQ14" s="27">
        <v>11.7</v>
      </c>
      <c r="AR14" s="27">
        <v>10.3</v>
      </c>
      <c r="AS14" s="27">
        <v>10.4</v>
      </c>
      <c r="AT14" s="27">
        <v>9.6999999999999993</v>
      </c>
    </row>
    <row r="15" spans="1:46" s="13" customFormat="1">
      <c r="A15" s="10" t="s">
        <v>59</v>
      </c>
      <c r="B15" s="7"/>
      <c r="C15" s="1" t="s">
        <v>47</v>
      </c>
      <c r="D15" s="7" t="s">
        <v>60</v>
      </c>
      <c r="E15" s="28">
        <v>272.5</v>
      </c>
      <c r="F15" s="28">
        <v>162</v>
      </c>
      <c r="G15" s="15">
        <v>193</v>
      </c>
      <c r="H15" s="15">
        <v>342</v>
      </c>
      <c r="I15" s="28">
        <v>423</v>
      </c>
      <c r="J15" s="28">
        <v>352.25</v>
      </c>
      <c r="K15" s="28">
        <v>430</v>
      </c>
      <c r="L15" s="28">
        <v>199</v>
      </c>
      <c r="M15" s="28">
        <v>193.5</v>
      </c>
      <c r="N15" s="28">
        <v>195</v>
      </c>
      <c r="O15" s="28">
        <v>195</v>
      </c>
      <c r="P15" s="13" t="s">
        <v>49</v>
      </c>
      <c r="Q15" s="13">
        <f>'[1]A3 Engine 3'!P10</f>
        <v>443</v>
      </c>
      <c r="R15" s="13">
        <v>181</v>
      </c>
      <c r="S15" s="13">
        <v>192</v>
      </c>
      <c r="T15" s="13">
        <v>190</v>
      </c>
      <c r="U15" s="28">
        <v>306.5</v>
      </c>
      <c r="V15" s="28">
        <v>178.75</v>
      </c>
      <c r="W15" s="13">
        <v>187</v>
      </c>
      <c r="X15" s="13">
        <v>213</v>
      </c>
      <c r="Y15" s="13">
        <v>201</v>
      </c>
      <c r="Z15" s="13">
        <v>178</v>
      </c>
      <c r="AA15" s="13">
        <v>180</v>
      </c>
      <c r="AB15" s="13">
        <v>196</v>
      </c>
      <c r="AC15" s="13">
        <v>185</v>
      </c>
      <c r="AD15" s="13">
        <v>261</v>
      </c>
      <c r="AE15" s="13">
        <v>276</v>
      </c>
      <c r="AF15" s="13">
        <v>205</v>
      </c>
      <c r="AG15" s="13">
        <v>170</v>
      </c>
      <c r="AH15" s="13">
        <v>184</v>
      </c>
      <c r="AI15" s="13" t="s">
        <v>49</v>
      </c>
      <c r="AJ15" s="28">
        <v>195.22499999999999</v>
      </c>
      <c r="AK15" s="28">
        <v>161</v>
      </c>
      <c r="AL15" s="28">
        <v>171</v>
      </c>
      <c r="AM15" s="28">
        <v>182</v>
      </c>
      <c r="AN15" s="13" t="s">
        <v>49</v>
      </c>
      <c r="AO15" s="28">
        <v>186</v>
      </c>
      <c r="AP15" s="13" t="s">
        <v>49</v>
      </c>
      <c r="AQ15" s="28">
        <v>180</v>
      </c>
      <c r="AR15" s="28">
        <v>255</v>
      </c>
      <c r="AS15" s="28">
        <v>403</v>
      </c>
      <c r="AT15" s="28">
        <v>199</v>
      </c>
    </row>
    <row r="16" spans="1:46" s="13" customFormat="1">
      <c r="A16" s="10" t="s">
        <v>61</v>
      </c>
      <c r="B16" s="7"/>
      <c r="C16" s="1" t="s">
        <v>47</v>
      </c>
      <c r="D16" s="7" t="s">
        <v>62</v>
      </c>
      <c r="E16" s="27">
        <v>23.655176575634879</v>
      </c>
      <c r="F16" s="27">
        <v>17.201651050853698</v>
      </c>
      <c r="G16" s="14">
        <v>19.088917671840605</v>
      </c>
      <c r="H16" s="14">
        <v>27.933736362772464</v>
      </c>
      <c r="I16" s="27">
        <v>20.517538213287658</v>
      </c>
      <c r="J16" s="27">
        <v>28.408649808376147</v>
      </c>
      <c r="K16" s="27">
        <v>26.314371571317139</v>
      </c>
      <c r="L16" s="27">
        <v>24.4</v>
      </c>
      <c r="M16" s="27">
        <v>18.540750959423853</v>
      </c>
      <c r="N16" s="27">
        <v>21.042851907638724</v>
      </c>
      <c r="O16" s="27">
        <v>21.479327268104647</v>
      </c>
      <c r="P16" s="13" t="s">
        <v>49</v>
      </c>
      <c r="Q16" s="27">
        <f>'[1]A3 Engine 3'!P11</f>
        <v>31.973313051338081</v>
      </c>
      <c r="R16" s="27">
        <v>22.541045949271734</v>
      </c>
      <c r="S16" s="27">
        <v>19.61157166892734</v>
      </c>
      <c r="T16" s="27">
        <v>26.884727722250187</v>
      </c>
      <c r="U16" s="27">
        <v>28.273250473197457</v>
      </c>
      <c r="V16" s="27">
        <v>18.926358472026003</v>
      </c>
      <c r="W16" s="27">
        <v>17.413075075441949</v>
      </c>
      <c r="X16" s="27">
        <v>14.88422385089633</v>
      </c>
      <c r="Y16" s="13">
        <v>18</v>
      </c>
      <c r="Z16" s="13">
        <v>19.5</v>
      </c>
      <c r="AA16" s="27">
        <v>18.164619899016024</v>
      </c>
      <c r="AB16" s="27">
        <v>18.219661290882467</v>
      </c>
      <c r="AC16" s="27">
        <v>16.479006083475994</v>
      </c>
      <c r="AD16" s="27">
        <v>13.965717773979582</v>
      </c>
      <c r="AE16" s="27">
        <v>17.994720611345933</v>
      </c>
      <c r="AF16" s="13">
        <v>15</v>
      </c>
      <c r="AG16" s="27">
        <v>17.113754994495437</v>
      </c>
      <c r="AH16" s="13">
        <v>15.2</v>
      </c>
      <c r="AI16" s="13" t="s">
        <v>49</v>
      </c>
      <c r="AJ16" s="27">
        <v>19.454133341733851</v>
      </c>
      <c r="AK16" s="27">
        <v>11.812055631433974</v>
      </c>
      <c r="AL16" s="27">
        <v>10.824242303681144</v>
      </c>
      <c r="AM16" s="27">
        <v>18.399999999999999</v>
      </c>
      <c r="AN16" s="13" t="s">
        <v>49</v>
      </c>
      <c r="AO16" s="27">
        <v>17.600000000000001</v>
      </c>
      <c r="AP16" s="13" t="s">
        <v>49</v>
      </c>
      <c r="AQ16" s="27">
        <v>17.5</v>
      </c>
      <c r="AR16" s="27">
        <v>14.2</v>
      </c>
      <c r="AS16" s="27">
        <v>16</v>
      </c>
      <c r="AT16" s="27">
        <v>18.8</v>
      </c>
    </row>
    <row r="17" spans="1:46" s="13" customFormat="1">
      <c r="A17" s="11" t="s">
        <v>63</v>
      </c>
      <c r="B17" s="8"/>
      <c r="C17" s="1" t="s">
        <v>47</v>
      </c>
      <c r="D17" s="7" t="s">
        <v>64</v>
      </c>
      <c r="E17" s="28">
        <v>17059.159924455995</v>
      </c>
      <c r="F17" s="28">
        <v>12405.137425330082</v>
      </c>
      <c r="G17" s="15">
        <v>13766.15804610468</v>
      </c>
      <c r="H17" s="15">
        <v>20144.6847955874</v>
      </c>
      <c r="I17" s="28">
        <v>14796.421600045373</v>
      </c>
      <c r="J17" s="28">
        <v>20487.173231170353</v>
      </c>
      <c r="K17" s="28">
        <v>18976.864176487739</v>
      </c>
      <c r="L17" s="28">
        <v>17589</v>
      </c>
      <c r="M17" s="28">
        <v>7570.8249353056863</v>
      </c>
      <c r="N17" s="28">
        <v>15175.256663642911</v>
      </c>
      <c r="O17" s="28">
        <v>15490.025101471529</v>
      </c>
      <c r="P17" s="13" t="s">
        <v>49</v>
      </c>
      <c r="Q17" s="28">
        <f>'[1]A3 Engine 3'!P12</f>
        <v>14830.178435404274</v>
      </c>
      <c r="R17" s="28">
        <v>16255.69382175779</v>
      </c>
      <c r="S17" s="28">
        <v>14143.075043234281</v>
      </c>
      <c r="T17" s="28">
        <v>19388.18204433599</v>
      </c>
      <c r="U17" s="28">
        <v>20389.528687909686</v>
      </c>
      <c r="V17" s="28">
        <v>13920.540682319453</v>
      </c>
      <c r="W17" s="28">
        <v>12557.607910417817</v>
      </c>
      <c r="X17" s="28">
        <v>10947.507094267363</v>
      </c>
      <c r="Y17" s="13">
        <v>13230</v>
      </c>
      <c r="Z17" s="13">
        <v>14326</v>
      </c>
      <c r="AA17" s="28">
        <v>13099.591746165326</v>
      </c>
      <c r="AB17" s="28">
        <v>13139.285379536106</v>
      </c>
      <c r="AC17" s="13">
        <v>11883.995001062693</v>
      </c>
      <c r="AD17" s="28">
        <v>10071.512770339194</v>
      </c>
      <c r="AE17" s="28">
        <v>12977.067227688447</v>
      </c>
      <c r="AF17" s="13">
        <v>10771</v>
      </c>
      <c r="AG17" s="28">
        <v>12341.750332135056</v>
      </c>
      <c r="AH17" s="13">
        <v>11192</v>
      </c>
      <c r="AI17" s="13" t="s">
        <v>49</v>
      </c>
      <c r="AJ17" s="28">
        <v>14029.536867214114</v>
      </c>
      <c r="AK17" s="28">
        <v>8687.8942508793953</v>
      </c>
      <c r="AL17" s="28">
        <v>7806.0072783287915</v>
      </c>
      <c r="AM17" s="28">
        <v>13518</v>
      </c>
      <c r="AN17" s="13" t="s">
        <v>49</v>
      </c>
      <c r="AO17" s="28">
        <v>12973</v>
      </c>
      <c r="AP17" s="13" t="s">
        <v>49</v>
      </c>
      <c r="AQ17" s="28">
        <v>12841</v>
      </c>
      <c r="AR17" s="28">
        <v>10448</v>
      </c>
      <c r="AS17" s="28">
        <v>11795</v>
      </c>
      <c r="AT17" s="28">
        <v>13826</v>
      </c>
    </row>
    <row r="18" spans="1:46" s="13" customFormat="1">
      <c r="A18" s="11" t="s">
        <v>65</v>
      </c>
      <c r="B18" s="8"/>
      <c r="C18" s="1" t="s">
        <v>47</v>
      </c>
      <c r="D18" s="7" t="s">
        <v>64</v>
      </c>
      <c r="E18" s="28">
        <v>6126.3195962311975</v>
      </c>
      <c r="F18" s="28">
        <v>4868.1741610160861</v>
      </c>
      <c r="G18" s="15">
        <v>5141.4107348957341</v>
      </c>
      <c r="H18" s="15">
        <v>6242.2318619783082</v>
      </c>
      <c r="I18" s="28">
        <v>3853.0199905836907</v>
      </c>
      <c r="J18" s="28">
        <v>5930.5033434557408</v>
      </c>
      <c r="K18" s="28">
        <v>4901.9989531307729</v>
      </c>
      <c r="L18" s="28">
        <v>6321</v>
      </c>
      <c r="M18" s="28">
        <v>2729.6358715098049</v>
      </c>
      <c r="N18" s="28">
        <v>5426.7361392387857</v>
      </c>
      <c r="O18" s="28">
        <v>5870.3727963744623</v>
      </c>
      <c r="P18" s="13" t="s">
        <v>49</v>
      </c>
      <c r="Q18" s="28">
        <f>'[1]A3 Engine 3'!P13</f>
        <v>4314.4480558318864</v>
      </c>
      <c r="R18" s="28">
        <v>6314.7770470435817</v>
      </c>
      <c r="S18" s="28">
        <v>5223.6010664755468</v>
      </c>
      <c r="T18" s="28">
        <v>6824.3299573606819</v>
      </c>
      <c r="U18" s="28">
        <v>5963.2308776534501</v>
      </c>
      <c r="V18" s="28">
        <v>5218.6527274016489</v>
      </c>
      <c r="W18" s="28">
        <v>4641.3183970059936</v>
      </c>
      <c r="X18" s="28">
        <v>3761.4517930816692</v>
      </c>
      <c r="Y18" s="13">
        <v>5314</v>
      </c>
      <c r="Z18" s="13">
        <v>5287</v>
      </c>
      <c r="AA18" s="28">
        <v>4992.3793128016168</v>
      </c>
      <c r="AB18" s="28">
        <v>4653</v>
      </c>
      <c r="AC18" s="28">
        <v>4826.497741066798</v>
      </c>
      <c r="AD18" s="28">
        <v>3310.891639347677</v>
      </c>
      <c r="AE18" s="28">
        <v>4203.2021598784231</v>
      </c>
      <c r="AF18" s="13">
        <v>3889</v>
      </c>
      <c r="AG18" s="28">
        <v>4796.408114970146</v>
      </c>
      <c r="AH18" s="13">
        <v>4254</v>
      </c>
      <c r="AI18" s="13" t="s">
        <v>49</v>
      </c>
      <c r="AJ18" s="28">
        <v>5060.8824888791087</v>
      </c>
      <c r="AK18" s="28">
        <v>3506.2223365430018</v>
      </c>
      <c r="AL18" s="28">
        <v>2942.6242492912506</v>
      </c>
      <c r="AM18" s="28">
        <v>5134</v>
      </c>
      <c r="AN18" s="13" t="s">
        <v>49</v>
      </c>
      <c r="AO18" s="28">
        <v>5484</v>
      </c>
      <c r="AP18" s="13" t="s">
        <v>49</v>
      </c>
      <c r="AQ18" s="28">
        <v>5236</v>
      </c>
      <c r="AR18" s="28">
        <v>3524</v>
      </c>
      <c r="AS18" s="28">
        <v>3106</v>
      </c>
      <c r="AT18" s="28">
        <v>5040</v>
      </c>
    </row>
  </sheetData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9"/>
  <sheetViews>
    <sheetView workbookViewId="0">
      <pane xSplit="4" topLeftCell="AQ1" activePane="topRight" state="frozen"/>
      <selection pane="topRight" activeCell="AV9" sqref="AV9"/>
    </sheetView>
  </sheetViews>
  <sheetFormatPr defaultRowHeight="14.45"/>
  <cols>
    <col min="1" max="1" width="24" customWidth="1"/>
    <col min="39" max="42" width="10.7109375" bestFit="1" customWidth="1"/>
    <col min="43" max="43" width="11.28515625" customWidth="1"/>
    <col min="44" max="44" width="10.5703125" customWidth="1"/>
    <col min="45" max="46" width="10.7109375" bestFit="1" customWidth="1"/>
  </cols>
  <sheetData>
    <row r="1" spans="1:65">
      <c r="A1" s="9" t="s">
        <v>0</v>
      </c>
      <c r="B1" s="4" t="s">
        <v>1</v>
      </c>
      <c r="C1" s="4" t="s">
        <v>2</v>
      </c>
      <c r="D1" s="4" t="s">
        <v>3</v>
      </c>
      <c r="E1" s="5">
        <v>43252</v>
      </c>
      <c r="F1" s="5">
        <v>43282</v>
      </c>
      <c r="G1" s="5">
        <v>43313</v>
      </c>
      <c r="H1" s="5">
        <v>43344</v>
      </c>
      <c r="I1" s="5">
        <v>43374</v>
      </c>
      <c r="J1" s="5">
        <v>43405</v>
      </c>
      <c r="K1" s="5">
        <v>43435</v>
      </c>
      <c r="L1" s="5">
        <v>43466</v>
      </c>
      <c r="M1" s="5">
        <v>43497</v>
      </c>
      <c r="N1" s="5">
        <v>43525</v>
      </c>
      <c r="O1" s="5">
        <v>43556</v>
      </c>
      <c r="P1" s="5">
        <v>43586</v>
      </c>
      <c r="Q1" s="5">
        <v>43617</v>
      </c>
      <c r="R1" s="5">
        <v>43647</v>
      </c>
      <c r="S1" s="5">
        <v>43678</v>
      </c>
      <c r="T1" s="5">
        <v>43709</v>
      </c>
      <c r="U1" s="5">
        <v>43739</v>
      </c>
      <c r="V1" s="5">
        <v>43770</v>
      </c>
      <c r="W1" s="5">
        <v>43800</v>
      </c>
      <c r="X1" s="5">
        <v>43831</v>
      </c>
      <c r="Y1" s="5">
        <v>43862</v>
      </c>
      <c r="Z1" s="5">
        <v>43891</v>
      </c>
      <c r="AA1" s="5">
        <v>43922</v>
      </c>
      <c r="AB1" s="5">
        <v>43952</v>
      </c>
      <c r="AC1" s="5">
        <v>43983</v>
      </c>
      <c r="AD1" s="5">
        <v>44013</v>
      </c>
      <c r="AE1" s="5">
        <v>44044</v>
      </c>
      <c r="AF1" s="5">
        <v>44075</v>
      </c>
      <c r="AG1" s="5">
        <v>44105</v>
      </c>
      <c r="AH1" s="5">
        <v>44136</v>
      </c>
      <c r="AI1" s="5">
        <v>44166</v>
      </c>
      <c r="AJ1" s="5">
        <v>44197</v>
      </c>
      <c r="AK1" s="5">
        <v>44228</v>
      </c>
      <c r="AL1" s="5">
        <v>44256</v>
      </c>
      <c r="AM1" s="79">
        <v>44300</v>
      </c>
      <c r="AN1" s="79">
        <v>44328</v>
      </c>
      <c r="AO1" s="79">
        <v>44356</v>
      </c>
      <c r="AP1" s="79">
        <v>44385</v>
      </c>
      <c r="AQ1" s="79">
        <v>44420</v>
      </c>
      <c r="AR1" s="79">
        <v>44442</v>
      </c>
      <c r="AS1" s="79">
        <v>44477</v>
      </c>
      <c r="AT1" s="79">
        <v>44511</v>
      </c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>
      <c r="A2" s="9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 t="str">
        <f>IF('A1 Engine 1'!W2="","",'A1 Engine 1'!W2)</f>
        <v>ENE-0732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6" t="s">
        <v>31</v>
      </c>
      <c r="AG2" s="6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>
      <c r="A3" s="2" t="s">
        <v>46</v>
      </c>
      <c r="B3" s="1"/>
      <c r="C3" s="1" t="s">
        <v>47</v>
      </c>
      <c r="D3" s="7" t="s">
        <v>48</v>
      </c>
      <c r="E3" s="29"/>
      <c r="F3" s="27"/>
      <c r="G3" s="29"/>
      <c r="H3" s="27"/>
      <c r="I3" s="29"/>
      <c r="J3" s="27"/>
      <c r="K3" s="27"/>
      <c r="L3" s="29"/>
      <c r="M3" s="27"/>
      <c r="N3" s="27"/>
      <c r="O3" s="27"/>
      <c r="P3" s="43"/>
      <c r="Q3" s="13"/>
      <c r="R3" s="27"/>
      <c r="S3" s="27"/>
      <c r="T3" s="27"/>
      <c r="U3" s="27"/>
      <c r="V3" s="27"/>
      <c r="W3" s="29">
        <v>0.48818314039346389</v>
      </c>
      <c r="X3" s="13" t="s">
        <v>49</v>
      </c>
      <c r="Y3" s="13">
        <v>2.6</v>
      </c>
      <c r="Z3" s="13">
        <v>2.2999999999999998</v>
      </c>
      <c r="AA3" s="29">
        <v>0.76597849173117749</v>
      </c>
      <c r="AB3" s="29">
        <v>0.85169732552954636</v>
      </c>
      <c r="AC3" s="27">
        <v>6.5341803673701326</v>
      </c>
      <c r="AD3" s="29">
        <v>0.57156062865941559</v>
      </c>
      <c r="AE3" s="27">
        <v>1.2499974123198323</v>
      </c>
      <c r="AF3" s="13">
        <v>0.72</v>
      </c>
      <c r="AG3" s="29">
        <v>0.16206486666211059</v>
      </c>
      <c r="AH3" s="13">
        <v>0.39</v>
      </c>
      <c r="AI3" s="29">
        <v>0.4424081713006584</v>
      </c>
      <c r="AJ3" s="13" t="s">
        <v>49</v>
      </c>
      <c r="AK3" s="29">
        <v>0.20943038659338556</v>
      </c>
      <c r="AL3" s="29">
        <v>0.14256339388952785</v>
      </c>
      <c r="AM3" s="29">
        <v>0.24</v>
      </c>
      <c r="AN3" s="29">
        <v>0.38</v>
      </c>
      <c r="AO3" s="29">
        <v>20.3</v>
      </c>
      <c r="AP3" s="29">
        <v>1.1399999999999999</v>
      </c>
      <c r="AQ3" s="29">
        <v>1.6</v>
      </c>
      <c r="AR3" s="29">
        <v>0.45</v>
      </c>
      <c r="AS3" s="29">
        <v>0.61</v>
      </c>
      <c r="AT3" s="29">
        <v>0.49</v>
      </c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</row>
    <row r="4" spans="1:65">
      <c r="A4" s="2" t="s">
        <v>46</v>
      </c>
      <c r="B4" s="1"/>
      <c r="C4" s="1" t="s">
        <v>50</v>
      </c>
      <c r="D4" s="7" t="s">
        <v>48</v>
      </c>
      <c r="E4" s="29"/>
      <c r="F4" s="29"/>
      <c r="G4" s="29"/>
      <c r="H4" s="29"/>
      <c r="I4" s="29"/>
      <c r="J4" s="27"/>
      <c r="K4" s="27"/>
      <c r="L4" s="29"/>
      <c r="M4" s="27"/>
      <c r="N4" s="27"/>
      <c r="O4" s="27"/>
      <c r="P4" s="29"/>
      <c r="Q4" s="13"/>
      <c r="R4" s="27"/>
      <c r="S4" s="27"/>
      <c r="T4" s="27"/>
      <c r="U4" s="27"/>
      <c r="V4" s="27"/>
      <c r="W4" s="29">
        <v>0.25996810880661625</v>
      </c>
      <c r="X4" s="13" t="s">
        <v>49</v>
      </c>
      <c r="Y4" s="13">
        <v>1.2</v>
      </c>
      <c r="Z4" s="13">
        <v>0.67</v>
      </c>
      <c r="AA4" s="45">
        <v>9.3277226447906661E-2</v>
      </c>
      <c r="AB4" s="29">
        <v>0.31922991210645701</v>
      </c>
      <c r="AC4" s="27">
        <v>3.9570656201741197</v>
      </c>
      <c r="AD4" s="29">
        <v>0.60525211030366077</v>
      </c>
      <c r="AE4" s="27">
        <v>1.6480098597896058</v>
      </c>
      <c r="AF4" s="13">
        <v>0.26</v>
      </c>
      <c r="AG4" s="29">
        <v>9.5420496928106377E-2</v>
      </c>
      <c r="AH4" s="13">
        <v>0.48</v>
      </c>
      <c r="AI4" s="29">
        <v>0.23938728248339175</v>
      </c>
      <c r="AJ4" s="13" t="s">
        <v>49</v>
      </c>
      <c r="AK4" s="29">
        <v>0.29187710917002546</v>
      </c>
      <c r="AL4" s="29">
        <v>0.12120344298136314</v>
      </c>
      <c r="AM4" s="29">
        <v>0.14000000000000001</v>
      </c>
      <c r="AN4" s="29">
        <v>0.14000000000000001</v>
      </c>
      <c r="AO4" s="29">
        <v>3.5</v>
      </c>
      <c r="AP4" s="29">
        <v>0.82</v>
      </c>
      <c r="AQ4" s="29">
        <v>1.2</v>
      </c>
      <c r="AR4" s="29">
        <v>0.45</v>
      </c>
      <c r="AS4" s="29">
        <v>0.57999999999999996</v>
      </c>
      <c r="AT4" s="29">
        <v>0.5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</row>
    <row r="5" spans="1:65">
      <c r="A5" s="2" t="s">
        <v>46</v>
      </c>
      <c r="B5" s="1"/>
      <c r="C5" s="1" t="s">
        <v>51</v>
      </c>
      <c r="D5" s="7" t="s">
        <v>48</v>
      </c>
      <c r="E5" s="29"/>
      <c r="F5" s="29"/>
      <c r="G5" s="29"/>
      <c r="H5" s="29"/>
      <c r="I5" s="29"/>
      <c r="J5" s="27"/>
      <c r="K5" s="27"/>
      <c r="L5" s="29"/>
      <c r="M5" s="27"/>
      <c r="N5" s="27"/>
      <c r="O5" s="27"/>
      <c r="P5" s="29"/>
      <c r="Q5" s="13"/>
      <c r="R5" s="27"/>
      <c r="S5" s="27"/>
      <c r="T5" s="27"/>
      <c r="U5" s="27"/>
      <c r="V5" s="27"/>
      <c r="W5" s="59">
        <f>AVERAGE(W3:W4)</f>
        <v>0.37407562460004007</v>
      </c>
      <c r="X5" s="61" t="s">
        <v>49</v>
      </c>
      <c r="Y5" s="59">
        <f t="shared" ref="Y5:AL5" si="0">AVERAGE(Y3:Y4)</f>
        <v>1.9</v>
      </c>
      <c r="Z5" s="59">
        <f t="shared" si="0"/>
        <v>1.4849999999999999</v>
      </c>
      <c r="AA5" s="59">
        <f t="shared" si="0"/>
        <v>0.4296278590895421</v>
      </c>
      <c r="AB5" s="59">
        <f t="shared" si="0"/>
        <v>0.58546361881800169</v>
      </c>
      <c r="AC5" s="59">
        <f t="shared" si="0"/>
        <v>5.2456229937721259</v>
      </c>
      <c r="AD5" s="59">
        <f t="shared" si="0"/>
        <v>0.58840636948153824</v>
      </c>
      <c r="AE5" s="59">
        <f t="shared" si="0"/>
        <v>1.4490036360547189</v>
      </c>
      <c r="AF5" s="59">
        <f t="shared" si="0"/>
        <v>0.49</v>
      </c>
      <c r="AG5" s="59">
        <f t="shared" si="0"/>
        <v>0.12874268179510848</v>
      </c>
      <c r="AH5" s="59">
        <f t="shared" si="0"/>
        <v>0.435</v>
      </c>
      <c r="AI5" s="59">
        <f t="shared" si="0"/>
        <v>0.34089772689202508</v>
      </c>
      <c r="AJ5" s="61" t="s">
        <v>49</v>
      </c>
      <c r="AK5" s="59">
        <f t="shared" si="0"/>
        <v>0.25065374788170552</v>
      </c>
      <c r="AL5" s="59">
        <f t="shared" si="0"/>
        <v>0.13188341843544549</v>
      </c>
      <c r="AM5" s="59">
        <f t="shared" ref="AM5:AN5" si="1">AVERAGE(AM3:AM4)</f>
        <v>0.19</v>
      </c>
      <c r="AN5" s="59">
        <f t="shared" si="1"/>
        <v>0.26</v>
      </c>
      <c r="AO5" s="59">
        <f t="shared" ref="AO5:AP5" si="2">AVERAGE(AO3:AO4)</f>
        <v>11.9</v>
      </c>
      <c r="AP5" s="59">
        <f t="shared" si="2"/>
        <v>0.98</v>
      </c>
      <c r="AQ5" s="59">
        <f t="shared" ref="AQ5:AR5" si="3">AVERAGE(AQ3:AQ4)</f>
        <v>1.4</v>
      </c>
      <c r="AR5" s="59">
        <f t="shared" si="3"/>
        <v>0.45</v>
      </c>
      <c r="AS5" s="59">
        <f t="shared" ref="AS5:AT5" si="4">AVERAGE(AS3:AS4)</f>
        <v>0.59499999999999997</v>
      </c>
      <c r="AT5" s="59">
        <f t="shared" si="4"/>
        <v>0.495</v>
      </c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5">
      <c r="A6" s="56" t="s">
        <v>46</v>
      </c>
      <c r="B6" s="57"/>
      <c r="C6" s="57" t="s">
        <v>51</v>
      </c>
      <c r="D6" s="58" t="s">
        <v>52</v>
      </c>
      <c r="E6" s="29"/>
      <c r="F6" s="29"/>
      <c r="G6" s="29"/>
      <c r="H6" s="29"/>
      <c r="I6" s="29"/>
      <c r="J6" s="27"/>
      <c r="K6" s="27"/>
      <c r="L6" s="29"/>
      <c r="M6" s="27"/>
      <c r="N6" s="27"/>
      <c r="O6" s="27"/>
      <c r="P6" s="29"/>
      <c r="Q6" s="13"/>
      <c r="R6" s="27"/>
      <c r="S6" s="27"/>
      <c r="T6" s="27"/>
      <c r="U6" s="27"/>
      <c r="V6" s="27"/>
      <c r="W6" s="55">
        <f>W5*W18/1000000</f>
        <v>1.2391783579671428E-3</v>
      </c>
      <c r="X6" s="13" t="s">
        <v>49</v>
      </c>
      <c r="Y6" s="55">
        <f t="shared" ref="Y6:AL6" si="5">Y5*Y18/1000000</f>
        <v>1.0676100000000001E-2</v>
      </c>
      <c r="Z6" s="55">
        <f t="shared" si="5"/>
        <v>3.5773649999999999E-3</v>
      </c>
      <c r="AA6" s="55">
        <f t="shared" si="5"/>
        <v>2.345922902523139E-3</v>
      </c>
      <c r="AB6" s="55">
        <f t="shared" si="5"/>
        <v>2.2418914594288242E-3</v>
      </c>
      <c r="AC6" s="55">
        <f t="shared" si="5"/>
        <v>2.142216511954893E-2</v>
      </c>
      <c r="AD6" s="55">
        <f t="shared" si="5"/>
        <v>5.9099580127531665E-3</v>
      </c>
      <c r="AE6" s="55">
        <f t="shared" si="5"/>
        <v>2.1327111697409987E-2</v>
      </c>
      <c r="AF6" s="55">
        <f t="shared" si="5"/>
        <v>8.2187700000000002E-3</v>
      </c>
      <c r="AG6" s="55">
        <f t="shared" si="5"/>
        <v>2.0778773581111702E-3</v>
      </c>
      <c r="AH6" s="55">
        <f t="shared" si="5"/>
        <v>6.2287650000000007E-3</v>
      </c>
      <c r="AI6" s="55">
        <f t="shared" si="5"/>
        <v>6.2305778772934325E-3</v>
      </c>
      <c r="AJ6" s="13" t="s">
        <v>49</v>
      </c>
      <c r="AK6" s="55">
        <f t="shared" si="5"/>
        <v>3.6587903017863128E-3</v>
      </c>
      <c r="AL6" s="55">
        <f t="shared" si="5"/>
        <v>1.9985240530095041E-3</v>
      </c>
      <c r="AM6" s="55">
        <f t="shared" ref="AM6:AN6" si="6">AM5*AM18/1000000</f>
        <v>2.91479E-3</v>
      </c>
      <c r="AN6" s="55">
        <f t="shared" si="6"/>
        <v>3.7874200000000001E-3</v>
      </c>
      <c r="AO6" s="55">
        <f t="shared" ref="AO6:AP6" si="7">AO5*AO18/1000000</f>
        <v>0.17832149999999999</v>
      </c>
      <c r="AP6" s="55">
        <f t="shared" si="7"/>
        <v>1.5194899999999999E-2</v>
      </c>
      <c r="AQ6" s="55">
        <f t="shared" ref="AQ6:AR6" si="8">AQ5*AQ18/1000000</f>
        <v>2.1174999999999999E-2</v>
      </c>
      <c r="AR6" s="55">
        <f t="shared" si="8"/>
        <v>6.3211500000000002E-3</v>
      </c>
      <c r="AS6" s="55">
        <f t="shared" ref="AS6:AT6" si="9">AS5*AS18/1000000</f>
        <v>9.0600649999999991E-3</v>
      </c>
      <c r="AT6" s="55">
        <f t="shared" si="9"/>
        <v>7.0522650000000003E-3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</row>
    <row r="7" spans="1:65">
      <c r="A7" s="2" t="s">
        <v>53</v>
      </c>
      <c r="B7" s="1"/>
      <c r="C7" s="1" t="s">
        <v>47</v>
      </c>
      <c r="D7" s="7" t="s">
        <v>48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3"/>
      <c r="R7" s="28"/>
      <c r="S7" s="28"/>
      <c r="T7" s="28"/>
      <c r="U7" s="28"/>
      <c r="V7" s="28"/>
      <c r="W7" s="62">
        <v>891.5503977795114</v>
      </c>
      <c r="X7" s="61" t="s">
        <v>49</v>
      </c>
      <c r="Y7" s="61">
        <v>948</v>
      </c>
      <c r="Z7" s="61">
        <v>1471</v>
      </c>
      <c r="AA7" s="62">
        <v>1122.2738171694634</v>
      </c>
      <c r="AB7" s="62">
        <v>1576.2637857884472</v>
      </c>
      <c r="AC7" s="62">
        <v>1681.90808471833</v>
      </c>
      <c r="AD7" s="62">
        <v>521.95252927435956</v>
      </c>
      <c r="AE7" s="62">
        <v>543.28828789002966</v>
      </c>
      <c r="AF7" s="61">
        <v>615</v>
      </c>
      <c r="AG7" s="62">
        <v>779.04022892289765</v>
      </c>
      <c r="AH7" s="61">
        <v>673</v>
      </c>
      <c r="AI7" s="62">
        <v>619.1904708477141</v>
      </c>
      <c r="AJ7" s="61" t="s">
        <v>49</v>
      </c>
      <c r="AK7" s="62">
        <v>568.24546054697578</v>
      </c>
      <c r="AL7" s="62">
        <v>668.45824564776592</v>
      </c>
      <c r="AM7" s="62">
        <v>630</v>
      </c>
      <c r="AN7" s="62">
        <v>704</v>
      </c>
      <c r="AO7" s="62">
        <v>672</v>
      </c>
      <c r="AP7" s="62">
        <v>609</v>
      </c>
      <c r="AQ7" s="62">
        <v>707</v>
      </c>
      <c r="AR7" s="62">
        <v>588</v>
      </c>
      <c r="AS7" s="62">
        <v>497</v>
      </c>
      <c r="AT7" s="62">
        <v>502</v>
      </c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>
      <c r="A8" s="56" t="s">
        <v>53</v>
      </c>
      <c r="B8" s="57"/>
      <c r="C8" s="57" t="s">
        <v>47</v>
      </c>
      <c r="D8" s="58" t="s">
        <v>52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3"/>
      <c r="R8" s="28"/>
      <c r="S8" s="28"/>
      <c r="T8" s="28"/>
      <c r="U8" s="28"/>
      <c r="V8" s="28"/>
      <c r="W8" s="55">
        <f>W7*W18/1000000</f>
        <v>2.9533866558309012</v>
      </c>
      <c r="X8" s="13" t="s">
        <v>49</v>
      </c>
      <c r="Y8" s="55">
        <f t="shared" ref="Y8:AL8" si="10">Y7*Y18/1000000</f>
        <v>5.3268120000000003</v>
      </c>
      <c r="Z8" s="55">
        <f t="shared" si="10"/>
        <v>3.5436390000000002</v>
      </c>
      <c r="AA8" s="55">
        <f t="shared" si="10"/>
        <v>6.128019389103895</v>
      </c>
      <c r="AB8" s="55">
        <f t="shared" si="10"/>
        <v>6.0359212862799465</v>
      </c>
      <c r="AC8" s="55">
        <f t="shared" si="10"/>
        <v>6.8686050731280455</v>
      </c>
      <c r="AD8" s="55">
        <f t="shared" si="10"/>
        <v>5.2424951405264633</v>
      </c>
      <c r="AE8" s="55">
        <f t="shared" si="10"/>
        <v>7.9963705482984331</v>
      </c>
      <c r="AF8" s="55">
        <f t="shared" si="10"/>
        <v>10.315395000000001</v>
      </c>
      <c r="AG8" s="55">
        <f t="shared" si="10"/>
        <v>12.573530628427033</v>
      </c>
      <c r="AH8" s="55">
        <f t="shared" si="10"/>
        <v>9.6366870000000002</v>
      </c>
      <c r="AI8" s="55">
        <f t="shared" si="10"/>
        <v>11.316926295365461</v>
      </c>
      <c r="AJ8" s="13" t="s">
        <v>49</v>
      </c>
      <c r="AK8" s="55">
        <f t="shared" si="10"/>
        <v>8.2946734196234146</v>
      </c>
      <c r="AL8" s="55">
        <f t="shared" si="10"/>
        <v>10.129627349730166</v>
      </c>
      <c r="AM8" s="55">
        <f t="shared" ref="AM8:AN8" si="11">AM7*AM18/1000000</f>
        <v>9.6648300000000003</v>
      </c>
      <c r="AN8" s="55">
        <f t="shared" si="11"/>
        <v>10.255167999999999</v>
      </c>
      <c r="AO8" s="55">
        <f t="shared" ref="AO8:AP8" si="12">AO7*AO18/1000000</f>
        <v>10.06992</v>
      </c>
      <c r="AP8" s="55">
        <f t="shared" si="12"/>
        <v>9.4425450000000009</v>
      </c>
      <c r="AQ8" s="55">
        <f t="shared" ref="AQ8:AR8" si="13">AQ7*AQ18/1000000</f>
        <v>10.693375</v>
      </c>
      <c r="AR8" s="55">
        <f t="shared" si="13"/>
        <v>8.2596360000000004</v>
      </c>
      <c r="AS8" s="55">
        <f t="shared" ref="AS8:AT8" si="14">AS7*AS18/1000000</f>
        <v>7.5678190000000001</v>
      </c>
      <c r="AT8" s="55">
        <f t="shared" si="14"/>
        <v>7.1519940000000002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65">
      <c r="A9" s="2" t="s">
        <v>54</v>
      </c>
      <c r="B9" s="1">
        <v>95</v>
      </c>
      <c r="C9" s="1" t="s">
        <v>47</v>
      </c>
      <c r="D9" s="7" t="s">
        <v>48</v>
      </c>
      <c r="E9" s="28"/>
      <c r="F9" s="28"/>
      <c r="G9" s="28"/>
      <c r="H9" s="28"/>
      <c r="I9" s="28"/>
      <c r="J9" s="27"/>
      <c r="K9" s="28"/>
      <c r="L9" s="28"/>
      <c r="M9" s="28"/>
      <c r="N9" s="28"/>
      <c r="O9" s="28"/>
      <c r="P9" s="28"/>
      <c r="Q9" s="13"/>
      <c r="R9" s="28"/>
      <c r="S9" s="28"/>
      <c r="T9" s="28"/>
      <c r="U9" s="28"/>
      <c r="V9" s="28"/>
      <c r="W9" s="62">
        <v>259.11522398667302</v>
      </c>
      <c r="X9" s="61" t="s">
        <v>49</v>
      </c>
      <c r="Y9" s="61">
        <v>309</v>
      </c>
      <c r="Z9" s="61">
        <v>226</v>
      </c>
      <c r="AA9" s="62">
        <v>288.08484756583567</v>
      </c>
      <c r="AB9" s="62">
        <v>440.99698677993814</v>
      </c>
      <c r="AC9" s="62">
        <v>720.05747688137205</v>
      </c>
      <c r="AD9" s="62">
        <v>114.50460440731703</v>
      </c>
      <c r="AE9" s="62">
        <v>82.116463981762607</v>
      </c>
      <c r="AF9" s="61">
        <v>80</v>
      </c>
      <c r="AG9" s="60">
        <v>89.686471267769932</v>
      </c>
      <c r="AH9" s="61">
        <v>92.1</v>
      </c>
      <c r="AI9" s="62">
        <v>102.37848744789004</v>
      </c>
      <c r="AJ9" s="61" t="s">
        <v>49</v>
      </c>
      <c r="AK9" s="62">
        <v>106.27927115033012</v>
      </c>
      <c r="AL9" s="62">
        <v>108.84996265215942</v>
      </c>
      <c r="AM9" s="62">
        <v>113</v>
      </c>
      <c r="AN9" s="62">
        <v>105</v>
      </c>
      <c r="AO9" s="62">
        <v>86.8</v>
      </c>
      <c r="AP9" s="62">
        <v>93.9</v>
      </c>
      <c r="AQ9" s="62">
        <v>57.1</v>
      </c>
      <c r="AR9" s="62">
        <v>91.1</v>
      </c>
      <c r="AS9" s="62">
        <v>94.2</v>
      </c>
      <c r="AT9" s="62">
        <v>132</v>
      </c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1:65">
      <c r="A10" s="56" t="s">
        <v>54</v>
      </c>
      <c r="B10" s="57"/>
      <c r="C10" s="57" t="s">
        <v>47</v>
      </c>
      <c r="D10" s="58" t="s">
        <v>52</v>
      </c>
      <c r="E10" s="28"/>
      <c r="F10" s="28"/>
      <c r="G10" s="28"/>
      <c r="H10" s="28"/>
      <c r="I10" s="28"/>
      <c r="J10" s="27"/>
      <c r="K10" s="28"/>
      <c r="L10" s="28"/>
      <c r="M10" s="28"/>
      <c r="N10" s="28"/>
      <c r="O10" s="28"/>
      <c r="P10" s="28"/>
      <c r="Q10" s="13"/>
      <c r="R10" s="28"/>
      <c r="S10" s="28"/>
      <c r="T10" s="28"/>
      <c r="U10" s="28"/>
      <c r="V10" s="28"/>
      <c r="W10" s="55">
        <f>W9*W18/1000000</f>
        <v>0.85835578869219775</v>
      </c>
      <c r="X10" s="13" t="s">
        <v>49</v>
      </c>
      <c r="Y10" s="55">
        <f t="shared" ref="Y10:AL10" si="15">Y9*Y18/1000000</f>
        <v>1.7362709999999999</v>
      </c>
      <c r="Z10" s="55">
        <f t="shared" si="15"/>
        <v>0.54443399999999997</v>
      </c>
      <c r="AA10" s="55">
        <f t="shared" si="15"/>
        <v>1.5730470626527209</v>
      </c>
      <c r="AB10" s="55">
        <f t="shared" si="15"/>
        <v>1.6886914003159064</v>
      </c>
      <c r="AC10" s="55">
        <f t="shared" si="15"/>
        <v>2.9405830696624822</v>
      </c>
      <c r="AD10" s="55">
        <f t="shared" si="15"/>
        <v>1.1500851102452034</v>
      </c>
      <c r="AE10" s="55">
        <f t="shared" si="15"/>
        <v>1.2086284367814109</v>
      </c>
      <c r="AF10" s="55">
        <f t="shared" si="15"/>
        <v>1.3418399999999999</v>
      </c>
      <c r="AG10" s="55">
        <f t="shared" si="15"/>
        <v>1.4475190774165443</v>
      </c>
      <c r="AH10" s="55">
        <f t="shared" si="15"/>
        <v>1.3187799</v>
      </c>
      <c r="AI10" s="55">
        <f t="shared" si="15"/>
        <v>1.8711686487883983</v>
      </c>
      <c r="AJ10" s="13" t="s">
        <v>49</v>
      </c>
      <c r="AK10" s="55">
        <f t="shared" si="15"/>
        <v>1.5513574795987599</v>
      </c>
      <c r="AL10" s="55">
        <f t="shared" si="15"/>
        <v>1.6494815732730517</v>
      </c>
      <c r="AM10" s="55">
        <f t="shared" ref="AM10:AN10" si="16">AM9*AM18/1000000</f>
        <v>1.733533</v>
      </c>
      <c r="AN10" s="55">
        <f t="shared" si="16"/>
        <v>1.5295350000000001</v>
      </c>
      <c r="AO10" s="55">
        <f t="shared" ref="AO10:AP10" si="17">AO9*AO18/1000000</f>
        <v>1.3006979999999999</v>
      </c>
      <c r="AP10" s="55">
        <f t="shared" si="17"/>
        <v>1.4559195</v>
      </c>
      <c r="AQ10" s="55">
        <f t="shared" ref="AQ10:AR10" si="18">AQ9*AQ18/1000000</f>
        <v>0.86363749999999995</v>
      </c>
      <c r="AR10" s="55">
        <f t="shared" si="18"/>
        <v>1.2796817</v>
      </c>
      <c r="AS10" s="55">
        <f t="shared" ref="AS10:AT10" si="19">AS9*AS18/1000000</f>
        <v>1.4343834000000002</v>
      </c>
      <c r="AT10" s="55">
        <f t="shared" si="19"/>
        <v>1.8806039999999999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1:65">
      <c r="A11" s="2" t="s">
        <v>55</v>
      </c>
      <c r="B11" s="1"/>
      <c r="C11" s="1" t="s">
        <v>47</v>
      </c>
      <c r="D11" s="7" t="s">
        <v>48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13"/>
      <c r="R11" s="28"/>
      <c r="S11" s="28"/>
      <c r="T11" s="28"/>
      <c r="U11" s="28"/>
      <c r="V11" s="28"/>
      <c r="W11" s="62">
        <v>964.89725651016875</v>
      </c>
      <c r="X11" s="61" t="s">
        <v>49</v>
      </c>
      <c r="Y11" s="61">
        <v>875</v>
      </c>
      <c r="Z11" s="61">
        <v>974</v>
      </c>
      <c r="AA11" s="62">
        <v>998.98163155019859</v>
      </c>
      <c r="AB11" s="62">
        <v>842.02498077021687</v>
      </c>
      <c r="AC11" s="62">
        <v>877.17814447399519</v>
      </c>
      <c r="AD11" s="62">
        <v>382.72864312565707</v>
      </c>
      <c r="AE11" s="62">
        <v>413.80152141554288</v>
      </c>
      <c r="AF11" s="61">
        <v>397</v>
      </c>
      <c r="AG11" s="62">
        <v>449.92025130066418</v>
      </c>
      <c r="AH11" s="61">
        <v>428</v>
      </c>
      <c r="AI11" s="62">
        <v>474.34510754450417</v>
      </c>
      <c r="AJ11" s="61" t="s">
        <v>49</v>
      </c>
      <c r="AK11" s="62">
        <v>418.11319400380921</v>
      </c>
      <c r="AL11" s="62">
        <v>461.76617048343576</v>
      </c>
      <c r="AM11" s="62">
        <v>467</v>
      </c>
      <c r="AN11" s="62">
        <v>429</v>
      </c>
      <c r="AO11" s="62">
        <v>464</v>
      </c>
      <c r="AP11" s="62">
        <v>440</v>
      </c>
      <c r="AQ11" s="62">
        <v>431</v>
      </c>
      <c r="AR11" s="62">
        <v>374</v>
      </c>
      <c r="AS11" s="62">
        <v>345</v>
      </c>
      <c r="AT11" s="62">
        <v>328</v>
      </c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1:65">
      <c r="A12" s="56" t="s">
        <v>55</v>
      </c>
      <c r="B12" s="57"/>
      <c r="C12" s="57" t="s">
        <v>47</v>
      </c>
      <c r="D12" s="58" t="s">
        <v>52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13"/>
      <c r="R12" s="28"/>
      <c r="S12" s="28"/>
      <c r="T12" s="28"/>
      <c r="U12" s="28"/>
      <c r="V12" s="28"/>
      <c r="W12" s="55">
        <f>W11*W18/1000000</f>
        <v>3.1963584882273128</v>
      </c>
      <c r="X12" s="13" t="s">
        <v>49</v>
      </c>
      <c r="Y12" s="55">
        <f t="shared" ref="Y12:AL12" si="20">Y11*Y18/1000000</f>
        <v>4.9166249999999998</v>
      </c>
      <c r="Z12" s="55">
        <f t="shared" si="20"/>
        <v>2.3463660000000002</v>
      </c>
      <c r="AA12" s="55">
        <f t="shared" si="20"/>
        <v>5.454799634315866</v>
      </c>
      <c r="AB12" s="55">
        <f t="shared" si="20"/>
        <v>3.2243312006741305</v>
      </c>
      <c r="AC12" s="55">
        <f t="shared" si="20"/>
        <v>3.5822351458522999</v>
      </c>
      <c r="AD12" s="55">
        <f t="shared" si="20"/>
        <v>3.8441293780413326</v>
      </c>
      <c r="AE12" s="55">
        <f t="shared" si="20"/>
        <v>6.090523893933284</v>
      </c>
      <c r="AF12" s="55">
        <f t="shared" si="20"/>
        <v>6.658881</v>
      </c>
      <c r="AG12" s="55">
        <f t="shared" si="20"/>
        <v>7.2616096705300892</v>
      </c>
      <c r="AH12" s="55">
        <f t="shared" si="20"/>
        <v>6.1285319999999999</v>
      </c>
      <c r="AI12" s="55">
        <f t="shared" si="20"/>
        <v>8.6695917869973371</v>
      </c>
      <c r="AJ12" s="13" t="s">
        <v>49</v>
      </c>
      <c r="AK12" s="55">
        <f t="shared" si="20"/>
        <v>6.1031941959711302</v>
      </c>
      <c r="AL12" s="55">
        <f t="shared" si="20"/>
        <v>6.9974740534114401</v>
      </c>
      <c r="AM12" s="55">
        <f t="shared" ref="AM12:AN12" si="21">AM11*AM18/1000000</f>
        <v>7.1642469999999996</v>
      </c>
      <c r="AN12" s="55">
        <f t="shared" si="21"/>
        <v>6.2492429999999999</v>
      </c>
      <c r="AO12" s="55">
        <f t="shared" ref="AO12:AP12" si="22">AO11*AO18/1000000</f>
        <v>6.9530399999999997</v>
      </c>
      <c r="AP12" s="55">
        <f t="shared" si="22"/>
        <v>6.8221999999999996</v>
      </c>
      <c r="AQ12" s="55">
        <f t="shared" ref="AQ12:AR12" si="23">AQ11*AQ18/1000000</f>
        <v>6.5188750000000004</v>
      </c>
      <c r="AR12" s="55">
        <f t="shared" si="23"/>
        <v>5.2535780000000001</v>
      </c>
      <c r="AS12" s="55">
        <f t="shared" ref="AS12:AT12" si="24">AS11*AS18/1000000</f>
        <v>5.2533149999999997</v>
      </c>
      <c r="AT12" s="55">
        <f t="shared" si="24"/>
        <v>4.6730159999999996</v>
      </c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1:65">
      <c r="A13" s="2" t="s">
        <v>56</v>
      </c>
      <c r="B13" s="1"/>
      <c r="C13" s="1" t="s">
        <v>47</v>
      </c>
      <c r="D13" s="7" t="s">
        <v>57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3"/>
      <c r="R13" s="27"/>
      <c r="S13" s="27"/>
      <c r="T13" s="27"/>
      <c r="U13" s="27"/>
      <c r="V13" s="27"/>
      <c r="W13" s="27">
        <v>10.21083333333333</v>
      </c>
      <c r="X13" s="13" t="s">
        <v>49</v>
      </c>
      <c r="Y13" s="13">
        <v>10.4</v>
      </c>
      <c r="Z13" s="13">
        <v>10.4</v>
      </c>
      <c r="AA13" s="27">
        <v>10.137476589039546</v>
      </c>
      <c r="AB13" s="27">
        <v>10.613106386679911</v>
      </c>
      <c r="AC13" s="27">
        <v>9.7274652125000109</v>
      </c>
      <c r="AD13" s="27">
        <v>10.268821958333335</v>
      </c>
      <c r="AE13" s="27">
        <v>10.080795924999991</v>
      </c>
      <c r="AF13" s="13">
        <v>10.199999999999999</v>
      </c>
      <c r="AG13" s="27">
        <v>10.471228405913978</v>
      </c>
      <c r="AH13" s="13">
        <v>10.4</v>
      </c>
      <c r="AI13" s="27">
        <v>10.186590416666661</v>
      </c>
      <c r="AJ13" s="13" t="s">
        <v>49</v>
      </c>
      <c r="AK13" s="27">
        <v>10.407468879668098</v>
      </c>
      <c r="AL13" s="27">
        <v>10.331810124481336</v>
      </c>
      <c r="AM13" s="27">
        <v>10.4</v>
      </c>
      <c r="AN13" s="27">
        <v>10.4</v>
      </c>
      <c r="AO13" s="27">
        <v>10.3</v>
      </c>
      <c r="AP13" s="27">
        <v>9.8000000000000007</v>
      </c>
      <c r="AQ13" s="27">
        <v>10.1</v>
      </c>
      <c r="AR13" s="27">
        <v>10.199999999999999</v>
      </c>
      <c r="AS13" s="27">
        <v>9.6</v>
      </c>
      <c r="AT13" s="27">
        <v>9.9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>
      <c r="A14" s="10" t="s">
        <v>58</v>
      </c>
      <c r="B14" s="7"/>
      <c r="C14" s="1" t="s">
        <v>47</v>
      </c>
      <c r="D14" s="7" t="s">
        <v>57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3"/>
      <c r="R14" s="27"/>
      <c r="S14" s="27"/>
      <c r="T14" s="27"/>
      <c r="U14" s="27"/>
      <c r="V14" s="27"/>
      <c r="W14" s="27">
        <v>3.9280585489563986</v>
      </c>
      <c r="X14" s="13" t="s">
        <v>49</v>
      </c>
      <c r="Y14" s="13">
        <v>7.9</v>
      </c>
      <c r="Z14" s="13">
        <v>11.4</v>
      </c>
      <c r="AA14" s="46">
        <v>9.7005814047009018</v>
      </c>
      <c r="AB14" s="27">
        <v>9.2977769707799833</v>
      </c>
      <c r="AC14" s="27">
        <v>7.8951778028770301</v>
      </c>
      <c r="AD14" s="27">
        <v>10.622280029988204</v>
      </c>
      <c r="AE14" s="27">
        <v>9.254982317725041</v>
      </c>
      <c r="AF14" s="13">
        <v>10</v>
      </c>
      <c r="AG14" s="27">
        <v>8.8948806577866257</v>
      </c>
      <c r="AH14" s="13">
        <v>10.9</v>
      </c>
      <c r="AI14" s="27">
        <v>10.895761695851869</v>
      </c>
      <c r="AJ14" s="13" t="s">
        <v>49</v>
      </c>
      <c r="AK14" s="27">
        <v>9.5598209695652727</v>
      </c>
      <c r="AL14" s="27">
        <v>6.5752137383419127</v>
      </c>
      <c r="AM14" s="27">
        <v>8.6999999999999993</v>
      </c>
      <c r="AN14" s="27">
        <v>12.4</v>
      </c>
      <c r="AO14" s="27">
        <v>14.1</v>
      </c>
      <c r="AP14" s="27">
        <v>11.9</v>
      </c>
      <c r="AQ14" s="27">
        <v>12</v>
      </c>
      <c r="AR14" s="27">
        <v>11</v>
      </c>
      <c r="AS14" s="27">
        <v>10.5</v>
      </c>
      <c r="AT14" s="27">
        <v>12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1:65">
      <c r="A15" s="10" t="s">
        <v>59</v>
      </c>
      <c r="B15" s="7"/>
      <c r="C15" s="1" t="s">
        <v>47</v>
      </c>
      <c r="D15" s="7" t="s">
        <v>60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3"/>
      <c r="Q15" s="13"/>
      <c r="R15" s="13"/>
      <c r="S15" s="13"/>
      <c r="T15" s="13"/>
      <c r="U15" s="13"/>
      <c r="V15" s="13"/>
      <c r="W15" s="13">
        <v>381</v>
      </c>
      <c r="X15" s="13" t="s">
        <v>49</v>
      </c>
      <c r="Y15" s="13">
        <v>399</v>
      </c>
      <c r="Z15" s="13">
        <v>390</v>
      </c>
      <c r="AA15" s="13">
        <v>403</v>
      </c>
      <c r="AB15" s="13">
        <v>412</v>
      </c>
      <c r="AC15" s="13">
        <v>456</v>
      </c>
      <c r="AD15" s="28">
        <v>454.5</v>
      </c>
      <c r="AE15" s="13">
        <v>473</v>
      </c>
      <c r="AF15" s="13">
        <v>407</v>
      </c>
      <c r="AG15" s="13">
        <v>428</v>
      </c>
      <c r="AH15" s="13">
        <v>384</v>
      </c>
      <c r="AI15" s="13">
        <v>408</v>
      </c>
      <c r="AJ15" s="13" t="s">
        <v>49</v>
      </c>
      <c r="AK15" s="28">
        <v>396</v>
      </c>
      <c r="AL15" s="28">
        <v>448</v>
      </c>
      <c r="AM15" s="28">
        <v>415</v>
      </c>
      <c r="AN15" s="28">
        <v>411</v>
      </c>
      <c r="AO15" s="28">
        <v>402</v>
      </c>
      <c r="AP15" s="28">
        <v>405</v>
      </c>
      <c r="AQ15" s="28">
        <v>386</v>
      </c>
      <c r="AR15" s="28">
        <v>366</v>
      </c>
      <c r="AS15" s="28">
        <v>411</v>
      </c>
      <c r="AT15" s="28">
        <v>408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1:65">
      <c r="A16" s="10" t="s">
        <v>61</v>
      </c>
      <c r="B16" s="7"/>
      <c r="C16" s="1" t="s">
        <v>47</v>
      </c>
      <c r="D16" s="7" t="s">
        <v>62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3"/>
      <c r="R16" s="27"/>
      <c r="S16" s="27"/>
      <c r="T16" s="27"/>
      <c r="U16" s="27"/>
      <c r="V16" s="27"/>
      <c r="W16" s="27">
        <v>17.134640061331993</v>
      </c>
      <c r="X16" s="13" t="s">
        <v>49</v>
      </c>
      <c r="Y16" s="13">
        <v>31.4</v>
      </c>
      <c r="Z16" s="13">
        <v>13.8</v>
      </c>
      <c r="AA16" s="27">
        <v>30.796838834587316</v>
      </c>
      <c r="AB16" s="27">
        <v>22.251104018296797</v>
      </c>
      <c r="AC16" s="27">
        <v>22.907632272344049</v>
      </c>
      <c r="AD16" s="27">
        <v>23.090697131678276</v>
      </c>
      <c r="AE16" s="27">
        <v>33.564820195911707</v>
      </c>
      <c r="AF16" s="27">
        <v>35</v>
      </c>
      <c r="AG16" s="27">
        <v>35.459559797687518</v>
      </c>
      <c r="AH16" s="13">
        <v>30.1</v>
      </c>
      <c r="AI16" s="27">
        <v>39.440153086900629</v>
      </c>
      <c r="AJ16" s="13" t="s">
        <v>49</v>
      </c>
      <c r="AK16" s="27">
        <v>30.419379504924343</v>
      </c>
      <c r="AL16" s="27">
        <v>24.28238453146276</v>
      </c>
      <c r="AM16" s="27">
        <v>31.7</v>
      </c>
      <c r="AN16" s="27">
        <v>32.1</v>
      </c>
      <c r="AO16" s="27">
        <v>32.700000000000003</v>
      </c>
      <c r="AP16" s="27">
        <v>32.6</v>
      </c>
      <c r="AQ16" s="27">
        <v>30.8</v>
      </c>
      <c r="AR16" s="27">
        <v>27.2</v>
      </c>
      <c r="AS16" s="27">
        <v>30.8</v>
      </c>
      <c r="AT16" s="27">
        <v>29.9</v>
      </c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</row>
    <row r="17" spans="1:65">
      <c r="A17" s="11" t="s">
        <v>63</v>
      </c>
      <c r="B17" s="8"/>
      <c r="C17" s="1" t="s">
        <v>47</v>
      </c>
      <c r="D17" s="7" t="s">
        <v>64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3"/>
      <c r="R17" s="28"/>
      <c r="S17" s="28"/>
      <c r="T17" s="28"/>
      <c r="U17" s="28"/>
      <c r="V17" s="28"/>
      <c r="W17" s="28">
        <v>12356.811800564961</v>
      </c>
      <c r="X17" s="13" t="s">
        <v>49</v>
      </c>
      <c r="Y17" s="13">
        <v>23087</v>
      </c>
      <c r="Z17" s="13">
        <v>10123</v>
      </c>
      <c r="AA17" s="47">
        <v>21771.825214111504</v>
      </c>
      <c r="AB17" s="28">
        <v>16046.599387248192</v>
      </c>
      <c r="AC17" s="28">
        <v>16520.061102695792</v>
      </c>
      <c r="AD17" s="28">
        <v>16652.080100818483</v>
      </c>
      <c r="AE17" s="28">
        <v>24205.595495213525</v>
      </c>
      <c r="AF17" s="13">
        <v>25595</v>
      </c>
      <c r="AG17" s="28">
        <v>25572.005328534593</v>
      </c>
      <c r="AH17" s="13">
        <v>22146</v>
      </c>
      <c r="AI17" s="28">
        <v>28442.648770902568</v>
      </c>
      <c r="AJ17" s="13" t="s">
        <v>49</v>
      </c>
      <c r="AK17" s="28">
        <v>22373.78154678292</v>
      </c>
      <c r="AL17" s="28">
        <v>24719.661712105339</v>
      </c>
      <c r="AM17" s="28">
        <v>23326</v>
      </c>
      <c r="AN17" s="28">
        <v>23577</v>
      </c>
      <c r="AO17" s="28">
        <v>24019</v>
      </c>
      <c r="AP17" s="28">
        <v>23968</v>
      </c>
      <c r="AQ17" s="28">
        <v>22619</v>
      </c>
      <c r="AR17" s="28">
        <v>19971</v>
      </c>
      <c r="AS17" s="28">
        <v>22690</v>
      </c>
      <c r="AT17" s="28">
        <v>21960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5">
      <c r="A18" s="11" t="s">
        <v>65</v>
      </c>
      <c r="B18" s="8"/>
      <c r="C18" s="1" t="s">
        <v>47</v>
      </c>
      <c r="D18" s="7" t="s">
        <v>64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13"/>
      <c r="R18" s="28"/>
      <c r="S18" s="28"/>
      <c r="T18" s="28"/>
      <c r="U18" s="28"/>
      <c r="V18" s="28"/>
      <c r="W18" s="28">
        <v>3312.6412855477192</v>
      </c>
      <c r="X18" s="13" t="s">
        <v>49</v>
      </c>
      <c r="Y18" s="13">
        <v>5619</v>
      </c>
      <c r="Z18" s="13">
        <v>2409</v>
      </c>
      <c r="AA18" s="28">
        <v>5460.3602929627677</v>
      </c>
      <c r="AB18" s="28">
        <v>3829.258364430912</v>
      </c>
      <c r="AC18" s="28">
        <v>4083.8171452623315</v>
      </c>
      <c r="AD18" s="28">
        <v>10044.007541863628</v>
      </c>
      <c r="AE18" s="28">
        <v>14718.466653043381</v>
      </c>
      <c r="AF18" s="13">
        <v>16773</v>
      </c>
      <c r="AG18" s="28">
        <v>16139.770658328154</v>
      </c>
      <c r="AH18" s="13">
        <v>14319</v>
      </c>
      <c r="AI18" s="28">
        <v>18276.971026171985</v>
      </c>
      <c r="AJ18" s="13" t="s">
        <v>49</v>
      </c>
      <c r="AK18" s="28">
        <v>14596.99020145135</v>
      </c>
      <c r="AL18" s="28">
        <v>15153.717402220243</v>
      </c>
      <c r="AM18" s="28">
        <v>15341</v>
      </c>
      <c r="AN18" s="28">
        <v>14567</v>
      </c>
      <c r="AO18" s="28">
        <v>14985</v>
      </c>
      <c r="AP18" s="28">
        <v>15505</v>
      </c>
      <c r="AQ18" s="28">
        <v>15125</v>
      </c>
      <c r="AR18" s="28">
        <v>14047</v>
      </c>
      <c r="AS18" s="28">
        <v>15227</v>
      </c>
      <c r="AT18" s="28">
        <v>14247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>
      <c r="A19" s="1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</sheetData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6"/>
  <sheetViews>
    <sheetView workbookViewId="0">
      <pane xSplit="4" topLeftCell="AO1" activePane="topRight" state="frozen"/>
      <selection pane="topRight" activeCell="AT17" sqref="AT17"/>
    </sheetView>
  </sheetViews>
  <sheetFormatPr defaultColWidth="9.140625" defaultRowHeight="14.45"/>
  <cols>
    <col min="1" max="1" width="25.140625" style="12" bestFit="1" customWidth="1"/>
    <col min="2" max="2" width="4.140625" style="6" bestFit="1" customWidth="1"/>
    <col min="3" max="3" width="4.42578125" style="6" bestFit="1" customWidth="1"/>
    <col min="4" max="4" width="6" style="6" bestFit="1" customWidth="1"/>
    <col min="5" max="17" width="9.140625" style="6"/>
    <col min="18" max="18" width="9.5703125" style="6" bestFit="1" customWidth="1"/>
    <col min="19" max="38" width="9.140625" style="6"/>
    <col min="39" max="43" width="10.7109375" style="6" bestFit="1" customWidth="1"/>
    <col min="44" max="44" width="11.140625" style="6" customWidth="1"/>
    <col min="45" max="45" width="12.140625" style="6" customWidth="1"/>
    <col min="46" max="46" width="10.7109375" style="6" bestFit="1" customWidth="1"/>
    <col min="47" max="16384" width="9.140625" style="6"/>
  </cols>
  <sheetData>
    <row r="1" spans="1:46">
      <c r="A1" s="9" t="s">
        <v>0</v>
      </c>
      <c r="B1" s="4" t="s">
        <v>1</v>
      </c>
      <c r="C1" s="4" t="s">
        <v>2</v>
      </c>
      <c r="D1" s="4" t="s">
        <v>3</v>
      </c>
      <c r="E1" s="5">
        <v>43252</v>
      </c>
      <c r="F1" s="5">
        <v>43282</v>
      </c>
      <c r="G1" s="5">
        <v>43313</v>
      </c>
      <c r="H1" s="5">
        <v>43344</v>
      </c>
      <c r="I1" s="5">
        <v>43374</v>
      </c>
      <c r="J1" s="5">
        <v>43405</v>
      </c>
      <c r="K1" s="5">
        <v>43435</v>
      </c>
      <c r="L1" s="5">
        <v>43466</v>
      </c>
      <c r="M1" s="5">
        <v>43497</v>
      </c>
      <c r="N1" s="5">
        <v>43525</v>
      </c>
      <c r="O1" s="5">
        <v>43556</v>
      </c>
      <c r="P1" s="5">
        <v>43586</v>
      </c>
      <c r="Q1" s="5">
        <v>43617</v>
      </c>
      <c r="R1" s="5">
        <v>43647</v>
      </c>
      <c r="S1" s="5">
        <v>43678</v>
      </c>
      <c r="T1" s="5">
        <v>43709</v>
      </c>
      <c r="U1" s="5">
        <v>43739</v>
      </c>
      <c r="V1" s="5">
        <v>43770</v>
      </c>
      <c r="W1" s="5">
        <v>43800</v>
      </c>
      <c r="X1" s="5">
        <v>43831</v>
      </c>
      <c r="Y1" s="5">
        <v>43862</v>
      </c>
      <c r="Z1" s="5">
        <v>43891</v>
      </c>
      <c r="AA1" s="5">
        <v>43922</v>
      </c>
      <c r="AB1" s="5">
        <v>43952</v>
      </c>
      <c r="AC1" s="5">
        <v>43983</v>
      </c>
      <c r="AD1" s="5">
        <v>44013</v>
      </c>
      <c r="AE1" s="5">
        <v>44044</v>
      </c>
      <c r="AF1" s="5">
        <v>44075</v>
      </c>
      <c r="AG1" s="5">
        <v>44105</v>
      </c>
      <c r="AH1" s="5">
        <v>44136</v>
      </c>
      <c r="AI1" s="5">
        <v>44166</v>
      </c>
      <c r="AJ1" s="5">
        <v>44197</v>
      </c>
      <c r="AK1" s="5">
        <v>44228</v>
      </c>
      <c r="AL1" s="5">
        <v>44256</v>
      </c>
      <c r="AM1" s="79">
        <v>44298</v>
      </c>
      <c r="AN1" s="79">
        <v>44326</v>
      </c>
      <c r="AO1" s="79">
        <v>44348</v>
      </c>
      <c r="AP1" s="79">
        <v>44383</v>
      </c>
      <c r="AQ1" s="79">
        <v>44418</v>
      </c>
      <c r="AR1" s="79">
        <v>44440</v>
      </c>
      <c r="AS1" s="79">
        <v>44474</v>
      </c>
      <c r="AT1" s="79">
        <v>44509</v>
      </c>
    </row>
    <row r="2" spans="1:46">
      <c r="A2" s="9"/>
      <c r="B2" s="4"/>
      <c r="C2" s="4"/>
      <c r="D2" s="4"/>
      <c r="E2" s="5" t="str">
        <f>IF('A1 Engine 1'!E2="","",'A1 Engine 1'!E2)</f>
        <v>CNE-0217</v>
      </c>
      <c r="F2" s="5" t="str">
        <f>IF('A1 Engine 1'!F2="","",'A1 Engine 1'!F2)</f>
        <v>CNE-0235</v>
      </c>
      <c r="G2" s="5" t="str">
        <f>IF('A1 Engine 1'!G2="","",'A1 Engine 1'!G2)</f>
        <v>CNE-0267</v>
      </c>
      <c r="H2" s="5" t="str">
        <f>IF('A1 Engine 1'!H2="","",'A1 Engine 1'!H2)</f>
        <v>CNE-0296</v>
      </c>
      <c r="I2" s="5" t="str">
        <f>IF('A1 Engine 1'!I2="","",'A1 Engine 1'!I2)</f>
        <v>CNE-0316</v>
      </c>
      <c r="J2" s="5" t="str">
        <f>IF('A1 Engine 1'!J2="","",'A1 Engine 1'!J2)</f>
        <v>CNE-0342</v>
      </c>
      <c r="K2" s="5" t="str">
        <f>IF('A1 Engine 1'!K2="","",'A1 Engine 1'!K2)</f>
        <v>CNE-0377</v>
      </c>
      <c r="L2" s="5" t="str">
        <f>IF('A1 Engine 1'!L2="","",'A1 Engine 1'!L2)</f>
        <v>CNE-0401</v>
      </c>
      <c r="M2" s="5" t="str">
        <f>IF('A1 Engine 1'!M2="","",'A1 Engine 1'!M2)</f>
        <v>CNE-0425</v>
      </c>
      <c r="N2" s="5" t="str">
        <f>IF('A1 Engine 1'!N2="","",'A1 Engine 1'!N2)</f>
        <v>CNE-0460</v>
      </c>
      <c r="O2" s="5" t="s">
        <v>14</v>
      </c>
      <c r="P2" s="5" t="str">
        <f>IF('A1 Engine 1'!P2="","",'A1 Engine 1'!P2)</f>
        <v>CNE-0532</v>
      </c>
      <c r="Q2" s="5" t="str">
        <f>IF('A1 Engine 1'!Q2="","",'A1 Engine 1'!Q2)</f>
        <v>CNE-0541</v>
      </c>
      <c r="R2" s="5" t="str">
        <f>IF('A1 Engine 1'!R2="","",'A1 Engine 1'!R2)</f>
        <v>ENE-0584</v>
      </c>
      <c r="S2" s="5" t="str">
        <f>IF('A1 Engine 1'!S2="","",'A1 Engine 1'!S2)</f>
        <v>ENE-0615</v>
      </c>
      <c r="T2" s="5" t="str">
        <f>IF('A1 Engine 1'!T2="","",'A1 Engine 1'!T2)</f>
        <v>ENE-0637</v>
      </c>
      <c r="U2" s="5" t="str">
        <f>IF('A1 Engine 1'!U2="","",'A1 Engine 1'!U2)</f>
        <v>ENE-0668</v>
      </c>
      <c r="V2" s="5" t="str">
        <f>IF('A1 Engine 1'!V2="","",'A1 Engine 1'!V2)</f>
        <v>ENE-0703</v>
      </c>
      <c r="W2" s="5" t="str">
        <f>IF('A1 Engine 1'!W2="","",'A1 Engine 1'!W2)</f>
        <v>ENE-0732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6" t="s">
        <v>31</v>
      </c>
      <c r="AG2" s="6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</row>
    <row r="3" spans="1:46" s="13" customFormat="1">
      <c r="A3" s="2" t="s">
        <v>53</v>
      </c>
      <c r="B3" s="1"/>
      <c r="C3" s="1" t="s">
        <v>47</v>
      </c>
      <c r="D3" s="7" t="s">
        <v>48</v>
      </c>
      <c r="E3" s="60">
        <v>1.4417530025031062</v>
      </c>
      <c r="F3" s="59">
        <v>0.47378804722410267</v>
      </c>
      <c r="G3" s="60">
        <v>8.9501342232079359</v>
      </c>
      <c r="H3" s="60">
        <v>11.889265653100358</v>
      </c>
      <c r="I3" s="60" t="s">
        <v>49</v>
      </c>
      <c r="J3" s="60">
        <v>4.5737093646868852</v>
      </c>
      <c r="K3" s="60">
        <v>28.45541429691108</v>
      </c>
      <c r="L3" s="60">
        <v>2.5</v>
      </c>
      <c r="M3" s="60">
        <v>14.478668734710544</v>
      </c>
      <c r="N3" s="60" t="s">
        <v>49</v>
      </c>
      <c r="O3" s="60">
        <v>10.223021942742809</v>
      </c>
      <c r="P3" s="60">
        <v>2.8025511825140486</v>
      </c>
      <c r="Q3" s="60">
        <v>1.064217319382146</v>
      </c>
      <c r="R3" s="60">
        <v>4.918925300874692</v>
      </c>
      <c r="S3" s="60">
        <v>10.230341819759518</v>
      </c>
      <c r="T3" s="60">
        <v>22.776877923982401</v>
      </c>
      <c r="U3" s="61">
        <v>11.5</v>
      </c>
      <c r="V3" s="60">
        <v>14.025026876245127</v>
      </c>
      <c r="W3" s="61">
        <v>6.6</v>
      </c>
      <c r="X3" s="60">
        <v>1.1656984980136964</v>
      </c>
      <c r="Y3" s="61">
        <v>13.4</v>
      </c>
      <c r="Z3" s="61" t="s">
        <v>49</v>
      </c>
      <c r="AA3" s="60">
        <v>7.3336310722321123</v>
      </c>
      <c r="AB3" s="60">
        <v>14.485501759723917</v>
      </c>
      <c r="AC3" s="60">
        <v>21.028288374678397</v>
      </c>
      <c r="AD3" s="60">
        <v>56.96910214751793</v>
      </c>
      <c r="AE3" s="62">
        <v>279.92698684362409</v>
      </c>
      <c r="AF3" s="61">
        <v>81</v>
      </c>
      <c r="AG3" s="60">
        <v>46.110301566154625</v>
      </c>
      <c r="AH3" s="61">
        <v>3.3</v>
      </c>
      <c r="AI3" s="60">
        <v>21.676451140328759</v>
      </c>
      <c r="AJ3" s="60">
        <v>8.4484509156542291</v>
      </c>
      <c r="AK3" s="60">
        <v>9.0310135175440021</v>
      </c>
      <c r="AL3" s="60">
        <v>38.941383791369446</v>
      </c>
      <c r="AM3" s="60">
        <v>0.65</v>
      </c>
      <c r="AN3" s="60">
        <v>4.8</v>
      </c>
      <c r="AO3" s="60">
        <v>8.3000000000000007</v>
      </c>
      <c r="AP3" s="60">
        <v>0.48</v>
      </c>
      <c r="AQ3" s="60">
        <v>21.7</v>
      </c>
      <c r="AR3" s="60">
        <v>0.95</v>
      </c>
      <c r="AS3" s="60">
        <v>0.66</v>
      </c>
      <c r="AT3" s="60">
        <v>8.3000000000000007</v>
      </c>
    </row>
    <row r="4" spans="1:46" s="13" customFormat="1">
      <c r="A4" s="56" t="s">
        <v>53</v>
      </c>
      <c r="B4" s="57"/>
      <c r="C4" s="57" t="s">
        <v>47</v>
      </c>
      <c r="D4" s="58" t="s">
        <v>52</v>
      </c>
      <c r="E4" s="54">
        <f>E3*E16/1000000</f>
        <v>7.333564626709599E-3</v>
      </c>
      <c r="F4" s="54">
        <f t="shared" ref="F4:AL4" si="0">F3*F16/1000000</f>
        <v>1.4292444379502981E-3</v>
      </c>
      <c r="G4" s="54">
        <f t="shared" si="0"/>
        <v>3.0003761490991442E-2</v>
      </c>
      <c r="H4" s="54">
        <f t="shared" si="0"/>
        <v>4.7935040791605842E-2</v>
      </c>
      <c r="I4" s="27" t="s">
        <v>49</v>
      </c>
      <c r="J4" s="54">
        <f t="shared" si="0"/>
        <v>1.5601197588288479E-2</v>
      </c>
      <c r="K4" s="54">
        <f t="shared" si="0"/>
        <v>0.11569746378671288</v>
      </c>
      <c r="L4" s="54">
        <f t="shared" si="0"/>
        <v>1.1995E-2</v>
      </c>
      <c r="M4" s="54">
        <f t="shared" si="0"/>
        <v>6.1303283001646836E-2</v>
      </c>
      <c r="N4" s="27" t="s">
        <v>49</v>
      </c>
      <c r="O4" s="54">
        <f t="shared" si="0"/>
        <v>5.5031703293534497E-2</v>
      </c>
      <c r="P4" s="54">
        <f t="shared" si="0"/>
        <v>1.4324518407226686E-2</v>
      </c>
      <c r="Q4" s="54">
        <f t="shared" si="0"/>
        <v>6.503072282429999E-3</v>
      </c>
      <c r="R4" s="54">
        <f t="shared" si="0"/>
        <v>2.2101361069179554E-2</v>
      </c>
      <c r="S4" s="54">
        <f t="shared" si="0"/>
        <v>7.0071472849096539E-2</v>
      </c>
      <c r="T4" s="54">
        <f t="shared" si="0"/>
        <v>9.7273674560639983E-2</v>
      </c>
      <c r="U4" s="54">
        <f t="shared" si="0"/>
        <v>3.988361995257772E-2</v>
      </c>
      <c r="V4" s="54">
        <f t="shared" si="0"/>
        <v>4.3321529751840705E-2</v>
      </c>
      <c r="W4" s="54">
        <f t="shared" si="0"/>
        <v>4.1401799999999996E-2</v>
      </c>
      <c r="X4" s="54">
        <f t="shared" si="0"/>
        <v>3.2564868799001526E-3</v>
      </c>
      <c r="Y4" s="54">
        <f t="shared" si="0"/>
        <v>4.7275200000000003E-2</v>
      </c>
      <c r="Z4" s="13" t="s">
        <v>49</v>
      </c>
      <c r="AA4" s="54">
        <f t="shared" si="0"/>
        <v>1.8906659287898305E-2</v>
      </c>
      <c r="AB4" s="54">
        <f t="shared" si="0"/>
        <v>5.3081395992170717E-2</v>
      </c>
      <c r="AC4" s="54">
        <f t="shared" si="0"/>
        <v>5.9697360474573864E-2</v>
      </c>
      <c r="AD4" s="54">
        <f t="shared" si="0"/>
        <v>0.21367067806680182</v>
      </c>
      <c r="AE4" s="54">
        <f t="shared" si="0"/>
        <v>1.2823839074655206</v>
      </c>
      <c r="AF4" s="54">
        <f t="shared" si="0"/>
        <v>0.290547</v>
      </c>
      <c r="AG4" s="54">
        <f t="shared" si="0"/>
        <v>0.14812046507471666</v>
      </c>
      <c r="AH4" s="54">
        <f t="shared" si="0"/>
        <v>1.0616099999999998E-2</v>
      </c>
      <c r="AI4" s="54">
        <f t="shared" si="0"/>
        <v>0.1082300629406322</v>
      </c>
      <c r="AJ4" s="54">
        <f t="shared" si="0"/>
        <v>2.3407050878682417E-2</v>
      </c>
      <c r="AK4" s="54">
        <f t="shared" si="0"/>
        <v>4.4588929322483414E-2</v>
      </c>
      <c r="AL4" s="54">
        <f t="shared" si="0"/>
        <v>8.277991383940192E-2</v>
      </c>
      <c r="AM4" s="54">
        <f t="shared" ref="AM4:AN4" si="1">AM3*AM16/1000000</f>
        <v>2.0572500000000001E-3</v>
      </c>
      <c r="AN4" s="54">
        <f t="shared" si="1"/>
        <v>1.5715199999999999E-2</v>
      </c>
      <c r="AO4" s="54">
        <f t="shared" ref="AO4:AP4" si="2">AO3*AO16/1000000</f>
        <v>2.6427200000000001E-2</v>
      </c>
      <c r="AP4" s="54">
        <f t="shared" si="2"/>
        <v>1.3886399999999998E-3</v>
      </c>
      <c r="AQ4" s="54">
        <f t="shared" ref="AQ4:AR4" si="3">AQ3*AQ16/1000000</f>
        <v>5.4467000000000002E-2</v>
      </c>
      <c r="AR4" s="54">
        <f t="shared" si="3"/>
        <v>2.4775999999999999E-3</v>
      </c>
      <c r="AS4" s="54">
        <f t="shared" ref="AS4:AT4" si="4">AS3*AS16/1000000</f>
        <v>1.8110400000000001E-3</v>
      </c>
      <c r="AT4" s="54">
        <f t="shared" si="4"/>
        <v>2.3796100000000001E-2</v>
      </c>
    </row>
    <row r="5" spans="1:46" s="13" customFormat="1">
      <c r="A5" s="2" t="s">
        <v>54</v>
      </c>
      <c r="B5" s="1"/>
      <c r="C5" s="1" t="s">
        <v>47</v>
      </c>
      <c r="D5" s="7" t="s">
        <v>48</v>
      </c>
      <c r="E5" s="62">
        <v>139.26944604559935</v>
      </c>
      <c r="F5" s="60">
        <v>66.242790244802521</v>
      </c>
      <c r="G5" s="62">
        <v>129.0295416736837</v>
      </c>
      <c r="H5" s="60">
        <v>80.125406945532376</v>
      </c>
      <c r="I5" s="60" t="s">
        <v>49</v>
      </c>
      <c r="J5" s="60">
        <v>62.361644129545297</v>
      </c>
      <c r="K5" s="62">
        <v>157.08266309687002</v>
      </c>
      <c r="L5" s="60">
        <v>48.9</v>
      </c>
      <c r="M5" s="60">
        <v>49.676304772046805</v>
      </c>
      <c r="N5" s="60" t="s">
        <v>49</v>
      </c>
      <c r="O5" s="60">
        <v>142.8255844070392</v>
      </c>
      <c r="P5" s="60">
        <v>59.33183239749625</v>
      </c>
      <c r="Q5" s="62">
        <v>108.06799907775425</v>
      </c>
      <c r="R5" s="62">
        <v>131.010904830492</v>
      </c>
      <c r="S5" s="62">
        <v>117.69758402914903</v>
      </c>
      <c r="T5" s="62">
        <v>130.58859250937601</v>
      </c>
      <c r="U5" s="61">
        <v>152</v>
      </c>
      <c r="V5" s="62">
        <v>139.49572623427463</v>
      </c>
      <c r="W5" s="61">
        <v>144</v>
      </c>
      <c r="X5" s="62">
        <v>46.012906680932709</v>
      </c>
      <c r="Y5" s="61">
        <v>134</v>
      </c>
      <c r="Z5" s="61" t="s">
        <v>49</v>
      </c>
      <c r="AA5" s="62">
        <v>113.84234050522993</v>
      </c>
      <c r="AB5" s="60">
        <v>79.566487721346945</v>
      </c>
      <c r="AC5" s="62">
        <v>124.3293059592804</v>
      </c>
      <c r="AD5" s="62">
        <v>371.51714542191149</v>
      </c>
      <c r="AE5" s="62">
        <v>130.9858874608083</v>
      </c>
      <c r="AF5" s="61">
        <v>134</v>
      </c>
      <c r="AG5" s="62">
        <v>132.63849783823147</v>
      </c>
      <c r="AH5" s="61">
        <v>98.6</v>
      </c>
      <c r="AI5" s="62">
        <v>142.47571888022324</v>
      </c>
      <c r="AJ5" s="62">
        <v>150.33674672147779</v>
      </c>
      <c r="AK5" s="62">
        <v>142.57455295589054</v>
      </c>
      <c r="AL5" s="62">
        <v>130.07579384926478</v>
      </c>
      <c r="AM5" s="62">
        <v>146</v>
      </c>
      <c r="AN5" s="62">
        <v>139</v>
      </c>
      <c r="AO5" s="62">
        <v>143</v>
      </c>
      <c r="AP5" s="62">
        <v>91.2</v>
      </c>
      <c r="AQ5" s="62">
        <v>54.4</v>
      </c>
      <c r="AR5" s="62">
        <v>133</v>
      </c>
      <c r="AS5" s="62">
        <v>51.5</v>
      </c>
      <c r="AT5" s="62">
        <v>140</v>
      </c>
    </row>
    <row r="6" spans="1:46" s="13" customFormat="1">
      <c r="A6" s="56" t="s">
        <v>54</v>
      </c>
      <c r="B6" s="57"/>
      <c r="C6" s="57" t="s">
        <v>47</v>
      </c>
      <c r="D6" s="58" t="s">
        <v>52</v>
      </c>
      <c r="E6" s="54">
        <f>E5*E16/1000000</f>
        <v>0.70840253589085067</v>
      </c>
      <c r="F6" s="54">
        <f t="shared" ref="F6:AL6" si="5">F5*F16/1000000</f>
        <v>0.19983015626164541</v>
      </c>
      <c r="G6" s="54">
        <f t="shared" si="5"/>
        <v>0.43254899838603278</v>
      </c>
      <c r="H6" s="54">
        <f t="shared" si="5"/>
        <v>0.32304893863453588</v>
      </c>
      <c r="I6" s="27" t="s">
        <v>49</v>
      </c>
      <c r="J6" s="54">
        <f t="shared" si="5"/>
        <v>0.21271931695252613</v>
      </c>
      <c r="K6" s="54">
        <f t="shared" si="5"/>
        <v>0.63868568334790998</v>
      </c>
      <c r="L6" s="54">
        <f t="shared" si="5"/>
        <v>0.23462219999999998</v>
      </c>
      <c r="M6" s="54">
        <f t="shared" si="5"/>
        <v>0.2103315315596746</v>
      </c>
      <c r="N6" s="27" t="s">
        <v>49</v>
      </c>
      <c r="O6" s="54">
        <f t="shared" si="5"/>
        <v>0.76884655318513861</v>
      </c>
      <c r="P6" s="54">
        <f t="shared" si="5"/>
        <v>0.30325937689031424</v>
      </c>
      <c r="Q6" s="54">
        <f t="shared" si="5"/>
        <v>0.66036701021575628</v>
      </c>
      <c r="R6" s="54">
        <f t="shared" si="5"/>
        <v>0.58864876666123322</v>
      </c>
      <c r="S6" s="54">
        <f t="shared" si="5"/>
        <v>0.80615518122508245</v>
      </c>
      <c r="T6" s="54">
        <f t="shared" si="5"/>
        <v>0.55770735091458301</v>
      </c>
      <c r="U6" s="54">
        <f t="shared" si="5"/>
        <v>0.52715741154711426</v>
      </c>
      <c r="V6" s="54">
        <f t="shared" si="5"/>
        <v>0.43088461131923844</v>
      </c>
      <c r="W6" s="54">
        <f t="shared" si="5"/>
        <v>0.903312</v>
      </c>
      <c r="X6" s="54">
        <f t="shared" si="5"/>
        <v>0.12854132279302882</v>
      </c>
      <c r="Y6" s="54">
        <f t="shared" si="5"/>
        <v>0.47275200000000001</v>
      </c>
      <c r="Z6" s="13" t="s">
        <v>49</v>
      </c>
      <c r="AA6" s="54">
        <f t="shared" si="5"/>
        <v>0.29349422179403073</v>
      </c>
      <c r="AB6" s="54">
        <f t="shared" si="5"/>
        <v>0.29156741081528836</v>
      </c>
      <c r="AC6" s="54">
        <f t="shared" si="5"/>
        <v>0.35295936897756469</v>
      </c>
      <c r="AD6" s="54">
        <f t="shared" si="5"/>
        <v>1.3934276192415125</v>
      </c>
      <c r="AE6" s="54">
        <f t="shared" si="5"/>
        <v>0.60006430990758997</v>
      </c>
      <c r="AF6" s="54">
        <f t="shared" si="5"/>
        <v>0.48065799999999997</v>
      </c>
      <c r="AG6" s="54">
        <f t="shared" si="5"/>
        <v>0.42607563427933287</v>
      </c>
      <c r="AH6" s="54">
        <f t="shared" si="5"/>
        <v>0.31719619999999993</v>
      </c>
      <c r="AI6" s="54">
        <f t="shared" si="5"/>
        <v>0.71137825662012444</v>
      </c>
      <c r="AJ6" s="54">
        <f t="shared" si="5"/>
        <v>0.41651894703263764</v>
      </c>
      <c r="AK6" s="54">
        <f t="shared" si="5"/>
        <v>0.70393501821086124</v>
      </c>
      <c r="AL6" s="54">
        <f t="shared" si="5"/>
        <v>0.27650951145245067</v>
      </c>
      <c r="AM6" s="54">
        <f t="shared" ref="AM6:AN6" si="6">AM5*AM16/1000000</f>
        <v>0.46209</v>
      </c>
      <c r="AN6" s="54">
        <f t="shared" si="6"/>
        <v>0.45508599999999999</v>
      </c>
      <c r="AO6" s="54">
        <f t="shared" ref="AO6:AP6" si="7">AO5*AO16/1000000</f>
        <v>0.45531199999999999</v>
      </c>
      <c r="AP6" s="54">
        <f t="shared" si="7"/>
        <v>0.26384160000000001</v>
      </c>
      <c r="AQ6" s="54">
        <f t="shared" ref="AQ6:AR6" si="8">AQ5*AQ16/1000000</f>
        <v>0.136544</v>
      </c>
      <c r="AR6" s="54">
        <f t="shared" si="8"/>
        <v>0.34686400000000001</v>
      </c>
      <c r="AS6" s="54">
        <f t="shared" ref="AS6:AT6" si="9">AS5*AS16/1000000</f>
        <v>0.141316</v>
      </c>
      <c r="AT6" s="54">
        <f t="shared" si="9"/>
        <v>0.40138000000000001</v>
      </c>
    </row>
    <row r="7" spans="1:46" s="13" customFormat="1">
      <c r="A7" s="2" t="s">
        <v>46</v>
      </c>
      <c r="B7" s="1"/>
      <c r="C7" s="1" t="s">
        <v>47</v>
      </c>
      <c r="D7" s="7" t="s">
        <v>48</v>
      </c>
      <c r="E7" s="59">
        <v>0.50794130317176911</v>
      </c>
      <c r="F7" s="60">
        <v>44.57255655681638</v>
      </c>
      <c r="G7" s="60">
        <v>1.7588049247854796</v>
      </c>
      <c r="H7" s="60">
        <v>32.994532450100607</v>
      </c>
      <c r="I7" s="60" t="s">
        <v>49</v>
      </c>
      <c r="J7" s="60">
        <v>30.737130683359663</v>
      </c>
      <c r="K7" s="60">
        <v>7.6120462709632069</v>
      </c>
      <c r="L7" s="60">
        <v>29.4</v>
      </c>
      <c r="M7" s="60">
        <v>27.558358295471589</v>
      </c>
      <c r="N7" s="60" t="s">
        <v>49</v>
      </c>
      <c r="O7" s="60">
        <v>38.852988265392931</v>
      </c>
      <c r="P7" s="60">
        <v>30.021555747826199</v>
      </c>
      <c r="Q7" s="60">
        <v>2.319785770466154</v>
      </c>
      <c r="R7" s="60">
        <v>13.406389008595207</v>
      </c>
      <c r="S7" s="60">
        <v>29.408526015916497</v>
      </c>
      <c r="T7" s="60">
        <v>33.688286752496616</v>
      </c>
      <c r="U7" s="61">
        <v>23.5</v>
      </c>
      <c r="V7" s="60">
        <v>15.841233209620816</v>
      </c>
      <c r="W7" s="61">
        <v>20.399999999999999</v>
      </c>
      <c r="X7" s="60">
        <v>12.175693822266686</v>
      </c>
      <c r="Y7" s="61">
        <v>4.5999999999999996</v>
      </c>
      <c r="Z7" s="61" t="s">
        <v>49</v>
      </c>
      <c r="AA7" s="62">
        <v>102.84896725931577</v>
      </c>
      <c r="AB7" s="60">
        <v>37.789611558783932</v>
      </c>
      <c r="AC7" s="60">
        <v>19.354004389170985</v>
      </c>
      <c r="AD7" s="60">
        <v>28.714934645937635</v>
      </c>
      <c r="AE7" s="60">
        <v>33.101538234555129</v>
      </c>
      <c r="AF7" s="61">
        <v>25</v>
      </c>
      <c r="AG7" s="60">
        <v>24.154111631036443</v>
      </c>
      <c r="AH7" s="61">
        <v>16.8</v>
      </c>
      <c r="AI7" s="60">
        <v>1.9248602491091331</v>
      </c>
      <c r="AJ7" s="60">
        <v>28.23722236822254</v>
      </c>
      <c r="AK7" s="60">
        <v>2.2284564188321938</v>
      </c>
      <c r="AL7" s="60">
        <v>28.45508026474165</v>
      </c>
      <c r="AM7" s="60">
        <v>0.33</v>
      </c>
      <c r="AN7" s="60">
        <v>0.89</v>
      </c>
      <c r="AO7" s="60">
        <v>1.3</v>
      </c>
      <c r="AP7" s="60">
        <v>23.8</v>
      </c>
      <c r="AQ7" s="60">
        <v>40.4</v>
      </c>
      <c r="AR7" s="60">
        <v>3.7</v>
      </c>
      <c r="AS7" s="60">
        <v>50.1</v>
      </c>
      <c r="AT7" s="60">
        <v>6</v>
      </c>
    </row>
    <row r="8" spans="1:46" s="13" customFormat="1">
      <c r="A8" s="56" t="s">
        <v>46</v>
      </c>
      <c r="B8" s="57"/>
      <c r="C8" s="57" t="s">
        <v>47</v>
      </c>
      <c r="D8" s="58" t="s">
        <v>52</v>
      </c>
      <c r="E8" s="54">
        <f>E7*E16/1000000</f>
        <v>2.5836744344683526E-3</v>
      </c>
      <c r="F8" s="54">
        <f t="shared" ref="F8:AL8" si="10">F7*F16/1000000</f>
        <v>0.13445902427741552</v>
      </c>
      <c r="G8" s="54">
        <f t="shared" si="10"/>
        <v>5.8960862660147242E-3</v>
      </c>
      <c r="H8" s="54">
        <f t="shared" si="10"/>
        <v>0.13302707711666814</v>
      </c>
      <c r="I8" s="27" t="s">
        <v>49</v>
      </c>
      <c r="J8" s="54">
        <f t="shared" si="10"/>
        <v>0.10484620050206611</v>
      </c>
      <c r="K8" s="54">
        <f t="shared" si="10"/>
        <v>3.0949978045940817E-2</v>
      </c>
      <c r="L8" s="54">
        <f t="shared" si="10"/>
        <v>0.14106119999999997</v>
      </c>
      <c r="M8" s="54">
        <f t="shared" si="10"/>
        <v>0.11668323024740099</v>
      </c>
      <c r="N8" s="27" t="s">
        <v>49</v>
      </c>
      <c r="O8" s="54">
        <f t="shared" si="10"/>
        <v>0.20915010593380595</v>
      </c>
      <c r="P8" s="54">
        <f t="shared" si="10"/>
        <v>0.15344744838434818</v>
      </c>
      <c r="Q8" s="54">
        <f t="shared" si="10"/>
        <v>1.4175426644862639E-2</v>
      </c>
      <c r="R8" s="54">
        <f t="shared" si="10"/>
        <v>6.0236622023951927E-2</v>
      </c>
      <c r="S8" s="54">
        <f t="shared" si="10"/>
        <v>0.20143009574480497</v>
      </c>
      <c r="T8" s="54">
        <f t="shared" si="10"/>
        <v>0.14387324957374639</v>
      </c>
      <c r="U8" s="54">
        <f t="shared" si="10"/>
        <v>8.150131033787622E-2</v>
      </c>
      <c r="V8" s="54">
        <f t="shared" si="10"/>
        <v>4.8931560834211171E-2</v>
      </c>
      <c r="W8" s="54">
        <f t="shared" si="10"/>
        <v>0.12796920000000001</v>
      </c>
      <c r="X8" s="54">
        <f t="shared" si="10"/>
        <v>3.4013930062923463E-2</v>
      </c>
      <c r="Y8" s="54">
        <f t="shared" si="10"/>
        <v>1.6228799999999998E-2</v>
      </c>
      <c r="Z8" s="13" t="s">
        <v>49</v>
      </c>
      <c r="AA8" s="54">
        <f t="shared" si="10"/>
        <v>0.26515246852910496</v>
      </c>
      <c r="AB8" s="54">
        <f t="shared" si="10"/>
        <v>0.13847813964715247</v>
      </c>
      <c r="AC8" s="54">
        <f t="shared" si="10"/>
        <v>5.4944223517407187E-2</v>
      </c>
      <c r="AD8" s="54">
        <f t="shared" si="10"/>
        <v>0.1076994252174415</v>
      </c>
      <c r="AE8" s="54">
        <f t="shared" si="10"/>
        <v>0.15164268519798485</v>
      </c>
      <c r="AF8" s="54">
        <f t="shared" si="10"/>
        <v>8.9675000000000005E-2</v>
      </c>
      <c r="AG8" s="54">
        <f t="shared" si="10"/>
        <v>7.7590432652512045E-2</v>
      </c>
      <c r="AH8" s="54">
        <f t="shared" si="10"/>
        <v>5.4045600000000006E-2</v>
      </c>
      <c r="AI8" s="54">
        <f t="shared" si="10"/>
        <v>9.6107865888347081E-3</v>
      </c>
      <c r="AJ8" s="54">
        <f t="shared" si="10"/>
        <v>7.823328882943173E-2</v>
      </c>
      <c r="AK8" s="54">
        <f t="shared" si="10"/>
        <v>1.1002584102494568E-2</v>
      </c>
      <c r="AL8" s="54">
        <f t="shared" si="10"/>
        <v>6.0488582152815787E-2</v>
      </c>
      <c r="AM8" s="54">
        <f t="shared" ref="AM8:AN8" si="11">AM7*AM16/1000000</f>
        <v>1.0444500000000002E-3</v>
      </c>
      <c r="AN8" s="54">
        <f t="shared" si="11"/>
        <v>2.9138600000000003E-3</v>
      </c>
      <c r="AO8" s="54">
        <f t="shared" ref="AO8:AP8" si="12">AO7*AO16/1000000</f>
        <v>4.1392E-3</v>
      </c>
      <c r="AP8" s="54">
        <f t="shared" si="12"/>
        <v>6.8853400000000009E-2</v>
      </c>
      <c r="AQ8" s="54">
        <f t="shared" ref="AQ8:AR8" si="13">AQ7*AQ16/1000000</f>
        <v>0.10140399999999999</v>
      </c>
      <c r="AR8" s="54">
        <f t="shared" si="13"/>
        <v>9.6495999999999995E-3</v>
      </c>
      <c r="AS8" s="54">
        <f t="shared" ref="AS8:AT8" si="14">AS7*AS16/1000000</f>
        <v>0.1374744</v>
      </c>
      <c r="AT8" s="54">
        <f t="shared" si="14"/>
        <v>1.7201999999999999E-2</v>
      </c>
    </row>
    <row r="9" spans="1:46" s="13" customFormat="1">
      <c r="A9" s="2" t="s">
        <v>55</v>
      </c>
      <c r="B9" s="1"/>
      <c r="C9" s="1" t="s">
        <v>47</v>
      </c>
      <c r="D9" s="7" t="s">
        <v>48</v>
      </c>
      <c r="E9" s="60">
        <v>5.4959354571179215</v>
      </c>
      <c r="F9" s="60">
        <v>2.2310882054784011</v>
      </c>
      <c r="G9" s="60">
        <v>6.4359510282311296</v>
      </c>
      <c r="H9" s="60">
        <v>4.1096592867527955</v>
      </c>
      <c r="I9" s="60" t="s">
        <v>49</v>
      </c>
      <c r="J9" s="60">
        <v>3.6628024537466572</v>
      </c>
      <c r="K9" s="60">
        <v>9.1831993366089293</v>
      </c>
      <c r="L9" s="60">
        <v>3.98</v>
      </c>
      <c r="M9" s="60">
        <v>3.5937644944947871</v>
      </c>
      <c r="N9" s="60" t="s">
        <v>49</v>
      </c>
      <c r="O9" s="60">
        <v>3.9456845333460033</v>
      </c>
      <c r="P9" s="60">
        <v>2.786465643756427</v>
      </c>
      <c r="Q9" s="60">
        <v>6.224861981147046</v>
      </c>
      <c r="R9" s="60">
        <v>3.0609543919208684</v>
      </c>
      <c r="S9" s="60">
        <v>6.111086265132756</v>
      </c>
      <c r="T9" s="60">
        <v>4.1751195250294382</v>
      </c>
      <c r="U9" s="61">
        <v>5.4</v>
      </c>
      <c r="V9" s="60">
        <v>7.2921511766182423</v>
      </c>
      <c r="W9" s="61">
        <v>5.3</v>
      </c>
      <c r="X9" s="60">
        <v>4.7378570206327568</v>
      </c>
      <c r="Y9" s="61">
        <v>5.6</v>
      </c>
      <c r="Z9" s="61" t="s">
        <v>49</v>
      </c>
      <c r="AA9" s="60">
        <v>61.124296332135138</v>
      </c>
      <c r="AB9" s="60">
        <v>3.2057962660961641</v>
      </c>
      <c r="AC9" s="60">
        <v>3.2083814028002009</v>
      </c>
      <c r="AD9" s="60">
        <v>6.0803026226517183</v>
      </c>
      <c r="AE9" s="60">
        <v>5.2022633898789081</v>
      </c>
      <c r="AF9" s="61">
        <v>3</v>
      </c>
      <c r="AG9" s="60">
        <v>3.6915547649698186</v>
      </c>
      <c r="AH9" s="61">
        <v>4.2</v>
      </c>
      <c r="AI9" s="60">
        <v>3.6396249447015601</v>
      </c>
      <c r="AJ9" s="60">
        <v>5.1520700877311443</v>
      </c>
      <c r="AK9" s="60">
        <v>4.2324346803727613</v>
      </c>
      <c r="AL9" s="60">
        <v>4.4628864821356569</v>
      </c>
      <c r="AM9" s="60">
        <v>3.8</v>
      </c>
      <c r="AN9" s="60">
        <v>7.6</v>
      </c>
      <c r="AO9" s="60">
        <v>3.1</v>
      </c>
      <c r="AP9" s="60">
        <v>0.76</v>
      </c>
      <c r="AQ9" s="60">
        <v>0.6</v>
      </c>
      <c r="AR9" s="60">
        <v>2.6</v>
      </c>
      <c r="AS9" s="60">
        <v>2.4</v>
      </c>
      <c r="AT9" s="60">
        <v>4</v>
      </c>
    </row>
    <row r="10" spans="1:46" s="13" customFormat="1">
      <c r="A10" s="56" t="s">
        <v>55</v>
      </c>
      <c r="B10" s="57"/>
      <c r="C10" s="57" t="s">
        <v>47</v>
      </c>
      <c r="D10" s="58" t="s">
        <v>52</v>
      </c>
      <c r="E10" s="54">
        <f>E9*E16/1000000</f>
        <v>2.795541107875182E-2</v>
      </c>
      <c r="F10" s="54">
        <f t="shared" ref="F10:AL10" si="15">F9*F16/1000000</f>
        <v>6.7303732691006918E-3</v>
      </c>
      <c r="G10" s="54">
        <f t="shared" si="15"/>
        <v>2.1575401530630391E-2</v>
      </c>
      <c r="H10" s="54">
        <f t="shared" si="15"/>
        <v>1.6569289584233177E-2</v>
      </c>
      <c r="I10" s="27" t="s">
        <v>49</v>
      </c>
      <c r="J10" s="54">
        <f t="shared" si="15"/>
        <v>1.2494039356539118E-2</v>
      </c>
      <c r="K10" s="54">
        <f t="shared" si="15"/>
        <v>3.733816213699661E-2</v>
      </c>
      <c r="L10" s="54">
        <f t="shared" si="15"/>
        <v>1.9096040000000002E-2</v>
      </c>
      <c r="M10" s="54">
        <f t="shared" si="15"/>
        <v>1.5216147691750379E-2</v>
      </c>
      <c r="N10" s="27" t="s">
        <v>49</v>
      </c>
      <c r="O10" s="54">
        <f t="shared" si="15"/>
        <v>2.1240073800597548E-2</v>
      </c>
      <c r="P10" s="54">
        <f t="shared" si="15"/>
        <v>1.4242301319645431E-2</v>
      </c>
      <c r="Q10" s="54">
        <f t="shared" si="15"/>
        <v>3.8038027265945636E-2</v>
      </c>
      <c r="R10" s="54">
        <f t="shared" si="15"/>
        <v>1.3753259928566956E-2</v>
      </c>
      <c r="S10" s="54">
        <f t="shared" si="15"/>
        <v>4.1857136628480965E-2</v>
      </c>
      <c r="T10" s="54">
        <f t="shared" si="15"/>
        <v>1.7830767644491905E-2</v>
      </c>
      <c r="U10" s="54">
        <f t="shared" si="15"/>
        <v>1.8727960673384322E-2</v>
      </c>
      <c r="V10" s="54">
        <f t="shared" si="15"/>
        <v>2.2524530394152382E-2</v>
      </c>
      <c r="W10" s="54">
        <f t="shared" si="15"/>
        <v>3.3246900000000003E-2</v>
      </c>
      <c r="X10" s="54">
        <f t="shared" si="15"/>
        <v>1.3235643052490333E-2</v>
      </c>
      <c r="Y10" s="54">
        <f t="shared" si="15"/>
        <v>1.9756799999999998E-2</v>
      </c>
      <c r="Z10" s="13" t="s">
        <v>49</v>
      </c>
      <c r="AA10" s="54">
        <f t="shared" si="15"/>
        <v>0.15758308995661929</v>
      </c>
      <c r="AB10" s="54">
        <f t="shared" si="15"/>
        <v>1.1747479921200607E-2</v>
      </c>
      <c r="AC10" s="54">
        <f t="shared" si="15"/>
        <v>9.1082972484588538E-3</v>
      </c>
      <c r="AD10" s="54">
        <f t="shared" si="15"/>
        <v>2.2805035278056416E-2</v>
      </c>
      <c r="AE10" s="54">
        <f t="shared" si="15"/>
        <v>2.3832281870359767E-2</v>
      </c>
      <c r="AF10" s="54">
        <f t="shared" si="15"/>
        <v>1.0761E-2</v>
      </c>
      <c r="AG10" s="54">
        <f t="shared" si="15"/>
        <v>1.1858408860146519E-2</v>
      </c>
      <c r="AH10" s="54">
        <f t="shared" si="15"/>
        <v>1.3511400000000002E-2</v>
      </c>
      <c r="AI10" s="54">
        <f t="shared" si="15"/>
        <v>1.8172570514205049E-2</v>
      </c>
      <c r="AJ10" s="54">
        <f t="shared" si="15"/>
        <v>1.4274186815787649E-2</v>
      </c>
      <c r="AK10" s="54">
        <f t="shared" si="15"/>
        <v>2.0896849557201343E-2</v>
      </c>
      <c r="AL10" s="54">
        <f t="shared" si="15"/>
        <v>9.4870115670645343E-3</v>
      </c>
      <c r="AM10" s="54">
        <f t="shared" ref="AM10:AN10" si="16">AM9*AM16/1000000</f>
        <v>1.2026999999999999E-2</v>
      </c>
      <c r="AN10" s="54">
        <f t="shared" si="16"/>
        <v>2.4882399999999999E-2</v>
      </c>
      <c r="AO10" s="54">
        <f t="shared" ref="AO10:AP10" si="17">AO9*AO16/1000000</f>
        <v>9.8703999999999997E-3</v>
      </c>
      <c r="AP10" s="54">
        <f t="shared" si="17"/>
        <v>2.1986799999999997E-3</v>
      </c>
      <c r="AQ10" s="54">
        <f t="shared" ref="AQ10:AR10" si="18">AQ9*AQ16/1000000</f>
        <v>1.506E-3</v>
      </c>
      <c r="AR10" s="54">
        <f t="shared" si="18"/>
        <v>6.7808E-3</v>
      </c>
      <c r="AS10" s="54">
        <f t="shared" ref="AS10:AT10" si="19">AS9*AS16/1000000</f>
        <v>6.5855999999999996E-3</v>
      </c>
      <c r="AT10" s="54">
        <f t="shared" si="19"/>
        <v>1.1468000000000001E-2</v>
      </c>
    </row>
    <row r="11" spans="1:46" s="13" customFormat="1">
      <c r="A11" s="2" t="s">
        <v>56</v>
      </c>
      <c r="B11" s="1"/>
      <c r="C11" s="1" t="s">
        <v>47</v>
      </c>
      <c r="D11" s="7" t="s">
        <v>57</v>
      </c>
      <c r="E11" s="27">
        <v>2.9960434193548386</v>
      </c>
      <c r="F11" s="27">
        <v>4.6676772470963996</v>
      </c>
      <c r="G11" s="27">
        <v>2.6145350588235288</v>
      </c>
      <c r="H11" s="27">
        <v>4.3117391304347823</v>
      </c>
      <c r="I11" s="27" t="s">
        <v>49</v>
      </c>
      <c r="J11" s="27">
        <v>5.6888888888888891</v>
      </c>
      <c r="K11" s="27">
        <v>3.5883674999999999</v>
      </c>
      <c r="L11" s="27">
        <v>4.5999999999999996</v>
      </c>
      <c r="M11" s="27">
        <v>5.3540559000000014</v>
      </c>
      <c r="N11" s="27" t="s">
        <v>49</v>
      </c>
      <c r="O11" s="27">
        <v>3.3095954047619034</v>
      </c>
      <c r="P11" s="27">
        <v>4.7432952695035464</v>
      </c>
      <c r="Q11" s="27">
        <v>3.2319852908452353</v>
      </c>
      <c r="R11" s="27">
        <v>2.8049008379879519</v>
      </c>
      <c r="S11" s="27">
        <v>3.2854067301587304</v>
      </c>
      <c r="T11" s="27">
        <v>3.3424115777777774</v>
      </c>
      <c r="U11" s="13">
        <v>3.1</v>
      </c>
      <c r="V11" s="27">
        <v>3.8910062929744242</v>
      </c>
      <c r="W11" s="13">
        <v>3.4</v>
      </c>
      <c r="X11" s="27">
        <v>4.6054268027945371</v>
      </c>
      <c r="Y11" s="13">
        <v>3.7</v>
      </c>
      <c r="Z11" s="13" t="s">
        <v>49</v>
      </c>
      <c r="AA11" s="27">
        <v>5.1558707337320566</v>
      </c>
      <c r="AB11" s="27">
        <v>4.1075720113970036</v>
      </c>
      <c r="AC11" s="27">
        <v>3.7065019336162619</v>
      </c>
      <c r="AD11" s="27">
        <v>4.1209967758951409</v>
      </c>
      <c r="AE11" s="27">
        <v>3.6618158648961723</v>
      </c>
      <c r="AF11" s="13">
        <v>3.9</v>
      </c>
      <c r="AG11" s="27">
        <v>3.944822703703704</v>
      </c>
      <c r="AH11" s="13">
        <v>4.7</v>
      </c>
      <c r="AI11" s="27">
        <v>3.8251550342375644</v>
      </c>
      <c r="AJ11" s="27">
        <v>4.0737407972972965</v>
      </c>
      <c r="AK11" s="27">
        <v>4.0406616829777571</v>
      </c>
      <c r="AL11" s="27">
        <v>4.275811593639153</v>
      </c>
      <c r="AM11" s="27">
        <v>3.4</v>
      </c>
      <c r="AN11" s="27">
        <v>3</v>
      </c>
      <c r="AO11" s="27">
        <v>3.8</v>
      </c>
      <c r="AP11" s="27">
        <v>4.3</v>
      </c>
      <c r="AQ11" s="27">
        <v>5.3</v>
      </c>
      <c r="AR11" s="27">
        <v>4.4000000000000004</v>
      </c>
      <c r="AS11" s="27">
        <v>5.3</v>
      </c>
      <c r="AT11" s="27">
        <v>4.3</v>
      </c>
    </row>
    <row r="12" spans="1:46" s="13" customFormat="1">
      <c r="A12" s="2" t="s">
        <v>67</v>
      </c>
      <c r="B12" s="1"/>
      <c r="C12" s="1" t="s">
        <v>47</v>
      </c>
      <c r="D12" s="7" t="s">
        <v>57</v>
      </c>
      <c r="E12" s="27">
        <v>4.3373213697359736</v>
      </c>
      <c r="F12" s="27">
        <v>3.7282250634980549</v>
      </c>
      <c r="G12" s="27">
        <v>5.322158396251079</v>
      </c>
      <c r="H12" s="27">
        <v>1.7761886448182365</v>
      </c>
      <c r="I12" s="27" t="s">
        <v>49</v>
      </c>
      <c r="J12" s="27">
        <v>2.9926654656469824</v>
      </c>
      <c r="K12" s="27">
        <v>1.1802252601983589</v>
      </c>
      <c r="L12" s="27">
        <v>11.3</v>
      </c>
      <c r="M12" s="27">
        <v>5.4433446454921715</v>
      </c>
      <c r="N12" s="27" t="s">
        <v>49</v>
      </c>
      <c r="O12" s="27">
        <v>4.9276666060049807</v>
      </c>
      <c r="P12" s="27">
        <v>6.2832192309538053</v>
      </c>
      <c r="Q12" s="27">
        <v>1.3479030935230154</v>
      </c>
      <c r="R12" s="27">
        <v>2.4509566608842803</v>
      </c>
      <c r="S12" s="27">
        <v>4.8477905199282363</v>
      </c>
      <c r="T12" s="27">
        <v>2.3166593333063514</v>
      </c>
      <c r="U12" s="13">
        <v>4.3</v>
      </c>
      <c r="V12" s="27">
        <v>3.4354255330889849</v>
      </c>
      <c r="W12" s="13">
        <v>4.0999999999999996</v>
      </c>
      <c r="X12" s="27">
        <v>5.9616472902543025</v>
      </c>
      <c r="Y12" s="13">
        <v>5.4</v>
      </c>
      <c r="Z12" s="13" t="s">
        <v>49</v>
      </c>
      <c r="AA12" s="27">
        <v>5.6735320877127151</v>
      </c>
      <c r="AB12" s="27">
        <v>1.1529882938933798</v>
      </c>
      <c r="AC12" s="27">
        <v>2.2334367578092378</v>
      </c>
      <c r="AD12" s="27">
        <v>2.8655375055707397</v>
      </c>
      <c r="AE12" s="27">
        <v>5.9537835217745778</v>
      </c>
      <c r="AF12" s="13">
        <v>2.9</v>
      </c>
      <c r="AG12" s="27">
        <v>3.5232287937333853</v>
      </c>
      <c r="AH12" s="13">
        <v>1.9</v>
      </c>
      <c r="AI12" s="27">
        <v>5.571929028310965</v>
      </c>
      <c r="AJ12" s="27">
        <v>12.284173551221398</v>
      </c>
      <c r="AK12" s="29">
        <v>0.4476146735575306</v>
      </c>
      <c r="AL12" s="27">
        <v>1.4955416918159965</v>
      </c>
      <c r="AM12" s="27">
        <v>17.7</v>
      </c>
      <c r="AN12" s="27">
        <v>14</v>
      </c>
      <c r="AO12" s="27">
        <v>12.8</v>
      </c>
      <c r="AP12" s="27">
        <v>12.4</v>
      </c>
      <c r="AQ12" s="27">
        <v>6.1</v>
      </c>
      <c r="AR12" s="27">
        <v>11.5</v>
      </c>
      <c r="AS12" s="27">
        <v>11</v>
      </c>
      <c r="AT12" s="27">
        <v>8.5</v>
      </c>
    </row>
    <row r="13" spans="1:46" s="13" customFormat="1">
      <c r="A13" s="31" t="s">
        <v>59</v>
      </c>
      <c r="C13" s="1" t="s">
        <v>47</v>
      </c>
      <c r="D13" s="32" t="s">
        <v>60</v>
      </c>
      <c r="E13" s="28">
        <v>164.5</v>
      </c>
      <c r="F13" s="28">
        <v>155.25</v>
      </c>
      <c r="G13" s="28">
        <v>156</v>
      </c>
      <c r="H13" s="28">
        <v>127</v>
      </c>
      <c r="I13" s="28" t="s">
        <v>49</v>
      </c>
      <c r="J13" s="28">
        <v>163</v>
      </c>
      <c r="K13" s="28">
        <v>145.25</v>
      </c>
      <c r="L13" s="28">
        <v>144</v>
      </c>
      <c r="M13" s="28">
        <v>181</v>
      </c>
      <c r="N13" s="27" t="s">
        <v>49</v>
      </c>
      <c r="O13" s="27">
        <v>178.5</v>
      </c>
      <c r="P13" s="13">
        <v>183</v>
      </c>
      <c r="Q13" s="13">
        <v>146</v>
      </c>
      <c r="R13" s="13">
        <v>157</v>
      </c>
      <c r="S13" s="13">
        <v>148</v>
      </c>
      <c r="T13" s="13">
        <v>138</v>
      </c>
      <c r="U13" s="13">
        <v>165</v>
      </c>
      <c r="V13" s="28">
        <v>164.25</v>
      </c>
      <c r="W13" s="13">
        <v>135</v>
      </c>
      <c r="X13" s="13">
        <v>157</v>
      </c>
      <c r="Y13" s="13">
        <v>140</v>
      </c>
      <c r="Z13" s="13" t="s">
        <v>49</v>
      </c>
      <c r="AA13" s="13">
        <v>153</v>
      </c>
      <c r="AB13" s="13">
        <v>162</v>
      </c>
      <c r="AC13" s="13">
        <v>165</v>
      </c>
      <c r="AD13" s="13">
        <v>155</v>
      </c>
      <c r="AE13" s="13">
        <v>161</v>
      </c>
      <c r="AF13" s="13">
        <v>152</v>
      </c>
      <c r="AG13" s="13">
        <v>162</v>
      </c>
      <c r="AH13" s="13">
        <v>138</v>
      </c>
      <c r="AI13" s="13">
        <v>169</v>
      </c>
      <c r="AJ13" s="28">
        <v>138.5</v>
      </c>
      <c r="AK13" s="27">
        <v>145.25</v>
      </c>
      <c r="AL13" s="28">
        <v>169</v>
      </c>
      <c r="AM13" s="28">
        <v>159</v>
      </c>
      <c r="AN13" s="28">
        <v>176</v>
      </c>
      <c r="AO13" s="28">
        <v>177</v>
      </c>
      <c r="AP13" s="28">
        <v>175</v>
      </c>
      <c r="AQ13" s="28">
        <v>146</v>
      </c>
      <c r="AR13" s="28">
        <v>147</v>
      </c>
      <c r="AS13" s="28">
        <v>143</v>
      </c>
      <c r="AT13" s="28">
        <v>159</v>
      </c>
    </row>
    <row r="14" spans="1:46" s="13" customFormat="1">
      <c r="A14" s="31" t="s">
        <v>61</v>
      </c>
      <c r="C14" s="1" t="s">
        <v>47</v>
      </c>
      <c r="D14" s="32" t="s">
        <v>62</v>
      </c>
      <c r="E14" s="27">
        <v>16.538642767173094</v>
      </c>
      <c r="F14" s="27">
        <v>10.356212816247199</v>
      </c>
      <c r="G14" s="27">
        <v>10.446188054241041</v>
      </c>
      <c r="H14" s="27">
        <v>12.513177812919352</v>
      </c>
      <c r="I14" s="27" t="s">
        <v>49</v>
      </c>
      <c r="J14" s="27">
        <v>12.495846261598455</v>
      </c>
      <c r="K14" s="27">
        <v>12.439988172448171</v>
      </c>
      <c r="L14" s="27">
        <v>17.2</v>
      </c>
      <c r="M14" s="27">
        <v>10.629479354924358</v>
      </c>
      <c r="N14" s="27" t="s">
        <v>49</v>
      </c>
      <c r="O14" s="27">
        <v>11.498727058511641</v>
      </c>
      <c r="P14" s="27">
        <v>12.254560511960957</v>
      </c>
      <c r="Q14" s="27">
        <v>11.853980218755069</v>
      </c>
      <c r="R14" s="27">
        <v>13.761634118108264</v>
      </c>
      <c r="S14" s="27">
        <v>21.648802536467002</v>
      </c>
      <c r="T14" s="27">
        <v>12.821396050129136</v>
      </c>
      <c r="U14" s="27">
        <v>11.271559464545021</v>
      </c>
      <c r="V14" s="27">
        <v>10.141880716080621</v>
      </c>
      <c r="W14" s="13">
        <v>19.399999999999999</v>
      </c>
      <c r="X14" s="27">
        <v>9.7238484871649611</v>
      </c>
      <c r="Y14" s="13">
        <v>11.2</v>
      </c>
      <c r="Z14" s="13" t="s">
        <v>49</v>
      </c>
      <c r="AA14" s="27">
        <v>9.0910442997501413</v>
      </c>
      <c r="AB14" s="27">
        <v>11.793665330628738</v>
      </c>
      <c r="AC14" s="27">
        <v>9.1542980240756116</v>
      </c>
      <c r="AD14" s="27">
        <v>12.349832018413075</v>
      </c>
      <c r="AE14" s="27">
        <v>15.228953369137098</v>
      </c>
      <c r="AF14" s="13">
        <v>11</v>
      </c>
      <c r="AG14" s="27">
        <v>10.545656878723264</v>
      </c>
      <c r="AH14" s="13">
        <v>10</v>
      </c>
      <c r="AI14" s="27">
        <v>17.331773419716832</v>
      </c>
      <c r="AJ14" s="27">
        <v>9.662592414348083</v>
      </c>
      <c r="AK14" s="27">
        <v>9.9002001731492584</v>
      </c>
      <c r="AL14" s="27">
        <v>7.1867159690863431</v>
      </c>
      <c r="AM14" s="27">
        <v>11.5</v>
      </c>
      <c r="AN14" s="27">
        <v>11.9</v>
      </c>
      <c r="AO14" s="27">
        <v>11.6</v>
      </c>
      <c r="AP14" s="27">
        <v>11.2</v>
      </c>
      <c r="AQ14" s="27">
        <v>8.8000000000000007</v>
      </c>
      <c r="AR14" s="27">
        <v>9</v>
      </c>
      <c r="AS14" s="27">
        <v>10.199999999999999</v>
      </c>
      <c r="AT14" s="27">
        <v>10</v>
      </c>
    </row>
    <row r="15" spans="1:46" s="13" customFormat="1">
      <c r="A15" s="31" t="s">
        <v>63</v>
      </c>
      <c r="C15" s="1" t="s">
        <v>47</v>
      </c>
      <c r="D15" s="7" t="s">
        <v>64</v>
      </c>
      <c r="E15" s="28">
        <v>7671.1169381404079</v>
      </c>
      <c r="F15" s="28">
        <v>4803.5211031575936</v>
      </c>
      <c r="G15" s="28">
        <v>4845.2543083488772</v>
      </c>
      <c r="H15" s="28">
        <v>5803.9859510827137</v>
      </c>
      <c r="I15" s="28" t="s">
        <v>49</v>
      </c>
      <c r="J15" s="28">
        <v>5795.947059453355</v>
      </c>
      <c r="K15" s="28">
        <v>5770.0384078278785</v>
      </c>
      <c r="L15" s="28">
        <v>7969</v>
      </c>
      <c r="M15" s="28">
        <v>7665.552089606047</v>
      </c>
      <c r="N15" s="28" t="s">
        <v>49</v>
      </c>
      <c r="O15" s="28">
        <v>8292.4184984045023</v>
      </c>
      <c r="P15" s="28">
        <v>8837.4951211648076</v>
      </c>
      <c r="Q15" s="28">
        <v>8548.6127590934375</v>
      </c>
      <c r="R15" s="28">
        <v>6383.0573080305749</v>
      </c>
      <c r="S15" s="28">
        <v>10041.361807365225</v>
      </c>
      <c r="T15" s="28">
        <v>5946.9467836848135</v>
      </c>
      <c r="U15" s="28">
        <v>5228.0862429261742</v>
      </c>
      <c r="V15" s="28">
        <v>4820.9752495695993</v>
      </c>
      <c r="W15" s="13">
        <v>8985</v>
      </c>
      <c r="X15" s="28">
        <v>4622.2623002120527</v>
      </c>
      <c r="Y15" s="13">
        <v>5303</v>
      </c>
      <c r="Z15" s="13" t="s">
        <v>49</v>
      </c>
      <c r="AA15" s="28">
        <v>4216.6981229934572</v>
      </c>
      <c r="AB15" s="28">
        <v>5470.2545519706682</v>
      </c>
      <c r="AC15" s="28">
        <v>4246.0370913056995</v>
      </c>
      <c r="AD15" s="28">
        <v>5728.221288368175</v>
      </c>
      <c r="AE15" s="28">
        <v>7063.6438421667581</v>
      </c>
      <c r="AF15" s="13">
        <v>5306</v>
      </c>
      <c r="AG15" s="28">
        <v>4891.3909227642398</v>
      </c>
      <c r="AH15" s="13">
        <v>4757</v>
      </c>
      <c r="AI15" s="28">
        <v>8038.9946454310502</v>
      </c>
      <c r="AJ15" s="28">
        <v>4481.7992249748686</v>
      </c>
      <c r="AK15" s="28">
        <v>7281.7039515091465</v>
      </c>
      <c r="AL15" s="28">
        <v>3333.4137133361423</v>
      </c>
      <c r="AM15" s="28">
        <v>5476</v>
      </c>
      <c r="AN15" s="28">
        <v>5661</v>
      </c>
      <c r="AO15" s="28">
        <v>5537</v>
      </c>
      <c r="AP15" s="28">
        <v>5309</v>
      </c>
      <c r="AQ15" s="28">
        <v>4191</v>
      </c>
      <c r="AR15" s="28">
        <v>4287</v>
      </c>
      <c r="AS15" s="28">
        <v>4869</v>
      </c>
      <c r="AT15" s="28">
        <v>4740</v>
      </c>
    </row>
    <row r="16" spans="1:46" s="13" customFormat="1">
      <c r="A16" s="31" t="s">
        <v>65</v>
      </c>
      <c r="C16" s="1" t="s">
        <v>47</v>
      </c>
      <c r="D16" s="7" t="s">
        <v>64</v>
      </c>
      <c r="E16" s="28">
        <v>5086.561022572796</v>
      </c>
      <c r="F16" s="28">
        <v>3016.632534999902</v>
      </c>
      <c r="G16" s="28">
        <v>3352.3253107412502</v>
      </c>
      <c r="H16" s="28">
        <v>4031.7915496409018</v>
      </c>
      <c r="I16" s="28" t="s">
        <v>49</v>
      </c>
      <c r="J16" s="28">
        <v>3411.0601143010172</v>
      </c>
      <c r="K16" s="28">
        <v>4065.9209027672523</v>
      </c>
      <c r="L16" s="28">
        <v>4798</v>
      </c>
      <c r="M16" s="28">
        <v>4234.0414111886512</v>
      </c>
      <c r="N16" s="28" t="s">
        <v>49</v>
      </c>
      <c r="O16" s="28">
        <v>5383.1150516702928</v>
      </c>
      <c r="P16" s="28">
        <v>5111.2423910762527</v>
      </c>
      <c r="Q16" s="28">
        <v>6110.6619522086858</v>
      </c>
      <c r="R16" s="28">
        <v>4493.1280142126679</v>
      </c>
      <c r="S16" s="28">
        <v>6849.3774776670843</v>
      </c>
      <c r="T16" s="28">
        <v>4270.7202841974167</v>
      </c>
      <c r="U16" s="28">
        <v>3468.1408654415409</v>
      </c>
      <c r="V16" s="28">
        <v>3088.8732074529207</v>
      </c>
      <c r="W16" s="13">
        <v>6273</v>
      </c>
      <c r="X16" s="28">
        <v>2793.5927561449857</v>
      </c>
      <c r="Y16" s="13">
        <v>3528</v>
      </c>
      <c r="Z16" s="13" t="s">
        <v>49</v>
      </c>
      <c r="AA16" s="28">
        <v>2578.0761401382783</v>
      </c>
      <c r="AB16" s="28">
        <v>3664.4499357116097</v>
      </c>
      <c r="AC16" s="28">
        <v>2838.9072572573023</v>
      </c>
      <c r="AD16" s="28">
        <v>3750.6414883196671</v>
      </c>
      <c r="AE16" s="28">
        <v>4581.1371098060654</v>
      </c>
      <c r="AF16" s="13">
        <v>3587</v>
      </c>
      <c r="AG16" s="28">
        <v>3212.3074463568119</v>
      </c>
      <c r="AH16" s="13">
        <v>3217</v>
      </c>
      <c r="AI16" s="28">
        <v>4992.9788893935483</v>
      </c>
      <c r="AJ16" s="28">
        <v>2770.5731041546601</v>
      </c>
      <c r="AK16" s="28">
        <v>4937.311768591997</v>
      </c>
      <c r="AL16" s="28">
        <v>2125.7568627478613</v>
      </c>
      <c r="AM16" s="28">
        <v>3165</v>
      </c>
      <c r="AN16" s="28">
        <v>3274</v>
      </c>
      <c r="AO16" s="28">
        <v>3184</v>
      </c>
      <c r="AP16" s="28">
        <v>2893</v>
      </c>
      <c r="AQ16" s="28">
        <v>2510</v>
      </c>
      <c r="AR16" s="28">
        <v>2608</v>
      </c>
      <c r="AS16" s="28">
        <v>2744</v>
      </c>
      <c r="AT16" s="28">
        <v>2867</v>
      </c>
    </row>
  </sheetData>
  <phoneticPr fontId="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16"/>
  <sheetViews>
    <sheetView workbookViewId="0">
      <pane xSplit="4" topLeftCell="AO1" activePane="topRight" state="frozen"/>
      <selection pane="topRight" activeCell="AT18" sqref="AT18"/>
    </sheetView>
  </sheetViews>
  <sheetFormatPr defaultColWidth="9.140625" defaultRowHeight="14.45"/>
  <cols>
    <col min="1" max="1" width="25.140625" style="12" bestFit="1" customWidth="1"/>
    <col min="2" max="2" width="4.140625" style="6" bestFit="1" customWidth="1"/>
    <col min="3" max="3" width="4.42578125" style="6" bestFit="1" customWidth="1"/>
    <col min="4" max="4" width="6" style="6" bestFit="1" customWidth="1"/>
    <col min="5" max="15" width="9.140625" style="6"/>
    <col min="16" max="16" width="9.5703125" style="6" bestFit="1" customWidth="1"/>
    <col min="17" max="17" width="9.140625" style="6"/>
    <col min="18" max="18" width="9.5703125" style="6" bestFit="1" customWidth="1"/>
    <col min="19" max="38" width="9.140625" style="6"/>
    <col min="39" max="43" width="10.7109375" style="6" bestFit="1" customWidth="1"/>
    <col min="44" max="44" width="11" style="6" customWidth="1"/>
    <col min="45" max="45" width="10.5703125" style="6" customWidth="1"/>
    <col min="46" max="46" width="10.7109375" style="6" bestFit="1" customWidth="1"/>
    <col min="47" max="16384" width="9.140625" style="6"/>
  </cols>
  <sheetData>
    <row r="1" spans="1:46">
      <c r="A1" s="9" t="s">
        <v>0</v>
      </c>
      <c r="B1" s="4" t="s">
        <v>1</v>
      </c>
      <c r="C1" s="4" t="s">
        <v>2</v>
      </c>
      <c r="D1" s="4" t="s">
        <v>3</v>
      </c>
      <c r="E1" s="5">
        <v>43252</v>
      </c>
      <c r="F1" s="5">
        <v>43282</v>
      </c>
      <c r="G1" s="5">
        <v>43313</v>
      </c>
      <c r="H1" s="5">
        <v>43344</v>
      </c>
      <c r="I1" s="5">
        <v>43374</v>
      </c>
      <c r="J1" s="5">
        <v>43405</v>
      </c>
      <c r="K1" s="5">
        <v>43435</v>
      </c>
      <c r="L1" s="5">
        <v>43466</v>
      </c>
      <c r="M1" s="5">
        <v>43497</v>
      </c>
      <c r="N1" s="5">
        <v>43525</v>
      </c>
      <c r="O1" s="5">
        <v>43556</v>
      </c>
      <c r="P1" s="5">
        <v>43586</v>
      </c>
      <c r="Q1" s="5">
        <v>43617</v>
      </c>
      <c r="R1" s="5">
        <v>43647</v>
      </c>
      <c r="S1" s="5">
        <v>43678</v>
      </c>
      <c r="T1" s="5">
        <v>43709</v>
      </c>
      <c r="U1" s="5">
        <v>43739</v>
      </c>
      <c r="V1" s="5">
        <v>43770</v>
      </c>
      <c r="W1" s="5">
        <v>43800</v>
      </c>
      <c r="X1" s="5">
        <v>43831</v>
      </c>
      <c r="Y1" s="5">
        <v>43862</v>
      </c>
      <c r="Z1" s="5">
        <v>43891</v>
      </c>
      <c r="AA1" s="5">
        <v>43922</v>
      </c>
      <c r="AB1" s="5">
        <v>43952</v>
      </c>
      <c r="AC1" s="5">
        <v>43983</v>
      </c>
      <c r="AD1" s="5">
        <v>44013</v>
      </c>
      <c r="AE1" s="5">
        <v>44044</v>
      </c>
      <c r="AF1" s="5">
        <v>44075</v>
      </c>
      <c r="AG1" s="5">
        <v>44105</v>
      </c>
      <c r="AH1" s="5">
        <v>44136</v>
      </c>
      <c r="AI1" s="5">
        <v>44166</v>
      </c>
      <c r="AJ1" s="5">
        <v>44197</v>
      </c>
      <c r="AK1" s="5">
        <v>44228</v>
      </c>
      <c r="AL1" s="5">
        <v>44256</v>
      </c>
      <c r="AM1" s="79">
        <v>44287</v>
      </c>
      <c r="AN1" s="79">
        <v>44327</v>
      </c>
      <c r="AO1" s="79">
        <v>44357</v>
      </c>
      <c r="AP1" s="79">
        <v>44382</v>
      </c>
      <c r="AQ1" s="79">
        <v>44419</v>
      </c>
      <c r="AR1" s="79">
        <v>44440</v>
      </c>
      <c r="AS1" s="79">
        <v>44475</v>
      </c>
      <c r="AT1" s="79">
        <v>44510</v>
      </c>
    </row>
    <row r="2" spans="1:46">
      <c r="A2" s="9"/>
      <c r="B2" s="4"/>
      <c r="C2" s="4"/>
      <c r="D2" s="4"/>
      <c r="E2" s="5" t="str">
        <f>IF('A1 Engine 1'!E2="","",'A1 Engine 1'!E2)</f>
        <v>CNE-0217</v>
      </c>
      <c r="F2" s="5" t="str">
        <f>IF('A1 Engine 1'!F2="","",'A1 Engine 1'!F2)</f>
        <v>CNE-0235</v>
      </c>
      <c r="G2" s="5" t="str">
        <f>IF('A1 Engine 1'!G2="","",'A1 Engine 1'!G2)</f>
        <v>CNE-0267</v>
      </c>
      <c r="H2" s="5" t="str">
        <f>IF('A1 Engine 1'!H2="","",'A1 Engine 1'!H2)</f>
        <v>CNE-0296</v>
      </c>
      <c r="I2" s="5" t="str">
        <f>IF('A1 Engine 1'!I2="","",'A1 Engine 1'!I2)</f>
        <v>CNE-0316</v>
      </c>
      <c r="J2" s="5" t="str">
        <f>IF('A1 Engine 1'!J2="","",'A1 Engine 1'!J2)</f>
        <v>CNE-0342</v>
      </c>
      <c r="K2" s="5" t="str">
        <f>IF('A1 Engine 1'!K2="","",'A1 Engine 1'!K2)</f>
        <v>CNE-0377</v>
      </c>
      <c r="L2" s="5" t="str">
        <f>IF('A1 Engine 1'!L2="","",'A1 Engine 1'!L2)</f>
        <v>CNE-0401</v>
      </c>
      <c r="M2" s="5" t="str">
        <f>IF('A1 Engine 1'!M2="","",'A1 Engine 1'!M2)</f>
        <v>CNE-0425</v>
      </c>
      <c r="N2" s="5" t="str">
        <f>IF('A1 Engine 1'!N2="","",'A1 Engine 1'!N2)</f>
        <v>CNE-0460</v>
      </c>
      <c r="O2" s="5" t="s">
        <v>14</v>
      </c>
      <c r="P2" s="5" t="str">
        <f>IF('A1 Engine 1'!P2="","",'A1 Engine 1'!P2)</f>
        <v>CNE-0532</v>
      </c>
      <c r="Q2" s="5" t="str">
        <f>IF('A1 Engine 1'!Q2="","",'A1 Engine 1'!Q2)</f>
        <v>CNE-0541</v>
      </c>
      <c r="R2" s="5" t="str">
        <f>IF('A1 Engine 1'!R2="","",'A1 Engine 1'!R2)</f>
        <v>ENE-0584</v>
      </c>
      <c r="S2" s="5" t="str">
        <f>IF('A1 Engine 1'!S2="","",'A1 Engine 1'!S2)</f>
        <v>ENE-0615</v>
      </c>
      <c r="T2" s="5" t="str">
        <f>IF('A1 Engine 1'!T2="","",'A1 Engine 1'!T2)</f>
        <v>ENE-0637</v>
      </c>
      <c r="U2" s="5" t="str">
        <f>IF('A1 Engine 1'!U2="","",'A1 Engine 1'!U2)</f>
        <v>ENE-0668</v>
      </c>
      <c r="V2" s="5" t="str">
        <f>IF('A1 Engine 1'!V2="","",'A1 Engine 1'!V2)</f>
        <v>ENE-0703</v>
      </c>
      <c r="W2" s="5" t="str">
        <f>IF('A1 Engine 1'!W2="","",'A1 Engine 1'!W2)</f>
        <v>ENE-0732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6" t="s">
        <v>31</v>
      </c>
      <c r="AG2" s="6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</row>
    <row r="3" spans="1:46" s="13" customFormat="1">
      <c r="A3" s="2" t="s">
        <v>53</v>
      </c>
      <c r="B3" s="1"/>
      <c r="C3" s="1" t="s">
        <v>47</v>
      </c>
      <c r="D3" s="7" t="s">
        <v>48</v>
      </c>
      <c r="E3" s="60">
        <v>1.0287112933151528</v>
      </c>
      <c r="F3" s="60">
        <v>6.3007324060178522</v>
      </c>
      <c r="G3" s="60" t="s">
        <v>49</v>
      </c>
      <c r="H3" s="60">
        <v>4.4214761579494439</v>
      </c>
      <c r="I3" s="60">
        <v>65.397931556377912</v>
      </c>
      <c r="J3" s="60">
        <v>5.6116331286747529</v>
      </c>
      <c r="K3" s="60">
        <v>45.652746711805783</v>
      </c>
      <c r="L3" s="60">
        <v>12.5</v>
      </c>
      <c r="M3" s="60">
        <v>17.925176685882498</v>
      </c>
      <c r="N3" s="60">
        <v>1.3143428724535076</v>
      </c>
      <c r="O3" s="60" t="s">
        <v>49</v>
      </c>
      <c r="P3" s="60">
        <v>2.2384930033470312</v>
      </c>
      <c r="Q3" s="60">
        <v>1.7617005951750286</v>
      </c>
      <c r="R3" s="60">
        <v>1.5514297389765725</v>
      </c>
      <c r="S3" s="60">
        <v>3.7144832472787237</v>
      </c>
      <c r="T3" s="60">
        <v>6.1394876324417895</v>
      </c>
      <c r="U3" s="61">
        <v>35.9</v>
      </c>
      <c r="V3" s="60">
        <v>2.1001214796859462</v>
      </c>
      <c r="W3" s="61">
        <v>5.9</v>
      </c>
      <c r="X3" s="60">
        <v>2.9736535180069308</v>
      </c>
      <c r="Y3" s="61">
        <v>1.8</v>
      </c>
      <c r="Z3" s="61">
        <v>1.2</v>
      </c>
      <c r="AA3" s="60">
        <v>1.3421212797525266</v>
      </c>
      <c r="AB3" s="60">
        <v>25.334293227343778</v>
      </c>
      <c r="AC3" s="60">
        <v>23.270409980302318</v>
      </c>
      <c r="AD3" s="60">
        <v>51.306850311108676</v>
      </c>
      <c r="AE3" s="62">
        <v>310.54514175756356</v>
      </c>
      <c r="AF3" s="61" t="s">
        <v>49</v>
      </c>
      <c r="AG3" s="60">
        <v>92.556566948977832</v>
      </c>
      <c r="AH3" s="61">
        <v>1.8</v>
      </c>
      <c r="AI3" s="60">
        <v>5.4409719152743641</v>
      </c>
      <c r="AJ3" s="60">
        <v>98.275825292952774</v>
      </c>
      <c r="AK3" s="60" t="s">
        <v>49</v>
      </c>
      <c r="AL3" s="60">
        <v>7.998980603740776</v>
      </c>
      <c r="AM3" s="60" t="s">
        <v>49</v>
      </c>
      <c r="AN3" s="60">
        <v>1.7</v>
      </c>
      <c r="AO3" s="60">
        <v>3.8</v>
      </c>
      <c r="AP3" s="60">
        <v>6.3</v>
      </c>
      <c r="AQ3" s="60">
        <v>2</v>
      </c>
      <c r="AR3" s="60">
        <v>0.82</v>
      </c>
      <c r="AS3" s="60">
        <v>2</v>
      </c>
      <c r="AT3" s="60">
        <v>1.2</v>
      </c>
    </row>
    <row r="4" spans="1:46" s="13" customFormat="1">
      <c r="A4" s="56" t="s">
        <v>53</v>
      </c>
      <c r="B4" s="57"/>
      <c r="C4" s="57" t="s">
        <v>47</v>
      </c>
      <c r="D4" s="58" t="s">
        <v>52</v>
      </c>
      <c r="E4" s="55">
        <f>E3*E16/1000000</f>
        <v>5.9921375189071644E-3</v>
      </c>
      <c r="F4" s="55">
        <f t="shared" ref="F4:AL4" si="0">F3*F16/1000000</f>
        <v>2.0126270775143996E-2</v>
      </c>
      <c r="G4" s="27" t="s">
        <v>49</v>
      </c>
      <c r="H4" s="55">
        <f t="shared" si="0"/>
        <v>1.9212561170376421E-2</v>
      </c>
      <c r="I4" s="55">
        <f t="shared" si="0"/>
        <v>0.20982736810672573</v>
      </c>
      <c r="J4" s="55">
        <f t="shared" si="0"/>
        <v>2.1620099644693757E-2</v>
      </c>
      <c r="K4" s="55">
        <f t="shared" si="0"/>
        <v>0.1566883374047128</v>
      </c>
      <c r="L4" s="55">
        <f t="shared" si="0"/>
        <v>5.4225000000000002E-2</v>
      </c>
      <c r="M4" s="55">
        <f t="shared" si="0"/>
        <v>9.4180298073278684E-2</v>
      </c>
      <c r="N4" s="55">
        <f t="shared" si="0"/>
        <v>4.5987007043973025E-3</v>
      </c>
      <c r="O4" s="27" t="s">
        <v>49</v>
      </c>
      <c r="P4" s="55">
        <f t="shared" si="0"/>
        <v>1.2827792996840807E-2</v>
      </c>
      <c r="Q4" s="55">
        <f t="shared" si="0"/>
        <v>1.0762669641835747E-2</v>
      </c>
      <c r="R4" s="55">
        <f t="shared" si="0"/>
        <v>6.6257080007734153E-3</v>
      </c>
      <c r="S4" s="55">
        <f t="shared" si="0"/>
        <v>1.4595685023521918E-2</v>
      </c>
      <c r="T4" s="55">
        <f t="shared" si="0"/>
        <v>3.5716192938097524E-2</v>
      </c>
      <c r="U4" s="55">
        <f t="shared" si="0"/>
        <v>0.1296349</v>
      </c>
      <c r="V4" s="55">
        <f t="shared" si="0"/>
        <v>6.7045109551778104E-3</v>
      </c>
      <c r="W4" s="55">
        <f t="shared" si="0"/>
        <v>3.0231496993097982E-2</v>
      </c>
      <c r="X4" s="55">
        <f t="shared" si="0"/>
        <v>8.1133482421540445E-3</v>
      </c>
      <c r="Y4" s="55">
        <f t="shared" si="0"/>
        <v>5.7924000000000005E-3</v>
      </c>
      <c r="Z4" s="55">
        <f t="shared" si="0"/>
        <v>4.1231999999999996E-3</v>
      </c>
      <c r="AA4" s="55">
        <f t="shared" si="0"/>
        <v>3.4659959327046023E-3</v>
      </c>
      <c r="AB4" s="55">
        <f t="shared" si="0"/>
        <v>7.1832810892821647E-2</v>
      </c>
      <c r="AC4" s="55">
        <f t="shared" si="0"/>
        <v>6.1826649314771644E-2</v>
      </c>
      <c r="AD4" s="55">
        <f t="shared" si="0"/>
        <v>0.17441160002969239</v>
      </c>
      <c r="AE4" s="55">
        <f t="shared" si="0"/>
        <v>1.4240487734996281</v>
      </c>
      <c r="AF4" s="13" t="s">
        <v>49</v>
      </c>
      <c r="AG4" s="55">
        <f t="shared" si="0"/>
        <v>0.27039316301932226</v>
      </c>
      <c r="AH4" s="55">
        <f t="shared" si="0"/>
        <v>4.2030000000000001E-3</v>
      </c>
      <c r="AI4" s="55">
        <f t="shared" si="0"/>
        <v>2.1836485823736616E-2</v>
      </c>
      <c r="AJ4" s="55">
        <f t="shared" si="0"/>
        <v>0.26836396715484712</v>
      </c>
      <c r="AK4" s="27" t="s">
        <v>49</v>
      </c>
      <c r="AL4" s="55">
        <f t="shared" si="0"/>
        <v>1.619803595789036E-2</v>
      </c>
      <c r="AM4" s="27" t="s">
        <v>49</v>
      </c>
      <c r="AN4" s="55">
        <f t="shared" ref="AN4:AO4" si="1">AN3*AN16/1000000</f>
        <v>5.4128000000000006E-3</v>
      </c>
      <c r="AO4" s="55">
        <f t="shared" si="1"/>
        <v>1.6856799999999998E-2</v>
      </c>
      <c r="AP4" s="55">
        <f t="shared" ref="AP4:AQ4" si="2">AP3*AP16/1000000</f>
        <v>2.8211399999999998E-2</v>
      </c>
      <c r="AQ4" s="55">
        <f t="shared" si="2"/>
        <v>7.4139999999999996E-3</v>
      </c>
      <c r="AR4" s="55">
        <f t="shared" ref="AR4:AS4" si="3">AR3*AR16/1000000</f>
        <v>2.4042399999999998E-3</v>
      </c>
      <c r="AS4" s="55">
        <f t="shared" si="3"/>
        <v>5.7400000000000003E-3</v>
      </c>
      <c r="AT4" s="55">
        <f t="shared" ref="AT4" si="4">AT3*AT16/1000000</f>
        <v>4.1148000000000001E-3</v>
      </c>
    </row>
    <row r="5" spans="1:46" s="13" customFormat="1">
      <c r="A5" s="2" t="s">
        <v>54</v>
      </c>
      <c r="B5" s="1"/>
      <c r="C5" s="1" t="s">
        <v>47</v>
      </c>
      <c r="D5" s="7" t="s">
        <v>48</v>
      </c>
      <c r="E5" s="62">
        <v>115.16748822517781</v>
      </c>
      <c r="F5" s="62">
        <v>111.02087931784511</v>
      </c>
      <c r="G5" s="60" t="s">
        <v>49</v>
      </c>
      <c r="H5" s="62">
        <v>119.76657613538987</v>
      </c>
      <c r="I5" s="62">
        <v>120.39706198737329</v>
      </c>
      <c r="J5" s="60">
        <v>61.480715758784683</v>
      </c>
      <c r="K5" s="62">
        <v>138.89248083543544</v>
      </c>
      <c r="L5" s="60">
        <v>87.8</v>
      </c>
      <c r="M5" s="62">
        <v>121.42467845960428</v>
      </c>
      <c r="N5" s="62">
        <v>129.79026611949007</v>
      </c>
      <c r="O5" s="60" t="s">
        <v>49</v>
      </c>
      <c r="P5" s="62">
        <v>113.49955233097258</v>
      </c>
      <c r="Q5" s="62">
        <v>107.58030652125872</v>
      </c>
      <c r="R5" s="62">
        <v>116.99545943069552</v>
      </c>
      <c r="S5" s="62">
        <v>119.13565119259889</v>
      </c>
      <c r="T5" s="62">
        <v>132.74229572966368</v>
      </c>
      <c r="U5" s="61">
        <v>131</v>
      </c>
      <c r="V5" s="62">
        <v>117.43510577415161</v>
      </c>
      <c r="W5" s="62">
        <v>124.6</v>
      </c>
      <c r="X5" s="60">
        <v>88.092576996389496</v>
      </c>
      <c r="Y5" s="61">
        <v>113</v>
      </c>
      <c r="Z5" s="61">
        <v>117</v>
      </c>
      <c r="AA5" s="62">
        <v>114.54913202771924</v>
      </c>
      <c r="AB5" s="60">
        <v>57.489473174731685</v>
      </c>
      <c r="AC5" s="60">
        <v>99.013308028635251</v>
      </c>
      <c r="AD5" s="62">
        <v>274.12779286531548</v>
      </c>
      <c r="AE5" s="60">
        <v>99.271798094656617</v>
      </c>
      <c r="AF5" s="61" t="s">
        <v>49</v>
      </c>
      <c r="AG5" s="60">
        <v>105.28573549713099</v>
      </c>
      <c r="AH5" s="61">
        <v>114</v>
      </c>
      <c r="AI5" s="62">
        <v>121.0823769502438</v>
      </c>
      <c r="AJ5" s="62">
        <v>120.08219434326674</v>
      </c>
      <c r="AK5" s="60" t="s">
        <v>49</v>
      </c>
      <c r="AL5" s="60">
        <v>95.456443585542431</v>
      </c>
      <c r="AM5" s="60" t="s">
        <v>49</v>
      </c>
      <c r="AN5" s="60">
        <v>120</v>
      </c>
      <c r="AO5" s="60">
        <v>108</v>
      </c>
      <c r="AP5" s="60">
        <v>112</v>
      </c>
      <c r="AQ5" s="60">
        <v>112</v>
      </c>
      <c r="AR5" s="60">
        <v>110</v>
      </c>
      <c r="AS5" s="60">
        <v>114</v>
      </c>
      <c r="AT5" s="60">
        <v>117</v>
      </c>
    </row>
    <row r="6" spans="1:46" s="13" customFormat="1">
      <c r="A6" s="56" t="s">
        <v>54</v>
      </c>
      <c r="B6" s="57"/>
      <c r="C6" s="57" t="s">
        <v>47</v>
      </c>
      <c r="D6" s="58" t="s">
        <v>52</v>
      </c>
      <c r="E6" s="54">
        <f>E5*E16/1000000</f>
        <v>0.67083877822362958</v>
      </c>
      <c r="F6" s="54">
        <f t="shared" ref="F6:AL6" si="5">F5*F16/1000000</f>
        <v>0.35463119759084144</v>
      </c>
      <c r="G6" s="27" t="s">
        <v>49</v>
      </c>
      <c r="H6" s="54">
        <f t="shared" si="5"/>
        <v>0.52041955852926558</v>
      </c>
      <c r="I6" s="54">
        <f t="shared" si="5"/>
        <v>0.38629048416943579</v>
      </c>
      <c r="J6" s="54">
        <f t="shared" si="5"/>
        <v>0.23686851411220602</v>
      </c>
      <c r="K6" s="54">
        <f t="shared" si="5"/>
        <v>0.47670366993476987</v>
      </c>
      <c r="L6" s="54">
        <f t="shared" si="5"/>
        <v>0.38087639999999995</v>
      </c>
      <c r="M6" s="54">
        <f t="shared" si="5"/>
        <v>0.63797487808218734</v>
      </c>
      <c r="N6" s="54">
        <f t="shared" si="5"/>
        <v>0.45411787193202541</v>
      </c>
      <c r="O6" s="27" t="s">
        <v>49</v>
      </c>
      <c r="P6" s="54">
        <f t="shared" si="5"/>
        <v>0.65041470326637552</v>
      </c>
      <c r="Q6" s="54">
        <f t="shared" si="5"/>
        <v>0.65723500476010244</v>
      </c>
      <c r="R6" s="54">
        <f t="shared" si="5"/>
        <v>0.49965379167958984</v>
      </c>
      <c r="S6" s="54">
        <f t="shared" si="5"/>
        <v>0.46813145305023562</v>
      </c>
      <c r="T6" s="54">
        <f t="shared" si="5"/>
        <v>0.77222233012969899</v>
      </c>
      <c r="U6" s="54">
        <f t="shared" si="5"/>
        <v>0.47304099999999999</v>
      </c>
      <c r="V6" s="54">
        <f t="shared" si="5"/>
        <v>0.37490448090793516</v>
      </c>
      <c r="W6" s="54">
        <f t="shared" si="5"/>
        <v>0.63844822463389972</v>
      </c>
      <c r="X6" s="54">
        <f t="shared" si="5"/>
        <v>0.24035273457128123</v>
      </c>
      <c r="Y6" s="54">
        <f t="shared" si="5"/>
        <v>0.36363400000000001</v>
      </c>
      <c r="Z6" s="54">
        <f t="shared" si="5"/>
        <v>0.40201199999999998</v>
      </c>
      <c r="AA6" s="54">
        <f t="shared" si="5"/>
        <v>0.29582037904661274</v>
      </c>
      <c r="AB6" s="54">
        <f t="shared" si="5"/>
        <v>0.16300555211191986</v>
      </c>
      <c r="AC6" s="54">
        <f t="shared" si="5"/>
        <v>0.26306631804784242</v>
      </c>
      <c r="AD6" s="54">
        <f t="shared" si="5"/>
        <v>0.93186517348729125</v>
      </c>
      <c r="AE6" s="54">
        <f t="shared" si="5"/>
        <v>0.45522490392125203</v>
      </c>
      <c r="AF6" s="13" t="s">
        <v>49</v>
      </c>
      <c r="AG6" s="54">
        <f t="shared" si="5"/>
        <v>0.30757993711649201</v>
      </c>
      <c r="AH6" s="54">
        <f t="shared" si="5"/>
        <v>0.26618999999999998</v>
      </c>
      <c r="AI6" s="54">
        <f t="shared" si="5"/>
        <v>0.48594509380866857</v>
      </c>
      <c r="AJ6" s="54">
        <f t="shared" si="5"/>
        <v>0.32791110084861591</v>
      </c>
      <c r="AK6" s="27" t="s">
        <v>49</v>
      </c>
      <c r="AL6" s="54">
        <f t="shared" si="5"/>
        <v>0.19330049442648417</v>
      </c>
      <c r="AM6" s="27" t="s">
        <v>49</v>
      </c>
      <c r="AN6" s="54">
        <f t="shared" ref="AN6:AO6" si="6">AN5*AN16/1000000</f>
        <v>0.38207999999999998</v>
      </c>
      <c r="AO6" s="54">
        <f t="shared" si="6"/>
        <v>0.47908800000000001</v>
      </c>
      <c r="AP6" s="54">
        <f t="shared" ref="AP6:AQ6" si="7">AP5*AP16/1000000</f>
        <v>0.50153599999999998</v>
      </c>
      <c r="AQ6" s="54">
        <f t="shared" si="7"/>
        <v>0.415184</v>
      </c>
      <c r="AR6" s="54">
        <f t="shared" ref="AR6:AS6" si="8">AR5*AR16/1000000</f>
        <v>0.32251999999999997</v>
      </c>
      <c r="AS6" s="54">
        <f t="shared" si="8"/>
        <v>0.32718000000000003</v>
      </c>
      <c r="AT6" s="54">
        <f t="shared" ref="AT6" si="9">AT5*AT16/1000000</f>
        <v>0.40119300000000002</v>
      </c>
    </row>
    <row r="7" spans="1:46" s="13" customFormat="1">
      <c r="A7" s="2" t="s">
        <v>46</v>
      </c>
      <c r="B7" s="1"/>
      <c r="C7" s="1" t="s">
        <v>47</v>
      </c>
      <c r="D7" s="7" t="s">
        <v>48</v>
      </c>
      <c r="E7" s="59">
        <v>0.65543194508350078</v>
      </c>
      <c r="F7" s="59">
        <v>0.53682730317224414</v>
      </c>
      <c r="G7" s="60" t="s">
        <v>49</v>
      </c>
      <c r="H7" s="60">
        <v>12.227459539675255</v>
      </c>
      <c r="I7" s="60">
        <v>16.536840443176459</v>
      </c>
      <c r="J7" s="60">
        <v>10.930209200538023</v>
      </c>
      <c r="K7" s="60">
        <v>7.5014783733411408</v>
      </c>
      <c r="L7" s="60">
        <v>22.8</v>
      </c>
      <c r="M7" s="60">
        <v>15.594817997024375</v>
      </c>
      <c r="N7" s="60">
        <v>15.954935718987352</v>
      </c>
      <c r="O7" s="60" t="s">
        <v>49</v>
      </c>
      <c r="P7" s="60">
        <v>20.105762203420131</v>
      </c>
      <c r="Q7" s="59">
        <v>3.3023379574493212</v>
      </c>
      <c r="R7" s="60">
        <v>12.988090021659914</v>
      </c>
      <c r="S7" s="60">
        <v>32.885328664769361</v>
      </c>
      <c r="T7" s="60">
        <v>34.892958510660769</v>
      </c>
      <c r="U7" s="61">
        <v>20.8</v>
      </c>
      <c r="V7" s="60">
        <v>17.669536021876404</v>
      </c>
      <c r="W7" s="61">
        <v>19</v>
      </c>
      <c r="X7" s="60">
        <v>8.5612166986405764</v>
      </c>
      <c r="Y7" s="61">
        <v>3</v>
      </c>
      <c r="Z7" s="61">
        <v>3.8</v>
      </c>
      <c r="AA7" s="60">
        <v>24.506447709238127</v>
      </c>
      <c r="AB7" s="60">
        <v>27.768447137349728</v>
      </c>
      <c r="AC7" s="60">
        <v>20.543951388703746</v>
      </c>
      <c r="AD7" s="60">
        <v>27.82484161682066</v>
      </c>
      <c r="AE7" s="60">
        <v>32.880076146597965</v>
      </c>
      <c r="AF7" s="61" t="s">
        <v>49</v>
      </c>
      <c r="AG7" s="60">
        <v>24.221562931813036</v>
      </c>
      <c r="AH7" s="61">
        <v>1.7</v>
      </c>
      <c r="AI7" s="60">
        <v>1.6270437733057068</v>
      </c>
      <c r="AJ7" s="60">
        <v>24.613923943029118</v>
      </c>
      <c r="AK7" s="60" t="s">
        <v>49</v>
      </c>
      <c r="AL7" s="60">
        <v>29.879468607486949</v>
      </c>
      <c r="AM7" s="60" t="s">
        <v>49</v>
      </c>
      <c r="AN7" s="60">
        <v>0.55000000000000004</v>
      </c>
      <c r="AO7" s="60">
        <v>0.62</v>
      </c>
      <c r="AP7" s="60">
        <v>5</v>
      </c>
      <c r="AQ7" s="60">
        <v>3.8</v>
      </c>
      <c r="AR7" s="60">
        <v>3.1</v>
      </c>
      <c r="AS7" s="60">
        <v>4.8</v>
      </c>
      <c r="AT7" s="60">
        <v>4.7</v>
      </c>
    </row>
    <row r="8" spans="1:46" s="13" customFormat="1">
      <c r="A8" s="56" t="s">
        <v>46</v>
      </c>
      <c r="B8" s="57"/>
      <c r="C8" s="57" t="s">
        <v>47</v>
      </c>
      <c r="D8" s="58" t="s">
        <v>52</v>
      </c>
      <c r="E8" s="55">
        <f>E7*E16/1000000</f>
        <v>3.8178236933401168E-3</v>
      </c>
      <c r="F8" s="55">
        <f t="shared" ref="F8:AL8" si="10">F7*F16/1000000</f>
        <v>1.7147739289508071E-3</v>
      </c>
      <c r="G8" s="27" t="s">
        <v>49</v>
      </c>
      <c r="H8" s="55">
        <f t="shared" si="10"/>
        <v>5.3131760971264222E-2</v>
      </c>
      <c r="I8" s="55">
        <f t="shared" si="10"/>
        <v>5.3057973309160067E-2</v>
      </c>
      <c r="J8" s="55">
        <f t="shared" si="10"/>
        <v>4.2111129974882769E-2</v>
      </c>
      <c r="K8" s="55">
        <f t="shared" si="10"/>
        <v>2.5746406493703397E-2</v>
      </c>
      <c r="L8" s="55">
        <f t="shared" si="10"/>
        <v>9.8906400000000005E-2</v>
      </c>
      <c r="M8" s="55">
        <f t="shared" si="10"/>
        <v>8.1936408945693914E-2</v>
      </c>
      <c r="N8" s="55">
        <f t="shared" si="10"/>
        <v>5.5824074271088819E-2</v>
      </c>
      <c r="O8" s="27" t="s">
        <v>49</v>
      </c>
      <c r="P8" s="55">
        <f t="shared" si="10"/>
        <v>0.11521704789943248</v>
      </c>
      <c r="Q8" s="55">
        <f t="shared" si="10"/>
        <v>2.0174808692841766E-2</v>
      </c>
      <c r="R8" s="55">
        <f t="shared" si="10"/>
        <v>5.546837849585462E-2</v>
      </c>
      <c r="S8" s="55">
        <f t="shared" si="10"/>
        <v>0.12921956221975489</v>
      </c>
      <c r="T8" s="55">
        <f t="shared" si="10"/>
        <v>0.20298821545994997</v>
      </c>
      <c r="U8" s="55">
        <f t="shared" si="10"/>
        <v>7.5108800000000003E-2</v>
      </c>
      <c r="V8" s="55">
        <f t="shared" si="10"/>
        <v>5.6408926329963895E-2</v>
      </c>
      <c r="W8" s="55">
        <f t="shared" si="10"/>
        <v>9.735566828285791E-2</v>
      </c>
      <c r="X8" s="55">
        <f t="shared" si="10"/>
        <v>2.3358515722158014E-2</v>
      </c>
      <c r="Y8" s="55">
        <f t="shared" si="10"/>
        <v>9.6539999999999994E-3</v>
      </c>
      <c r="Z8" s="55">
        <f t="shared" si="10"/>
        <v>1.3056799999999999E-2</v>
      </c>
      <c r="AA8" s="55">
        <f t="shared" si="10"/>
        <v>6.3287311934223489E-2</v>
      </c>
      <c r="AB8" s="55">
        <f t="shared" si="10"/>
        <v>7.873460664975869E-2</v>
      </c>
      <c r="AC8" s="55">
        <f t="shared" si="10"/>
        <v>5.4582780411873137E-2</v>
      </c>
      <c r="AD8" s="55">
        <f t="shared" si="10"/>
        <v>9.4587274750555575E-2</v>
      </c>
      <c r="AE8" s="55">
        <f t="shared" si="10"/>
        <v>0.15077625057709282</v>
      </c>
      <c r="AF8" s="13" t="s">
        <v>49</v>
      </c>
      <c r="AG8" s="55">
        <f t="shared" si="10"/>
        <v>7.076045741859513E-2</v>
      </c>
      <c r="AH8" s="55">
        <f t="shared" si="10"/>
        <v>3.9694999999999999E-3</v>
      </c>
      <c r="AI8" s="55">
        <f t="shared" si="10"/>
        <v>6.5298845213020056E-3</v>
      </c>
      <c r="AJ8" s="55">
        <f t="shared" si="10"/>
        <v>6.7213785861461914E-2</v>
      </c>
      <c r="AK8" s="27" t="s">
        <v>49</v>
      </c>
      <c r="AL8" s="55">
        <f t="shared" si="10"/>
        <v>6.0506298350115915E-2</v>
      </c>
      <c r="AM8" s="27" t="s">
        <v>49</v>
      </c>
      <c r="AN8" s="55">
        <f t="shared" ref="AN8:AO8" si="11">AN7*AN16/1000000</f>
        <v>1.7512000000000001E-3</v>
      </c>
      <c r="AO8" s="55">
        <f t="shared" si="11"/>
        <v>2.7503200000000001E-3</v>
      </c>
      <c r="AP8" s="55">
        <f t="shared" ref="AP8:AQ8" si="12">AP7*AP16/1000000</f>
        <v>2.239E-2</v>
      </c>
      <c r="AQ8" s="55">
        <f t="shared" si="12"/>
        <v>1.4086599999999998E-2</v>
      </c>
      <c r="AR8" s="55">
        <f t="shared" ref="AR8:AS8" si="13">AR7*AR16/1000000</f>
        <v>9.0892000000000004E-3</v>
      </c>
      <c r="AS8" s="55">
        <f t="shared" si="13"/>
        <v>1.3776E-2</v>
      </c>
      <c r="AT8" s="55">
        <f t="shared" ref="AT8" si="14">AT7*AT16/1000000</f>
        <v>1.61163E-2</v>
      </c>
    </row>
    <row r="9" spans="1:46" s="13" customFormat="1">
      <c r="A9" s="2" t="s">
        <v>55</v>
      </c>
      <c r="B9" s="1"/>
      <c r="C9" s="1" t="s">
        <v>47</v>
      </c>
      <c r="D9" s="7" t="s">
        <v>48</v>
      </c>
      <c r="E9" s="60">
        <v>3.1433237403583725</v>
      </c>
      <c r="F9" s="60">
        <v>1.7085107264244457</v>
      </c>
      <c r="G9" s="60" t="s">
        <v>49</v>
      </c>
      <c r="H9" s="60">
        <v>2.9893352670800439</v>
      </c>
      <c r="I9" s="60">
        <v>6.883576006992584</v>
      </c>
      <c r="J9" s="60">
        <v>4.2787417436626738</v>
      </c>
      <c r="K9" s="60">
        <v>5.8621385897159355</v>
      </c>
      <c r="L9" s="60">
        <v>5</v>
      </c>
      <c r="M9" s="60">
        <v>4.5848761988176605</v>
      </c>
      <c r="N9" s="60">
        <v>3.2799394574411456</v>
      </c>
      <c r="O9" s="60" t="s">
        <v>49</v>
      </c>
      <c r="P9" s="60">
        <v>4.4259948911979503</v>
      </c>
      <c r="Q9" s="59">
        <v>0.90114821808645373</v>
      </c>
      <c r="R9" s="60">
        <v>1.7193929584781127</v>
      </c>
      <c r="S9" s="60">
        <v>4.6485183869980276</v>
      </c>
      <c r="T9" s="60">
        <v>3.9225908616904341</v>
      </c>
      <c r="U9" s="61">
        <v>5.0999999999999996</v>
      </c>
      <c r="V9" s="60">
        <v>4.8221717073006616</v>
      </c>
      <c r="W9" s="61">
        <v>3.2</v>
      </c>
      <c r="X9" s="60">
        <v>3.9573024092485531</v>
      </c>
      <c r="Y9" s="61">
        <v>3.3</v>
      </c>
      <c r="Z9" s="61">
        <v>2.9</v>
      </c>
      <c r="AA9" s="60">
        <v>2.602959881881127</v>
      </c>
      <c r="AB9" s="60">
        <v>2.2536125706430048</v>
      </c>
      <c r="AC9" s="60">
        <v>4.0877528398732261</v>
      </c>
      <c r="AD9" s="60">
        <v>8.9900906580882332</v>
      </c>
      <c r="AE9" s="60">
        <v>2.1701644236041</v>
      </c>
      <c r="AF9" s="61" t="s">
        <v>49</v>
      </c>
      <c r="AG9" s="60">
        <v>3.5463957112379911</v>
      </c>
      <c r="AH9" s="61">
        <v>2.2999999999999998</v>
      </c>
      <c r="AI9" s="60">
        <v>3.5320537717199962</v>
      </c>
      <c r="AJ9" s="60">
        <v>3.9215188321479002</v>
      </c>
      <c r="AK9" s="60" t="s">
        <v>49</v>
      </c>
      <c r="AL9" s="60">
        <v>3.4841794102586223</v>
      </c>
      <c r="AM9" s="60" t="s">
        <v>49</v>
      </c>
      <c r="AN9" s="60">
        <v>1.7</v>
      </c>
      <c r="AO9" s="60">
        <v>0.06</v>
      </c>
      <c r="AP9" s="60">
        <v>1.2</v>
      </c>
      <c r="AQ9" s="60">
        <v>0.14000000000000001</v>
      </c>
      <c r="AR9" s="60">
        <v>0.62</v>
      </c>
      <c r="AS9" s="60">
        <v>2.7</v>
      </c>
      <c r="AT9" s="60">
        <v>1.5</v>
      </c>
    </row>
    <row r="10" spans="1:46" s="13" customFormat="1">
      <c r="A10" s="56" t="s">
        <v>55</v>
      </c>
      <c r="B10" s="57"/>
      <c r="C10" s="57" t="s">
        <v>47</v>
      </c>
      <c r="D10" s="58" t="s">
        <v>52</v>
      </c>
      <c r="E10" s="55">
        <f>E9*E16/1000000</f>
        <v>1.8309537613778973E-2</v>
      </c>
      <c r="F10" s="55">
        <f t="shared" ref="F10:AL10" si="15">F9*F16/1000000</f>
        <v>5.4574527668266341E-3</v>
      </c>
      <c r="G10" s="27" t="s">
        <v>49</v>
      </c>
      <c r="H10" s="55">
        <f t="shared" si="15"/>
        <v>1.2989505003725857E-2</v>
      </c>
      <c r="I10" s="55">
        <f t="shared" si="15"/>
        <v>2.2085754126102738E-2</v>
      </c>
      <c r="J10" s="55">
        <f t="shared" si="15"/>
        <v>1.6484830838138592E-2</v>
      </c>
      <c r="K10" s="55">
        <f t="shared" si="15"/>
        <v>2.0119901110376488E-2</v>
      </c>
      <c r="L10" s="55">
        <f t="shared" si="15"/>
        <v>2.1690000000000001E-2</v>
      </c>
      <c r="M10" s="55">
        <f t="shared" si="15"/>
        <v>2.4089302694227224E-2</v>
      </c>
      <c r="N10" s="55">
        <f t="shared" si="15"/>
        <v>1.1476046478768921E-2</v>
      </c>
      <c r="O10" s="27" t="s">
        <v>49</v>
      </c>
      <c r="P10" s="55">
        <f t="shared" si="15"/>
        <v>2.5363378927014846E-2</v>
      </c>
      <c r="Q10" s="55">
        <f t="shared" si="15"/>
        <v>5.5053398949609037E-3</v>
      </c>
      <c r="R10" s="55">
        <f t="shared" si="15"/>
        <v>7.3430303643508624E-3</v>
      </c>
      <c r="S10" s="55">
        <f t="shared" si="15"/>
        <v>1.826588133150954E-2</v>
      </c>
      <c r="T10" s="55">
        <f t="shared" si="15"/>
        <v>2.2819495765908623E-2</v>
      </c>
      <c r="U10" s="55">
        <f t="shared" si="15"/>
        <v>1.8416099999999998E-2</v>
      </c>
      <c r="V10" s="55">
        <f t="shared" si="15"/>
        <v>1.5394491867289729E-2</v>
      </c>
      <c r="W10" s="55">
        <f t="shared" si="15"/>
        <v>1.6396744131849755E-2</v>
      </c>
      <c r="X10" s="55">
        <f t="shared" si="15"/>
        <v>1.0797146456816587E-2</v>
      </c>
      <c r="Y10" s="55">
        <f t="shared" si="15"/>
        <v>1.0619399999999999E-2</v>
      </c>
      <c r="Z10" s="55">
        <f t="shared" si="15"/>
        <v>9.9644E-3</v>
      </c>
      <c r="AA10" s="55">
        <f t="shared" si="15"/>
        <v>6.7220813049449412E-3</v>
      </c>
      <c r="AB10" s="55">
        <f t="shared" si="15"/>
        <v>6.3898891577508438E-3</v>
      </c>
      <c r="AC10" s="55">
        <f t="shared" si="15"/>
        <v>1.0860662168403297E-2</v>
      </c>
      <c r="AD10" s="55">
        <f t="shared" si="15"/>
        <v>3.0560755271107909E-2</v>
      </c>
      <c r="AE10" s="55">
        <f t="shared" si="15"/>
        <v>9.951596628546118E-3</v>
      </c>
      <c r="AF10" s="13" t="s">
        <v>49</v>
      </c>
      <c r="AG10" s="55">
        <f t="shared" si="15"/>
        <v>1.0360379444587746E-2</v>
      </c>
      <c r="AH10" s="55">
        <f t="shared" si="15"/>
        <v>5.3705000000000003E-3</v>
      </c>
      <c r="AI10" s="55">
        <f t="shared" si="15"/>
        <v>1.4175342809309453E-2</v>
      </c>
      <c r="AJ10" s="55">
        <f t="shared" si="15"/>
        <v>1.0708578105862208E-2</v>
      </c>
      <c r="AK10" s="27" t="s">
        <v>49</v>
      </c>
      <c r="AL10" s="55">
        <f t="shared" si="15"/>
        <v>7.0555069660648154E-3</v>
      </c>
      <c r="AM10" s="27" t="s">
        <v>49</v>
      </c>
      <c r="AN10" s="55">
        <f t="shared" ref="AN10:AO10" si="16">AN9*AN16/1000000</f>
        <v>5.4128000000000006E-3</v>
      </c>
      <c r="AO10" s="55">
        <f t="shared" si="16"/>
        <v>2.6615999999999999E-4</v>
      </c>
      <c r="AP10" s="55">
        <f t="shared" ref="AP10:AQ10" si="17">AP9*AP16/1000000</f>
        <v>5.3735999999999992E-3</v>
      </c>
      <c r="AQ10" s="55">
        <f t="shared" si="17"/>
        <v>5.1898000000000005E-4</v>
      </c>
      <c r="AR10" s="55">
        <f t="shared" ref="AR10:AS10" si="18">AR9*AR16/1000000</f>
        <v>1.8178399999999998E-3</v>
      </c>
      <c r="AS10" s="55">
        <f t="shared" si="18"/>
        <v>7.7490000000000007E-3</v>
      </c>
      <c r="AT10" s="55">
        <f t="shared" ref="AT10" si="19">AT9*AT16/1000000</f>
        <v>5.1434999999999996E-3</v>
      </c>
    </row>
    <row r="11" spans="1:46" s="13" customFormat="1">
      <c r="A11" s="2" t="s">
        <v>56</v>
      </c>
      <c r="B11" s="1"/>
      <c r="C11" s="1" t="s">
        <v>47</v>
      </c>
      <c r="D11" s="7" t="s">
        <v>57</v>
      </c>
      <c r="E11" s="27">
        <v>3.1764910178236385</v>
      </c>
      <c r="F11" s="27">
        <v>3.1747211683303083</v>
      </c>
      <c r="G11" s="27" t="s">
        <v>49</v>
      </c>
      <c r="H11" s="27">
        <v>2.9310525210084037</v>
      </c>
      <c r="I11" s="27">
        <v>3.9421330666666674</v>
      </c>
      <c r="J11" s="27">
        <v>4.0456250000000002</v>
      </c>
      <c r="K11" s="27">
        <v>3.4864070270270271</v>
      </c>
      <c r="L11" s="27">
        <v>4.5999999999999996</v>
      </c>
      <c r="M11" s="27">
        <v>3.4812479015384614</v>
      </c>
      <c r="N11" s="27">
        <v>2.9929346315789469</v>
      </c>
      <c r="O11" s="27" t="s">
        <v>49</v>
      </c>
      <c r="P11" s="27">
        <v>3.201680488888889</v>
      </c>
      <c r="Q11" s="27">
        <v>3.2866347493407178</v>
      </c>
      <c r="R11" s="27">
        <v>2.8967552742255043</v>
      </c>
      <c r="S11" s="27">
        <v>3.5903427755417958</v>
      </c>
      <c r="T11" s="27">
        <v>3.3554662830188682</v>
      </c>
      <c r="U11" s="13">
        <v>3.4</v>
      </c>
      <c r="V11" s="27">
        <v>3.4844489338077285</v>
      </c>
      <c r="W11" s="27">
        <v>3.3499999999999996</v>
      </c>
      <c r="X11" s="27">
        <v>3.9146150097157024</v>
      </c>
      <c r="Y11" s="13">
        <v>3.4</v>
      </c>
      <c r="Z11" s="13">
        <v>3.4</v>
      </c>
      <c r="AA11" s="27">
        <v>3.3131666037038441</v>
      </c>
      <c r="AB11" s="27">
        <v>4.105987012926624</v>
      </c>
      <c r="AC11" s="27">
        <v>3.7626645068535121</v>
      </c>
      <c r="AD11" s="27">
        <v>3.6555812608695666</v>
      </c>
      <c r="AE11" s="27">
        <v>3.4953679000262463</v>
      </c>
      <c r="AF11" s="13" t="s">
        <v>49</v>
      </c>
      <c r="AG11" s="27">
        <v>3.4571889208592426</v>
      </c>
      <c r="AH11" s="13">
        <v>3.5</v>
      </c>
      <c r="AI11" s="27">
        <v>3.6561042779917736</v>
      </c>
      <c r="AJ11" s="27">
        <v>3.8178171827272722</v>
      </c>
      <c r="AK11" s="27" t="s">
        <v>49</v>
      </c>
      <c r="AL11" s="27">
        <v>4.1836970281856081</v>
      </c>
      <c r="AM11" s="27" t="s">
        <v>49</v>
      </c>
      <c r="AN11" s="27">
        <v>3.2</v>
      </c>
      <c r="AO11" s="27">
        <v>3.3</v>
      </c>
      <c r="AP11" s="27">
        <v>3.5</v>
      </c>
      <c r="AQ11" s="27">
        <v>3.2</v>
      </c>
      <c r="AR11" s="27">
        <v>3.3</v>
      </c>
      <c r="AS11" s="27">
        <v>3.8</v>
      </c>
      <c r="AT11" s="27">
        <v>3.7</v>
      </c>
    </row>
    <row r="12" spans="1:46" s="13" customFormat="1">
      <c r="A12" s="2" t="s">
        <v>67</v>
      </c>
      <c r="B12" s="1"/>
      <c r="C12" s="1" t="s">
        <v>47</v>
      </c>
      <c r="D12" s="7" t="s">
        <v>57</v>
      </c>
      <c r="E12" s="27">
        <v>3.3346907251104128</v>
      </c>
      <c r="F12" s="27">
        <v>4.7974694234684332</v>
      </c>
      <c r="G12" s="27" t="s">
        <v>49</v>
      </c>
      <c r="H12" s="27">
        <v>1.8097337899220047</v>
      </c>
      <c r="I12" s="27">
        <v>1.8892476974667221</v>
      </c>
      <c r="J12" s="27">
        <v>3.4849156716078489</v>
      </c>
      <c r="K12" s="27">
        <v>1.2078297840048446</v>
      </c>
      <c r="L12" s="27">
        <v>11.7</v>
      </c>
      <c r="M12" s="27">
        <v>5.4653127593795148</v>
      </c>
      <c r="N12" s="27">
        <v>8.0341432323134292</v>
      </c>
      <c r="O12" s="27" t="s">
        <v>49</v>
      </c>
      <c r="P12" s="27">
        <v>4.5828496119664663</v>
      </c>
      <c r="Q12" s="29">
        <v>0.67241990806922824</v>
      </c>
      <c r="R12" s="27">
        <v>7.7985799276538241</v>
      </c>
      <c r="S12" s="27">
        <v>3.0528449333072492</v>
      </c>
      <c r="T12" s="27">
        <v>2.599702315063074</v>
      </c>
      <c r="U12" s="27">
        <v>2</v>
      </c>
      <c r="V12" s="27">
        <v>2.4953957053926072</v>
      </c>
      <c r="W12" s="27">
        <v>11.551654253600848</v>
      </c>
      <c r="X12" s="27">
        <v>5.5384264270269243</v>
      </c>
      <c r="Y12" s="13">
        <v>9.1</v>
      </c>
      <c r="Z12" s="13">
        <v>11.3</v>
      </c>
      <c r="AA12" s="27">
        <v>10.19143222653714</v>
      </c>
      <c r="AB12" s="27">
        <v>2.393674864401909</v>
      </c>
      <c r="AC12" s="27">
        <v>2.797043214496731</v>
      </c>
      <c r="AD12" s="27">
        <v>2.3441963881218348</v>
      </c>
      <c r="AE12" s="27">
        <v>10.249599572108739</v>
      </c>
      <c r="AF12" s="13" t="s">
        <v>49</v>
      </c>
      <c r="AG12" s="27">
        <v>7.2764118694742832</v>
      </c>
      <c r="AH12" s="13">
        <v>6.9</v>
      </c>
      <c r="AI12" s="27">
        <v>5.8109572362620918</v>
      </c>
      <c r="AJ12" s="27">
        <v>11.060627238618816</v>
      </c>
      <c r="AK12" s="27" t="s">
        <v>49</v>
      </c>
      <c r="AL12" s="27">
        <v>1.496023162659496</v>
      </c>
      <c r="AM12" s="27" t="s">
        <v>49</v>
      </c>
      <c r="AN12" s="27">
        <v>14.2</v>
      </c>
      <c r="AO12" s="27">
        <v>9.1999999999999993</v>
      </c>
      <c r="AP12" s="27">
        <v>12</v>
      </c>
      <c r="AQ12" s="27">
        <v>8</v>
      </c>
      <c r="AR12" s="27">
        <v>10.199999999999999</v>
      </c>
      <c r="AS12" s="27">
        <v>7.1</v>
      </c>
      <c r="AT12" s="27">
        <v>10.199999999999999</v>
      </c>
    </row>
    <row r="13" spans="1:46" s="13" customFormat="1">
      <c r="A13" s="31" t="s">
        <v>59</v>
      </c>
      <c r="C13" s="1" t="s">
        <v>47</v>
      </c>
      <c r="D13" s="32" t="s">
        <v>60</v>
      </c>
      <c r="E13" s="28">
        <v>163.5</v>
      </c>
      <c r="F13" s="28">
        <v>163</v>
      </c>
      <c r="G13" s="27" t="s">
        <v>49</v>
      </c>
      <c r="H13" s="28">
        <v>128</v>
      </c>
      <c r="I13" s="28">
        <v>124.75</v>
      </c>
      <c r="J13" s="28">
        <v>173.5</v>
      </c>
      <c r="K13" s="28">
        <v>131.75</v>
      </c>
      <c r="L13" s="28">
        <v>175</v>
      </c>
      <c r="M13" s="28">
        <v>156</v>
      </c>
      <c r="N13" s="28">
        <v>150</v>
      </c>
      <c r="O13" s="27" t="s">
        <v>49</v>
      </c>
      <c r="P13" s="13">
        <v>178</v>
      </c>
      <c r="Q13" s="13">
        <v>146</v>
      </c>
      <c r="R13" s="13">
        <v>157</v>
      </c>
      <c r="S13" s="13">
        <v>145</v>
      </c>
      <c r="T13" s="13">
        <v>141</v>
      </c>
      <c r="U13" s="13">
        <v>152</v>
      </c>
      <c r="V13" s="28">
        <v>161.5</v>
      </c>
      <c r="W13" s="13">
        <v>116</v>
      </c>
      <c r="X13" s="28">
        <v>140.75</v>
      </c>
      <c r="Y13" s="13">
        <v>135</v>
      </c>
      <c r="Z13" s="13">
        <v>155</v>
      </c>
      <c r="AA13" s="13">
        <v>167</v>
      </c>
      <c r="AB13" s="13">
        <v>173</v>
      </c>
      <c r="AC13" s="13">
        <v>173</v>
      </c>
      <c r="AD13" s="13">
        <v>139</v>
      </c>
      <c r="AE13" s="13">
        <v>136</v>
      </c>
      <c r="AF13" s="13" t="s">
        <v>49</v>
      </c>
      <c r="AG13" s="13">
        <v>156</v>
      </c>
      <c r="AH13" s="13">
        <v>142</v>
      </c>
      <c r="AI13" s="13">
        <v>142</v>
      </c>
      <c r="AJ13" s="28">
        <v>101.52500000000001</v>
      </c>
      <c r="AK13" s="27" t="s">
        <v>49</v>
      </c>
      <c r="AL13" s="28">
        <v>162</v>
      </c>
      <c r="AM13" s="27" t="s">
        <v>49</v>
      </c>
      <c r="AN13" s="28">
        <v>180</v>
      </c>
      <c r="AO13" s="28">
        <v>147</v>
      </c>
      <c r="AP13" s="28">
        <v>143</v>
      </c>
      <c r="AQ13" s="28">
        <v>142</v>
      </c>
      <c r="AR13" s="28">
        <v>149</v>
      </c>
      <c r="AS13" s="28">
        <v>137</v>
      </c>
      <c r="AT13" s="28">
        <v>152</v>
      </c>
    </row>
    <row r="14" spans="1:46" s="13" customFormat="1">
      <c r="A14" s="31" t="s">
        <v>61</v>
      </c>
      <c r="C14" s="1" t="s">
        <v>47</v>
      </c>
      <c r="D14" s="32" t="s">
        <v>62</v>
      </c>
      <c r="E14" s="27">
        <v>18.645085842229953</v>
      </c>
      <c r="F14" s="27">
        <v>10.342896725617257</v>
      </c>
      <c r="G14" s="27" t="s">
        <v>49</v>
      </c>
      <c r="H14" s="27">
        <v>12.490415785639007</v>
      </c>
      <c r="I14" s="27">
        <v>9.6907928096159601</v>
      </c>
      <c r="J14" s="27">
        <v>13.242291013076038</v>
      </c>
      <c r="K14" s="27">
        <v>9.9907767275961934</v>
      </c>
      <c r="L14" s="27">
        <v>16.899999999999999</v>
      </c>
      <c r="M14" s="27">
        <v>10.935547513458825</v>
      </c>
      <c r="N14" s="27">
        <v>11.023251865815825</v>
      </c>
      <c r="O14" s="27" t="s">
        <v>49</v>
      </c>
      <c r="P14" s="27">
        <v>12.134658405719751</v>
      </c>
      <c r="Q14" s="27">
        <v>11.837239290344545</v>
      </c>
      <c r="R14" s="27">
        <v>13.909635581955753</v>
      </c>
      <c r="S14" s="27">
        <v>12.302892833856392</v>
      </c>
      <c r="T14" s="27">
        <v>17.650522573041059</v>
      </c>
      <c r="U14" s="13">
        <v>11.3</v>
      </c>
      <c r="V14" s="27">
        <v>10.105606857080264</v>
      </c>
      <c r="W14" s="27">
        <v>16.292783678011595</v>
      </c>
      <c r="X14" s="27">
        <v>8.7294775689785808</v>
      </c>
      <c r="Y14" s="13">
        <v>10.3</v>
      </c>
      <c r="Z14" s="13">
        <v>11.7</v>
      </c>
      <c r="AA14" s="27">
        <v>8.8914388731575205</v>
      </c>
      <c r="AB14" s="27">
        <v>9.5051591434556784</v>
      </c>
      <c r="AC14" s="27">
        <v>8.8134919289034634</v>
      </c>
      <c r="AD14" s="27">
        <v>10.432771454159955</v>
      </c>
      <c r="AE14" s="27">
        <v>14.906506066224683</v>
      </c>
      <c r="AF14" s="13" t="s">
        <v>49</v>
      </c>
      <c r="AG14" s="27">
        <v>9.5398262438157655</v>
      </c>
      <c r="AH14" s="13">
        <v>7.2</v>
      </c>
      <c r="AI14" s="27">
        <v>12.982636218922238</v>
      </c>
      <c r="AJ14" s="27">
        <v>8.4290049846654806</v>
      </c>
      <c r="AK14" s="27" t="s">
        <v>49</v>
      </c>
      <c r="AL14" s="27">
        <v>6.8084666734500656</v>
      </c>
      <c r="AM14" s="27" t="s">
        <v>49</v>
      </c>
      <c r="AN14" s="27">
        <v>11.7</v>
      </c>
      <c r="AO14" s="27">
        <v>14.3</v>
      </c>
      <c r="AP14" s="27">
        <v>15.1</v>
      </c>
      <c r="AQ14" s="27">
        <v>11.6</v>
      </c>
      <c r="AR14" s="27">
        <v>9.4</v>
      </c>
      <c r="AS14" s="27">
        <v>9.1</v>
      </c>
      <c r="AT14" s="27">
        <v>11.5</v>
      </c>
    </row>
    <row r="15" spans="1:46" s="13" customFormat="1">
      <c r="A15" s="31" t="s">
        <v>63</v>
      </c>
      <c r="C15" s="1" t="s">
        <v>47</v>
      </c>
      <c r="D15" s="7" t="s">
        <v>64</v>
      </c>
      <c r="E15" s="28">
        <v>8648.1482084675081</v>
      </c>
      <c r="F15" s="28">
        <v>4797.3447022388964</v>
      </c>
      <c r="G15" s="28" t="s">
        <v>49</v>
      </c>
      <c r="H15" s="28">
        <v>5793.428242359284</v>
      </c>
      <c r="I15" s="28">
        <v>4494.8794113509266</v>
      </c>
      <c r="J15" s="28">
        <v>6142.1704501545037</v>
      </c>
      <c r="K15" s="28">
        <v>4634.0209205293868</v>
      </c>
      <c r="L15" s="28">
        <v>7816</v>
      </c>
      <c r="M15" s="28">
        <v>7886.2761094639745</v>
      </c>
      <c r="N15" s="28">
        <v>5239.9378283564847</v>
      </c>
      <c r="O15" s="28" t="s">
        <v>49</v>
      </c>
      <c r="P15" s="28">
        <v>8751.0265547980416</v>
      </c>
      <c r="Q15" s="28">
        <v>8536.5398762668883</v>
      </c>
      <c r="R15" s="28">
        <v>6451.7048114668023</v>
      </c>
      <c r="S15" s="28">
        <v>5706.4494913238641</v>
      </c>
      <c r="T15" s="28">
        <v>8186.8400317487649</v>
      </c>
      <c r="U15" s="13">
        <v>5259</v>
      </c>
      <c r="V15" s="28">
        <v>4803.7323553429087</v>
      </c>
      <c r="W15" s="28">
        <v>7557.0801426298331</v>
      </c>
      <c r="X15" s="28">
        <v>4149.5849221526369</v>
      </c>
      <c r="Y15" s="13">
        <v>4902</v>
      </c>
      <c r="Z15" s="13">
        <v>5578</v>
      </c>
      <c r="AA15" s="28">
        <v>4124.1151589355723</v>
      </c>
      <c r="AB15" s="28">
        <v>4408.7769674673382</v>
      </c>
      <c r="AC15" s="28">
        <v>4087.9610359666412</v>
      </c>
      <c r="AD15" s="28">
        <v>4839.0312881420105</v>
      </c>
      <c r="AE15" s="28">
        <v>6914.0831435138589</v>
      </c>
      <c r="AF15" s="13" t="s">
        <v>49</v>
      </c>
      <c r="AG15" s="28">
        <v>4424.8566049873116</v>
      </c>
      <c r="AH15" s="13">
        <v>3443</v>
      </c>
      <c r="AI15" s="28">
        <v>6021.7347942459</v>
      </c>
      <c r="AJ15" s="28">
        <v>3909.6244969918671</v>
      </c>
      <c r="AK15" s="28" t="s">
        <v>49</v>
      </c>
      <c r="AL15" s="28">
        <v>3157.9703822573438</v>
      </c>
      <c r="AM15" s="28" t="s">
        <v>49</v>
      </c>
      <c r="AN15" s="28">
        <v>5566</v>
      </c>
      <c r="AO15" s="28">
        <v>6775</v>
      </c>
      <c r="AP15" s="28">
        <v>7200</v>
      </c>
      <c r="AQ15" s="28">
        <v>5499</v>
      </c>
      <c r="AR15" s="28">
        <v>4465</v>
      </c>
      <c r="AS15" s="28">
        <v>4306</v>
      </c>
      <c r="AT15" s="28">
        <v>5451</v>
      </c>
    </row>
    <row r="16" spans="1:46" s="13" customFormat="1">
      <c r="A16" s="31" t="s">
        <v>65</v>
      </c>
      <c r="C16" s="1" t="s">
        <v>47</v>
      </c>
      <c r="D16" s="7" t="s">
        <v>64</v>
      </c>
      <c r="E16" s="28">
        <v>5824.8971872338834</v>
      </c>
      <c r="F16" s="28">
        <v>3194.2748046118136</v>
      </c>
      <c r="G16" s="28" t="s">
        <v>49</v>
      </c>
      <c r="H16" s="28">
        <v>4345.2820922337996</v>
      </c>
      <c r="I16" s="28">
        <v>3208.4710190847368</v>
      </c>
      <c r="J16" s="28">
        <v>3852.7286351307812</v>
      </c>
      <c r="K16" s="28">
        <v>3432.1776604997408</v>
      </c>
      <c r="L16" s="28">
        <v>4338</v>
      </c>
      <c r="M16" s="28">
        <v>5254.0792051133958</v>
      </c>
      <c r="N16" s="28">
        <v>3498.8592404452465</v>
      </c>
      <c r="O16" s="28" t="s">
        <v>49</v>
      </c>
      <c r="P16" s="28">
        <v>5730.5486225154527</v>
      </c>
      <c r="Q16" s="28">
        <v>6109.2501593702718</v>
      </c>
      <c r="R16" s="28">
        <v>4270.7109669975634</v>
      </c>
      <c r="S16" s="28">
        <v>3929.3985332185566</v>
      </c>
      <c r="T16" s="28">
        <v>5817.4549858800719</v>
      </c>
      <c r="U16" s="13">
        <v>3611</v>
      </c>
      <c r="V16" s="28">
        <v>3192.439589818589</v>
      </c>
      <c r="W16" s="28">
        <v>5123.9825412030477</v>
      </c>
      <c r="X16" s="28">
        <v>2728.4107556659646</v>
      </c>
      <c r="Y16" s="13">
        <v>3218</v>
      </c>
      <c r="Z16" s="13">
        <v>3436</v>
      </c>
      <c r="AA16" s="28">
        <v>2582.4759542920715</v>
      </c>
      <c r="AB16" s="28">
        <v>2835.3982583295892</v>
      </c>
      <c r="AC16" s="28">
        <v>2656.8783862040245</v>
      </c>
      <c r="AD16" s="28">
        <v>3399.3823236490848</v>
      </c>
      <c r="AE16" s="28">
        <v>4585.6417699535441</v>
      </c>
      <c r="AF16" s="13" t="s">
        <v>49</v>
      </c>
      <c r="AG16" s="28">
        <v>2921.3828033226164</v>
      </c>
      <c r="AH16" s="13">
        <v>2335</v>
      </c>
      <c r="AI16" s="28">
        <v>4013.3428666366308</v>
      </c>
      <c r="AJ16" s="28">
        <v>2730.7220911640729</v>
      </c>
      <c r="AK16" s="28" t="s">
        <v>49</v>
      </c>
      <c r="AL16" s="28">
        <v>2025.0125310111691</v>
      </c>
      <c r="AM16" s="28" t="s">
        <v>49</v>
      </c>
      <c r="AN16" s="28">
        <v>3184</v>
      </c>
      <c r="AO16" s="28">
        <v>4436</v>
      </c>
      <c r="AP16" s="28">
        <v>4478</v>
      </c>
      <c r="AQ16" s="28">
        <v>3707</v>
      </c>
      <c r="AR16" s="28">
        <v>2932</v>
      </c>
      <c r="AS16" s="28">
        <v>2870</v>
      </c>
      <c r="AT16" s="28">
        <v>3429</v>
      </c>
    </row>
  </sheetData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16"/>
  <sheetViews>
    <sheetView workbookViewId="0">
      <pane xSplit="4" topLeftCell="AS1" activePane="topRight" state="frozen"/>
      <selection pane="topRight" activeCell="AW20" sqref="AW20"/>
    </sheetView>
  </sheetViews>
  <sheetFormatPr defaultColWidth="9.140625" defaultRowHeight="14.45"/>
  <cols>
    <col min="1" max="1" width="25.140625" style="12" bestFit="1" customWidth="1"/>
    <col min="2" max="2" width="4.140625" style="6" bestFit="1" customWidth="1"/>
    <col min="3" max="3" width="4.42578125" style="6" bestFit="1" customWidth="1"/>
    <col min="4" max="4" width="6" style="6" bestFit="1" customWidth="1"/>
    <col min="5" max="17" width="9.140625" style="6"/>
    <col min="18" max="18" width="10.5703125" style="6" bestFit="1" customWidth="1"/>
    <col min="19" max="38" width="9.140625" style="6"/>
    <col min="39" max="43" width="10.7109375" style="6" bestFit="1" customWidth="1"/>
    <col min="44" max="44" width="11.28515625" style="6" customWidth="1"/>
    <col min="45" max="45" width="10.7109375" style="6" customWidth="1"/>
    <col min="46" max="46" width="10.85546875" style="6" customWidth="1"/>
    <col min="47" max="47" width="10.7109375" style="6" bestFit="1" customWidth="1"/>
    <col min="48" max="16384" width="9.140625" style="6"/>
  </cols>
  <sheetData>
    <row r="1" spans="1:47">
      <c r="A1" s="9" t="s">
        <v>0</v>
      </c>
      <c r="B1" s="4" t="s">
        <v>1</v>
      </c>
      <c r="C1" s="4" t="s">
        <v>2</v>
      </c>
      <c r="D1" s="4" t="s">
        <v>3</v>
      </c>
      <c r="E1" s="5">
        <v>43252</v>
      </c>
      <c r="F1" s="5">
        <v>43282</v>
      </c>
      <c r="G1" s="5">
        <v>43313</v>
      </c>
      <c r="H1" s="5">
        <v>43344</v>
      </c>
      <c r="I1" s="5">
        <v>43374</v>
      </c>
      <c r="J1" s="5">
        <v>43405</v>
      </c>
      <c r="K1" s="5">
        <v>43435</v>
      </c>
      <c r="L1" s="5">
        <v>43466</v>
      </c>
      <c r="M1" s="5">
        <v>43497</v>
      </c>
      <c r="N1" s="5">
        <v>43525</v>
      </c>
      <c r="O1" s="5">
        <v>43556</v>
      </c>
      <c r="P1" s="5">
        <v>43586</v>
      </c>
      <c r="Q1" s="5">
        <v>43617</v>
      </c>
      <c r="R1" s="5">
        <v>43647</v>
      </c>
      <c r="S1" s="5">
        <v>43678</v>
      </c>
      <c r="T1" s="5">
        <v>43709</v>
      </c>
      <c r="U1" s="5">
        <v>43739</v>
      </c>
      <c r="V1" s="5">
        <v>43770</v>
      </c>
      <c r="W1" s="5">
        <v>43800</v>
      </c>
      <c r="X1" s="5">
        <v>43831</v>
      </c>
      <c r="Y1" s="5">
        <v>43862</v>
      </c>
      <c r="Z1" s="5">
        <v>43891</v>
      </c>
      <c r="AA1" s="5">
        <v>43922</v>
      </c>
      <c r="AB1" s="5">
        <v>43952</v>
      </c>
      <c r="AC1" s="5">
        <v>43983</v>
      </c>
      <c r="AD1" s="5">
        <v>44013</v>
      </c>
      <c r="AE1" s="5">
        <v>44044</v>
      </c>
      <c r="AF1" s="5">
        <v>44075</v>
      </c>
      <c r="AG1" s="5">
        <v>44105</v>
      </c>
      <c r="AH1" s="5">
        <v>44136</v>
      </c>
      <c r="AI1" s="5">
        <v>44166</v>
      </c>
      <c r="AJ1" s="5">
        <v>44197</v>
      </c>
      <c r="AK1" s="5">
        <v>44228</v>
      </c>
      <c r="AL1" s="5">
        <v>44256</v>
      </c>
      <c r="AM1" s="79">
        <v>44299</v>
      </c>
      <c r="AN1" s="79">
        <v>44317</v>
      </c>
      <c r="AO1" s="79">
        <v>44355</v>
      </c>
      <c r="AP1" s="79">
        <v>44383</v>
      </c>
      <c r="AQ1" s="79">
        <v>44419</v>
      </c>
      <c r="AR1" s="79">
        <v>44420</v>
      </c>
      <c r="AS1" s="79">
        <v>44440</v>
      </c>
      <c r="AT1" s="79">
        <v>44475</v>
      </c>
      <c r="AU1" s="79">
        <v>44509</v>
      </c>
    </row>
    <row r="2" spans="1:47">
      <c r="A2" s="9"/>
      <c r="B2" s="4"/>
      <c r="C2" s="4"/>
      <c r="D2" s="4"/>
      <c r="E2" s="5" t="str">
        <f>IF('A1 Engine 1'!E2="","",'A1 Engine 1'!E2)</f>
        <v>CNE-0217</v>
      </c>
      <c r="F2" s="5" t="str">
        <f>IF('A1 Engine 1'!F2="","",'A1 Engine 1'!F2)</f>
        <v>CNE-0235</v>
      </c>
      <c r="G2" s="5" t="str">
        <f>IF('A1 Engine 1'!G2="","",'A1 Engine 1'!G2)</f>
        <v>CNE-0267</v>
      </c>
      <c r="H2" s="5" t="str">
        <f>IF('A1 Engine 1'!H2="","",'A1 Engine 1'!H2)</f>
        <v>CNE-0296</v>
      </c>
      <c r="I2" s="5" t="str">
        <f>IF('A1 Engine 1'!I2="","",'A1 Engine 1'!I2)</f>
        <v>CNE-0316</v>
      </c>
      <c r="J2" s="5" t="str">
        <f>IF('A1 Engine 1'!J2="","",'A1 Engine 1'!J2)</f>
        <v>CNE-0342</v>
      </c>
      <c r="K2" s="5" t="str">
        <f>IF('A1 Engine 1'!K2="","",'A1 Engine 1'!K2)</f>
        <v>CNE-0377</v>
      </c>
      <c r="L2" s="5" t="str">
        <f>IF('A1 Engine 1'!L2="","",'A1 Engine 1'!L2)</f>
        <v>CNE-0401</v>
      </c>
      <c r="M2" s="5" t="str">
        <f>IF('A1 Engine 1'!M2="","",'A1 Engine 1'!M2)</f>
        <v>CNE-0425</v>
      </c>
      <c r="N2" s="5" t="str">
        <f>IF('A1 Engine 1'!N2="","",'A1 Engine 1'!N2)</f>
        <v>CNE-0460</v>
      </c>
      <c r="O2" s="5" t="s">
        <v>14</v>
      </c>
      <c r="P2" s="5" t="str">
        <f>IF('A1 Engine 1'!P2="","",'A1 Engine 1'!P2)</f>
        <v>CNE-0532</v>
      </c>
      <c r="Q2" s="5" t="str">
        <f>IF('A1 Engine 1'!Q2="","",'A1 Engine 1'!Q2)</f>
        <v>CNE-0541</v>
      </c>
      <c r="R2" s="5" t="str">
        <f>IF('A1 Engine 1'!R2="","",'A1 Engine 1'!R2)</f>
        <v>ENE-0584</v>
      </c>
      <c r="S2" s="5" t="str">
        <f>IF('A1 Engine 1'!S2="","",'A1 Engine 1'!S2)</f>
        <v>ENE-0615</v>
      </c>
      <c r="T2" s="5" t="str">
        <f>IF('A1 Engine 1'!T2="","",'A1 Engine 1'!T2)</f>
        <v>ENE-0637</v>
      </c>
      <c r="U2" s="5" t="str">
        <f>IF('A1 Engine 1'!U2="","",'A1 Engine 1'!U2)</f>
        <v>ENE-0668</v>
      </c>
      <c r="V2" s="5" t="str">
        <f>IF('A1 Engine 1'!V2="","",'A1 Engine 1'!V2)</f>
        <v>ENE-0703</v>
      </c>
      <c r="W2" s="5" t="str">
        <f>IF('A1 Engine 1'!W2="","",'A1 Engine 1'!W2)</f>
        <v>ENE-0732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6" t="s">
        <v>31</v>
      </c>
      <c r="AG2" s="6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68</v>
      </c>
      <c r="AS2" s="4" t="s">
        <v>43</v>
      </c>
      <c r="AT2" s="4" t="s">
        <v>44</v>
      </c>
      <c r="AU2" s="4" t="s">
        <v>45</v>
      </c>
    </row>
    <row r="3" spans="1:47" s="13" customFormat="1">
      <c r="A3" s="2" t="s">
        <v>53</v>
      </c>
      <c r="B3" s="1"/>
      <c r="C3" s="1" t="s">
        <v>47</v>
      </c>
      <c r="D3" s="7" t="s">
        <v>48</v>
      </c>
      <c r="E3" s="62">
        <v>2.3189522003337708</v>
      </c>
      <c r="F3" s="60">
        <v>2.8876271141458534</v>
      </c>
      <c r="G3" s="60">
        <v>5.5838637463424483</v>
      </c>
      <c r="H3" s="60">
        <v>6.5407596389212319</v>
      </c>
      <c r="I3" s="60">
        <v>28.787699895019777</v>
      </c>
      <c r="J3" s="60">
        <v>16.874736391151188</v>
      </c>
      <c r="K3" s="60">
        <v>72.826005085478315</v>
      </c>
      <c r="L3" s="60">
        <v>28.1</v>
      </c>
      <c r="M3" s="60">
        <v>9.6025426566909164</v>
      </c>
      <c r="N3" s="60">
        <v>3.3593731520674317</v>
      </c>
      <c r="O3" s="60">
        <v>11</v>
      </c>
      <c r="P3" s="61" t="s">
        <v>49</v>
      </c>
      <c r="Q3" s="59">
        <v>0.72071428571428575</v>
      </c>
      <c r="R3" s="60">
        <v>12.647043590612142</v>
      </c>
      <c r="S3" s="60">
        <v>3.9841248802372071</v>
      </c>
      <c r="T3" s="60">
        <v>11.094017429265206</v>
      </c>
      <c r="U3" s="61">
        <v>13.1</v>
      </c>
      <c r="V3" s="59">
        <v>0.94496244573266519</v>
      </c>
      <c r="W3" s="60">
        <v>3.6063086759660505</v>
      </c>
      <c r="X3" s="60">
        <v>2.5805425217852473</v>
      </c>
      <c r="Y3" s="61">
        <v>2.2999999999999998</v>
      </c>
      <c r="Z3" s="60">
        <v>2</v>
      </c>
      <c r="AA3" s="60">
        <v>5.0055861112928239</v>
      </c>
      <c r="AB3" s="60">
        <v>2.4821951641830378</v>
      </c>
      <c r="AC3" s="60">
        <v>4.0093303020062994</v>
      </c>
      <c r="AD3" s="60">
        <v>19.347763813641997</v>
      </c>
      <c r="AE3" s="60">
        <v>41.067365372409867</v>
      </c>
      <c r="AF3" s="61">
        <v>24</v>
      </c>
      <c r="AG3" s="61" t="s">
        <v>49</v>
      </c>
      <c r="AH3" s="61">
        <v>3.7</v>
      </c>
      <c r="AI3" s="60">
        <v>2.6935989288634619</v>
      </c>
      <c r="AJ3" s="60">
        <v>89.626651508108012</v>
      </c>
      <c r="AK3" s="60">
        <v>1.6114893560255745</v>
      </c>
      <c r="AL3" s="59">
        <v>0.76852379828262929</v>
      </c>
      <c r="AM3" s="59">
        <v>0.3</v>
      </c>
      <c r="AN3" s="61" t="s">
        <v>49</v>
      </c>
      <c r="AO3" s="59">
        <v>3.5</v>
      </c>
      <c r="AP3" s="59">
        <v>0.14000000000000001</v>
      </c>
      <c r="AQ3" s="59">
        <v>3.1</v>
      </c>
      <c r="AR3" s="59">
        <v>4.0999999999999996</v>
      </c>
      <c r="AS3" s="59">
        <v>0.31</v>
      </c>
      <c r="AT3" s="59">
        <v>3.3</v>
      </c>
      <c r="AU3" s="59">
        <v>1.9</v>
      </c>
    </row>
    <row r="4" spans="1:47" s="13" customFormat="1">
      <c r="A4" s="56" t="s">
        <v>53</v>
      </c>
      <c r="B4" s="57"/>
      <c r="C4" s="57" t="s">
        <v>47</v>
      </c>
      <c r="D4" s="58" t="s">
        <v>52</v>
      </c>
      <c r="E4" s="54">
        <f>E3*E16/1000000</f>
        <v>1.3654713769802321E-2</v>
      </c>
      <c r="F4" s="54">
        <f t="shared" ref="F4:AL4" si="0">F3*F16/1000000</f>
        <v>9.8833451179903328E-3</v>
      </c>
      <c r="G4" s="54">
        <f t="shared" si="0"/>
        <v>1.802163623083539E-2</v>
      </c>
      <c r="H4" s="54">
        <f t="shared" si="0"/>
        <v>2.6516825872743899E-2</v>
      </c>
      <c r="I4" s="54">
        <f t="shared" si="0"/>
        <v>0.12033142188225142</v>
      </c>
      <c r="J4" s="54">
        <f t="shared" si="0"/>
        <v>7.3509297062168549E-2</v>
      </c>
      <c r="K4" s="54">
        <f t="shared" si="0"/>
        <v>0.2340509572062521</v>
      </c>
      <c r="L4" s="54">
        <f t="shared" si="0"/>
        <v>0.1105173</v>
      </c>
      <c r="M4" s="54">
        <f t="shared" si="0"/>
        <v>4.9847954217958013E-2</v>
      </c>
      <c r="N4" s="54">
        <f t="shared" si="0"/>
        <v>1.171035469763294E-2</v>
      </c>
      <c r="O4" s="54">
        <f t="shared" si="0"/>
        <v>5.9997323359097819E-2</v>
      </c>
      <c r="P4" s="13" t="s">
        <v>49</v>
      </c>
      <c r="Q4" s="54">
        <f t="shared" si="0"/>
        <v>4.4550381889635615E-3</v>
      </c>
      <c r="R4" s="54">
        <f t="shared" si="0"/>
        <v>3.8516404156432912E-2</v>
      </c>
      <c r="S4" s="54">
        <f t="shared" si="0"/>
        <v>1.1221074154135115E-2</v>
      </c>
      <c r="T4" s="54">
        <f t="shared" si="0"/>
        <v>4.7496136469144343E-2</v>
      </c>
      <c r="U4" s="54">
        <f t="shared" si="0"/>
        <v>3.9706100000000001E-2</v>
      </c>
      <c r="V4" s="54">
        <f t="shared" si="0"/>
        <v>3.2197331007290126E-3</v>
      </c>
      <c r="W4" s="54">
        <f t="shared" si="0"/>
        <v>1.4957661270483254E-2</v>
      </c>
      <c r="X4" s="54">
        <f t="shared" si="0"/>
        <v>7.2284398374225173E-3</v>
      </c>
      <c r="Y4" s="54">
        <f t="shared" si="0"/>
        <v>5.3819999999999996E-3</v>
      </c>
      <c r="Z4" s="54">
        <f t="shared" si="0"/>
        <v>6.7780000000000002E-3</v>
      </c>
      <c r="AA4" s="54">
        <f t="shared" si="0"/>
        <v>1.38565608165203E-2</v>
      </c>
      <c r="AB4" s="54">
        <f t="shared" si="0"/>
        <v>7.0952745227325469E-3</v>
      </c>
      <c r="AC4" s="54">
        <f t="shared" si="0"/>
        <v>1.1389262767082782E-2</v>
      </c>
      <c r="AD4" s="54">
        <f t="shared" si="0"/>
        <v>5.6118352229192876E-2</v>
      </c>
      <c r="AE4" s="54">
        <f t="shared" si="0"/>
        <v>0.18209542477916177</v>
      </c>
      <c r="AF4" s="54">
        <f t="shared" si="0"/>
        <v>9.1343999999999995E-2</v>
      </c>
      <c r="AG4" s="13" t="s">
        <v>49</v>
      </c>
      <c r="AH4" s="54">
        <f t="shared" si="0"/>
        <v>1.1729E-2</v>
      </c>
      <c r="AI4" s="54">
        <f t="shared" si="0"/>
        <v>8.5221741454116085E-3</v>
      </c>
      <c r="AJ4" s="54">
        <f t="shared" si="0"/>
        <v>0.21486739363360277</v>
      </c>
      <c r="AK4" s="54">
        <f t="shared" si="0"/>
        <v>7.528118641102307E-3</v>
      </c>
      <c r="AL4" s="54">
        <f t="shared" si="0"/>
        <v>1.2466234680814574E-3</v>
      </c>
      <c r="AM4" s="54">
        <f>AM3*AM16/1000000</f>
        <v>9.191999999999999E-4</v>
      </c>
      <c r="AN4" s="13" t="s">
        <v>49</v>
      </c>
      <c r="AO4" s="54">
        <f t="shared" ref="AO4:AU4" si="1">AO3*AO16/1000000</f>
        <v>9.0089999999999996E-3</v>
      </c>
      <c r="AP4" s="55">
        <f t="shared" si="1"/>
        <v>4.6662000000000006E-4</v>
      </c>
      <c r="AQ4" s="55">
        <f t="shared" si="1"/>
        <v>8.1437000000000002E-3</v>
      </c>
      <c r="AR4" s="55">
        <f t="shared" si="1"/>
        <v>1.0770699999999999E-2</v>
      </c>
      <c r="AS4" s="55">
        <f t="shared" si="1"/>
        <v>8.0847999999999998E-4</v>
      </c>
      <c r="AT4" s="55">
        <f t="shared" si="1"/>
        <v>9.7350000000000006E-3</v>
      </c>
      <c r="AU4" s="55">
        <f t="shared" si="1"/>
        <v>6.397299999999999E-3</v>
      </c>
    </row>
    <row r="5" spans="1:47" s="13" customFormat="1">
      <c r="A5" s="2" t="s">
        <v>54</v>
      </c>
      <c r="B5" s="1"/>
      <c r="C5" s="1" t="s">
        <v>47</v>
      </c>
      <c r="D5" s="7" t="s">
        <v>48</v>
      </c>
      <c r="E5" s="60">
        <v>111.52592211128177</v>
      </c>
      <c r="F5" s="62">
        <v>104.80252528181524</v>
      </c>
      <c r="G5" s="62">
        <v>111.7251623830316</v>
      </c>
      <c r="H5" s="60">
        <v>82.460815703286215</v>
      </c>
      <c r="I5" s="62">
        <v>110.91298881969806</v>
      </c>
      <c r="J5" s="62">
        <v>118.02914045592276</v>
      </c>
      <c r="K5" s="62">
        <v>136.58008990560452</v>
      </c>
      <c r="L5" s="62">
        <v>111</v>
      </c>
      <c r="M5" s="62">
        <v>110.84656935887968</v>
      </c>
      <c r="N5" s="62">
        <v>116.29015187188762</v>
      </c>
      <c r="O5" s="62">
        <v>112.17068905160464</v>
      </c>
      <c r="P5" s="61" t="s">
        <v>49</v>
      </c>
      <c r="Q5" s="62">
        <v>101.98811922662831</v>
      </c>
      <c r="R5" s="60">
        <v>109.87441358958084</v>
      </c>
      <c r="S5" s="62">
        <v>113.06409795356196</v>
      </c>
      <c r="T5" s="62">
        <v>137.61795535692946</v>
      </c>
      <c r="U5" s="61">
        <v>116</v>
      </c>
      <c r="V5" s="62">
        <v>115.54017654718734</v>
      </c>
      <c r="W5" s="62">
        <v>117.5</v>
      </c>
      <c r="X5" s="62">
        <v>109.87104815382784</v>
      </c>
      <c r="Y5" s="61">
        <v>108</v>
      </c>
      <c r="Z5" s="61">
        <v>111</v>
      </c>
      <c r="AA5" s="62">
        <v>111.91458286352885</v>
      </c>
      <c r="AB5" s="60">
        <v>110.95685438958635</v>
      </c>
      <c r="AC5" s="60">
        <v>96.352229689690986</v>
      </c>
      <c r="AD5" s="62">
        <v>131.56038854800511</v>
      </c>
      <c r="AE5" s="62">
        <v>102.97146456730313</v>
      </c>
      <c r="AF5" s="61">
        <v>114</v>
      </c>
      <c r="AG5" s="61" t="s">
        <v>49</v>
      </c>
      <c r="AH5" s="61">
        <v>111</v>
      </c>
      <c r="AI5" s="62">
        <v>119.05447465306018</v>
      </c>
      <c r="AJ5" s="62">
        <v>120.86055527648344</v>
      </c>
      <c r="AK5" s="62">
        <v>116.67766718442044</v>
      </c>
      <c r="AL5" s="62">
        <v>117.59415842920284</v>
      </c>
      <c r="AM5" s="62">
        <v>122</v>
      </c>
      <c r="AN5" s="61" t="s">
        <v>49</v>
      </c>
      <c r="AO5" s="62">
        <v>58.2</v>
      </c>
      <c r="AP5" s="62">
        <v>112</v>
      </c>
      <c r="AQ5" s="62">
        <v>121</v>
      </c>
      <c r="AR5" s="62">
        <v>122</v>
      </c>
      <c r="AS5" s="62">
        <v>115</v>
      </c>
      <c r="AT5" s="62">
        <v>103</v>
      </c>
      <c r="AU5" s="62">
        <v>125</v>
      </c>
    </row>
    <row r="6" spans="1:47" s="13" customFormat="1">
      <c r="A6" s="56" t="s">
        <v>54</v>
      </c>
      <c r="B6" s="57"/>
      <c r="C6" s="57" t="s">
        <v>47</v>
      </c>
      <c r="D6" s="58" t="s">
        <v>52</v>
      </c>
      <c r="E6" s="54">
        <f>E5*E16/1000000</f>
        <v>0.65669941110628904</v>
      </c>
      <c r="F6" s="54">
        <f t="shared" ref="F6:AL6" si="2">F5*F16/1000000</f>
        <v>0.3587026598839344</v>
      </c>
      <c r="G6" s="54">
        <f t="shared" si="2"/>
        <v>0.36058727894585108</v>
      </c>
      <c r="H6" s="54">
        <f t="shared" si="2"/>
        <v>0.33430353843259442</v>
      </c>
      <c r="I6" s="54">
        <f t="shared" si="2"/>
        <v>0.46361180985471551</v>
      </c>
      <c r="J6" s="54">
        <f t="shared" si="2"/>
        <v>0.51415553681280057</v>
      </c>
      <c r="K6" s="54">
        <f t="shared" si="2"/>
        <v>0.43894623548555667</v>
      </c>
      <c r="L6" s="54">
        <f t="shared" si="2"/>
        <v>0.43656299999999998</v>
      </c>
      <c r="M6" s="54">
        <f t="shared" si="2"/>
        <v>0.57541787755236562</v>
      </c>
      <c r="N6" s="54">
        <f t="shared" si="2"/>
        <v>0.40537292661975532</v>
      </c>
      <c r="O6" s="54">
        <f t="shared" si="2"/>
        <v>0.61181282749472166</v>
      </c>
      <c r="P6" s="13" t="s">
        <v>49</v>
      </c>
      <c r="Q6" s="54">
        <f t="shared" si="2"/>
        <v>0.63043146914299031</v>
      </c>
      <c r="R6" s="54">
        <f t="shared" si="2"/>
        <v>0.33462107487387294</v>
      </c>
      <c r="S6" s="54">
        <f t="shared" si="2"/>
        <v>0.31843897102737878</v>
      </c>
      <c r="T6" s="54">
        <f t="shared" si="2"/>
        <v>0.58917531272260293</v>
      </c>
      <c r="U6" s="54">
        <f t="shared" si="2"/>
        <v>0.35159600000000002</v>
      </c>
      <c r="V6" s="54">
        <f t="shared" si="2"/>
        <v>0.39367546570024881</v>
      </c>
      <c r="W6" s="54">
        <f t="shared" si="2"/>
        <v>0.48734741177167268</v>
      </c>
      <c r="X6" s="54">
        <f t="shared" si="2"/>
        <v>0.30776329192400337</v>
      </c>
      <c r="Y6" s="54">
        <f t="shared" si="2"/>
        <v>0.25272</v>
      </c>
      <c r="Z6" s="54">
        <f t="shared" si="2"/>
        <v>0.37617899999999999</v>
      </c>
      <c r="AA6" s="54">
        <f t="shared" si="2"/>
        <v>0.30980412467691337</v>
      </c>
      <c r="AB6" s="54">
        <f t="shared" si="2"/>
        <v>0.31716657635665413</v>
      </c>
      <c r="AC6" s="54">
        <f t="shared" si="2"/>
        <v>0.27370677381733005</v>
      </c>
      <c r="AD6" s="54">
        <f t="shared" si="2"/>
        <v>0.38159201730283404</v>
      </c>
      <c r="AE6" s="54">
        <f t="shared" si="2"/>
        <v>0.45658231080761358</v>
      </c>
      <c r="AF6" s="54">
        <f t="shared" si="2"/>
        <v>0.43388399999999999</v>
      </c>
      <c r="AG6" s="13" t="s">
        <v>49</v>
      </c>
      <c r="AH6" s="54">
        <f t="shared" si="2"/>
        <v>0.35187000000000002</v>
      </c>
      <c r="AI6" s="54">
        <f t="shared" si="2"/>
        <v>0.37667187750626746</v>
      </c>
      <c r="AJ6" s="54">
        <f t="shared" si="2"/>
        <v>0.28974632063565048</v>
      </c>
      <c r="AK6" s="54">
        <f t="shared" si="2"/>
        <v>0.54506306110372271</v>
      </c>
      <c r="AL6" s="54">
        <f t="shared" si="2"/>
        <v>0.19074963967898065</v>
      </c>
      <c r="AM6" s="54">
        <f t="shared" ref="AM6:AO6" si="3">AM5*AM16/1000000</f>
        <v>0.37380799999999997</v>
      </c>
      <c r="AN6" s="13" t="s">
        <v>49</v>
      </c>
      <c r="AO6" s="54">
        <f t="shared" si="3"/>
        <v>0.14980680000000002</v>
      </c>
      <c r="AP6" s="54">
        <f t="shared" ref="AP6:AQ6" si="4">AP5*AP16/1000000</f>
        <v>0.37329600000000002</v>
      </c>
      <c r="AQ6" s="54">
        <f t="shared" si="4"/>
        <v>0.31786700000000001</v>
      </c>
      <c r="AR6" s="54">
        <f t="shared" ref="AR6:AS6" si="5">AR5*AR16/1000000</f>
        <v>0.320494</v>
      </c>
      <c r="AS6" s="54">
        <f t="shared" si="5"/>
        <v>0.29992000000000002</v>
      </c>
      <c r="AT6" s="54">
        <f t="shared" ref="AT6:AU6" si="6">AT5*AT16/1000000</f>
        <v>0.30385000000000001</v>
      </c>
      <c r="AU6" s="54">
        <f t="shared" si="6"/>
        <v>0.420875</v>
      </c>
    </row>
    <row r="7" spans="1:47" s="13" customFormat="1">
      <c r="A7" s="2" t="s">
        <v>46</v>
      </c>
      <c r="B7" s="1"/>
      <c r="C7" s="1" t="s">
        <v>47</v>
      </c>
      <c r="D7" s="7" t="s">
        <v>48</v>
      </c>
      <c r="E7" s="60">
        <v>0.64375821527395682</v>
      </c>
      <c r="F7" s="59">
        <v>0.5217340872044901</v>
      </c>
      <c r="G7" s="60">
        <v>1.55696605984518</v>
      </c>
      <c r="H7" s="60">
        <v>30.936820320863742</v>
      </c>
      <c r="I7" s="60">
        <v>15.009985773142144</v>
      </c>
      <c r="J7" s="60">
        <v>10.605559967313274</v>
      </c>
      <c r="K7" s="60">
        <v>7.43775706885822</v>
      </c>
      <c r="L7" s="60">
        <v>3.8</v>
      </c>
      <c r="M7" s="60">
        <v>16.150941695934478</v>
      </c>
      <c r="N7" s="60">
        <v>6.6852663707876214</v>
      </c>
      <c r="O7" s="60">
        <v>37.357860971148149</v>
      </c>
      <c r="P7" s="61" t="s">
        <v>49</v>
      </c>
      <c r="Q7" s="60">
        <v>2.794650968788702</v>
      </c>
      <c r="R7" s="60">
        <v>15.592015348285017</v>
      </c>
      <c r="S7" s="60">
        <v>35.237679101686695</v>
      </c>
      <c r="T7" s="60">
        <v>36.167406587673071</v>
      </c>
      <c r="U7" s="61">
        <v>21.9</v>
      </c>
      <c r="V7" s="60">
        <v>16.319300416901541</v>
      </c>
      <c r="W7" s="61">
        <v>22.4</v>
      </c>
      <c r="X7" s="60">
        <v>7.3501840229443314</v>
      </c>
      <c r="Y7" s="61">
        <v>6.5</v>
      </c>
      <c r="Z7" s="60">
        <v>4</v>
      </c>
      <c r="AA7" s="60">
        <v>20.144384710861722</v>
      </c>
      <c r="AB7" s="60">
        <v>26.248476136049202</v>
      </c>
      <c r="AC7" s="60">
        <v>2.5521487519503547</v>
      </c>
      <c r="AD7" s="60">
        <v>28.063184307954252</v>
      </c>
      <c r="AE7" s="60">
        <v>34.097375879340866</v>
      </c>
      <c r="AF7" s="61">
        <v>25</v>
      </c>
      <c r="AG7" s="61" t="s">
        <v>49</v>
      </c>
      <c r="AH7" s="61">
        <v>4</v>
      </c>
      <c r="AI7" s="60">
        <v>3.2581505153524399</v>
      </c>
      <c r="AJ7" s="60">
        <v>27.370580514518966</v>
      </c>
      <c r="AK7" s="60">
        <v>5.8780704312536667</v>
      </c>
      <c r="AL7" s="60">
        <v>25.361646146446233</v>
      </c>
      <c r="AM7" s="60">
        <v>0.53</v>
      </c>
      <c r="AN7" s="61" t="s">
        <v>49</v>
      </c>
      <c r="AO7" s="60">
        <v>25.8</v>
      </c>
      <c r="AP7" s="60">
        <v>4.4000000000000004</v>
      </c>
      <c r="AQ7" s="60">
        <v>4.5999999999999996</v>
      </c>
      <c r="AR7" s="60">
        <v>5.6</v>
      </c>
      <c r="AS7" s="60">
        <v>3.3</v>
      </c>
      <c r="AT7" s="60">
        <v>15.9</v>
      </c>
      <c r="AU7" s="60">
        <v>5</v>
      </c>
    </row>
    <row r="8" spans="1:47" s="13" customFormat="1">
      <c r="A8" s="56" t="s">
        <v>46</v>
      </c>
      <c r="B8" s="57"/>
      <c r="C8" s="57" t="s">
        <v>47</v>
      </c>
      <c r="D8" s="58" t="s">
        <v>52</v>
      </c>
      <c r="E8" s="54">
        <f>E7*E16/1000000</f>
        <v>3.7906491411334215E-3</v>
      </c>
      <c r="F8" s="54">
        <f t="shared" ref="F8:AL8" si="7">F7*F16/1000000</f>
        <v>1.7857146507598513E-3</v>
      </c>
      <c r="G8" s="54">
        <f t="shared" si="7"/>
        <v>5.0250287666252997E-3</v>
      </c>
      <c r="H8" s="54">
        <f t="shared" si="7"/>
        <v>0.12542064267630063</v>
      </c>
      <c r="I8" s="54">
        <f t="shared" si="7"/>
        <v>6.2741133786344078E-2</v>
      </c>
      <c r="J8" s="54">
        <f t="shared" si="7"/>
        <v>4.6199670328283537E-2</v>
      </c>
      <c r="K8" s="54">
        <f t="shared" si="7"/>
        <v>2.3903743716143466E-2</v>
      </c>
      <c r="L8" s="54">
        <f t="shared" si="7"/>
        <v>1.4945399999999999E-2</v>
      </c>
      <c r="M8" s="54">
        <f t="shared" si="7"/>
        <v>8.3841481472084339E-2</v>
      </c>
      <c r="N8" s="54">
        <f t="shared" si="7"/>
        <v>2.3304002534490966E-2</v>
      </c>
      <c r="O8" s="54">
        <f t="shared" si="7"/>
        <v>0.20376106042638142</v>
      </c>
      <c r="P8" s="13" t="s">
        <v>49</v>
      </c>
      <c r="Q8" s="54">
        <f t="shared" si="7"/>
        <v>1.7274913287501244E-2</v>
      </c>
      <c r="R8" s="54">
        <f t="shared" si="7"/>
        <v>4.7485276734053151E-2</v>
      </c>
      <c r="S8" s="54">
        <f t="shared" si="7"/>
        <v>9.9245034256080361E-2</v>
      </c>
      <c r="T8" s="54">
        <f t="shared" si="7"/>
        <v>0.15484129982450612</v>
      </c>
      <c r="U8" s="54">
        <f t="shared" si="7"/>
        <v>6.6378899999999991E-2</v>
      </c>
      <c r="V8" s="54">
        <f t="shared" si="7"/>
        <v>5.5604105719036782E-2</v>
      </c>
      <c r="W8" s="54">
        <f t="shared" si="7"/>
        <v>9.2907081052642268E-2</v>
      </c>
      <c r="X8" s="54">
        <f t="shared" si="7"/>
        <v>2.0588834539754512E-2</v>
      </c>
      <c r="Y8" s="54">
        <f t="shared" si="7"/>
        <v>1.521E-2</v>
      </c>
      <c r="Z8" s="54">
        <f t="shared" si="7"/>
        <v>1.3556E-2</v>
      </c>
      <c r="AA8" s="54">
        <f t="shared" si="7"/>
        <v>5.5764077502872884E-2</v>
      </c>
      <c r="AB8" s="54">
        <f t="shared" si="7"/>
        <v>7.5030419314333074E-2</v>
      </c>
      <c r="AC8" s="54">
        <f t="shared" si="7"/>
        <v>7.2498623378821079E-3</v>
      </c>
      <c r="AD8" s="54">
        <f t="shared" si="7"/>
        <v>8.1397502927760088E-2</v>
      </c>
      <c r="AE8" s="54">
        <f t="shared" si="7"/>
        <v>0.15119002858592615</v>
      </c>
      <c r="AF8" s="54">
        <f t="shared" si="7"/>
        <v>9.5149999999999998E-2</v>
      </c>
      <c r="AG8" s="13" t="s">
        <v>49</v>
      </c>
      <c r="AH8" s="54">
        <f t="shared" si="7"/>
        <v>1.268E-2</v>
      </c>
      <c r="AI8" s="54">
        <f t="shared" si="7"/>
        <v>1.0308337216154111E-2</v>
      </c>
      <c r="AJ8" s="54">
        <f t="shared" si="7"/>
        <v>6.5617148453452373E-2</v>
      </c>
      <c r="AK8" s="54">
        <f t="shared" si="7"/>
        <v>2.7459574226645245E-2</v>
      </c>
      <c r="AL8" s="54">
        <f t="shared" si="7"/>
        <v>4.1139159705904642E-2</v>
      </c>
      <c r="AM8" s="54">
        <f t="shared" ref="AM8:AO8" si="8">AM7*AM16/1000000</f>
        <v>1.6239200000000001E-3</v>
      </c>
      <c r="AN8" s="13" t="s">
        <v>49</v>
      </c>
      <c r="AO8" s="54">
        <f t="shared" si="8"/>
        <v>6.6409200000000002E-2</v>
      </c>
      <c r="AP8" s="54">
        <f t="shared" ref="AP8:AQ8" si="9">AP7*AP16/1000000</f>
        <v>1.4665200000000001E-2</v>
      </c>
      <c r="AQ8" s="54">
        <f t="shared" si="9"/>
        <v>1.2084199999999998E-2</v>
      </c>
      <c r="AR8" s="54">
        <f t="shared" ref="AR8:AS8" si="10">AR7*AR16/1000000</f>
        <v>1.4711199999999999E-2</v>
      </c>
      <c r="AS8" s="54">
        <f t="shared" si="10"/>
        <v>8.6064000000000002E-3</v>
      </c>
      <c r="AT8" s="54">
        <f t="shared" ref="AT8:AU8" si="11">AT7*AT16/1000000</f>
        <v>4.6905000000000002E-2</v>
      </c>
      <c r="AU8" s="54">
        <f t="shared" si="11"/>
        <v>1.6834999999999999E-2</v>
      </c>
    </row>
    <row r="9" spans="1:47" s="13" customFormat="1">
      <c r="A9" s="2" t="s">
        <v>55</v>
      </c>
      <c r="B9" s="1"/>
      <c r="C9" s="1" t="s">
        <v>47</v>
      </c>
      <c r="D9" s="7" t="s">
        <v>48</v>
      </c>
      <c r="E9" s="59">
        <v>8.2672356001829002</v>
      </c>
      <c r="F9" s="60">
        <v>5.252322600972378</v>
      </c>
      <c r="G9" s="60">
        <v>7.8708323227481385</v>
      </c>
      <c r="H9" s="60">
        <v>8.5805593502920772</v>
      </c>
      <c r="I9" s="60">
        <v>17.75745564739946</v>
      </c>
      <c r="J9" s="60">
        <v>11.341795515100916</v>
      </c>
      <c r="K9" s="60">
        <v>8.0983131704391997</v>
      </c>
      <c r="L9" s="60">
        <v>10.5</v>
      </c>
      <c r="M9" s="60">
        <v>6.6431857532860734</v>
      </c>
      <c r="N9" s="60">
        <v>6.038004763501756</v>
      </c>
      <c r="O9" s="60">
        <v>4.9176404535426856</v>
      </c>
      <c r="P9" s="61" t="s">
        <v>49</v>
      </c>
      <c r="Q9" s="59">
        <v>0.36428571428571432</v>
      </c>
      <c r="R9" s="60">
        <v>5.6186381804318923</v>
      </c>
      <c r="S9" s="60">
        <v>6.9123162212367433</v>
      </c>
      <c r="T9" s="60">
        <v>4.0346020703412995</v>
      </c>
      <c r="U9" s="61">
        <v>10.7</v>
      </c>
      <c r="V9" s="60">
        <v>4.7828540794927141</v>
      </c>
      <c r="W9" s="61">
        <v>4.8</v>
      </c>
      <c r="X9" s="60">
        <v>4.4094832973310574</v>
      </c>
      <c r="Y9" s="61">
        <v>6.5</v>
      </c>
      <c r="Z9" s="61">
        <v>4.7</v>
      </c>
      <c r="AA9" s="60">
        <v>4.827984265904913</v>
      </c>
      <c r="AB9" s="60">
        <v>2.8776228688224341</v>
      </c>
      <c r="AC9" s="60">
        <v>1.6936453703749605</v>
      </c>
      <c r="AD9" s="60">
        <v>3.8880900853341203</v>
      </c>
      <c r="AE9" s="60">
        <v>4.2448164320327537</v>
      </c>
      <c r="AF9" s="61">
        <v>3.9</v>
      </c>
      <c r="AG9" s="61" t="s">
        <v>49</v>
      </c>
      <c r="AH9" s="61">
        <v>5.2</v>
      </c>
      <c r="AI9" s="60">
        <v>4.6741757493997991</v>
      </c>
      <c r="AJ9" s="60">
        <v>9.6847134221091853</v>
      </c>
      <c r="AK9" s="60">
        <v>6.6039763684074595</v>
      </c>
      <c r="AL9" s="60">
        <v>3.2151654533947229</v>
      </c>
      <c r="AM9" s="60">
        <v>1.7</v>
      </c>
      <c r="AN9" s="61" t="s">
        <v>49</v>
      </c>
      <c r="AO9" s="60">
        <v>2.8</v>
      </c>
      <c r="AP9" s="60">
        <v>0.31</v>
      </c>
      <c r="AQ9" s="60">
        <v>2.5</v>
      </c>
      <c r="AR9" s="60">
        <v>3.5</v>
      </c>
      <c r="AS9" s="60">
        <v>3</v>
      </c>
      <c r="AT9" s="60">
        <v>3.8</v>
      </c>
      <c r="AU9" s="60">
        <v>3.3</v>
      </c>
    </row>
    <row r="10" spans="1:47" s="13" customFormat="1">
      <c r="A10" s="56" t="s">
        <v>55</v>
      </c>
      <c r="B10" s="57"/>
      <c r="C10" s="57" t="s">
        <v>47</v>
      </c>
      <c r="D10" s="58" t="s">
        <v>52</v>
      </c>
      <c r="E10" s="54">
        <f>E9*E16/1000000</f>
        <v>4.8680061525963936E-2</v>
      </c>
      <c r="F10" s="54">
        <f t="shared" ref="F10:AL10" si="12">F9*F16/1000000</f>
        <v>1.797687682115616E-2</v>
      </c>
      <c r="G10" s="54">
        <f t="shared" si="12"/>
        <v>2.5402710989747886E-2</v>
      </c>
      <c r="H10" s="54">
        <f t="shared" si="12"/>
        <v>3.4786356744943153E-2</v>
      </c>
      <c r="I10" s="54">
        <f t="shared" si="12"/>
        <v>7.4225446800362541E-2</v>
      </c>
      <c r="J10" s="54">
        <f t="shared" si="12"/>
        <v>4.9406840878125718E-2</v>
      </c>
      <c r="K10" s="54">
        <f t="shared" si="12"/>
        <v>2.6026663786824191E-2</v>
      </c>
      <c r="L10" s="54">
        <f t="shared" si="12"/>
        <v>4.12965E-2</v>
      </c>
      <c r="M10" s="54">
        <f t="shared" si="12"/>
        <v>3.4485576490561588E-2</v>
      </c>
      <c r="N10" s="54">
        <f t="shared" si="12"/>
        <v>2.1047729515575882E-2</v>
      </c>
      <c r="O10" s="54">
        <f t="shared" si="12"/>
        <v>2.6822296768634634E-2</v>
      </c>
      <c r="P10" s="13" t="s">
        <v>49</v>
      </c>
      <c r="Q10" s="54">
        <f t="shared" si="12"/>
        <v>2.2518032471470929E-3</v>
      </c>
      <c r="R10" s="54">
        <f t="shared" si="12"/>
        <v>1.7111488342375906E-2</v>
      </c>
      <c r="S10" s="54">
        <f t="shared" si="12"/>
        <v>1.9468168098865049E-2</v>
      </c>
      <c r="T10" s="54">
        <f t="shared" si="12"/>
        <v>1.7273094418088979E-2</v>
      </c>
      <c r="U10" s="54">
        <f t="shared" si="12"/>
        <v>3.2431699999999994E-2</v>
      </c>
      <c r="V10" s="54">
        <f t="shared" si="12"/>
        <v>1.6296429202283969E-2</v>
      </c>
      <c r="W10" s="54">
        <f t="shared" si="12"/>
        <v>1.9908660225566203E-2</v>
      </c>
      <c r="X10" s="54">
        <f t="shared" si="12"/>
        <v>1.2351544088034037E-2</v>
      </c>
      <c r="Y10" s="54">
        <f t="shared" si="12"/>
        <v>1.521E-2</v>
      </c>
      <c r="Z10" s="54">
        <f t="shared" si="12"/>
        <v>1.5928299999999999E-2</v>
      </c>
      <c r="AA10" s="54">
        <f t="shared" si="12"/>
        <v>1.3364919934308363E-2</v>
      </c>
      <c r="AB10" s="54">
        <f t="shared" si="12"/>
        <v>8.22559181558488E-3</v>
      </c>
      <c r="AC10" s="54">
        <f t="shared" si="12"/>
        <v>4.811120736997178E-3</v>
      </c>
      <c r="AD10" s="54">
        <f t="shared" si="12"/>
        <v>1.1277438106504377E-2</v>
      </c>
      <c r="AE10" s="54">
        <f t="shared" si="12"/>
        <v>1.8821797899406183E-2</v>
      </c>
      <c r="AF10" s="54">
        <f t="shared" si="12"/>
        <v>1.48434E-2</v>
      </c>
      <c r="AG10" s="13" t="s">
        <v>49</v>
      </c>
      <c r="AH10" s="54">
        <f t="shared" si="12"/>
        <v>1.6483999999999999E-2</v>
      </c>
      <c r="AI10" s="54">
        <f t="shared" si="12"/>
        <v>1.478844504124173E-2</v>
      </c>
      <c r="AJ10" s="54">
        <f t="shared" si="12"/>
        <v>2.3217749364526027E-2</v>
      </c>
      <c r="AK10" s="54">
        <f t="shared" si="12"/>
        <v>3.0850664584605746E-2</v>
      </c>
      <c r="AL10" s="54">
        <f t="shared" si="12"/>
        <v>5.2153241277931341E-3</v>
      </c>
      <c r="AM10" s="54">
        <f t="shared" ref="AM10:AO10" si="13">AM9*AM16/1000000</f>
        <v>5.2088000000000004E-3</v>
      </c>
      <c r="AN10" s="13" t="s">
        <v>49</v>
      </c>
      <c r="AO10" s="54">
        <f t="shared" si="13"/>
        <v>7.2071999999999995E-3</v>
      </c>
      <c r="AP10" s="54">
        <f t="shared" ref="AP10:AQ10" si="14">AP9*AP16/1000000</f>
        <v>1.03323E-3</v>
      </c>
      <c r="AQ10" s="54">
        <f t="shared" si="14"/>
        <v>6.5675000000000004E-3</v>
      </c>
      <c r="AR10" s="54">
        <f t="shared" ref="AR10:AS10" si="15">AR9*AR16/1000000</f>
        <v>9.1944999999999995E-3</v>
      </c>
      <c r="AS10" s="54">
        <f t="shared" si="15"/>
        <v>7.8239999999999994E-3</v>
      </c>
      <c r="AT10" s="54">
        <f t="shared" ref="AT10:AU10" si="16">AT9*AT16/1000000</f>
        <v>1.1209999999999999E-2</v>
      </c>
      <c r="AU10" s="54">
        <f t="shared" si="16"/>
        <v>1.1111099999999999E-2</v>
      </c>
    </row>
    <row r="11" spans="1:47" s="13" customFormat="1">
      <c r="A11" s="2" t="s">
        <v>56</v>
      </c>
      <c r="B11" s="1"/>
      <c r="C11" s="1" t="s">
        <v>47</v>
      </c>
      <c r="D11" s="7" t="s">
        <v>57</v>
      </c>
      <c r="E11" s="27">
        <v>2.704370128979356</v>
      </c>
      <c r="F11" s="27">
        <v>2.5245621719295466</v>
      </c>
      <c r="G11" s="27">
        <v>2.5160723333333332</v>
      </c>
      <c r="H11" s="27">
        <v>3.7956655844155844</v>
      </c>
      <c r="I11" s="27">
        <v>2.8429316333333325</v>
      </c>
      <c r="J11" s="27">
        <v>3.6685714285714268</v>
      </c>
      <c r="K11" s="27">
        <v>3.1556565355337511</v>
      </c>
      <c r="L11" s="27">
        <v>3.5</v>
      </c>
      <c r="M11" s="27">
        <v>2.7919636551724136</v>
      </c>
      <c r="N11" s="27">
        <v>2.6014234099999993</v>
      </c>
      <c r="O11" s="27">
        <v>2.6882380327102813</v>
      </c>
      <c r="P11" s="13" t="s">
        <v>49</v>
      </c>
      <c r="Q11" s="29">
        <v>3.1314453260434258</v>
      </c>
      <c r="R11" s="27">
        <v>2.719154660251403</v>
      </c>
      <c r="S11" s="27">
        <v>4.1365246557071913</v>
      </c>
      <c r="T11" s="27">
        <v>3.3664911709401721</v>
      </c>
      <c r="U11" s="13">
        <v>4.8</v>
      </c>
      <c r="V11" s="27">
        <v>3.4953174677396577</v>
      </c>
      <c r="W11" s="27">
        <v>3.7027423976744194</v>
      </c>
      <c r="X11" s="27">
        <v>3.9552921802849532</v>
      </c>
      <c r="Y11" s="13">
        <v>5.0999999999999996</v>
      </c>
      <c r="Z11" s="13">
        <v>3.5</v>
      </c>
      <c r="AA11" s="27">
        <v>4.0561391532258071</v>
      </c>
      <c r="AB11" s="27">
        <v>3.9328664745485651</v>
      </c>
      <c r="AC11" s="27">
        <v>3.2863481290925449</v>
      </c>
      <c r="AD11" s="27">
        <v>3.5822861342281862</v>
      </c>
      <c r="AE11" s="27">
        <v>3.9716397326003383</v>
      </c>
      <c r="AF11" s="13">
        <v>3.5</v>
      </c>
      <c r="AG11" s="13" t="s">
        <v>49</v>
      </c>
      <c r="AH11" s="13">
        <v>4</v>
      </c>
      <c r="AI11" s="27">
        <v>4.3245946708402325</v>
      </c>
      <c r="AJ11" s="27">
        <v>5.1617274402515747</v>
      </c>
      <c r="AK11" s="27">
        <v>4.8801504634198967</v>
      </c>
      <c r="AL11" s="27">
        <v>3.4772518634241729</v>
      </c>
      <c r="AM11" s="27">
        <v>3.7</v>
      </c>
      <c r="AN11" s="13" t="s">
        <v>49</v>
      </c>
      <c r="AO11" s="27">
        <v>7</v>
      </c>
      <c r="AP11" s="27">
        <v>3.6</v>
      </c>
      <c r="AQ11" s="27">
        <v>4.9000000000000004</v>
      </c>
      <c r="AR11" s="27">
        <v>4.9000000000000004</v>
      </c>
      <c r="AS11" s="27">
        <v>3.7</v>
      </c>
      <c r="AT11" s="27">
        <v>5.3</v>
      </c>
      <c r="AU11" s="27">
        <v>4.4000000000000004</v>
      </c>
    </row>
    <row r="12" spans="1:47" s="13" customFormat="1">
      <c r="A12" s="2" t="s">
        <v>67</v>
      </c>
      <c r="B12" s="1"/>
      <c r="C12" s="1" t="s">
        <v>47</v>
      </c>
      <c r="D12" s="7" t="s">
        <v>57</v>
      </c>
      <c r="E12" s="27">
        <v>4.859786282268475</v>
      </c>
      <c r="F12" s="27">
        <v>5.650800308407633</v>
      </c>
      <c r="G12" s="27">
        <v>8.9246599827151876</v>
      </c>
      <c r="H12" s="27">
        <v>1.8579478078701483</v>
      </c>
      <c r="I12" s="27">
        <v>2.0498855032803047</v>
      </c>
      <c r="J12" s="27">
        <v>3.1243255571603017</v>
      </c>
      <c r="K12" s="27">
        <v>2.7775251276911814</v>
      </c>
      <c r="L12" s="27">
        <v>13.3</v>
      </c>
      <c r="M12" s="27">
        <v>3.4423956489252712</v>
      </c>
      <c r="N12" s="27">
        <v>8.5424721335404854</v>
      </c>
      <c r="O12" s="27">
        <v>7.3860171840011102</v>
      </c>
      <c r="P12" s="13" t="s">
        <v>49</v>
      </c>
      <c r="Q12" s="29">
        <v>0.384092998743162</v>
      </c>
      <c r="R12" s="27">
        <v>6.6959640317919522</v>
      </c>
      <c r="S12" s="27">
        <v>10.18521946236471</v>
      </c>
      <c r="T12" s="27">
        <v>8.0043873627840654</v>
      </c>
      <c r="U12" s="13">
        <v>7.2</v>
      </c>
      <c r="V12" s="27">
        <v>3.971613763682516</v>
      </c>
      <c r="W12" s="27">
        <v>13.18632508282556</v>
      </c>
      <c r="X12" s="27">
        <v>9.0152323846915259</v>
      </c>
      <c r="Y12" s="13">
        <v>9.9</v>
      </c>
      <c r="Z12" s="13">
        <v>8.5</v>
      </c>
      <c r="AA12" s="27">
        <v>3.6134462031922761</v>
      </c>
      <c r="AB12" s="27">
        <v>5.1847254106784311</v>
      </c>
      <c r="AC12" s="27">
        <v>6.3636381236805013</v>
      </c>
      <c r="AD12" s="27">
        <v>4.0782213744282858</v>
      </c>
      <c r="AE12" s="27">
        <v>8.828648064728176</v>
      </c>
      <c r="AF12" s="13">
        <v>1.1000000000000001</v>
      </c>
      <c r="AG12" s="13" t="s">
        <v>49</v>
      </c>
      <c r="AH12" s="13">
        <v>6.3</v>
      </c>
      <c r="AI12" s="27">
        <v>17.165950592321767</v>
      </c>
      <c r="AJ12" s="27">
        <v>13.374446178073187</v>
      </c>
      <c r="AK12" s="27">
        <v>3.4246212729670376</v>
      </c>
      <c r="AL12" s="27">
        <v>6.9404632615319635</v>
      </c>
      <c r="AM12" s="27">
        <v>15.4</v>
      </c>
      <c r="AN12" s="13" t="s">
        <v>49</v>
      </c>
      <c r="AO12" s="27">
        <v>11.9</v>
      </c>
      <c r="AP12" s="27">
        <v>11.3</v>
      </c>
      <c r="AQ12" s="27">
        <v>4.0999999999999996</v>
      </c>
      <c r="AR12" s="27">
        <v>4.0999999999999996</v>
      </c>
      <c r="AS12" s="27">
        <v>9.1</v>
      </c>
      <c r="AT12" s="27">
        <v>10.8</v>
      </c>
      <c r="AU12" s="27">
        <v>7.4</v>
      </c>
    </row>
    <row r="13" spans="1:47" s="13" customFormat="1">
      <c r="A13" s="31" t="s">
        <v>59</v>
      </c>
      <c r="C13" s="1" t="s">
        <v>47</v>
      </c>
      <c r="D13" s="32" t="s">
        <v>60</v>
      </c>
      <c r="E13" s="28">
        <v>169.25</v>
      </c>
      <c r="F13" s="28">
        <v>164.75</v>
      </c>
      <c r="G13" s="28">
        <v>173</v>
      </c>
      <c r="H13" s="28">
        <v>135</v>
      </c>
      <c r="I13" s="28">
        <v>124.5</v>
      </c>
      <c r="J13" s="28">
        <v>162</v>
      </c>
      <c r="K13" s="28">
        <v>129</v>
      </c>
      <c r="L13" s="28">
        <v>168</v>
      </c>
      <c r="M13" s="28">
        <v>167</v>
      </c>
      <c r="N13" s="28">
        <v>153</v>
      </c>
      <c r="O13" s="28">
        <v>179</v>
      </c>
      <c r="P13" s="13" t="s">
        <v>49</v>
      </c>
      <c r="Q13" s="13">
        <v>146</v>
      </c>
      <c r="R13" s="13">
        <v>152</v>
      </c>
      <c r="S13" s="13">
        <v>151</v>
      </c>
      <c r="T13" s="13">
        <v>127</v>
      </c>
      <c r="U13" s="13">
        <v>145</v>
      </c>
      <c r="V13" s="13">
        <v>166</v>
      </c>
      <c r="W13" s="28">
        <v>127.25</v>
      </c>
      <c r="X13" s="13">
        <v>160</v>
      </c>
      <c r="Y13" s="13">
        <v>142</v>
      </c>
      <c r="Z13" s="13">
        <v>181</v>
      </c>
      <c r="AA13" s="13">
        <v>149</v>
      </c>
      <c r="AB13" s="13">
        <v>169</v>
      </c>
      <c r="AC13" s="13">
        <v>181</v>
      </c>
      <c r="AD13" s="13">
        <v>152</v>
      </c>
      <c r="AE13" s="13">
        <v>131</v>
      </c>
      <c r="AF13" s="13">
        <v>148</v>
      </c>
      <c r="AG13" s="13" t="s">
        <v>49</v>
      </c>
      <c r="AH13" s="13">
        <v>144</v>
      </c>
      <c r="AI13" s="13">
        <v>174</v>
      </c>
      <c r="AJ13" s="28">
        <v>151.67500000000001</v>
      </c>
      <c r="AK13" s="28">
        <v>141</v>
      </c>
      <c r="AL13" s="28">
        <v>156</v>
      </c>
      <c r="AM13" s="28">
        <v>195</v>
      </c>
      <c r="AN13" s="13" t="s">
        <v>49</v>
      </c>
      <c r="AO13" s="28">
        <v>180</v>
      </c>
      <c r="AP13" s="28">
        <v>177</v>
      </c>
      <c r="AQ13" s="28">
        <v>133</v>
      </c>
      <c r="AR13" s="28">
        <v>133</v>
      </c>
      <c r="AS13" s="28">
        <v>146</v>
      </c>
      <c r="AT13" s="28">
        <v>145</v>
      </c>
      <c r="AU13" s="28">
        <v>152</v>
      </c>
    </row>
    <row r="14" spans="1:47" s="13" customFormat="1">
      <c r="A14" s="31" t="s">
        <v>61</v>
      </c>
      <c r="C14" s="1" t="s">
        <v>47</v>
      </c>
      <c r="D14" s="32" t="s">
        <v>62</v>
      </c>
      <c r="E14" s="27">
        <v>18.896192378491001</v>
      </c>
      <c r="F14" s="27">
        <v>10.770142927297879</v>
      </c>
      <c r="G14" s="27">
        <v>10.801343500570823</v>
      </c>
      <c r="H14" s="27">
        <v>12.46004161128462</v>
      </c>
      <c r="I14" s="27">
        <v>11.917107176356405</v>
      </c>
      <c r="J14" s="27">
        <v>14.187793030265079</v>
      </c>
      <c r="K14" s="27">
        <v>10.335342119236429</v>
      </c>
      <c r="L14" s="27">
        <v>14.4</v>
      </c>
      <c r="M14" s="27">
        <v>10.563105368547948</v>
      </c>
      <c r="N14" s="27">
        <v>11.037647859238302</v>
      </c>
      <c r="O14" s="27">
        <v>11.567012301627766</v>
      </c>
      <c r="P14" s="13" t="s">
        <v>49</v>
      </c>
      <c r="Q14" s="27">
        <v>11.831765647615171</v>
      </c>
      <c r="R14" s="27">
        <v>9.6005157405927868</v>
      </c>
      <c r="S14" s="27">
        <v>9.9799015187957885</v>
      </c>
      <c r="T14" s="27">
        <v>13.252101569793648</v>
      </c>
      <c r="U14" s="13">
        <v>10.6</v>
      </c>
      <c r="V14" s="27">
        <v>11.028316847959795</v>
      </c>
      <c r="W14" s="27">
        <v>14.097590891533898</v>
      </c>
      <c r="X14" s="27">
        <v>9.6452018720957504</v>
      </c>
      <c r="Y14" s="13">
        <v>8.5</v>
      </c>
      <c r="Z14" s="27">
        <v>12</v>
      </c>
      <c r="AA14" s="27">
        <v>8.9091957880059169</v>
      </c>
      <c r="AB14" s="27">
        <v>9.6780613780991391</v>
      </c>
      <c r="AC14" s="27">
        <v>9.6910051067553145</v>
      </c>
      <c r="AD14" s="27">
        <v>9.290984998189785</v>
      </c>
      <c r="AE14" s="27">
        <v>14.470499977175422</v>
      </c>
      <c r="AF14" s="13">
        <v>12</v>
      </c>
      <c r="AG14" s="13" t="s">
        <v>49</v>
      </c>
      <c r="AH14" s="13">
        <v>10.199999999999999</v>
      </c>
      <c r="AI14" s="27">
        <v>13.041420651107016</v>
      </c>
      <c r="AJ14" s="27">
        <v>9.3362797931963222</v>
      </c>
      <c r="AK14" s="27">
        <v>10.042756239728455</v>
      </c>
      <c r="AL14" s="27">
        <v>5.4536872583772134</v>
      </c>
      <c r="AM14" s="27">
        <v>12</v>
      </c>
      <c r="AN14" s="13" t="s">
        <v>49</v>
      </c>
      <c r="AO14" s="27">
        <v>11.5</v>
      </c>
      <c r="AP14" s="27">
        <v>12.2</v>
      </c>
      <c r="AQ14" s="27">
        <v>8.4</v>
      </c>
      <c r="AR14" s="27">
        <v>8.4</v>
      </c>
      <c r="AS14" s="27">
        <v>8.4</v>
      </c>
      <c r="AT14" s="27">
        <v>10.9</v>
      </c>
      <c r="AU14" s="27">
        <v>11.4</v>
      </c>
    </row>
    <row r="15" spans="1:47" s="13" customFormat="1">
      <c r="A15" s="31" t="s">
        <v>63</v>
      </c>
      <c r="C15" s="1" t="s">
        <v>47</v>
      </c>
      <c r="D15" s="7" t="s">
        <v>64</v>
      </c>
      <c r="E15" s="28">
        <v>8764.618926815283</v>
      </c>
      <c r="F15" s="28">
        <v>4995.5142631035687</v>
      </c>
      <c r="G15" s="28">
        <v>5009.9860217286987</v>
      </c>
      <c r="H15" s="28">
        <v>5779.3397922577769</v>
      </c>
      <c r="I15" s="28">
        <v>5527.5105703131385</v>
      </c>
      <c r="J15" s="28">
        <v>6580.7225515095843</v>
      </c>
      <c r="K15" s="28">
        <v>4793.8406499545108</v>
      </c>
      <c r="L15" s="28">
        <v>6674</v>
      </c>
      <c r="M15" s="28">
        <v>7617.6858458349006</v>
      </c>
      <c r="N15" s="28">
        <v>5246.781009609118</v>
      </c>
      <c r="O15" s="28">
        <v>8341.6630635031288</v>
      </c>
      <c r="P15" s="13" t="s">
        <v>49</v>
      </c>
      <c r="Q15" s="28">
        <v>8532.5925057456334</v>
      </c>
      <c r="R15" s="28">
        <v>4453.0062079050003</v>
      </c>
      <c r="S15" s="28">
        <v>4628.976673573392</v>
      </c>
      <c r="T15" s="28">
        <v>6146.7208796467239</v>
      </c>
      <c r="U15" s="13">
        <v>4924</v>
      </c>
      <c r="V15" s="28">
        <v>5242.3454837252639</v>
      </c>
      <c r="W15" s="28">
        <v>6538.8841029731248</v>
      </c>
      <c r="X15" s="28">
        <v>4584.8773816426674</v>
      </c>
      <c r="Y15" s="13">
        <v>4033</v>
      </c>
      <c r="Z15" s="13">
        <v>5710</v>
      </c>
      <c r="AA15" s="28">
        <v>4132.351346885227</v>
      </c>
      <c r="AB15" s="28">
        <v>4488.9741928072799</v>
      </c>
      <c r="AC15" s="28">
        <v>4494.9778811107826</v>
      </c>
      <c r="AD15" s="28">
        <v>4309.4365961569438</v>
      </c>
      <c r="AE15" s="28">
        <v>6711.8504850107793</v>
      </c>
      <c r="AF15" s="13">
        <v>5357</v>
      </c>
      <c r="AG15" s="13" t="s">
        <v>49</v>
      </c>
      <c r="AH15" s="13">
        <v>4853</v>
      </c>
      <c r="AI15" s="28">
        <v>6049.0007712537999</v>
      </c>
      <c r="AJ15" s="28">
        <v>4330.4456761688725</v>
      </c>
      <c r="AK15" s="28">
        <v>7386.5554752325424</v>
      </c>
      <c r="AL15" s="28">
        <v>2529.5831884159411</v>
      </c>
      <c r="AM15" s="28">
        <v>5686</v>
      </c>
      <c r="AN15" s="13" t="s">
        <v>49</v>
      </c>
      <c r="AO15" s="28">
        <v>5485</v>
      </c>
      <c r="AP15" s="28">
        <v>5797</v>
      </c>
      <c r="AQ15" s="28">
        <v>4000</v>
      </c>
      <c r="AR15" s="28">
        <v>4000</v>
      </c>
      <c r="AS15" s="28">
        <v>4002</v>
      </c>
      <c r="AT15" s="28">
        <v>5165</v>
      </c>
      <c r="AU15" s="28">
        <v>5433</v>
      </c>
    </row>
    <row r="16" spans="1:47" s="13" customFormat="1">
      <c r="A16" s="31" t="s">
        <v>65</v>
      </c>
      <c r="C16" s="1" t="s">
        <v>47</v>
      </c>
      <c r="D16" s="7" t="s">
        <v>64</v>
      </c>
      <c r="E16" s="28">
        <v>5888.3118711273892</v>
      </c>
      <c r="F16" s="28">
        <v>3422.6528313070576</v>
      </c>
      <c r="G16" s="28">
        <v>3227.4491372823973</v>
      </c>
      <c r="H16" s="28">
        <v>4054.0896373799974</v>
      </c>
      <c r="I16" s="28">
        <v>4179.9595772175098</v>
      </c>
      <c r="J16" s="28">
        <v>4356.1745415303503</v>
      </c>
      <c r="K16" s="28">
        <v>3213.8376522443964</v>
      </c>
      <c r="L16" s="28">
        <v>3933</v>
      </c>
      <c r="M16" s="28">
        <v>5191.1203105382365</v>
      </c>
      <c r="N16" s="28">
        <v>3485.8749437900733</v>
      </c>
      <c r="O16" s="28">
        <v>5454.3021235543474</v>
      </c>
      <c r="P16" s="13" t="s">
        <v>49</v>
      </c>
      <c r="Q16" s="28">
        <v>6181.4206784429998</v>
      </c>
      <c r="R16" s="28">
        <v>3045.4867875226987</v>
      </c>
      <c r="S16" s="28">
        <v>2816.4463944882759</v>
      </c>
      <c r="T16" s="28">
        <v>4281.2386740850989</v>
      </c>
      <c r="U16" s="13">
        <v>3031</v>
      </c>
      <c r="V16" s="28">
        <v>3407.2603787260896</v>
      </c>
      <c r="W16" s="28">
        <v>4147.637546992959</v>
      </c>
      <c r="X16" s="28">
        <v>2801.1318458809214</v>
      </c>
      <c r="Y16" s="13">
        <v>2340</v>
      </c>
      <c r="Z16" s="13">
        <v>3389</v>
      </c>
      <c r="AA16" s="28">
        <v>2768.2194469213673</v>
      </c>
      <c r="AB16" s="28">
        <v>2858.4676278135476</v>
      </c>
      <c r="AC16" s="28">
        <v>2840.6895688747591</v>
      </c>
      <c r="AD16" s="28">
        <v>2900.5084396174066</v>
      </c>
      <c r="AE16" s="28">
        <v>4434.0663962217131</v>
      </c>
      <c r="AF16" s="13">
        <v>3806</v>
      </c>
      <c r="AG16" s="13" t="s">
        <v>49</v>
      </c>
      <c r="AH16" s="13">
        <v>3170</v>
      </c>
      <c r="AI16" s="28">
        <v>3163.8615734850541</v>
      </c>
      <c r="AJ16" s="28">
        <v>2397.3604950996628</v>
      </c>
      <c r="AK16" s="28">
        <v>4671.5286160306696</v>
      </c>
      <c r="AL16" s="28">
        <v>1622.1013205670488</v>
      </c>
      <c r="AM16" s="28">
        <v>3064</v>
      </c>
      <c r="AN16" s="13" t="s">
        <v>49</v>
      </c>
      <c r="AO16" s="28">
        <v>2574</v>
      </c>
      <c r="AP16" s="28">
        <v>3333</v>
      </c>
      <c r="AQ16" s="28">
        <v>2627</v>
      </c>
      <c r="AR16" s="28">
        <v>2627</v>
      </c>
      <c r="AS16" s="28">
        <v>2608</v>
      </c>
      <c r="AT16" s="28">
        <v>2950</v>
      </c>
      <c r="AU16" s="28">
        <v>3367</v>
      </c>
    </row>
  </sheetData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22"/>
  <sheetViews>
    <sheetView tabSelected="1" workbookViewId="0">
      <pane xSplit="4" ySplit="2" topLeftCell="AW3" activePane="bottomRight" state="frozen"/>
      <selection pane="bottomRight" activeCell="AY13" sqref="AY13"/>
      <selection pane="bottomLeft" activeCell="A3" sqref="A3"/>
      <selection pane="topRight" activeCell="E1" sqref="E1"/>
    </sheetView>
  </sheetViews>
  <sheetFormatPr defaultRowHeight="14.45"/>
  <cols>
    <col min="1" max="1" width="36.140625" bestFit="1" customWidth="1"/>
    <col min="2" max="2" width="4.140625" bestFit="1" customWidth="1"/>
    <col min="3" max="3" width="4.42578125" bestFit="1" customWidth="1"/>
    <col min="4" max="4" width="6.28515625" bestFit="1" customWidth="1"/>
    <col min="5" max="5" width="9.7109375" style="12" customWidth="1"/>
    <col min="6" max="6" width="9.85546875" style="12" customWidth="1"/>
    <col min="7" max="7" width="10.140625" style="12" customWidth="1"/>
    <col min="8" max="8" width="9.5703125" style="12" customWidth="1"/>
    <col min="9" max="9" width="3.28515625" style="20" customWidth="1"/>
    <col min="10" max="10" width="6.85546875" style="12" customWidth="1"/>
    <col min="11" max="11" width="3.28515625" style="20" customWidth="1"/>
    <col min="12" max="12" width="6.85546875" style="12" customWidth="1"/>
    <col min="13" max="13" width="3.28515625" style="20" customWidth="1"/>
    <col min="14" max="14" width="6.85546875" style="12" customWidth="1"/>
    <col min="15" max="15" width="3.28515625" style="20" customWidth="1"/>
    <col min="16" max="16" width="6.85546875" style="12" customWidth="1"/>
    <col min="17" max="17" width="3.140625" customWidth="1"/>
    <col min="18" max="18" width="6.7109375" style="12" customWidth="1"/>
    <col min="43" max="43" width="9.28515625" customWidth="1"/>
    <col min="44" max="44" width="10.7109375" customWidth="1"/>
    <col min="45" max="46" width="10.7109375" bestFit="1" customWidth="1"/>
    <col min="47" max="47" width="10.7109375" customWidth="1"/>
    <col min="48" max="48" width="10.7109375" bestFit="1" customWidth="1"/>
    <col min="49" max="50" width="10.85546875" customWidth="1"/>
    <col min="51" max="51" width="10.7109375" bestFit="1" customWidth="1"/>
  </cols>
  <sheetData>
    <row r="1" spans="1:51" s="3" customFormat="1">
      <c r="A1" s="9" t="s">
        <v>0</v>
      </c>
      <c r="B1" s="4" t="s">
        <v>1</v>
      </c>
      <c r="C1" s="4" t="s">
        <v>2</v>
      </c>
      <c r="D1" s="4" t="s">
        <v>3</v>
      </c>
      <c r="E1" s="42">
        <v>43252</v>
      </c>
      <c r="F1" s="42">
        <v>43282</v>
      </c>
      <c r="G1" s="42">
        <v>43313</v>
      </c>
      <c r="H1" s="42">
        <v>43344</v>
      </c>
      <c r="I1" s="81">
        <v>43374</v>
      </c>
      <c r="J1" s="81"/>
      <c r="K1" s="81">
        <v>43405</v>
      </c>
      <c r="L1" s="81"/>
      <c r="M1" s="81">
        <v>43435</v>
      </c>
      <c r="N1" s="81"/>
      <c r="O1" s="81">
        <v>43466</v>
      </c>
      <c r="P1" s="81"/>
      <c r="Q1" s="81">
        <v>43497</v>
      </c>
      <c r="R1" s="81"/>
      <c r="S1" s="5">
        <v>43525</v>
      </c>
      <c r="T1" s="5">
        <v>43556</v>
      </c>
      <c r="U1" s="42">
        <v>43586</v>
      </c>
      <c r="V1" s="5">
        <v>43617</v>
      </c>
      <c r="W1" s="5">
        <v>43647</v>
      </c>
      <c r="X1" s="5">
        <v>43678</v>
      </c>
      <c r="Y1" s="5">
        <v>43709</v>
      </c>
      <c r="Z1" s="5">
        <v>43739</v>
      </c>
      <c r="AA1" s="5">
        <v>43770</v>
      </c>
      <c r="AB1" s="5">
        <v>43800</v>
      </c>
      <c r="AC1" s="5">
        <v>43831</v>
      </c>
      <c r="AD1" s="5">
        <v>43862</v>
      </c>
      <c r="AE1" s="5">
        <v>43891</v>
      </c>
      <c r="AF1" s="5">
        <v>43922</v>
      </c>
      <c r="AG1" s="5">
        <v>43952</v>
      </c>
      <c r="AH1" s="5">
        <v>43983</v>
      </c>
      <c r="AI1" s="5">
        <v>44013</v>
      </c>
      <c r="AJ1" s="5">
        <v>44044</v>
      </c>
      <c r="AK1" s="5">
        <v>44075</v>
      </c>
      <c r="AL1" s="5">
        <v>44105</v>
      </c>
      <c r="AM1" s="5">
        <v>44136</v>
      </c>
      <c r="AN1" s="5">
        <v>44166</v>
      </c>
      <c r="AO1" s="5">
        <v>44197</v>
      </c>
      <c r="AP1" s="5">
        <v>44228</v>
      </c>
      <c r="AQ1" s="5">
        <v>44256</v>
      </c>
      <c r="AR1" s="79">
        <v>44299</v>
      </c>
      <c r="AS1" s="79">
        <v>44328</v>
      </c>
      <c r="AT1" s="79">
        <v>44356</v>
      </c>
      <c r="AU1" s="79">
        <v>44384</v>
      </c>
      <c r="AV1" s="79">
        <v>44419</v>
      </c>
      <c r="AW1" s="79">
        <v>44460</v>
      </c>
      <c r="AX1" s="79">
        <v>44475</v>
      </c>
      <c r="AY1" s="80">
        <v>44510</v>
      </c>
    </row>
    <row r="2" spans="1:51">
      <c r="A2" s="9"/>
      <c r="B2" s="4"/>
      <c r="C2" s="4"/>
      <c r="D2" s="4"/>
      <c r="E2" s="76" t="str">
        <f>'A1 Engine 1'!E2</f>
        <v>CNE-0217</v>
      </c>
      <c r="F2" s="76" t="str">
        <f>'A1 Engine 1'!F2</f>
        <v>CNE-0235</v>
      </c>
      <c r="G2" s="76" t="str">
        <f>'A1 Engine 1'!G2</f>
        <v>CNE-0267</v>
      </c>
      <c r="H2" s="76" t="str">
        <f>'A1 Engine 1'!H2</f>
        <v>CNE-0296</v>
      </c>
      <c r="I2" s="82" t="s">
        <v>8</v>
      </c>
      <c r="J2" s="82"/>
      <c r="K2" s="82" t="s">
        <v>9</v>
      </c>
      <c r="L2" s="82"/>
      <c r="M2" s="82" t="s">
        <v>10</v>
      </c>
      <c r="N2" s="82"/>
      <c r="O2" s="82" t="s">
        <v>11</v>
      </c>
      <c r="P2" s="82"/>
      <c r="Q2" s="82" t="s">
        <v>12</v>
      </c>
      <c r="R2" s="82"/>
      <c r="S2" s="5" t="s">
        <v>13</v>
      </c>
      <c r="T2" s="3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4" t="s">
        <v>23</v>
      </c>
      <c r="AD2" s="4" t="s">
        <v>24</v>
      </c>
      <c r="AE2" s="4" t="s">
        <v>25</v>
      </c>
      <c r="AF2" s="4" t="s">
        <v>26</v>
      </c>
      <c r="AG2" s="4" t="s">
        <v>27</v>
      </c>
      <c r="AH2" s="4" t="s">
        <v>28</v>
      </c>
      <c r="AI2" s="4" t="s">
        <v>29</v>
      </c>
      <c r="AJ2" s="4" t="s">
        <v>30</v>
      </c>
      <c r="AK2" s="4" t="s">
        <v>31</v>
      </c>
      <c r="AL2" s="4" t="s">
        <v>32</v>
      </c>
      <c r="AM2" s="4" t="s">
        <v>33</v>
      </c>
      <c r="AN2" s="4" t="s">
        <v>34</v>
      </c>
      <c r="AO2" s="4" t="s">
        <v>35</v>
      </c>
      <c r="AP2" s="4" t="s">
        <v>36</v>
      </c>
      <c r="AQ2" s="4" t="s">
        <v>37</v>
      </c>
      <c r="AR2" s="4" t="s">
        <v>38</v>
      </c>
      <c r="AS2" s="4" t="s">
        <v>39</v>
      </c>
      <c r="AT2" s="4" t="s">
        <v>40</v>
      </c>
      <c r="AU2" s="4" t="s">
        <v>41</v>
      </c>
      <c r="AV2" s="4" t="s">
        <v>42</v>
      </c>
      <c r="AW2" s="4" t="s">
        <v>43</v>
      </c>
      <c r="AX2" s="4" t="s">
        <v>44</v>
      </c>
      <c r="AY2" s="4" t="s">
        <v>45</v>
      </c>
    </row>
    <row r="3" spans="1:51" s="16" customFormat="1">
      <c r="A3" s="16" t="s">
        <v>69</v>
      </c>
      <c r="C3" s="17" t="s">
        <v>47</v>
      </c>
      <c r="D3" s="18" t="s">
        <v>70</v>
      </c>
      <c r="E3" s="64">
        <v>62.6</v>
      </c>
      <c r="F3" s="65" t="s">
        <v>49</v>
      </c>
      <c r="G3" s="65" t="s">
        <v>49</v>
      </c>
      <c r="H3" s="65" t="s">
        <v>49</v>
      </c>
      <c r="I3" s="67" t="s">
        <v>71</v>
      </c>
      <c r="J3" s="68">
        <v>62.1</v>
      </c>
      <c r="K3" s="69"/>
      <c r="L3" s="68">
        <v>62.4</v>
      </c>
      <c r="M3" s="70"/>
      <c r="N3" s="65">
        <v>62.3</v>
      </c>
      <c r="O3" s="66"/>
      <c r="P3" s="65">
        <v>63</v>
      </c>
      <c r="Q3" s="71"/>
      <c r="R3" s="65">
        <v>60.3</v>
      </c>
      <c r="S3" s="60">
        <v>61.9</v>
      </c>
      <c r="T3" s="60">
        <v>62.1</v>
      </c>
      <c r="U3" s="61">
        <v>62.1</v>
      </c>
      <c r="V3" s="61">
        <v>63</v>
      </c>
      <c r="W3" s="61">
        <v>63.3</v>
      </c>
      <c r="X3" s="61">
        <v>64.900000000000006</v>
      </c>
      <c r="Y3" s="61">
        <v>63.8</v>
      </c>
      <c r="Z3" s="61">
        <v>61.1</v>
      </c>
      <c r="AA3" s="61">
        <v>61</v>
      </c>
      <c r="AB3" s="61">
        <v>60.7</v>
      </c>
      <c r="AC3" s="72"/>
      <c r="AD3" s="61">
        <v>60.8</v>
      </c>
      <c r="AE3" s="61">
        <v>60.5</v>
      </c>
      <c r="AF3" s="61">
        <v>53.7</v>
      </c>
      <c r="AG3" s="61">
        <v>59.9</v>
      </c>
      <c r="AH3" s="61">
        <v>62.2</v>
      </c>
      <c r="AI3" s="61">
        <v>62.8</v>
      </c>
      <c r="AJ3" s="61">
        <v>64.3</v>
      </c>
      <c r="AK3" s="61">
        <v>63</v>
      </c>
      <c r="AL3" s="61">
        <v>64.5</v>
      </c>
      <c r="AM3" s="60">
        <v>61.8</v>
      </c>
      <c r="AN3" s="60">
        <v>62.3</v>
      </c>
      <c r="AO3" s="73">
        <v>60.8</v>
      </c>
      <c r="AP3" s="73">
        <v>61.3</v>
      </c>
      <c r="AQ3" s="73">
        <v>60.7</v>
      </c>
      <c r="AR3" s="73">
        <v>62</v>
      </c>
      <c r="AS3" s="73">
        <v>60.5</v>
      </c>
      <c r="AT3" s="73">
        <v>62.5</v>
      </c>
      <c r="AU3" s="73">
        <v>63</v>
      </c>
      <c r="AV3" s="73">
        <v>63.7</v>
      </c>
      <c r="AW3" s="73">
        <v>63.3</v>
      </c>
      <c r="AX3" s="73">
        <v>63.8</v>
      </c>
      <c r="AY3" s="73">
        <v>62.9</v>
      </c>
    </row>
    <row r="4" spans="1:51" s="16" customFormat="1">
      <c r="A4" s="16" t="s">
        <v>72</v>
      </c>
      <c r="C4" s="17" t="s">
        <v>47</v>
      </c>
      <c r="D4" s="18" t="s">
        <v>70</v>
      </c>
      <c r="E4" s="19">
        <v>0.3</v>
      </c>
      <c r="F4" s="22" t="s">
        <v>49</v>
      </c>
      <c r="G4" s="22" t="s">
        <v>49</v>
      </c>
      <c r="H4" s="22" t="s">
        <v>49</v>
      </c>
      <c r="I4" s="35" t="s">
        <v>71</v>
      </c>
      <c r="J4" s="36">
        <v>0.1</v>
      </c>
      <c r="K4" s="34"/>
      <c r="L4" s="36">
        <v>0.1</v>
      </c>
      <c r="M4" s="39"/>
      <c r="N4" s="22">
        <v>0.2</v>
      </c>
      <c r="O4" s="21"/>
      <c r="P4" s="26">
        <v>0.3</v>
      </c>
      <c r="Q4" s="41"/>
      <c r="R4" s="22">
        <v>0.8</v>
      </c>
      <c r="S4" s="27">
        <v>0.3</v>
      </c>
      <c r="T4" s="27">
        <v>0.3</v>
      </c>
      <c r="U4" s="13">
        <v>0.3</v>
      </c>
      <c r="V4" s="13">
        <v>0.3</v>
      </c>
      <c r="W4" s="29">
        <v>0.4</v>
      </c>
      <c r="X4" s="29">
        <v>0.2</v>
      </c>
      <c r="Y4" s="13">
        <v>0.6</v>
      </c>
      <c r="Z4" s="13">
        <v>0.8</v>
      </c>
      <c r="AA4" s="29">
        <v>0.2</v>
      </c>
      <c r="AB4" s="29">
        <v>0.3</v>
      </c>
      <c r="AD4" s="29">
        <v>0.2</v>
      </c>
      <c r="AE4" s="29">
        <v>0.3</v>
      </c>
      <c r="AF4" s="13">
        <v>3</v>
      </c>
      <c r="AG4" s="13">
        <v>0.1</v>
      </c>
      <c r="AH4" s="13">
        <v>0.2</v>
      </c>
      <c r="AI4" s="13">
        <v>0.2</v>
      </c>
      <c r="AJ4" s="13">
        <v>0.5</v>
      </c>
      <c r="AK4" s="13">
        <v>0.2</v>
      </c>
      <c r="AL4" s="13">
        <v>0.1</v>
      </c>
      <c r="AM4" s="29">
        <v>0.2</v>
      </c>
      <c r="AN4" s="29">
        <v>0.1</v>
      </c>
      <c r="AO4" s="51">
        <v>0.3</v>
      </c>
      <c r="AP4" s="51">
        <v>0.2</v>
      </c>
      <c r="AQ4" s="51">
        <v>0.1</v>
      </c>
      <c r="AR4" s="51">
        <v>0.8</v>
      </c>
      <c r="AS4" s="51">
        <v>0.4</v>
      </c>
      <c r="AT4" s="51">
        <v>0.4</v>
      </c>
      <c r="AU4" s="51">
        <v>0.5</v>
      </c>
      <c r="AV4" s="51">
        <v>0.4</v>
      </c>
      <c r="AW4" s="51">
        <v>0.4</v>
      </c>
      <c r="AX4" s="51">
        <v>0.4</v>
      </c>
      <c r="AY4" s="51">
        <v>0.6</v>
      </c>
    </row>
    <row r="5" spans="1:51" s="16" customFormat="1">
      <c r="A5" s="16" t="s">
        <v>73</v>
      </c>
      <c r="C5" s="17" t="s">
        <v>47</v>
      </c>
      <c r="D5" s="18" t="s">
        <v>70</v>
      </c>
      <c r="E5" s="19">
        <v>0.8</v>
      </c>
      <c r="F5" s="22" t="s">
        <v>49</v>
      </c>
      <c r="G5" s="22" t="s">
        <v>49</v>
      </c>
      <c r="H5" s="22" t="s">
        <v>49</v>
      </c>
      <c r="I5" s="35" t="s">
        <v>71</v>
      </c>
      <c r="J5" s="36">
        <v>0.6</v>
      </c>
      <c r="K5" s="34"/>
      <c r="L5" s="36">
        <v>0.3</v>
      </c>
      <c r="M5" s="39"/>
      <c r="N5" s="22">
        <v>0.3</v>
      </c>
      <c r="O5" s="21"/>
      <c r="P5" s="26">
        <v>0.4</v>
      </c>
      <c r="Q5" s="41"/>
      <c r="R5" s="22">
        <v>1.5</v>
      </c>
      <c r="S5" s="27">
        <v>0.8</v>
      </c>
      <c r="T5" s="27">
        <v>0.6</v>
      </c>
      <c r="U5" s="13">
        <v>0.6</v>
      </c>
      <c r="V5" s="13">
        <v>0.7</v>
      </c>
      <c r="W5" s="29">
        <v>0.9</v>
      </c>
      <c r="X5" s="29">
        <v>0.6</v>
      </c>
      <c r="Y5" s="13">
        <v>1.4</v>
      </c>
      <c r="Z5" s="13">
        <v>1.7</v>
      </c>
      <c r="AA5" s="29">
        <v>0.4</v>
      </c>
      <c r="AB5" s="29">
        <v>0.3</v>
      </c>
      <c r="AD5" s="29">
        <v>0.3</v>
      </c>
      <c r="AE5" s="29">
        <v>0.4</v>
      </c>
      <c r="AF5" s="13">
        <v>10.6</v>
      </c>
      <c r="AG5" s="13">
        <v>0.2</v>
      </c>
      <c r="AH5" s="13">
        <v>0.3</v>
      </c>
      <c r="AI5" s="13">
        <v>0.3</v>
      </c>
      <c r="AJ5" s="13">
        <v>0.8</v>
      </c>
      <c r="AK5" s="13">
        <v>0.5</v>
      </c>
      <c r="AL5" s="13">
        <v>0.3</v>
      </c>
      <c r="AM5" s="29">
        <v>0.3</v>
      </c>
      <c r="AN5" s="29">
        <v>0.2</v>
      </c>
      <c r="AO5" s="51">
        <v>0.6</v>
      </c>
      <c r="AP5" s="51">
        <v>0.3</v>
      </c>
      <c r="AQ5" s="51">
        <v>0.2</v>
      </c>
      <c r="AR5" s="51">
        <v>2.1</v>
      </c>
      <c r="AS5" s="51">
        <v>1</v>
      </c>
      <c r="AT5" s="51">
        <v>1.1000000000000001</v>
      </c>
      <c r="AU5" s="51">
        <v>1.4</v>
      </c>
      <c r="AV5" s="51">
        <v>1.1000000000000001</v>
      </c>
      <c r="AW5" s="51">
        <v>1.3</v>
      </c>
      <c r="AX5" s="51">
        <v>1.1000000000000001</v>
      </c>
      <c r="AY5" s="51">
        <v>1.5</v>
      </c>
    </row>
    <row r="6" spans="1:51" s="16" customFormat="1">
      <c r="A6" s="16" t="s">
        <v>74</v>
      </c>
      <c r="C6" s="17" t="s">
        <v>47</v>
      </c>
      <c r="D6" s="18" t="s">
        <v>75</v>
      </c>
      <c r="E6" s="64">
        <v>75</v>
      </c>
      <c r="F6" s="74" t="s">
        <v>49</v>
      </c>
      <c r="G6" s="74" t="s">
        <v>49</v>
      </c>
      <c r="H6" s="74" t="s">
        <v>49</v>
      </c>
      <c r="I6" s="67" t="s">
        <v>71</v>
      </c>
      <c r="J6" s="75">
        <v>29</v>
      </c>
      <c r="K6" s="69"/>
      <c r="L6" s="75">
        <v>51</v>
      </c>
      <c r="M6" s="70"/>
      <c r="N6" s="74">
        <v>57</v>
      </c>
      <c r="O6" s="66"/>
      <c r="P6" s="74">
        <v>54</v>
      </c>
      <c r="Q6" s="71"/>
      <c r="R6" s="74">
        <v>40</v>
      </c>
      <c r="S6" s="62">
        <v>63</v>
      </c>
      <c r="T6" s="62">
        <v>56</v>
      </c>
      <c r="U6" s="61">
        <v>56</v>
      </c>
      <c r="V6" s="61">
        <v>47</v>
      </c>
      <c r="W6" s="61">
        <v>45</v>
      </c>
      <c r="X6" s="61">
        <v>39</v>
      </c>
      <c r="Y6" s="61">
        <v>43</v>
      </c>
      <c r="Z6" s="61">
        <v>38</v>
      </c>
      <c r="AA6" s="61">
        <v>52</v>
      </c>
      <c r="AB6" s="61">
        <v>54</v>
      </c>
      <c r="AC6" s="72"/>
      <c r="AD6" s="61">
        <v>62</v>
      </c>
      <c r="AE6" s="61">
        <v>51</v>
      </c>
      <c r="AF6" s="61">
        <v>59</v>
      </c>
      <c r="AG6" s="61">
        <v>97</v>
      </c>
      <c r="AH6" s="61">
        <v>62</v>
      </c>
      <c r="AI6" s="61">
        <v>58</v>
      </c>
      <c r="AJ6" s="61">
        <v>50</v>
      </c>
      <c r="AK6" s="61">
        <v>40</v>
      </c>
      <c r="AL6" s="61">
        <v>36</v>
      </c>
      <c r="AM6" s="60">
        <v>52</v>
      </c>
      <c r="AN6" s="60">
        <v>48</v>
      </c>
      <c r="AO6" s="73">
        <v>61</v>
      </c>
      <c r="AP6" s="73">
        <v>48</v>
      </c>
      <c r="AQ6" s="73">
        <v>74</v>
      </c>
      <c r="AR6" s="73">
        <v>62</v>
      </c>
      <c r="AS6" s="73">
        <v>81</v>
      </c>
      <c r="AT6" s="73">
        <v>73</v>
      </c>
      <c r="AU6" s="73">
        <v>49</v>
      </c>
      <c r="AV6" s="73">
        <v>34</v>
      </c>
      <c r="AW6" s="73">
        <v>29</v>
      </c>
      <c r="AX6" s="73">
        <v>37</v>
      </c>
      <c r="AY6" s="73">
        <v>38</v>
      </c>
    </row>
    <row r="7" spans="1:51" s="16" customFormat="1">
      <c r="A7" s="16" t="s">
        <v>76</v>
      </c>
      <c r="C7" s="17" t="s">
        <v>47</v>
      </c>
      <c r="D7" s="18" t="s">
        <v>77</v>
      </c>
      <c r="E7" s="64">
        <v>22.4</v>
      </c>
      <c r="F7" s="65" t="s">
        <v>49</v>
      </c>
      <c r="G7" s="65" t="s">
        <v>49</v>
      </c>
      <c r="H7" s="65" t="s">
        <v>49</v>
      </c>
      <c r="I7" s="67" t="s">
        <v>71</v>
      </c>
      <c r="J7" s="68">
        <v>22.2</v>
      </c>
      <c r="K7" s="69"/>
      <c r="L7" s="68">
        <v>22.4</v>
      </c>
      <c r="M7" s="70"/>
      <c r="N7" s="65">
        <v>22.3</v>
      </c>
      <c r="O7" s="66"/>
      <c r="P7" s="65">
        <v>21.4</v>
      </c>
      <c r="Q7" s="71"/>
      <c r="R7" s="65">
        <v>21.6</v>
      </c>
      <c r="S7" s="60">
        <v>22.2</v>
      </c>
      <c r="T7" s="60">
        <v>22.3</v>
      </c>
      <c r="U7" s="61">
        <v>22.3</v>
      </c>
      <c r="V7" s="61">
        <v>22.6</v>
      </c>
      <c r="W7" s="61">
        <v>22.7</v>
      </c>
      <c r="X7" s="61">
        <v>23.3</v>
      </c>
      <c r="Y7" s="61">
        <v>22.9</v>
      </c>
      <c r="Z7" s="61">
        <v>21.9</v>
      </c>
      <c r="AA7" s="61">
        <v>21.8</v>
      </c>
      <c r="AB7" s="61">
        <v>21.8</v>
      </c>
      <c r="AC7" s="72"/>
      <c r="AD7" s="61">
        <v>20.6</v>
      </c>
      <c r="AE7" s="61">
        <v>21.7</v>
      </c>
      <c r="AF7" s="61">
        <v>19.2</v>
      </c>
      <c r="AG7" s="61">
        <v>21.5</v>
      </c>
      <c r="AH7" s="61">
        <v>22.3</v>
      </c>
      <c r="AI7" s="61">
        <v>22.5</v>
      </c>
      <c r="AJ7" s="61">
        <v>25.6</v>
      </c>
      <c r="AK7" s="61">
        <v>23</v>
      </c>
      <c r="AL7" s="61">
        <v>23.1</v>
      </c>
      <c r="AM7" s="60">
        <v>22.1</v>
      </c>
      <c r="AN7" s="60">
        <v>22.3</v>
      </c>
      <c r="AO7" s="73">
        <v>21.8</v>
      </c>
      <c r="AP7" s="73">
        <v>22</v>
      </c>
      <c r="AQ7" s="73">
        <v>21.7</v>
      </c>
      <c r="AR7" s="73">
        <v>22.2</v>
      </c>
      <c r="AS7" s="73">
        <v>21.7</v>
      </c>
      <c r="AT7" s="73">
        <v>22.4</v>
      </c>
      <c r="AU7" s="73">
        <v>22.6</v>
      </c>
      <c r="AV7" s="73">
        <v>22.8</v>
      </c>
      <c r="AW7" s="73">
        <v>22.7</v>
      </c>
      <c r="AX7" s="73">
        <v>22.8</v>
      </c>
      <c r="AY7" s="73">
        <v>22.5</v>
      </c>
    </row>
    <row r="8" spans="1:51" s="16" customFormat="1">
      <c r="A8" s="16" t="s">
        <v>78</v>
      </c>
      <c r="C8" s="17" t="s">
        <v>47</v>
      </c>
      <c r="D8" s="18" t="s">
        <v>77</v>
      </c>
      <c r="E8" s="64">
        <v>24.9</v>
      </c>
      <c r="F8" s="65" t="s">
        <v>49</v>
      </c>
      <c r="G8" s="65" t="s">
        <v>49</v>
      </c>
      <c r="H8" s="65" t="s">
        <v>49</v>
      </c>
      <c r="I8" s="67" t="s">
        <v>71</v>
      </c>
      <c r="J8" s="68">
        <v>24.7</v>
      </c>
      <c r="K8" s="69"/>
      <c r="L8" s="68">
        <v>24.8</v>
      </c>
      <c r="M8" s="70"/>
      <c r="N8" s="65">
        <v>24.8</v>
      </c>
      <c r="O8" s="66"/>
      <c r="P8" s="65">
        <v>25.1</v>
      </c>
      <c r="Q8" s="71"/>
      <c r="R8" s="65">
        <v>24</v>
      </c>
      <c r="S8" s="60">
        <v>24.7</v>
      </c>
      <c r="T8" s="60">
        <v>24.8</v>
      </c>
      <c r="U8" s="61">
        <v>24.8</v>
      </c>
      <c r="V8" s="61">
        <v>25.1</v>
      </c>
      <c r="W8" s="61">
        <v>25.2</v>
      </c>
      <c r="X8" s="61">
        <v>25.9</v>
      </c>
      <c r="Y8" s="61">
        <v>25.4</v>
      </c>
      <c r="Z8" s="61">
        <v>24.4</v>
      </c>
      <c r="AA8" s="61">
        <v>24.3</v>
      </c>
      <c r="AB8" s="61">
        <v>24.2</v>
      </c>
      <c r="AC8" s="72"/>
      <c r="AD8" s="61">
        <v>22.9</v>
      </c>
      <c r="AE8" s="61">
        <v>24.1</v>
      </c>
      <c r="AF8" s="61">
        <v>21.4</v>
      </c>
      <c r="AG8" s="61">
        <v>23.8</v>
      </c>
      <c r="AH8" s="61">
        <v>24.8</v>
      </c>
      <c r="AI8" s="61">
        <v>25</v>
      </c>
      <c r="AJ8" s="61">
        <v>23</v>
      </c>
      <c r="AK8" s="61">
        <v>25</v>
      </c>
      <c r="AL8" s="61">
        <v>25.6</v>
      </c>
      <c r="AM8" s="60">
        <v>24.6</v>
      </c>
      <c r="AN8" s="60">
        <v>24.8</v>
      </c>
      <c r="AO8" s="77">
        <v>24.2</v>
      </c>
      <c r="AP8" s="73">
        <v>24.4</v>
      </c>
      <c r="AQ8" s="73">
        <v>24.2</v>
      </c>
      <c r="AR8" s="73">
        <v>24.7</v>
      </c>
      <c r="AS8" s="73">
        <v>24.1</v>
      </c>
      <c r="AT8" s="73">
        <v>24.9</v>
      </c>
      <c r="AU8" s="73">
        <v>25.1</v>
      </c>
      <c r="AV8" s="73">
        <v>25.3</v>
      </c>
      <c r="AW8" s="73">
        <v>25.2</v>
      </c>
      <c r="AX8" s="73">
        <v>25.3</v>
      </c>
      <c r="AY8" s="73">
        <v>25.1</v>
      </c>
    </row>
    <row r="9" spans="1:51" s="16" customFormat="1">
      <c r="A9" s="16" t="s">
        <v>79</v>
      </c>
      <c r="C9" s="17" t="s">
        <v>47</v>
      </c>
      <c r="D9" s="18" t="s">
        <v>80</v>
      </c>
      <c r="E9" s="19">
        <v>0.91</v>
      </c>
      <c r="F9" s="26" t="s">
        <v>49</v>
      </c>
      <c r="G9" s="26" t="s">
        <v>49</v>
      </c>
      <c r="H9" s="26" t="s">
        <v>49</v>
      </c>
      <c r="I9" s="35" t="s">
        <v>71</v>
      </c>
      <c r="J9" s="38">
        <v>0.92</v>
      </c>
      <c r="K9" s="34"/>
      <c r="L9" s="38">
        <v>0.91</v>
      </c>
      <c r="M9" s="39"/>
      <c r="N9" s="26">
        <v>0.92</v>
      </c>
      <c r="O9" s="21"/>
      <c r="P9" s="26">
        <v>0.91</v>
      </c>
      <c r="Q9" s="41"/>
      <c r="R9" s="26">
        <v>0.93</v>
      </c>
      <c r="S9" s="29">
        <v>0.9</v>
      </c>
      <c r="T9" s="29">
        <v>0.91</v>
      </c>
      <c r="U9" s="13">
        <v>0.91</v>
      </c>
      <c r="V9" s="13">
        <v>0.91</v>
      </c>
      <c r="W9" s="29">
        <v>0.9</v>
      </c>
      <c r="X9" s="13">
        <v>0.89</v>
      </c>
      <c r="Y9" s="13">
        <v>0.89</v>
      </c>
      <c r="Z9" s="29">
        <f>[2]Report!R198</f>
        <v>0.92</v>
      </c>
      <c r="AA9" s="13">
        <v>0.93</v>
      </c>
      <c r="AB9" s="13">
        <v>0.93</v>
      </c>
      <c r="AD9" s="13">
        <v>0.93</v>
      </c>
      <c r="AE9" s="13">
        <v>0.93</v>
      </c>
      <c r="AF9" s="13">
        <v>0.93</v>
      </c>
      <c r="AG9" s="13">
        <v>0.94</v>
      </c>
      <c r="AH9" s="13">
        <v>0.92</v>
      </c>
      <c r="AI9" s="13">
        <v>0.91</v>
      </c>
      <c r="AJ9" s="13">
        <v>0.89</v>
      </c>
      <c r="AK9" s="13">
        <v>0.91</v>
      </c>
      <c r="AL9" s="13">
        <v>0.89</v>
      </c>
      <c r="AM9" s="29">
        <v>0.92</v>
      </c>
      <c r="AN9" s="29">
        <v>0.92</v>
      </c>
      <c r="AO9" s="51">
        <v>0.93</v>
      </c>
      <c r="AP9" s="51">
        <v>0.93</v>
      </c>
      <c r="AQ9" s="51">
        <v>0.93</v>
      </c>
      <c r="AR9" s="51">
        <v>0.91</v>
      </c>
      <c r="AS9" s="51">
        <v>0.93</v>
      </c>
      <c r="AT9" s="51">
        <v>0.91</v>
      </c>
      <c r="AU9" s="51">
        <v>0.9</v>
      </c>
      <c r="AV9" s="51">
        <v>0.9</v>
      </c>
      <c r="AW9" s="51">
        <v>0.9</v>
      </c>
      <c r="AX9" s="51">
        <v>0.9</v>
      </c>
      <c r="AY9" s="51">
        <v>0.9</v>
      </c>
    </row>
    <row r="10" spans="1:51" s="16" customFormat="1">
      <c r="A10" s="16" t="s">
        <v>81</v>
      </c>
      <c r="C10" s="17" t="s">
        <v>47</v>
      </c>
      <c r="D10" s="18" t="s">
        <v>75</v>
      </c>
      <c r="E10" s="19">
        <v>116</v>
      </c>
      <c r="F10" s="24" t="s">
        <v>49</v>
      </c>
      <c r="G10" s="24" t="s">
        <v>49</v>
      </c>
      <c r="H10" s="24" t="s">
        <v>49</v>
      </c>
      <c r="I10" s="35" t="s">
        <v>71</v>
      </c>
      <c r="J10" s="37">
        <v>169</v>
      </c>
      <c r="K10" s="34"/>
      <c r="L10" s="37">
        <v>133</v>
      </c>
      <c r="M10" s="39"/>
      <c r="N10" s="24">
        <v>109</v>
      </c>
      <c r="O10" s="25"/>
      <c r="P10" s="24">
        <v>128</v>
      </c>
      <c r="Q10" s="41"/>
      <c r="R10" s="24">
        <v>123</v>
      </c>
      <c r="S10" s="28">
        <v>72</v>
      </c>
      <c r="T10" s="28">
        <v>76</v>
      </c>
      <c r="U10" s="13">
        <v>76</v>
      </c>
      <c r="V10" s="13">
        <v>175</v>
      </c>
      <c r="W10" s="13">
        <v>135</v>
      </c>
      <c r="X10" s="13">
        <v>120</v>
      </c>
      <c r="Y10" s="13">
        <v>98</v>
      </c>
      <c r="Z10" s="28">
        <f>[2]Report!R199</f>
        <v>106</v>
      </c>
      <c r="AA10" s="13">
        <v>41</v>
      </c>
      <c r="AB10" s="13">
        <v>43</v>
      </c>
      <c r="AD10" s="13">
        <v>78</v>
      </c>
      <c r="AE10" s="13">
        <v>90</v>
      </c>
      <c r="AF10" s="13">
        <v>93</v>
      </c>
      <c r="AG10" s="13">
        <v>80</v>
      </c>
      <c r="AH10" s="13">
        <v>83</v>
      </c>
      <c r="AI10" s="13">
        <v>97</v>
      </c>
      <c r="AJ10" s="13">
        <v>125</v>
      </c>
      <c r="AK10" s="13">
        <v>71</v>
      </c>
      <c r="AL10" s="13">
        <v>82</v>
      </c>
      <c r="AM10" s="28">
        <v>100</v>
      </c>
      <c r="AN10" s="28">
        <v>67</v>
      </c>
      <c r="AO10" s="50">
        <v>65</v>
      </c>
      <c r="AP10" s="50">
        <v>34</v>
      </c>
      <c r="AQ10" s="50">
        <v>71</v>
      </c>
      <c r="AR10" s="50">
        <v>68</v>
      </c>
      <c r="AS10" s="50">
        <v>89</v>
      </c>
      <c r="AT10" s="50">
        <v>80</v>
      </c>
      <c r="AU10" s="50">
        <v>129</v>
      </c>
      <c r="AV10" s="50">
        <v>131</v>
      </c>
      <c r="AW10" s="50">
        <v>160</v>
      </c>
      <c r="AX10" s="50">
        <v>185</v>
      </c>
      <c r="AY10" s="50">
        <v>208</v>
      </c>
    </row>
    <row r="11" spans="1:51" s="16" customFormat="1">
      <c r="A11" s="16" t="s">
        <v>82</v>
      </c>
      <c r="C11" s="17" t="s">
        <v>47</v>
      </c>
      <c r="D11" s="18" t="s">
        <v>70</v>
      </c>
      <c r="E11" s="64">
        <v>36.299999999999997</v>
      </c>
      <c r="F11" s="65" t="s">
        <v>49</v>
      </c>
      <c r="G11" s="65" t="s">
        <v>49</v>
      </c>
      <c r="H11" s="65" t="s">
        <v>49</v>
      </c>
      <c r="I11" s="67" t="s">
        <v>71</v>
      </c>
      <c r="J11" s="68">
        <v>37.200000000000003</v>
      </c>
      <c r="K11" s="69"/>
      <c r="L11" s="68">
        <v>37.200000000000003</v>
      </c>
      <c r="M11" s="70"/>
      <c r="N11" s="65">
        <v>37.200000000000003</v>
      </c>
      <c r="O11" s="66"/>
      <c r="P11" s="65">
        <v>36.200000000000003</v>
      </c>
      <c r="Q11" s="71"/>
      <c r="R11" s="65">
        <v>37.299999999999997</v>
      </c>
      <c r="S11" s="60">
        <v>37</v>
      </c>
      <c r="T11" s="60">
        <v>36.9</v>
      </c>
      <c r="U11" s="61">
        <v>36.9</v>
      </c>
      <c r="V11" s="61">
        <v>36</v>
      </c>
      <c r="W11" s="61">
        <v>35.4</v>
      </c>
      <c r="X11" s="61">
        <v>34.299999999999997</v>
      </c>
      <c r="Y11" s="61">
        <v>34.1</v>
      </c>
      <c r="Z11" s="60">
        <f>[2]Report!R200</f>
        <v>36.4</v>
      </c>
      <c r="AA11" s="61">
        <v>38.4</v>
      </c>
      <c r="AB11" s="61">
        <v>38.700000000000003</v>
      </c>
      <c r="AC11" s="72"/>
      <c r="AD11" s="61">
        <v>38.700000000000003</v>
      </c>
      <c r="AE11" s="61">
        <v>38.799999999999997</v>
      </c>
      <c r="AF11" s="61">
        <v>32.700000000000003</v>
      </c>
      <c r="AG11" s="61">
        <v>39.799999999999997</v>
      </c>
      <c r="AH11" s="61">
        <v>37.299999999999997</v>
      </c>
      <c r="AI11" s="61">
        <v>36.700000000000003</v>
      </c>
      <c r="AJ11" s="61">
        <v>34.299999999999997</v>
      </c>
      <c r="AK11" s="61">
        <v>37</v>
      </c>
      <c r="AL11" s="61">
        <v>35.1</v>
      </c>
      <c r="AM11" s="60">
        <v>37.6</v>
      </c>
      <c r="AN11" s="60">
        <v>37.4</v>
      </c>
      <c r="AO11" s="73">
        <v>38.299999999999997</v>
      </c>
      <c r="AP11" s="73">
        <v>38.200000000000003</v>
      </c>
      <c r="AQ11" s="73">
        <v>38.9</v>
      </c>
      <c r="AR11" s="73">
        <v>35</v>
      </c>
      <c r="AS11" s="73">
        <v>38.200000000000003</v>
      </c>
      <c r="AT11" s="73">
        <v>36.1</v>
      </c>
      <c r="AU11" s="73">
        <v>35.1</v>
      </c>
      <c r="AV11" s="73">
        <v>34.799999999999997</v>
      </c>
      <c r="AW11" s="73">
        <v>35</v>
      </c>
      <c r="AX11" s="73">
        <v>34.9</v>
      </c>
      <c r="AY11" s="73">
        <v>35</v>
      </c>
    </row>
    <row r="12" spans="1:51" s="16" customFormat="1">
      <c r="A12" s="16" t="s">
        <v>83</v>
      </c>
      <c r="C12" s="17" t="s">
        <v>47</v>
      </c>
      <c r="D12" s="18" t="s">
        <v>84</v>
      </c>
      <c r="E12" s="64">
        <v>34</v>
      </c>
      <c r="F12" s="65" t="s">
        <v>49</v>
      </c>
      <c r="G12" s="65" t="s">
        <v>49</v>
      </c>
      <c r="H12" s="65" t="s">
        <v>49</v>
      </c>
      <c r="I12" s="67" t="s">
        <v>71</v>
      </c>
      <c r="J12" s="68">
        <v>21.9</v>
      </c>
      <c r="K12" s="69"/>
      <c r="L12" s="68">
        <v>120.1</v>
      </c>
      <c r="M12" s="70"/>
      <c r="N12" s="65">
        <v>13.2</v>
      </c>
      <c r="O12" s="66"/>
      <c r="P12" s="65">
        <v>12</v>
      </c>
      <c r="Q12" s="71"/>
      <c r="R12" s="65">
        <v>16.5</v>
      </c>
      <c r="S12" s="60">
        <v>20.5</v>
      </c>
      <c r="T12" s="60">
        <v>46.29</v>
      </c>
      <c r="U12" s="60">
        <v>46.29</v>
      </c>
      <c r="V12" s="61">
        <v>18.899999999999999</v>
      </c>
      <c r="W12" s="61">
        <v>25.1</v>
      </c>
      <c r="X12" s="61">
        <v>20.5</v>
      </c>
      <c r="Y12" s="61">
        <v>36.799999999999997</v>
      </c>
      <c r="Z12" s="60">
        <f>[2]Report!R201</f>
        <v>25.8</v>
      </c>
      <c r="AA12" s="61">
        <v>54</v>
      </c>
      <c r="AB12" s="61">
        <v>108</v>
      </c>
      <c r="AC12" s="72"/>
      <c r="AD12" s="61">
        <v>32.799999999999997</v>
      </c>
      <c r="AE12" s="61">
        <v>66.8</v>
      </c>
      <c r="AF12" s="61">
        <v>32.1</v>
      </c>
      <c r="AG12" s="61">
        <v>51.5</v>
      </c>
      <c r="AH12" s="61">
        <v>66.3</v>
      </c>
      <c r="AI12" s="61">
        <v>38.1</v>
      </c>
      <c r="AJ12" s="61">
        <v>36.9</v>
      </c>
      <c r="AK12" s="61">
        <v>36</v>
      </c>
      <c r="AL12" s="61">
        <v>23.9</v>
      </c>
      <c r="AM12" s="60">
        <v>29.6</v>
      </c>
      <c r="AN12" s="60">
        <v>22.6</v>
      </c>
      <c r="AO12" s="73">
        <v>59.39</v>
      </c>
      <c r="AP12" s="73">
        <v>14.7</v>
      </c>
      <c r="AQ12" s="73">
        <v>21.5</v>
      </c>
      <c r="AR12" s="73">
        <v>20.48</v>
      </c>
      <c r="AS12" s="73">
        <v>32.81</v>
      </c>
      <c r="AT12" s="73">
        <v>62.43</v>
      </c>
      <c r="AU12" s="73">
        <v>40.1</v>
      </c>
      <c r="AV12" s="73">
        <v>61.9</v>
      </c>
      <c r="AW12" s="73">
        <v>12.86</v>
      </c>
      <c r="AX12" s="73">
        <v>33.950000000000003</v>
      </c>
      <c r="AY12" s="73">
        <v>11.7</v>
      </c>
    </row>
    <row r="13" spans="1:51" s="16" customFormat="1">
      <c r="A13" s="16" t="s">
        <v>85</v>
      </c>
      <c r="C13" s="17" t="s">
        <v>47</v>
      </c>
      <c r="D13" s="18" t="s">
        <v>86</v>
      </c>
      <c r="E13" s="19">
        <v>25</v>
      </c>
      <c r="F13" s="24" t="s">
        <v>49</v>
      </c>
      <c r="G13" s="24" t="s">
        <v>49</v>
      </c>
      <c r="H13" s="24" t="s">
        <v>49</v>
      </c>
      <c r="I13" s="35" t="s">
        <v>87</v>
      </c>
      <c r="J13" s="37">
        <v>25</v>
      </c>
      <c r="K13" s="34"/>
      <c r="L13" s="37">
        <v>288</v>
      </c>
      <c r="M13" s="39"/>
      <c r="N13" s="24">
        <v>68</v>
      </c>
      <c r="O13" s="23"/>
      <c r="P13" s="24">
        <v>135</v>
      </c>
      <c r="Q13" s="41"/>
      <c r="R13" s="24">
        <v>79</v>
      </c>
      <c r="S13" s="28">
        <v>167</v>
      </c>
      <c r="T13" s="28">
        <v>262</v>
      </c>
      <c r="U13" s="13">
        <v>262</v>
      </c>
      <c r="V13" s="28">
        <f>'[1]Post Gas  Pre Chiller'!Y13</f>
        <v>107</v>
      </c>
      <c r="W13" s="13">
        <v>43</v>
      </c>
      <c r="X13" s="13">
        <v>45</v>
      </c>
      <c r="Y13" s="13">
        <v>99</v>
      </c>
      <c r="Z13" s="28">
        <v>161</v>
      </c>
      <c r="AA13" s="13">
        <v>63</v>
      </c>
      <c r="AB13" s="13">
        <v>123</v>
      </c>
      <c r="AD13" s="13">
        <v>87</v>
      </c>
      <c r="AE13" s="13">
        <v>66</v>
      </c>
      <c r="AF13" s="13">
        <v>66</v>
      </c>
      <c r="AG13" s="13">
        <v>57</v>
      </c>
      <c r="AH13" s="49">
        <v>25</v>
      </c>
      <c r="AI13" s="13">
        <v>34</v>
      </c>
      <c r="AJ13" s="13">
        <v>84</v>
      </c>
      <c r="AK13" s="13">
        <v>85</v>
      </c>
      <c r="AL13" s="13">
        <v>152</v>
      </c>
      <c r="AM13" s="28" t="s">
        <v>88</v>
      </c>
      <c r="AN13" s="13">
        <v>82</v>
      </c>
      <c r="AO13" s="52">
        <v>101</v>
      </c>
      <c r="AP13" s="52">
        <v>149</v>
      </c>
      <c r="AQ13" s="52">
        <v>127</v>
      </c>
      <c r="AR13" s="52">
        <v>44</v>
      </c>
      <c r="AS13" s="52">
        <v>56</v>
      </c>
      <c r="AT13" s="52">
        <v>54</v>
      </c>
      <c r="AU13" s="52">
        <v>63</v>
      </c>
      <c r="AV13" s="52">
        <v>46</v>
      </c>
      <c r="AW13" s="52">
        <v>72</v>
      </c>
      <c r="AX13" s="52">
        <v>63</v>
      </c>
      <c r="AY13" s="52">
        <v>92</v>
      </c>
    </row>
    <row r="14" spans="1:51" s="16" customFormat="1">
      <c r="A14" s="16" t="s">
        <v>89</v>
      </c>
      <c r="C14" s="17" t="s">
        <v>47</v>
      </c>
      <c r="D14" s="18" t="s">
        <v>86</v>
      </c>
      <c r="E14" s="19">
        <v>88</v>
      </c>
      <c r="F14" s="24" t="s">
        <v>49</v>
      </c>
      <c r="G14" s="24" t="s">
        <v>49</v>
      </c>
      <c r="H14" s="24" t="s">
        <v>49</v>
      </c>
      <c r="I14" s="35" t="s">
        <v>71</v>
      </c>
      <c r="J14" s="37">
        <v>132</v>
      </c>
      <c r="K14" s="34"/>
      <c r="L14" s="37">
        <v>17920</v>
      </c>
      <c r="M14" s="39"/>
      <c r="N14" s="24">
        <v>2212</v>
      </c>
      <c r="O14" s="25"/>
      <c r="P14" s="24">
        <v>457</v>
      </c>
      <c r="Q14" s="41"/>
      <c r="R14" s="24">
        <v>846</v>
      </c>
      <c r="S14" s="28">
        <v>2625</v>
      </c>
      <c r="T14" s="28">
        <v>6764</v>
      </c>
      <c r="U14" s="13">
        <v>6764</v>
      </c>
      <c r="V14" s="28">
        <f>'[1]Post Gas  Pre Chiller'!Y14</f>
        <v>1778</v>
      </c>
      <c r="W14" s="13">
        <v>1838</v>
      </c>
      <c r="X14" s="13">
        <v>1240</v>
      </c>
      <c r="Y14" s="13">
        <v>972</v>
      </c>
      <c r="Z14" s="28">
        <v>1713</v>
      </c>
      <c r="AA14" s="13">
        <v>1275</v>
      </c>
      <c r="AB14" s="13">
        <v>3421</v>
      </c>
      <c r="AD14" s="13">
        <v>1558</v>
      </c>
      <c r="AE14" s="13">
        <v>1590</v>
      </c>
      <c r="AF14" s="13">
        <v>2502</v>
      </c>
      <c r="AG14" s="13">
        <v>480</v>
      </c>
      <c r="AH14" s="13">
        <v>359</v>
      </c>
      <c r="AI14" s="13">
        <v>1500</v>
      </c>
      <c r="AJ14" s="13">
        <v>3190</v>
      </c>
      <c r="AK14" s="13">
        <v>6541</v>
      </c>
      <c r="AL14" s="13">
        <v>8434</v>
      </c>
      <c r="AM14" s="28" t="s">
        <v>88</v>
      </c>
      <c r="AN14" s="13">
        <v>2043</v>
      </c>
      <c r="AO14" s="52">
        <v>4497</v>
      </c>
      <c r="AP14" s="52">
        <v>3963</v>
      </c>
      <c r="AQ14" s="52">
        <v>7896</v>
      </c>
      <c r="AR14" s="52">
        <v>66</v>
      </c>
      <c r="AS14" s="52">
        <v>774</v>
      </c>
      <c r="AT14" s="52">
        <v>902</v>
      </c>
      <c r="AU14" s="52">
        <v>95</v>
      </c>
      <c r="AV14" s="52">
        <v>123</v>
      </c>
      <c r="AW14" s="52">
        <v>748</v>
      </c>
      <c r="AX14" s="52">
        <v>1233</v>
      </c>
      <c r="AY14" s="52">
        <v>651</v>
      </c>
    </row>
    <row r="15" spans="1:51" s="16" customFormat="1">
      <c r="A15" s="16" t="s">
        <v>90</v>
      </c>
      <c r="C15" s="17" t="s">
        <v>47</v>
      </c>
      <c r="D15" s="18" t="s">
        <v>86</v>
      </c>
      <c r="E15" s="19">
        <v>194</v>
      </c>
      <c r="F15" s="24" t="s">
        <v>49</v>
      </c>
      <c r="G15" s="24" t="s">
        <v>49</v>
      </c>
      <c r="H15" s="24" t="s">
        <v>49</v>
      </c>
      <c r="I15" s="35" t="s">
        <v>71</v>
      </c>
      <c r="J15" s="37">
        <v>166</v>
      </c>
      <c r="K15" s="34"/>
      <c r="L15" s="37">
        <v>31175</v>
      </c>
      <c r="M15" s="39"/>
      <c r="N15" s="24">
        <v>5923</v>
      </c>
      <c r="O15" s="25"/>
      <c r="P15" s="24">
        <v>1516</v>
      </c>
      <c r="Q15" s="41"/>
      <c r="R15" s="24">
        <v>2486</v>
      </c>
      <c r="S15" s="28">
        <v>7221</v>
      </c>
      <c r="T15" s="28">
        <v>13847</v>
      </c>
      <c r="U15" s="13">
        <v>13847</v>
      </c>
      <c r="V15" s="28">
        <f>'[1]Post Gas  Pre Chiller'!Y15</f>
        <v>6185</v>
      </c>
      <c r="W15" s="13">
        <v>6497</v>
      </c>
      <c r="X15" s="13">
        <v>2641</v>
      </c>
      <c r="Y15" s="13">
        <v>635</v>
      </c>
      <c r="Z15" s="28">
        <v>4411</v>
      </c>
      <c r="AA15" s="13">
        <v>1174</v>
      </c>
      <c r="AB15" s="13">
        <v>11194</v>
      </c>
      <c r="AD15" s="13">
        <v>2539</v>
      </c>
      <c r="AE15" s="13">
        <v>1997</v>
      </c>
      <c r="AF15" s="13">
        <v>7357</v>
      </c>
      <c r="AG15" s="13">
        <v>686</v>
      </c>
      <c r="AH15" s="13">
        <v>635</v>
      </c>
      <c r="AI15" s="13">
        <v>2896</v>
      </c>
      <c r="AJ15" s="13">
        <v>5862</v>
      </c>
      <c r="AK15" s="13">
        <v>18417</v>
      </c>
      <c r="AL15" s="13">
        <v>18846</v>
      </c>
      <c r="AM15" s="28" t="s">
        <v>91</v>
      </c>
      <c r="AN15" s="13">
        <v>2588</v>
      </c>
      <c r="AO15" s="52">
        <v>9027</v>
      </c>
      <c r="AP15" s="52">
        <v>10573</v>
      </c>
      <c r="AQ15" s="52">
        <v>16624</v>
      </c>
      <c r="AR15" s="52">
        <v>718</v>
      </c>
      <c r="AS15" s="52">
        <v>1061</v>
      </c>
      <c r="AT15" s="52">
        <v>384</v>
      </c>
      <c r="AU15" s="52">
        <v>73</v>
      </c>
      <c r="AV15" s="52">
        <v>130</v>
      </c>
      <c r="AW15" s="52">
        <v>56</v>
      </c>
      <c r="AX15" s="52">
        <v>236</v>
      </c>
      <c r="AY15" s="52">
        <v>49</v>
      </c>
    </row>
    <row r="16" spans="1:51" s="16" customFormat="1">
      <c r="A16" s="16" t="s">
        <v>92</v>
      </c>
      <c r="C16" s="17" t="s">
        <v>47</v>
      </c>
      <c r="D16" s="18" t="s">
        <v>86</v>
      </c>
      <c r="E16" s="19">
        <v>493</v>
      </c>
      <c r="F16" s="24" t="s">
        <v>49</v>
      </c>
      <c r="G16" s="24" t="s">
        <v>49</v>
      </c>
      <c r="H16" s="24" t="s">
        <v>49</v>
      </c>
      <c r="I16" s="35" t="s">
        <v>71</v>
      </c>
      <c r="J16" s="37">
        <v>36</v>
      </c>
      <c r="K16" s="34"/>
      <c r="L16" s="37">
        <v>24</v>
      </c>
      <c r="M16" s="39"/>
      <c r="N16" s="24">
        <v>417</v>
      </c>
      <c r="O16" s="25"/>
      <c r="P16" s="24">
        <v>102</v>
      </c>
      <c r="Q16" s="41"/>
      <c r="R16" s="24">
        <v>144</v>
      </c>
      <c r="S16" s="28">
        <v>111</v>
      </c>
      <c r="T16" s="28">
        <v>79</v>
      </c>
      <c r="U16" s="13">
        <v>79</v>
      </c>
      <c r="V16" s="28">
        <f>'[1]Post Gas  Pre Chiller'!Y16</f>
        <v>249</v>
      </c>
      <c r="W16" s="13">
        <v>49</v>
      </c>
      <c r="X16" s="13">
        <v>99</v>
      </c>
      <c r="Y16" s="13">
        <v>2344</v>
      </c>
      <c r="Z16" s="28">
        <v>531</v>
      </c>
      <c r="AA16" s="13">
        <v>103</v>
      </c>
      <c r="AB16" s="13">
        <v>161</v>
      </c>
      <c r="AD16" s="13">
        <v>46</v>
      </c>
      <c r="AE16" s="13">
        <v>94</v>
      </c>
      <c r="AF16" s="13">
        <v>48</v>
      </c>
      <c r="AG16" s="13">
        <v>40</v>
      </c>
      <c r="AH16" s="49">
        <v>25</v>
      </c>
      <c r="AI16" s="13">
        <v>176</v>
      </c>
      <c r="AJ16" s="13">
        <v>384</v>
      </c>
      <c r="AK16" s="13">
        <v>222</v>
      </c>
      <c r="AL16" s="13">
        <v>542</v>
      </c>
      <c r="AM16" s="28" t="s">
        <v>88</v>
      </c>
      <c r="AN16" s="13">
        <v>408</v>
      </c>
      <c r="AO16" s="50">
        <v>458</v>
      </c>
      <c r="AP16" s="52">
        <v>553</v>
      </c>
      <c r="AQ16" s="52">
        <v>39</v>
      </c>
      <c r="AR16" s="78">
        <v>25</v>
      </c>
      <c r="AS16" s="52">
        <v>92</v>
      </c>
      <c r="AT16" s="52">
        <v>210</v>
      </c>
      <c r="AU16" s="52">
        <v>366</v>
      </c>
      <c r="AV16" s="52">
        <v>457</v>
      </c>
      <c r="AW16" s="52">
        <v>641</v>
      </c>
      <c r="AX16" s="52">
        <v>338</v>
      </c>
      <c r="AY16" s="52">
        <v>327</v>
      </c>
    </row>
    <row r="17" spans="1:51" s="16" customFormat="1">
      <c r="A17" s="16" t="s">
        <v>93</v>
      </c>
      <c r="C17" s="17" t="s">
        <v>47</v>
      </c>
      <c r="D17" s="18" t="s">
        <v>86</v>
      </c>
      <c r="E17" s="19">
        <v>25</v>
      </c>
      <c r="F17" s="24" t="s">
        <v>49</v>
      </c>
      <c r="G17" s="24" t="s">
        <v>49</v>
      </c>
      <c r="H17" s="24" t="s">
        <v>49</v>
      </c>
      <c r="I17" s="35" t="s">
        <v>87</v>
      </c>
      <c r="J17" s="37">
        <v>25</v>
      </c>
      <c r="K17" s="34"/>
      <c r="L17" s="37">
        <v>333</v>
      </c>
      <c r="M17" s="39"/>
      <c r="N17" s="24">
        <v>72</v>
      </c>
      <c r="O17" s="23" t="s">
        <v>87</v>
      </c>
      <c r="P17" s="24">
        <v>25</v>
      </c>
      <c r="Q17" s="41"/>
      <c r="R17" s="24">
        <v>31</v>
      </c>
      <c r="S17" s="28">
        <v>80</v>
      </c>
      <c r="T17" s="28">
        <v>191</v>
      </c>
      <c r="U17" s="13">
        <v>191</v>
      </c>
      <c r="V17" s="28">
        <f>'[1]Post Gas  Pre Chiller'!Y17</f>
        <v>45</v>
      </c>
      <c r="W17" s="13">
        <v>38</v>
      </c>
      <c r="X17" s="44">
        <v>25</v>
      </c>
      <c r="Y17" s="13">
        <v>75</v>
      </c>
      <c r="Z17" s="28">
        <v>52</v>
      </c>
      <c r="AA17" s="13" t="s">
        <v>88</v>
      </c>
      <c r="AB17" s="13">
        <v>93</v>
      </c>
      <c r="AD17" s="13" t="s">
        <v>88</v>
      </c>
      <c r="AE17" s="13">
        <v>45</v>
      </c>
      <c r="AF17" s="13">
        <v>44</v>
      </c>
      <c r="AG17" s="44">
        <v>25</v>
      </c>
      <c r="AH17" s="49">
        <v>25</v>
      </c>
      <c r="AI17" s="13">
        <v>28</v>
      </c>
      <c r="AJ17" s="13">
        <v>53</v>
      </c>
      <c r="AK17" s="13">
        <v>92</v>
      </c>
      <c r="AL17" s="13">
        <v>164</v>
      </c>
      <c r="AM17" s="28" t="s">
        <v>88</v>
      </c>
      <c r="AN17" s="13">
        <v>31</v>
      </c>
      <c r="AO17" s="50">
        <v>76</v>
      </c>
      <c r="AP17" s="50">
        <v>71</v>
      </c>
      <c r="AQ17" s="50">
        <v>204</v>
      </c>
      <c r="AR17" s="78">
        <v>25</v>
      </c>
      <c r="AS17" s="78">
        <v>25</v>
      </c>
      <c r="AT17" s="78">
        <v>25</v>
      </c>
      <c r="AU17" s="78">
        <v>25</v>
      </c>
      <c r="AV17" s="78">
        <v>25</v>
      </c>
      <c r="AW17" s="52">
        <v>26</v>
      </c>
      <c r="AX17" s="52">
        <v>26</v>
      </c>
      <c r="AY17" s="52">
        <v>28</v>
      </c>
    </row>
    <row r="18" spans="1:51" s="16" customFormat="1">
      <c r="A18" s="16" t="s">
        <v>94</v>
      </c>
      <c r="C18" s="17" t="s">
        <v>47</v>
      </c>
      <c r="D18" s="18" t="s">
        <v>86</v>
      </c>
      <c r="E18" s="19">
        <v>25</v>
      </c>
      <c r="F18" s="24" t="s">
        <v>49</v>
      </c>
      <c r="G18" s="24" t="s">
        <v>49</v>
      </c>
      <c r="H18" s="24" t="s">
        <v>49</v>
      </c>
      <c r="I18" s="35" t="s">
        <v>87</v>
      </c>
      <c r="J18" s="37">
        <v>25</v>
      </c>
      <c r="K18" s="34"/>
      <c r="L18" s="37">
        <v>168</v>
      </c>
      <c r="M18" s="39" t="s">
        <v>87</v>
      </c>
      <c r="N18" s="24">
        <v>25</v>
      </c>
      <c r="O18" s="40" t="s">
        <v>87</v>
      </c>
      <c r="P18" s="24">
        <v>25</v>
      </c>
      <c r="Q18" s="41" t="s">
        <v>87</v>
      </c>
      <c r="R18" s="24">
        <v>25</v>
      </c>
      <c r="S18" s="28">
        <v>30</v>
      </c>
      <c r="T18" s="28">
        <v>85</v>
      </c>
      <c r="U18" s="13">
        <v>85</v>
      </c>
      <c r="V18" s="28">
        <f>'[1]Post Gas  Pre Chiller'!Y18</f>
        <v>62</v>
      </c>
      <c r="W18" s="13">
        <v>31</v>
      </c>
      <c r="X18" s="44">
        <v>25</v>
      </c>
      <c r="Y18" s="13" t="s">
        <v>88</v>
      </c>
      <c r="Z18" s="44">
        <v>25</v>
      </c>
      <c r="AA18" s="13">
        <v>41</v>
      </c>
      <c r="AB18" s="13">
        <v>72</v>
      </c>
      <c r="AD18" s="13" t="s">
        <v>88</v>
      </c>
      <c r="AE18" s="44">
        <v>25</v>
      </c>
      <c r="AF18" s="13">
        <v>28</v>
      </c>
      <c r="AG18" s="44">
        <v>25</v>
      </c>
      <c r="AH18" s="49">
        <v>25</v>
      </c>
      <c r="AI18" s="49">
        <v>25</v>
      </c>
      <c r="AJ18" s="13" t="s">
        <v>88</v>
      </c>
      <c r="AK18" s="13">
        <v>228</v>
      </c>
      <c r="AL18" s="13">
        <v>140</v>
      </c>
      <c r="AM18" s="28" t="s">
        <v>88</v>
      </c>
      <c r="AN18" s="49">
        <v>25</v>
      </c>
      <c r="AO18" s="50">
        <v>39</v>
      </c>
      <c r="AP18" s="50">
        <v>45</v>
      </c>
      <c r="AQ18" s="50">
        <v>191</v>
      </c>
      <c r="AR18" s="78">
        <v>25</v>
      </c>
      <c r="AS18" s="78">
        <v>25</v>
      </c>
      <c r="AT18" s="78">
        <v>25</v>
      </c>
      <c r="AU18" s="78">
        <v>25</v>
      </c>
      <c r="AV18" s="78">
        <v>25</v>
      </c>
      <c r="AW18" s="78">
        <v>25</v>
      </c>
      <c r="AX18" s="78">
        <v>20</v>
      </c>
      <c r="AY18" s="78">
        <v>25</v>
      </c>
    </row>
    <row r="19" spans="1:51" s="16" customFormat="1">
      <c r="A19" s="16" t="s">
        <v>95</v>
      </c>
      <c r="C19" s="17" t="s">
        <v>47</v>
      </c>
      <c r="D19" s="18" t="s">
        <v>86</v>
      </c>
      <c r="E19" s="19">
        <v>25</v>
      </c>
      <c r="F19" s="24" t="s">
        <v>49</v>
      </c>
      <c r="G19" s="24" t="s">
        <v>49</v>
      </c>
      <c r="H19" s="24" t="s">
        <v>49</v>
      </c>
      <c r="I19" s="35" t="s">
        <v>87</v>
      </c>
      <c r="J19" s="37">
        <v>25</v>
      </c>
      <c r="K19" s="34"/>
      <c r="L19" s="37">
        <v>270</v>
      </c>
      <c r="M19" s="39"/>
      <c r="N19" s="24">
        <v>50</v>
      </c>
      <c r="O19" s="23" t="s">
        <v>87</v>
      </c>
      <c r="P19" s="24">
        <v>25</v>
      </c>
      <c r="Q19" s="41" t="s">
        <v>87</v>
      </c>
      <c r="R19" s="24">
        <v>25</v>
      </c>
      <c r="S19" s="28">
        <v>52</v>
      </c>
      <c r="T19" s="28">
        <v>212</v>
      </c>
      <c r="U19" s="13">
        <v>212</v>
      </c>
      <c r="V19" s="28">
        <f>'[1]Post Gas  Pre Chiller'!Y19</f>
        <v>57</v>
      </c>
      <c r="W19" s="13">
        <v>123</v>
      </c>
      <c r="X19" s="13">
        <v>74</v>
      </c>
      <c r="Y19" s="13" t="s">
        <v>88</v>
      </c>
      <c r="Z19" s="28">
        <v>43</v>
      </c>
      <c r="AA19" s="13" t="s">
        <v>88</v>
      </c>
      <c r="AB19" s="13">
        <v>176</v>
      </c>
      <c r="AD19" s="13" t="s">
        <v>88</v>
      </c>
      <c r="AE19" s="44">
        <v>25</v>
      </c>
      <c r="AF19" s="13">
        <v>93</v>
      </c>
      <c r="AG19" s="44">
        <v>25</v>
      </c>
      <c r="AH19" s="49">
        <v>25</v>
      </c>
      <c r="AI19" s="49">
        <v>25</v>
      </c>
      <c r="AJ19" s="13">
        <v>49</v>
      </c>
      <c r="AK19" s="13">
        <v>410</v>
      </c>
      <c r="AL19" s="13">
        <v>372</v>
      </c>
      <c r="AM19" s="28" t="s">
        <v>88</v>
      </c>
      <c r="AN19" s="49">
        <v>25</v>
      </c>
      <c r="AO19" s="50">
        <v>44</v>
      </c>
      <c r="AP19" s="50">
        <v>110</v>
      </c>
      <c r="AQ19" s="50">
        <v>242</v>
      </c>
      <c r="AR19" s="78">
        <v>25</v>
      </c>
      <c r="AS19" s="78">
        <v>25</v>
      </c>
      <c r="AT19" s="78">
        <v>25</v>
      </c>
      <c r="AU19" s="78">
        <v>25</v>
      </c>
      <c r="AV19" s="78">
        <v>25</v>
      </c>
      <c r="AW19" s="78">
        <v>25</v>
      </c>
      <c r="AX19" s="78">
        <v>20</v>
      </c>
      <c r="AY19" s="78">
        <v>25</v>
      </c>
    </row>
    <row r="20" spans="1:51" s="16" customFormat="1">
      <c r="A20" s="16" t="s">
        <v>96</v>
      </c>
      <c r="C20" s="17" t="s">
        <v>47</v>
      </c>
      <c r="D20" s="18" t="s">
        <v>86</v>
      </c>
      <c r="E20" s="19">
        <v>25</v>
      </c>
      <c r="F20" s="24" t="s">
        <v>49</v>
      </c>
      <c r="G20" s="24" t="s">
        <v>49</v>
      </c>
      <c r="H20" s="24" t="s">
        <v>49</v>
      </c>
      <c r="I20" s="35" t="s">
        <v>87</v>
      </c>
      <c r="J20" s="37">
        <v>25</v>
      </c>
      <c r="K20" s="34"/>
      <c r="L20" s="37">
        <v>337</v>
      </c>
      <c r="M20" s="39"/>
      <c r="N20" s="24">
        <v>48</v>
      </c>
      <c r="O20" s="23" t="s">
        <v>87</v>
      </c>
      <c r="P20" s="24">
        <v>25</v>
      </c>
      <c r="Q20" s="41" t="s">
        <v>87</v>
      </c>
      <c r="R20" s="24">
        <v>25</v>
      </c>
      <c r="S20" s="28">
        <v>52</v>
      </c>
      <c r="T20" s="28">
        <v>242</v>
      </c>
      <c r="U20" s="13">
        <v>242</v>
      </c>
      <c r="V20" s="28">
        <f>'[1]Post Gas  Pre Chiller'!Y20</f>
        <v>77</v>
      </c>
      <c r="W20" s="13">
        <v>120</v>
      </c>
      <c r="X20" s="13">
        <v>117</v>
      </c>
      <c r="Y20" s="13" t="s">
        <v>88</v>
      </c>
      <c r="Z20" s="28">
        <v>174</v>
      </c>
      <c r="AA20" s="13" t="s">
        <v>88</v>
      </c>
      <c r="AB20" s="13">
        <v>194</v>
      </c>
      <c r="AD20" s="13" t="s">
        <v>88</v>
      </c>
      <c r="AE20" s="44">
        <v>25</v>
      </c>
      <c r="AF20" s="13">
        <v>147</v>
      </c>
      <c r="AG20" s="44">
        <v>25</v>
      </c>
      <c r="AH20" s="49">
        <v>25</v>
      </c>
      <c r="AI20" s="49">
        <v>25</v>
      </c>
      <c r="AJ20" s="13">
        <v>65</v>
      </c>
      <c r="AK20" s="13">
        <v>509</v>
      </c>
      <c r="AL20" s="13">
        <v>367</v>
      </c>
      <c r="AM20" s="28" t="s">
        <v>88</v>
      </c>
      <c r="AN20" s="49">
        <v>25</v>
      </c>
      <c r="AO20" s="50">
        <v>50</v>
      </c>
      <c r="AP20" s="50">
        <v>124</v>
      </c>
      <c r="AQ20" s="50">
        <v>193</v>
      </c>
      <c r="AR20" s="50">
        <v>167</v>
      </c>
      <c r="AS20" s="50">
        <v>47</v>
      </c>
      <c r="AT20" s="50">
        <v>46</v>
      </c>
      <c r="AU20" s="78">
        <v>25</v>
      </c>
      <c r="AV20" s="78">
        <v>25</v>
      </c>
      <c r="AW20" s="78">
        <v>25</v>
      </c>
      <c r="AX20" s="78">
        <v>21</v>
      </c>
      <c r="AY20" s="78">
        <v>25</v>
      </c>
    </row>
    <row r="21" spans="1:51" s="16" customFormat="1">
      <c r="A21" s="16" t="s">
        <v>97</v>
      </c>
      <c r="C21" s="17" t="s">
        <v>47</v>
      </c>
      <c r="D21" s="18" t="s">
        <v>86</v>
      </c>
      <c r="E21" s="19">
        <v>1829</v>
      </c>
      <c r="F21" s="24" t="s">
        <v>49</v>
      </c>
      <c r="G21" s="24" t="s">
        <v>49</v>
      </c>
      <c r="H21" s="24" t="s">
        <v>49</v>
      </c>
      <c r="I21" s="35" t="s">
        <v>71</v>
      </c>
      <c r="J21" s="37">
        <v>115</v>
      </c>
      <c r="K21" s="34"/>
      <c r="L21" s="37">
        <v>1736</v>
      </c>
      <c r="M21" s="39"/>
      <c r="N21" s="24">
        <v>2105</v>
      </c>
      <c r="O21" s="25"/>
      <c r="P21" s="24">
        <v>294</v>
      </c>
      <c r="Q21" s="41"/>
      <c r="R21" s="24">
        <v>625</v>
      </c>
      <c r="S21" s="28">
        <v>1352</v>
      </c>
      <c r="T21" s="28">
        <v>1163</v>
      </c>
      <c r="U21" s="13">
        <v>1163</v>
      </c>
      <c r="V21" s="28">
        <f>'[1]Post Gas  Pre Chiller'!Y21</f>
        <v>1103</v>
      </c>
      <c r="W21" s="13">
        <v>436</v>
      </c>
      <c r="X21" s="13">
        <v>2004</v>
      </c>
      <c r="Y21" s="13">
        <v>706</v>
      </c>
      <c r="Z21" s="28">
        <v>1255</v>
      </c>
      <c r="AA21" s="13">
        <v>1997</v>
      </c>
      <c r="AB21" s="13">
        <v>2126</v>
      </c>
      <c r="AD21" s="13">
        <v>887</v>
      </c>
      <c r="AE21" s="13">
        <v>2038</v>
      </c>
      <c r="AF21" s="13">
        <v>2127</v>
      </c>
      <c r="AG21" s="13">
        <v>972</v>
      </c>
      <c r="AH21" s="13">
        <v>530</v>
      </c>
      <c r="AI21" s="13">
        <v>1900</v>
      </c>
      <c r="AJ21" s="13">
        <v>2763</v>
      </c>
      <c r="AK21" s="13">
        <v>2295</v>
      </c>
      <c r="AL21" s="13">
        <v>2607</v>
      </c>
      <c r="AM21" s="28" t="s">
        <v>88</v>
      </c>
      <c r="AN21" s="13">
        <v>3897</v>
      </c>
      <c r="AO21" s="52">
        <v>3557</v>
      </c>
      <c r="AP21" s="52">
        <v>2143</v>
      </c>
      <c r="AQ21" s="52">
        <v>3314</v>
      </c>
      <c r="AR21" s="52">
        <v>72</v>
      </c>
      <c r="AS21" s="52">
        <v>1895</v>
      </c>
      <c r="AT21" s="52">
        <v>1438</v>
      </c>
      <c r="AU21" s="52">
        <v>1644</v>
      </c>
      <c r="AV21" s="52">
        <v>961</v>
      </c>
      <c r="AW21" s="52">
        <v>2121</v>
      </c>
      <c r="AX21" s="52">
        <v>2243</v>
      </c>
      <c r="AY21" s="52">
        <v>2188</v>
      </c>
    </row>
    <row r="22" spans="1:51">
      <c r="G22" s="30"/>
      <c r="H22" s="30"/>
    </row>
  </sheetData>
  <mergeCells count="10">
    <mergeCell ref="I2:J2"/>
    <mergeCell ref="K2:L2"/>
    <mergeCell ref="Q2:R2"/>
    <mergeCell ref="M2:N2"/>
    <mergeCell ref="O2:P2"/>
    <mergeCell ref="Q1:R1"/>
    <mergeCell ref="O1:P1"/>
    <mergeCell ref="M1:N1"/>
    <mergeCell ref="K1:L1"/>
    <mergeCell ref="I1:J1"/>
  </mergeCells>
  <phoneticPr fontId="13" type="noConversion"/>
  <conditionalFormatting sqref="D3:D11">
    <cfRule type="cellIs" dxfId="2" priority="6" operator="equal">
      <formula>""</formula>
    </cfRule>
  </conditionalFormatting>
  <conditionalFormatting sqref="D12">
    <cfRule type="cellIs" dxfId="1" priority="4" operator="equal">
      <formula>""</formula>
    </cfRule>
  </conditionalFormatting>
  <conditionalFormatting sqref="D13:D21">
    <cfRule type="cellIs" dxfId="0" priority="3" operator="equal">
      <formula>""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2745e8-e224-48e8-a2e3-254862b8c2f5">
      <Value>181</Value>
      <Value>12</Value>
      <Value>10</Value>
      <Value>9</Value>
      <Value>38</Value>
    </TaxCatchAll>
    <EAReceivedDate xmlns="eebef177-55b5-4448-a5fb-28ea454417ee">2023-06-05T23:00:00+00:00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epr-kp3394ze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10281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Northumbrian Water Ltd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2023-06-05T23:00:00+00:00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-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NE28 0QD</FacilityAddressPostcode>
    <ExternalAuthor xmlns="eebef177-55b5-4448-a5fb-28ea454417ee">Northumbrian Water Ltd</ExternalAuthor>
    <SiteName xmlns="eebef177-55b5-4448-a5fb-28ea454417ee">Howdon S T W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lcf76f155ced4ddcb4097134ff3c332f xmlns="13c3dd66-95f8-469c-aefa-160cfe61df31">
      <Terms xmlns="http://schemas.microsoft.com/office/infopath/2007/PartnerControls"/>
    </lcf76f155ced4ddcb4097134ff3c332f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Howdon S T W   Northumberland Dock Road  Howden  Wallsend  Tyne &amp; Wear  NE28 0QD</FacilityAddress>
    <SharedWithUsers xmlns="8595a0ec-c146-4eeb-925a-270f4bc4be63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A4CEBB1D6A641A4E837F1E441D55020D" ma:contentTypeVersion="45" ma:contentTypeDescription="Create a new document." ma:contentTypeScope="" ma:versionID="327369806bc432c40866bc25d8eae669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13c3dd66-95f8-469c-aefa-160cfe61df31" targetNamespace="http://schemas.microsoft.com/office/2006/metadata/properties" ma:root="true" ma:fieldsID="5c2538d7a390a5059afe17187c6a1a47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13c3dd66-95f8-469c-aefa-160cfe61df3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3dd66-95f8-469c-aefa-160cfe61d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B1100A-660B-4BE6-A90D-BD926BFA7EB3}"/>
</file>

<file path=customXml/itemProps2.xml><?xml version="1.0" encoding="utf-8"?>
<ds:datastoreItem xmlns:ds="http://schemas.openxmlformats.org/officeDocument/2006/customXml" ds:itemID="{9CC27B57-1BA6-46AF-AA61-5C2E0428FD8B}"/>
</file>

<file path=customXml/itemProps3.xml><?xml version="1.0" encoding="utf-8"?>
<ds:datastoreItem xmlns:ds="http://schemas.openxmlformats.org/officeDocument/2006/customXml" ds:itemID="{B3AA2051-7DC7-4FCD-B393-A35BEA8EBA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Exova Catalyst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Elliott</dc:creator>
  <cp:keywords/>
  <dc:description/>
  <cp:lastModifiedBy/>
  <cp:revision/>
  <dcterms:created xsi:type="dcterms:W3CDTF">2018-09-26T08:37:19Z</dcterms:created>
  <dcterms:modified xsi:type="dcterms:W3CDTF">2023-09-28T14:20:08Z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0x0101000E9AD557692E154F9D2697C8C6432F7600A4CEBB1D6A641A4E837F1E441D55020D</vt:lpwstr>
  </property>
  <property fmtid="{D5CDD505-2E9C-101B-9397-08002B2CF9AE}" pid="3" name="Data Protection">
    <vt:lpwstr>2;#Unknown|d6c23ab4-5ca0-449a-b3c4-bcd121b73660</vt:lpwstr>
  </property>
  <property fmtid="{D5CDD505-2E9C-101B-9397-08002B2CF9AE}" pid="4" name="Retention">
    <vt:lpwstr>3;#7|ccc6875f-8bc3-48b9-9b72-e27457aa5ce4</vt:lpwstr>
  </property>
  <property fmtid="{D5CDD505-2E9C-101B-9397-08002B2CF9AE}" pid="5" name="_dlc_DocIdItemGuid">
    <vt:lpwstr>2fb501a4-957f-4d27-8618-e960f5f9ec36</vt:lpwstr>
  </property>
  <property fmtid="{D5CDD505-2E9C-101B-9397-08002B2CF9AE}" pid="6" name="Data Classification">
    <vt:lpwstr>1;#Internal|78588ca9-23cc-44a4-9006-95c2deff13a9</vt:lpwstr>
  </property>
  <property fmtid="{D5CDD505-2E9C-101B-9397-08002B2CF9AE}" pid="7" name="Order">
    <vt:r8>1181700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SharedWithUsers">
    <vt:lpwstr/>
  </property>
  <property fmtid="{D5CDD505-2E9C-101B-9397-08002B2CF9AE}" pid="11" name="TriggerFlowInfo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Function">
    <vt:lpwstr/>
  </property>
  <property fmtid="{D5CDD505-2E9C-101B-9397-08002B2CF9AE}" pid="17" name="_ExtendedDescription">
    <vt:lpwstr/>
  </property>
  <property fmtid="{D5CDD505-2E9C-101B-9397-08002B2CF9AE}" pid="18" name="TaxKeyword">
    <vt:lpwstr/>
  </property>
  <property fmtid="{D5CDD505-2E9C-101B-9397-08002B2CF9AE}" pid="19" name="PermitDocumentType">
    <vt:lpwstr/>
  </property>
  <property fmtid="{D5CDD505-2E9C-101B-9397-08002B2CF9AE}" pid="20" name="MediaServiceImageTags">
    <vt:lpwstr/>
  </property>
  <property fmtid="{D5CDD505-2E9C-101B-9397-08002B2CF9AE}" pid="21" name="TypeofPermit">
    <vt:lpwstr>9;#N/A - Do not select for New Permits|0430e4c2-ee0a-4b2d-9af6-df735aafbcb2</vt:lpwstr>
  </property>
  <property fmtid="{D5CDD505-2E9C-101B-9397-08002B2CF9AE}" pid="22" name="DisclosureStatus">
    <vt:lpwstr>181;#Public Register|f1fcf6a6-5d97-4f1d-964e-a2f916eb1f18</vt:lpwstr>
  </property>
  <property fmtid="{D5CDD505-2E9C-101B-9397-08002B2CF9AE}" pid="23" name="ActivityGrouping">
    <vt:lpwstr>12;#Application ＆ Associated Docs|5eadfd3c-6deb-44e1-b7e1-16accd427bec</vt:lpwstr>
  </property>
  <property fmtid="{D5CDD505-2E9C-101B-9397-08002B2CF9AE}" pid="24" name="RegulatedActivityClass">
    <vt:lpwstr>38;#Installations|645f1c9c-65df-490a-9ce3-4a2aa7c5ff7f</vt:lpwstr>
  </property>
  <property fmtid="{D5CDD505-2E9C-101B-9397-08002B2CF9AE}" pid="25" name="Catchment">
    <vt:lpwstr/>
  </property>
  <property fmtid="{D5CDD505-2E9C-101B-9397-08002B2CF9AE}" pid="26" name="MajorProjectID">
    <vt:lpwstr/>
  </property>
  <property fmtid="{D5CDD505-2E9C-101B-9397-08002B2CF9AE}" pid="27" name="StandardRulesID">
    <vt:lpwstr/>
  </property>
  <property fmtid="{D5CDD505-2E9C-101B-9397-08002B2CF9AE}" pid="28" name="CessationStatus">
    <vt:lpwstr/>
  </property>
  <property fmtid="{D5CDD505-2E9C-101B-9397-08002B2CF9AE}" pid="29" name="Regime">
    <vt:lpwstr>10;#EPR|0e5af97d-1a8c-4d8f-a20b-528a11cab1f6</vt:lpwstr>
  </property>
  <property fmtid="{D5CDD505-2E9C-101B-9397-08002B2CF9AE}" pid="30" name="RegulatedActivitySub-Class">
    <vt:lpwstr/>
  </property>
  <property fmtid="{D5CDD505-2E9C-101B-9397-08002B2CF9AE}" pid="31" name="EventType1">
    <vt:lpwstr/>
  </property>
</Properties>
</file>