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XP3027LGA001/"/>
    </mc:Choice>
  </mc:AlternateContent>
  <xr:revisionPtr revIDLastSave="0" documentId="8_{F3A4BCBD-CBAE-45C1-B08A-0619BE19AB38}" xr6:coauthVersionLast="47" xr6:coauthVersionMax="47" xr10:uidLastSave="{00000000-0000-0000-0000-000000000000}"/>
  <bookViews>
    <workbookView xWindow="-120" yWindow="-120" windowWidth="29040" windowHeight="15720" activeTab="1" xr2:uid="{F28106D1-EA09-4BD1-B829-A289BBB3AF07}"/>
  </bookViews>
  <sheets>
    <sheet name="Model data" sheetId="1" r:id="rId1"/>
    <sheet name="Truro 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E37" i="1"/>
  <c r="F37" i="1"/>
  <c r="E38" i="1"/>
  <c r="F38" i="1"/>
  <c r="E39" i="1"/>
  <c r="F39" i="1"/>
  <c r="E36" i="1"/>
  <c r="E35" i="1"/>
  <c r="O9" i="1" l="1" a="1"/>
  <c r="O12" i="1" a="1"/>
  <c r="O15" i="1" a="1"/>
  <c r="O7" i="1" a="1"/>
  <c r="O10" i="1" a="1"/>
  <c r="O13" i="1" a="1"/>
  <c r="O8" i="1" a="1"/>
  <c r="O11" i="1" a="1"/>
  <c r="O14" i="1" a="1"/>
  <c r="O6" i="1" a="1"/>
  <c r="N8" i="1" a="1"/>
  <c r="N9" i="1" a="1"/>
  <c r="N12" i="1" a="1"/>
  <c r="N15" i="1" a="1"/>
  <c r="N7" i="1" a="1"/>
  <c r="N10" i="1" a="1"/>
  <c r="N13" i="1" a="1"/>
  <c r="N11" i="1" a="1"/>
  <c r="N14" i="1" a="1"/>
  <c r="N6" i="1" a="1"/>
  <c r="O14" i="1" l="1"/>
  <c r="O11" i="1"/>
  <c r="O8" i="1"/>
  <c r="O13" i="1"/>
  <c r="O10" i="1"/>
  <c r="O7" i="1"/>
  <c r="O15" i="1"/>
  <c r="O12" i="1"/>
  <c r="O9" i="1"/>
  <c r="O6" i="1"/>
  <c r="N14" i="1"/>
  <c r="N11" i="1"/>
  <c r="N13" i="1"/>
  <c r="N10" i="1"/>
  <c r="N7" i="1"/>
  <c r="N15" i="1"/>
  <c r="N12" i="1"/>
  <c r="N9" i="1"/>
  <c r="N8" i="1"/>
  <c r="N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<sst xmlns="http://schemas.openxmlformats.org/spreadsheetml/2006/main" count="168" uniqueCount="87">
  <si>
    <t>Name</t>
  </si>
  <si>
    <t>ID</t>
  </si>
  <si>
    <t>Type</t>
  </si>
  <si>
    <t>Source</t>
  </si>
  <si>
    <t>A</t>
  </si>
  <si>
    <t>lin</t>
  </si>
  <si>
    <t>loader_Compacting_metal_bin</t>
  </si>
  <si>
    <t>Lw (c)</t>
  </si>
  <si>
    <t>loader_Compacting_green_waste_bin</t>
  </si>
  <si>
    <t>loader_Compacting_cardboard_waste_bin</t>
  </si>
  <si>
    <t>loader_Compacting_timber_waste_bin</t>
  </si>
  <si>
    <t>Empty_Bin_Loaded_HGV</t>
  </si>
  <si>
    <t>reverse_beeper</t>
  </si>
  <si>
    <t>Lw</t>
  </si>
  <si>
    <t>HGV_delivery_noise</t>
  </si>
  <si>
    <t>Car_movement</t>
  </si>
  <si>
    <t>Bin_transfer (Truro data)</t>
  </si>
  <si>
    <t>Bin_transfer</t>
  </si>
  <si>
    <t>Truro measurements from LT1</t>
  </si>
  <si>
    <t>Bin_Compaction_Metal</t>
  </si>
  <si>
    <t>Bin_Compaction_Green</t>
  </si>
  <si>
    <t>Bin_Compaction_Cardboard</t>
  </si>
  <si>
    <t>Bin_Compaction_Timber</t>
  </si>
  <si>
    <t>CSA data</t>
  </si>
  <si>
    <t>Distance</t>
  </si>
  <si>
    <t>Distance (m)</t>
  </si>
  <si>
    <t>Model Sound Power Levels</t>
  </si>
  <si>
    <t>measurement from existing Newquay HWRC</t>
  </si>
  <si>
    <t>Noise Measurements (sound pressure levels)</t>
  </si>
  <si>
    <t>Sound pressure levels converted from measurement via SWL =  SPL + 20*LOG10(distance / 1m) + 8 dB (hemi-spherical)</t>
  </si>
  <si>
    <t>SPL</t>
  </si>
  <si>
    <t>LT1</t>
  </si>
  <si>
    <t>Date</t>
  </si>
  <si>
    <t>Start Time</t>
  </si>
  <si>
    <t>Activity Description</t>
  </si>
  <si>
    <t>Duration (Minutes)</t>
  </si>
  <si>
    <t>Actual duration</t>
  </si>
  <si>
    <t>Start row</t>
  </si>
  <si>
    <t>End row</t>
  </si>
  <si>
    <t>LAeq</t>
  </si>
  <si>
    <t>LAmax</t>
  </si>
  <si>
    <t>Bin compaction Bin 4, green, Bin 8 metal, bin 9 cardboard, Bin 10 black back</t>
  </si>
  <si>
    <t>Metal bin (#8) exhange with reverse beepers</t>
  </si>
  <si>
    <t>Exchange</t>
  </si>
  <si>
    <t>Plant movement</t>
  </si>
  <si>
    <t>Compaction bulk</t>
  </si>
  <si>
    <t>Compaction 'green'</t>
  </si>
  <si>
    <t>Compaction green</t>
  </si>
  <si>
    <t>Bulky metal, card, compaction wood, green</t>
  </si>
  <si>
    <t>Compaction (card, wood, card, black bag)</t>
  </si>
  <si>
    <t>Compaction black bag, card, bulky energy</t>
  </si>
  <si>
    <t>Park digger up to park</t>
  </si>
  <si>
    <t>Bin compaction</t>
  </si>
  <si>
    <t>Bin exchange - 2 lorries</t>
  </si>
  <si>
    <t>Bin compaction &amp; park up top</t>
  </si>
  <si>
    <t>Newquay HWRC source measurements</t>
  </si>
  <si>
    <t>Activity</t>
  </si>
  <si>
    <t>Duration</t>
  </si>
  <si>
    <t>LAeq,T</t>
  </si>
  <si>
    <t>Laeq @ 10m</t>
  </si>
  <si>
    <t>360 Loader: Compacting metal bin</t>
  </si>
  <si>
    <t>3m*</t>
  </si>
  <si>
    <t>360 Loader: Compacting green waste bin</t>
  </si>
  <si>
    <t>360 Loader: Compacting cardboard waste bin</t>
  </si>
  <si>
    <t>360 Loader: Compacting timber waste bin</t>
  </si>
  <si>
    <t>Bin being loaded to HGV</t>
  </si>
  <si>
    <t>5m</t>
  </si>
  <si>
    <t>* from bin edge</t>
  </si>
  <si>
    <t>Truro data determined from LT1</t>
  </si>
  <si>
    <t>LAeq @ 10m</t>
  </si>
  <si>
    <t>63 Hz</t>
  </si>
  <si>
    <t>125 Hz</t>
  </si>
  <si>
    <t>250 Hz</t>
  </si>
  <si>
    <t>500 Hz</t>
  </si>
  <si>
    <t>1 kHz</t>
  </si>
  <si>
    <t>2 kHz</t>
  </si>
  <si>
    <t>4 kHz</t>
  </si>
  <si>
    <t>8 kHz</t>
  </si>
  <si>
    <t>dBA</t>
  </si>
  <si>
    <t xml:space="preserve">Compacting wood (Bin 2) </t>
  </si>
  <si>
    <t>Compacting Green waste (Bin 4)</t>
  </si>
  <si>
    <t>Compacting metal waste (Bin 8)</t>
  </si>
  <si>
    <t>Compacting cardboard waste (Bin 9)</t>
  </si>
  <si>
    <t>Compacting blackbin waste (Bin 10)</t>
  </si>
  <si>
    <t>Bin Transfer</t>
  </si>
  <si>
    <t>10*</t>
  </si>
  <si>
    <t>* corrected to 10m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</si>
</sst>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ikeMcloughlin\AppData\Roaming\Microsoft\AddIns\Pace2k-dev.xlam" TargetMode="External"/><Relationship Id="rId1" Type="http://schemas.openxmlformats.org/officeDocument/2006/relationships/externalLinkPath" Target="https://defra.sharepoint.com/Users/MikeMcloughlin/AppData/Roaming/Microsoft/AddIns/Pace2k-dev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  <sheetName val="Pace2k-dev"/>
    </sheetNames>
    <definedNames>
      <definedName name="dBA"/>
      <definedName name="dbsum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89F5-DCB0-4189-8607-451FAA10CC6C}">
  <dimension ref="B3:P39"/>
  <sheetViews>
    <sheetView workbookViewId="0">
      <selection activeCell="F15" sqref="F15"/>
    </sheetView>
  </sheetViews>
  <sheetFormatPr defaultRowHeight="15" x14ac:dyDescent="0.25"/>
  <cols>
    <col min="2" max="3" width="39" bestFit="1" customWidth="1"/>
    <col min="4" max="4" width="9.140625" style="1"/>
  </cols>
  <sheetData>
    <row r="3" spans="2:16" x14ac:dyDescent="0.25">
      <c r="B3" s="3" t="s">
        <v>28</v>
      </c>
    </row>
    <row r="5" spans="2:16" x14ac:dyDescent="0.25">
      <c r="B5" t="s">
        <v>3</v>
      </c>
      <c r="C5" s="1" t="s">
        <v>25</v>
      </c>
      <c r="D5" s="1" t="s">
        <v>2</v>
      </c>
      <c r="E5" s="1">
        <v>31.5</v>
      </c>
      <c r="F5" s="1">
        <v>63</v>
      </c>
      <c r="G5" s="1">
        <v>125</v>
      </c>
      <c r="H5" s="1">
        <v>250</v>
      </c>
      <c r="I5" s="1">
        <v>500</v>
      </c>
      <c r="J5" s="1">
        <v>1000</v>
      </c>
      <c r="K5" s="1">
        <v>2000</v>
      </c>
      <c r="L5" s="1">
        <v>4000</v>
      </c>
      <c r="M5" s="1">
        <v>8000</v>
      </c>
      <c r="N5" s="1" t="s">
        <v>4</v>
      </c>
      <c r="O5" s="1" t="s">
        <v>5</v>
      </c>
      <c r="P5" t="s">
        <v>3</v>
      </c>
    </row>
    <row r="6" spans="2:16" x14ac:dyDescent="0.25">
      <c r="B6" t="s">
        <v>6</v>
      </c>
      <c r="C6" s="1">
        <v>4</v>
      </c>
      <c r="D6" s="1" t="s">
        <v>30</v>
      </c>
      <c r="E6" s="1">
        <v>79</v>
      </c>
      <c r="F6" s="1">
        <v>76</v>
      </c>
      <c r="G6" s="1">
        <v>78</v>
      </c>
      <c r="H6" s="1">
        <v>80</v>
      </c>
      <c r="I6" s="1">
        <v>79</v>
      </c>
      <c r="J6" s="1">
        <v>80</v>
      </c>
      <c r="K6" s="1">
        <v>79</v>
      </c>
      <c r="L6" s="1">
        <v>77</v>
      </c>
      <c r="M6" s="1">
        <v>74</v>
      </c>
      <c r="N6" s="4" cm="1">
        <f t="array" ref="N6">[1]!dBA(E6:M6)</f>
        <v>85.30706423481324</v>
      </c>
      <c r="O6" s="4" cm="1">
        <f t="array" ref="O6">[1]!dbsum(E6:M6)</f>
        <v>87.898925798313869</v>
      </c>
      <c r="P6" t="s">
        <v>27</v>
      </c>
    </row>
    <row r="7" spans="2:16" x14ac:dyDescent="0.25">
      <c r="B7" t="s">
        <v>8</v>
      </c>
      <c r="C7" s="1">
        <v>4</v>
      </c>
      <c r="D7" s="1" t="s">
        <v>30</v>
      </c>
      <c r="E7" s="1">
        <v>74</v>
      </c>
      <c r="F7" s="1">
        <v>73</v>
      </c>
      <c r="G7" s="1">
        <v>71</v>
      </c>
      <c r="H7" s="1">
        <v>74</v>
      </c>
      <c r="I7" s="1">
        <v>72</v>
      </c>
      <c r="J7" s="1">
        <v>68</v>
      </c>
      <c r="K7" s="1">
        <v>67</v>
      </c>
      <c r="L7" s="1">
        <v>63</v>
      </c>
      <c r="M7" s="1">
        <v>54</v>
      </c>
      <c r="N7" s="4" cm="1">
        <f t="array" ref="N7">[1]!dBA(E7:M7)</f>
        <v>74.292254487358989</v>
      </c>
      <c r="O7" s="4" cm="1">
        <f t="array" ref="O7">[1]!dbsum(E7:M7)</f>
        <v>80.499790558968428</v>
      </c>
      <c r="P7" t="s">
        <v>27</v>
      </c>
    </row>
    <row r="8" spans="2:16" x14ac:dyDescent="0.25">
      <c r="B8" t="s">
        <v>9</v>
      </c>
      <c r="C8" s="1">
        <v>4</v>
      </c>
      <c r="D8" s="1" t="s">
        <v>30</v>
      </c>
      <c r="E8" s="1">
        <v>74</v>
      </c>
      <c r="F8" s="1">
        <v>73</v>
      </c>
      <c r="G8" s="1">
        <v>71</v>
      </c>
      <c r="H8" s="1">
        <v>74</v>
      </c>
      <c r="I8" s="1">
        <v>72</v>
      </c>
      <c r="J8" s="1">
        <v>68</v>
      </c>
      <c r="K8" s="1">
        <v>67</v>
      </c>
      <c r="L8" s="1">
        <v>63</v>
      </c>
      <c r="M8" s="1">
        <v>54</v>
      </c>
      <c r="N8" s="4" cm="1">
        <f t="array" ref="N8">[1]!dBA(E8:M8)</f>
        <v>74.292254487358989</v>
      </c>
      <c r="O8" s="4" cm="1">
        <f t="array" ref="O8">[1]!dbsum(E8:M8)</f>
        <v>80.499790558968428</v>
      </c>
      <c r="P8" t="s">
        <v>27</v>
      </c>
    </row>
    <row r="9" spans="2:16" x14ac:dyDescent="0.25">
      <c r="B9" t="s">
        <v>10</v>
      </c>
      <c r="C9" s="1">
        <v>4</v>
      </c>
      <c r="D9" s="1" t="s">
        <v>30</v>
      </c>
      <c r="E9" s="1">
        <v>79</v>
      </c>
      <c r="F9" s="1">
        <v>78</v>
      </c>
      <c r="G9" s="1">
        <v>78</v>
      </c>
      <c r="H9" s="1">
        <v>81</v>
      </c>
      <c r="I9" s="1">
        <v>79</v>
      </c>
      <c r="J9" s="1">
        <v>78</v>
      </c>
      <c r="K9" s="1">
        <v>77</v>
      </c>
      <c r="L9" s="1">
        <v>74</v>
      </c>
      <c r="M9" s="1">
        <v>68</v>
      </c>
      <c r="N9" s="4" cm="1">
        <f t="array" ref="N9">[1]!dBA(E9:M9)</f>
        <v>83.458706619398015</v>
      </c>
      <c r="O9" s="4" cm="1">
        <f t="array" ref="O9">[1]!dbsum(E9:M9)</f>
        <v>87.447564156286987</v>
      </c>
      <c r="P9" t="s">
        <v>27</v>
      </c>
    </row>
    <row r="10" spans="2:16" x14ac:dyDescent="0.25">
      <c r="B10" t="s">
        <v>11</v>
      </c>
      <c r="C10" s="1">
        <v>6</v>
      </c>
      <c r="D10" s="1" t="s">
        <v>30</v>
      </c>
      <c r="E10" s="1">
        <v>86</v>
      </c>
      <c r="F10" s="1">
        <v>76</v>
      </c>
      <c r="G10" s="1">
        <v>73</v>
      </c>
      <c r="H10" s="1">
        <v>71</v>
      </c>
      <c r="I10" s="1">
        <v>73</v>
      </c>
      <c r="J10" s="1">
        <v>72</v>
      </c>
      <c r="K10" s="1">
        <v>76</v>
      </c>
      <c r="L10" s="1">
        <v>67</v>
      </c>
      <c r="M10" s="1">
        <v>60</v>
      </c>
      <c r="N10" s="4" cm="1">
        <f t="array" ref="N10">[1]!dBA(E10:M10)</f>
        <v>79.402578144879911</v>
      </c>
      <c r="O10" s="4" cm="1">
        <f t="array" ref="O10">[1]!dbsum(E10:M10)</f>
        <v>87.420050896765616</v>
      </c>
      <c r="P10" t="s">
        <v>27</v>
      </c>
    </row>
    <row r="11" spans="2:16" x14ac:dyDescent="0.25">
      <c r="B11" t="s">
        <v>16</v>
      </c>
      <c r="C11" s="1" t="s">
        <v>85</v>
      </c>
      <c r="D11" s="1" t="s">
        <v>30</v>
      </c>
      <c r="E11" s="1">
        <v>0</v>
      </c>
      <c r="F11" s="1">
        <v>77</v>
      </c>
      <c r="G11" s="1">
        <v>74</v>
      </c>
      <c r="H11" s="1">
        <v>77</v>
      </c>
      <c r="I11" s="1">
        <v>73</v>
      </c>
      <c r="J11" s="1">
        <v>70</v>
      </c>
      <c r="K11" s="1">
        <v>69</v>
      </c>
      <c r="L11" s="1">
        <v>64</v>
      </c>
      <c r="M11" s="1">
        <v>55</v>
      </c>
      <c r="N11" s="4" cm="1">
        <f t="array" ref="N11">[1]!dBA(E11:M11)</f>
        <v>76.109143218708439</v>
      </c>
      <c r="O11" s="4" cm="1">
        <f t="array" ref="O11">[1]!dbsum(E11:M11)</f>
        <v>82.203182036451196</v>
      </c>
      <c r="P11" t="s">
        <v>18</v>
      </c>
    </row>
    <row r="12" spans="2:16" x14ac:dyDescent="0.25">
      <c r="B12" t="s">
        <v>19</v>
      </c>
      <c r="C12" s="1" t="s">
        <v>85</v>
      </c>
      <c r="D12" s="1" t="s">
        <v>30</v>
      </c>
      <c r="E12" s="1">
        <v>0</v>
      </c>
      <c r="F12" s="1">
        <v>81</v>
      </c>
      <c r="G12" s="1">
        <v>79</v>
      </c>
      <c r="H12" s="1">
        <v>81</v>
      </c>
      <c r="I12" s="1">
        <v>78</v>
      </c>
      <c r="J12" s="1">
        <v>74</v>
      </c>
      <c r="K12" s="1">
        <v>73</v>
      </c>
      <c r="L12" s="1">
        <v>68</v>
      </c>
      <c r="M12" s="1">
        <v>57</v>
      </c>
      <c r="N12" s="4" cm="1">
        <f t="array" ref="N12">[1]!dBA(E12:M12)</f>
        <v>80.368532942782522</v>
      </c>
      <c r="O12" s="4" cm="1">
        <f t="array" ref="O12">[1]!dbsum(E12:M12)</f>
        <v>86.495255650304017</v>
      </c>
      <c r="P12" t="s">
        <v>18</v>
      </c>
    </row>
    <row r="13" spans="2:16" x14ac:dyDescent="0.25">
      <c r="B13" t="s">
        <v>20</v>
      </c>
      <c r="C13" s="1" t="s">
        <v>85</v>
      </c>
      <c r="D13" s="1" t="s">
        <v>30</v>
      </c>
      <c r="E13" s="1">
        <v>0</v>
      </c>
      <c r="F13" s="1">
        <v>78</v>
      </c>
      <c r="G13" s="1">
        <v>73</v>
      </c>
      <c r="H13" s="1">
        <v>77</v>
      </c>
      <c r="I13" s="1">
        <v>78</v>
      </c>
      <c r="J13" s="1">
        <v>73</v>
      </c>
      <c r="K13" s="1">
        <v>72</v>
      </c>
      <c r="L13" s="1">
        <v>65</v>
      </c>
      <c r="M13" s="1">
        <v>53</v>
      </c>
      <c r="N13" s="4" cm="1">
        <f t="array" ref="N13">[1]!dBA(E13:M13)</f>
        <v>79.151606382402008</v>
      </c>
      <c r="O13" s="4" cm="1">
        <f t="array" ref="O13">[1]!dbsum(E13:M13)</f>
        <v>83.718547473293967</v>
      </c>
      <c r="P13" t="s">
        <v>18</v>
      </c>
    </row>
    <row r="14" spans="2:16" x14ac:dyDescent="0.25">
      <c r="B14" t="s">
        <v>21</v>
      </c>
      <c r="C14" s="1" t="s">
        <v>85</v>
      </c>
      <c r="D14" s="1" t="s">
        <v>30</v>
      </c>
      <c r="E14" s="1">
        <v>0</v>
      </c>
      <c r="F14" s="1">
        <v>80</v>
      </c>
      <c r="G14" s="1">
        <v>76</v>
      </c>
      <c r="H14" s="1">
        <v>81</v>
      </c>
      <c r="I14" s="1">
        <v>76</v>
      </c>
      <c r="J14" s="1">
        <v>73</v>
      </c>
      <c r="K14" s="1">
        <v>72</v>
      </c>
      <c r="L14" s="1">
        <v>65</v>
      </c>
      <c r="M14" s="1">
        <v>53</v>
      </c>
      <c r="N14" s="4" cm="1">
        <f t="array" ref="N14">[1]!dBA(E14:M14)</f>
        <v>79.14236548673864</v>
      </c>
      <c r="O14" s="4" cm="1">
        <f t="array" ref="O14">[1]!dbsum(E14:M14)</f>
        <v>85.374127267011403</v>
      </c>
      <c r="P14" t="s">
        <v>18</v>
      </c>
    </row>
    <row r="15" spans="2:16" x14ac:dyDescent="0.25">
      <c r="B15" t="s">
        <v>22</v>
      </c>
      <c r="C15" s="1" t="s">
        <v>85</v>
      </c>
      <c r="D15" s="1" t="s">
        <v>30</v>
      </c>
      <c r="E15" s="1">
        <v>0</v>
      </c>
      <c r="F15" s="1">
        <v>73</v>
      </c>
      <c r="G15" s="1">
        <v>70</v>
      </c>
      <c r="H15" s="1">
        <v>76</v>
      </c>
      <c r="I15" s="1">
        <v>77</v>
      </c>
      <c r="J15" s="1">
        <v>72</v>
      </c>
      <c r="K15" s="1">
        <v>71</v>
      </c>
      <c r="L15" s="1">
        <v>66</v>
      </c>
      <c r="M15" s="1">
        <v>56</v>
      </c>
      <c r="N15" s="4" cm="1">
        <f t="array" ref="N15">[1]!dBA(E15:M15)</f>
        <v>78.269975880430181</v>
      </c>
      <c r="O15" s="4" cm="1">
        <f t="array" ref="O15">[1]!dbsum(E15:M15)</f>
        <v>81.83837414454139</v>
      </c>
      <c r="P15" t="s">
        <v>18</v>
      </c>
    </row>
    <row r="16" spans="2:16" x14ac:dyDescent="0.25">
      <c r="C16" s="1" t="s">
        <v>86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6" x14ac:dyDescent="0.25">
      <c r="B17" t="s">
        <v>29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6" x14ac:dyDescent="0.25"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6" x14ac:dyDescent="0.25">
      <c r="B19" s="2" t="s">
        <v>26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6" x14ac:dyDescent="0.25"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6" x14ac:dyDescent="0.25">
      <c r="B21" t="s">
        <v>0</v>
      </c>
      <c r="C21" t="s">
        <v>1</v>
      </c>
      <c r="D21" s="1" t="s">
        <v>2</v>
      </c>
      <c r="E21" s="1">
        <v>31.5</v>
      </c>
      <c r="F21" s="1">
        <v>63</v>
      </c>
      <c r="G21" s="1">
        <v>125</v>
      </c>
      <c r="H21" s="1">
        <v>250</v>
      </c>
      <c r="I21" s="1">
        <v>500</v>
      </c>
      <c r="J21" s="1">
        <v>1000</v>
      </c>
      <c r="K21" s="1">
        <v>2000</v>
      </c>
      <c r="L21" s="1">
        <v>4000</v>
      </c>
      <c r="M21" s="1">
        <v>8000</v>
      </c>
      <c r="N21" s="1" t="s">
        <v>4</v>
      </c>
      <c r="O21" s="1" t="s">
        <v>5</v>
      </c>
      <c r="P21" t="s">
        <v>3</v>
      </c>
    </row>
    <row r="22" spans="2:16" x14ac:dyDescent="0.25">
      <c r="B22" t="s">
        <v>6</v>
      </c>
      <c r="C22" t="s">
        <v>6</v>
      </c>
      <c r="D22" s="1" t="s">
        <v>7</v>
      </c>
      <c r="E22" s="1">
        <v>99</v>
      </c>
      <c r="F22" s="1">
        <v>96</v>
      </c>
      <c r="G22" s="1">
        <v>98</v>
      </c>
      <c r="H22" s="1">
        <v>100</v>
      </c>
      <c r="I22" s="1">
        <v>99</v>
      </c>
      <c r="J22" s="1">
        <v>100</v>
      </c>
      <c r="K22" s="1">
        <v>99</v>
      </c>
      <c r="L22" s="1">
        <v>97</v>
      </c>
      <c r="M22" s="1">
        <v>94</v>
      </c>
      <c r="N22" s="1">
        <v>105.3</v>
      </c>
      <c r="O22" s="1">
        <v>107.9</v>
      </c>
      <c r="P22" t="s">
        <v>27</v>
      </c>
    </row>
    <row r="23" spans="2:16" x14ac:dyDescent="0.25">
      <c r="B23" t="s">
        <v>8</v>
      </c>
      <c r="C23" t="s">
        <v>8</v>
      </c>
      <c r="D23" s="1" t="s">
        <v>7</v>
      </c>
      <c r="E23" s="1">
        <v>94</v>
      </c>
      <c r="F23" s="1">
        <v>93</v>
      </c>
      <c r="G23" s="1">
        <v>91</v>
      </c>
      <c r="H23" s="1">
        <v>94</v>
      </c>
      <c r="I23" s="1">
        <v>92</v>
      </c>
      <c r="J23" s="1">
        <v>88</v>
      </c>
      <c r="K23" s="1">
        <v>87</v>
      </c>
      <c r="L23" s="1">
        <v>83</v>
      </c>
      <c r="M23" s="1">
        <v>74</v>
      </c>
      <c r="N23" s="1">
        <v>94.3</v>
      </c>
      <c r="O23" s="1">
        <v>100.5</v>
      </c>
      <c r="P23" t="s">
        <v>27</v>
      </c>
    </row>
    <row r="24" spans="2:16" x14ac:dyDescent="0.25">
      <c r="B24" t="s">
        <v>9</v>
      </c>
      <c r="C24" t="s">
        <v>9</v>
      </c>
      <c r="D24" s="1" t="s">
        <v>7</v>
      </c>
      <c r="E24" s="1">
        <v>96</v>
      </c>
      <c r="F24" s="1">
        <v>92</v>
      </c>
      <c r="G24" s="1">
        <v>93</v>
      </c>
      <c r="H24" s="1">
        <v>95</v>
      </c>
      <c r="I24" s="1">
        <v>92</v>
      </c>
      <c r="J24" s="1">
        <v>88</v>
      </c>
      <c r="K24" s="1">
        <v>87</v>
      </c>
      <c r="L24" s="1">
        <v>82</v>
      </c>
      <c r="M24" s="1">
        <v>75</v>
      </c>
      <c r="N24" s="1">
        <v>94.4</v>
      </c>
      <c r="O24" s="1">
        <v>101.4</v>
      </c>
      <c r="P24" t="s">
        <v>27</v>
      </c>
    </row>
    <row r="25" spans="2:16" x14ac:dyDescent="0.25">
      <c r="B25" t="s">
        <v>10</v>
      </c>
      <c r="C25" t="s">
        <v>10</v>
      </c>
      <c r="D25" s="1" t="s">
        <v>7</v>
      </c>
      <c r="E25" s="1">
        <v>99</v>
      </c>
      <c r="F25" s="1">
        <v>98</v>
      </c>
      <c r="G25" s="1">
        <v>98</v>
      </c>
      <c r="H25" s="1">
        <v>101</v>
      </c>
      <c r="I25" s="1">
        <v>99</v>
      </c>
      <c r="J25" s="1">
        <v>98</v>
      </c>
      <c r="K25" s="1">
        <v>97</v>
      </c>
      <c r="L25" s="1">
        <v>94</v>
      </c>
      <c r="M25" s="1">
        <v>88</v>
      </c>
      <c r="N25" s="1">
        <v>103.5</v>
      </c>
      <c r="O25" s="1">
        <v>107.5</v>
      </c>
      <c r="P25" t="s">
        <v>27</v>
      </c>
    </row>
    <row r="26" spans="2:16" x14ac:dyDescent="0.25">
      <c r="B26" t="s">
        <v>11</v>
      </c>
      <c r="C26" t="s">
        <v>11</v>
      </c>
      <c r="D26" s="1" t="s">
        <v>7</v>
      </c>
      <c r="E26" s="1">
        <v>109.5</v>
      </c>
      <c r="F26" s="1">
        <v>99.5</v>
      </c>
      <c r="G26" s="1">
        <v>96.5</v>
      </c>
      <c r="H26" s="1">
        <v>94.5</v>
      </c>
      <c r="I26" s="1">
        <v>96.5</v>
      </c>
      <c r="J26" s="1">
        <v>95.5</v>
      </c>
      <c r="K26" s="1">
        <v>99.5</v>
      </c>
      <c r="L26" s="1">
        <v>90.5</v>
      </c>
      <c r="M26" s="1">
        <v>83.5</v>
      </c>
      <c r="N26" s="1">
        <v>103</v>
      </c>
      <c r="O26" s="1">
        <v>111</v>
      </c>
      <c r="P26" t="s">
        <v>27</v>
      </c>
    </row>
    <row r="27" spans="2:16" x14ac:dyDescent="0.25">
      <c r="B27" t="s">
        <v>12</v>
      </c>
      <c r="C27" t="s">
        <v>12</v>
      </c>
      <c r="D27" s="1" t="s">
        <v>13</v>
      </c>
      <c r="E27" s="1">
        <v>94.8</v>
      </c>
      <c r="F27" s="1">
        <v>100.2</v>
      </c>
      <c r="G27" s="1">
        <v>93.7</v>
      </c>
      <c r="H27" s="1">
        <v>91.2</v>
      </c>
      <c r="I27" s="1">
        <v>87.2</v>
      </c>
      <c r="J27" s="1">
        <v>83.3</v>
      </c>
      <c r="K27" s="1">
        <v>84</v>
      </c>
      <c r="L27" s="1">
        <v>91.6</v>
      </c>
      <c r="M27" s="1">
        <v>72.5</v>
      </c>
      <c r="N27" s="1">
        <v>94.6</v>
      </c>
      <c r="O27" s="1">
        <v>102.9</v>
      </c>
      <c r="P27" t="s">
        <v>23</v>
      </c>
    </row>
    <row r="28" spans="2:16" x14ac:dyDescent="0.25">
      <c r="B28" t="s">
        <v>14</v>
      </c>
      <c r="C28" t="s">
        <v>14</v>
      </c>
      <c r="D28" s="1" t="s">
        <v>13</v>
      </c>
      <c r="E28" s="1">
        <v>104.5</v>
      </c>
      <c r="F28" s="1">
        <v>99.9</v>
      </c>
      <c r="G28" s="1">
        <v>94.4</v>
      </c>
      <c r="H28" s="1">
        <v>90.2</v>
      </c>
      <c r="I28" s="1">
        <v>88.1</v>
      </c>
      <c r="J28" s="1">
        <v>93.1</v>
      </c>
      <c r="K28" s="1">
        <v>89.6</v>
      </c>
      <c r="L28" s="1">
        <v>84.4</v>
      </c>
      <c r="M28" s="1">
        <v>78</v>
      </c>
      <c r="N28" s="1">
        <v>96.2</v>
      </c>
      <c r="O28" s="1">
        <v>106.6</v>
      </c>
      <c r="P28" t="s">
        <v>23</v>
      </c>
    </row>
    <row r="29" spans="2:16" x14ac:dyDescent="0.25">
      <c r="B29" t="s">
        <v>15</v>
      </c>
      <c r="C29" t="s">
        <v>15</v>
      </c>
      <c r="D29" s="1" t="s">
        <v>13</v>
      </c>
      <c r="E29" s="1">
        <v>96.5</v>
      </c>
      <c r="F29" s="1">
        <v>91.9</v>
      </c>
      <c r="G29" s="1">
        <v>86.4</v>
      </c>
      <c r="H29" s="1">
        <v>82.2</v>
      </c>
      <c r="I29" s="1">
        <v>80.099999999999994</v>
      </c>
      <c r="J29" s="1">
        <v>85.1</v>
      </c>
      <c r="K29" s="1">
        <v>81.599999999999994</v>
      </c>
      <c r="L29" s="1">
        <v>76.400000000000006</v>
      </c>
      <c r="M29" s="1">
        <v>70</v>
      </c>
      <c r="N29" s="1">
        <v>88.2</v>
      </c>
      <c r="O29" s="1">
        <v>98.6</v>
      </c>
      <c r="P29" t="s">
        <v>23</v>
      </c>
    </row>
    <row r="30" spans="2:16" x14ac:dyDescent="0.25">
      <c r="B30" t="s">
        <v>16</v>
      </c>
      <c r="C30" t="s">
        <v>17</v>
      </c>
      <c r="D30" s="1" t="s">
        <v>7</v>
      </c>
      <c r="E30" s="1">
        <v>31</v>
      </c>
      <c r="F30" s="1">
        <v>108</v>
      </c>
      <c r="G30" s="1">
        <v>105</v>
      </c>
      <c r="H30" s="1">
        <v>108</v>
      </c>
      <c r="I30" s="1">
        <v>104</v>
      </c>
      <c r="J30" s="1">
        <v>101</v>
      </c>
      <c r="K30" s="1">
        <v>100</v>
      </c>
      <c r="L30" s="1">
        <v>95</v>
      </c>
      <c r="M30" s="1">
        <v>86</v>
      </c>
      <c r="N30" s="1">
        <v>107.1</v>
      </c>
      <c r="O30" s="1">
        <v>113.2</v>
      </c>
      <c r="P30" t="s">
        <v>18</v>
      </c>
    </row>
    <row r="31" spans="2:16" x14ac:dyDescent="0.25">
      <c r="B31" t="s">
        <v>19</v>
      </c>
      <c r="C31" t="s">
        <v>19</v>
      </c>
      <c r="D31" s="1" t="s">
        <v>7</v>
      </c>
      <c r="E31" s="1">
        <v>28</v>
      </c>
      <c r="F31" s="1">
        <v>109</v>
      </c>
      <c r="G31" s="1">
        <v>107</v>
      </c>
      <c r="H31" s="1">
        <v>109</v>
      </c>
      <c r="I31" s="1">
        <v>106</v>
      </c>
      <c r="J31" s="1">
        <v>102</v>
      </c>
      <c r="K31" s="1">
        <v>101</v>
      </c>
      <c r="L31" s="1">
        <v>96</v>
      </c>
      <c r="M31" s="1">
        <v>85</v>
      </c>
      <c r="N31" s="1">
        <v>108.4</v>
      </c>
      <c r="O31" s="1">
        <v>114.5</v>
      </c>
      <c r="P31" t="s">
        <v>18</v>
      </c>
    </row>
    <row r="32" spans="2:16" x14ac:dyDescent="0.25">
      <c r="B32" t="s">
        <v>20</v>
      </c>
      <c r="C32" t="s">
        <v>20</v>
      </c>
      <c r="D32" s="1" t="s">
        <v>7</v>
      </c>
      <c r="E32" s="1">
        <v>28</v>
      </c>
      <c r="F32" s="1">
        <v>106</v>
      </c>
      <c r="G32" s="1">
        <v>101</v>
      </c>
      <c r="H32" s="1">
        <v>105</v>
      </c>
      <c r="I32" s="1">
        <v>106</v>
      </c>
      <c r="J32" s="1">
        <v>101</v>
      </c>
      <c r="K32" s="1">
        <v>100</v>
      </c>
      <c r="L32" s="1">
        <v>93</v>
      </c>
      <c r="M32" s="1">
        <v>81</v>
      </c>
      <c r="N32" s="1">
        <v>107.2</v>
      </c>
      <c r="O32" s="1">
        <v>111.7</v>
      </c>
      <c r="P32" t="s">
        <v>18</v>
      </c>
    </row>
    <row r="33" spans="2:16" x14ac:dyDescent="0.25">
      <c r="B33" t="s">
        <v>21</v>
      </c>
      <c r="C33" t="s">
        <v>21</v>
      </c>
      <c r="D33" s="1" t="s">
        <v>7</v>
      </c>
      <c r="E33" s="1">
        <v>28</v>
      </c>
      <c r="F33" s="1">
        <v>108</v>
      </c>
      <c r="G33" s="1">
        <v>104</v>
      </c>
      <c r="H33" s="1">
        <v>109</v>
      </c>
      <c r="I33" s="1">
        <v>104</v>
      </c>
      <c r="J33" s="1">
        <v>101</v>
      </c>
      <c r="K33" s="1">
        <v>100</v>
      </c>
      <c r="L33" s="1">
        <v>93</v>
      </c>
      <c r="M33" s="1">
        <v>81</v>
      </c>
      <c r="N33" s="1">
        <v>107.2</v>
      </c>
      <c r="O33" s="1">
        <v>113.4</v>
      </c>
      <c r="P33" t="s">
        <v>18</v>
      </c>
    </row>
    <row r="34" spans="2:16" x14ac:dyDescent="0.25">
      <c r="B34" t="s">
        <v>22</v>
      </c>
      <c r="C34" t="s">
        <v>22</v>
      </c>
      <c r="D34" s="1" t="s">
        <v>7</v>
      </c>
      <c r="E34" s="1">
        <v>28</v>
      </c>
      <c r="F34" s="1">
        <v>101</v>
      </c>
      <c r="G34" s="1">
        <v>98</v>
      </c>
      <c r="H34" s="1">
        <v>104</v>
      </c>
      <c r="I34" s="1">
        <v>105</v>
      </c>
      <c r="J34" s="1">
        <v>100</v>
      </c>
      <c r="K34" s="1">
        <v>99</v>
      </c>
      <c r="L34" s="1">
        <v>94</v>
      </c>
      <c r="M34" s="1">
        <v>84</v>
      </c>
      <c r="N34" s="1">
        <v>106.3</v>
      </c>
      <c r="O34" s="1">
        <v>109.8</v>
      </c>
      <c r="P34" t="s">
        <v>18</v>
      </c>
    </row>
    <row r="35" spans="2:16" x14ac:dyDescent="0.25">
      <c r="E35" t="e">
        <f>E11+20*LOG10(C11/1)+8</f>
        <v>#VALUE!</v>
      </c>
    </row>
    <row r="36" spans="2:16" x14ac:dyDescent="0.25">
      <c r="E36" t="e">
        <f>E12+20*LOG10($C12/1)+8</f>
        <v>#VALUE!</v>
      </c>
      <c r="F36" t="e">
        <f>F12+20*LOG10($C12/1)+8</f>
        <v>#VALUE!</v>
      </c>
    </row>
    <row r="37" spans="2:16" x14ac:dyDescent="0.25">
      <c r="E37" t="e">
        <f t="shared" ref="E37:F37" si="0">E13+20*LOG10($C13/1)+8</f>
        <v>#VALUE!</v>
      </c>
      <c r="F37" t="e">
        <f t="shared" si="0"/>
        <v>#VALUE!</v>
      </c>
    </row>
    <row r="38" spans="2:16" x14ac:dyDescent="0.25">
      <c r="E38" t="e">
        <f t="shared" ref="E38:F38" si="1">E14+20*LOG10($C14/1)+8</f>
        <v>#VALUE!</v>
      </c>
      <c r="F38" t="e">
        <f t="shared" si="1"/>
        <v>#VALUE!</v>
      </c>
    </row>
    <row r="39" spans="2:16" x14ac:dyDescent="0.25">
      <c r="E39" t="e">
        <f t="shared" ref="E39:F39" si="2">E15+20*LOG10($C15/1)+8</f>
        <v>#VALUE!</v>
      </c>
      <c r="F39" t="e">
        <f t="shared" si="2"/>
        <v>#VALUE!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73EB-12E3-4F80-AD33-CC4208688DF6}">
  <dimension ref="B3:O41"/>
  <sheetViews>
    <sheetView tabSelected="1" workbookViewId="0">
      <selection activeCell="C26" sqref="C26"/>
    </sheetView>
  </sheetViews>
  <sheetFormatPr defaultRowHeight="15" x14ac:dyDescent="0.25"/>
  <cols>
    <col min="2" max="2" width="10.42578125" bestFit="1" customWidth="1"/>
    <col min="4" max="4" width="69.42578125" bestFit="1" customWidth="1"/>
    <col min="5" max="5" width="17.85546875" bestFit="1" customWidth="1"/>
    <col min="6" max="6" width="14.7109375" bestFit="1" customWidth="1"/>
  </cols>
  <sheetData>
    <row r="3" spans="2:10" x14ac:dyDescent="0.25">
      <c r="B3" s="1"/>
      <c r="C3" s="1"/>
      <c r="E3" s="1"/>
      <c r="F3" s="1"/>
      <c r="G3" s="1"/>
      <c r="H3" s="1"/>
      <c r="I3" s="1" t="s">
        <v>31</v>
      </c>
    </row>
    <row r="4" spans="2:10" x14ac:dyDescent="0.25">
      <c r="B4" s="1" t="s">
        <v>32</v>
      </c>
      <c r="C4" s="1" t="s">
        <v>33</v>
      </c>
      <c r="D4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39</v>
      </c>
      <c r="J4" s="1" t="s">
        <v>40</v>
      </c>
    </row>
    <row r="5" spans="2:10" x14ac:dyDescent="0.25">
      <c r="B5" s="6">
        <v>45849</v>
      </c>
      <c r="C5" s="7">
        <v>0.50347222222222221</v>
      </c>
      <c r="D5" t="s">
        <v>41</v>
      </c>
      <c r="E5" s="1">
        <v>10</v>
      </c>
      <c r="F5" s="1">
        <v>10</v>
      </c>
      <c r="G5" s="1">
        <v>1448</v>
      </c>
      <c r="H5" s="1">
        <v>1458</v>
      </c>
      <c r="I5" s="5">
        <v>68.529949745643307</v>
      </c>
      <c r="J5" s="5">
        <v>72.03</v>
      </c>
    </row>
    <row r="6" spans="2:10" x14ac:dyDescent="0.25">
      <c r="B6" s="6">
        <v>45849</v>
      </c>
      <c r="C6" s="7">
        <v>0.51111111111111107</v>
      </c>
      <c r="D6" t="s">
        <v>42</v>
      </c>
      <c r="E6" s="1">
        <v>10</v>
      </c>
      <c r="F6" s="1">
        <v>10</v>
      </c>
      <c r="G6" s="1">
        <v>1459</v>
      </c>
      <c r="H6" s="1">
        <v>1469</v>
      </c>
      <c r="I6" s="5">
        <v>64.118853998582054</v>
      </c>
      <c r="J6" s="5">
        <v>68.290000000000006</v>
      </c>
    </row>
    <row r="7" spans="2:10" x14ac:dyDescent="0.25">
      <c r="B7" s="6">
        <v>45849</v>
      </c>
      <c r="C7" s="7">
        <v>0.59513888888888888</v>
      </c>
      <c r="D7" t="s">
        <v>43</v>
      </c>
      <c r="E7" s="1">
        <v>17</v>
      </c>
      <c r="F7" s="1">
        <v>17</v>
      </c>
      <c r="G7" s="1">
        <v>1580</v>
      </c>
      <c r="H7" s="1">
        <v>1597</v>
      </c>
      <c r="I7" s="5">
        <v>60.523000443650844</v>
      </c>
      <c r="J7" s="5">
        <v>67.510000000000005</v>
      </c>
    </row>
    <row r="8" spans="2:10" x14ac:dyDescent="0.25">
      <c r="B8" s="6">
        <v>45849</v>
      </c>
      <c r="C8" s="7">
        <v>0.61319444444444449</v>
      </c>
      <c r="D8" t="s">
        <v>43</v>
      </c>
      <c r="E8" s="1">
        <v>14</v>
      </c>
      <c r="F8" s="1">
        <v>14</v>
      </c>
      <c r="G8" s="1">
        <v>1606</v>
      </c>
      <c r="H8" s="1">
        <v>1620</v>
      </c>
      <c r="I8" s="5">
        <v>68.694107483346571</v>
      </c>
      <c r="J8" s="5">
        <v>71.91</v>
      </c>
    </row>
    <row r="9" spans="2:10" x14ac:dyDescent="0.25">
      <c r="B9" s="6">
        <v>45849</v>
      </c>
      <c r="C9" s="7">
        <v>0.61319444444444449</v>
      </c>
      <c r="D9" t="s">
        <v>44</v>
      </c>
      <c r="E9" s="1">
        <v>3</v>
      </c>
      <c r="F9" s="1">
        <v>3</v>
      </c>
      <c r="G9" s="1">
        <v>1606</v>
      </c>
      <c r="H9" s="1">
        <v>1609</v>
      </c>
      <c r="I9" s="5">
        <v>66.679493886364028</v>
      </c>
      <c r="J9" s="5">
        <v>68.34</v>
      </c>
    </row>
    <row r="10" spans="2:10" x14ac:dyDescent="0.25">
      <c r="B10" s="6">
        <v>45849</v>
      </c>
      <c r="C10" s="7">
        <v>0.64513888888888893</v>
      </c>
      <c r="D10" t="s">
        <v>45</v>
      </c>
      <c r="E10" s="1">
        <v>2</v>
      </c>
      <c r="F10" s="1">
        <v>2</v>
      </c>
      <c r="G10" s="1">
        <v>1652</v>
      </c>
      <c r="H10" s="1">
        <v>1654</v>
      </c>
      <c r="I10" s="5">
        <v>62.145366792821768</v>
      </c>
      <c r="J10" s="5">
        <v>64.08</v>
      </c>
    </row>
    <row r="11" spans="2:10" x14ac:dyDescent="0.25">
      <c r="B11" s="6">
        <v>45849</v>
      </c>
      <c r="C11" s="7">
        <v>0.65138888888888891</v>
      </c>
      <c r="D11" t="s">
        <v>46</v>
      </c>
      <c r="E11" s="1">
        <v>4</v>
      </c>
      <c r="F11" s="1">
        <v>4</v>
      </c>
      <c r="G11" s="1">
        <v>1661</v>
      </c>
      <c r="H11" s="1">
        <v>1665</v>
      </c>
      <c r="I11" s="5">
        <v>68.047276708319217</v>
      </c>
      <c r="J11" s="5">
        <v>70.28</v>
      </c>
    </row>
    <row r="12" spans="2:10" x14ac:dyDescent="0.25">
      <c r="B12" s="6">
        <v>45850</v>
      </c>
      <c r="C12" s="7">
        <v>0.40625</v>
      </c>
      <c r="D12" t="s">
        <v>47</v>
      </c>
      <c r="E12" s="1">
        <v>5</v>
      </c>
      <c r="F12" s="1">
        <v>5</v>
      </c>
      <c r="G12" s="1">
        <v>2748</v>
      </c>
      <c r="H12" s="1">
        <v>2753</v>
      </c>
      <c r="I12" s="5">
        <v>55.183049350043618</v>
      </c>
      <c r="J12" s="5">
        <v>57.32</v>
      </c>
    </row>
    <row r="13" spans="2:10" x14ac:dyDescent="0.25">
      <c r="B13" s="6">
        <v>45850</v>
      </c>
      <c r="C13" s="7">
        <v>0.41319444444444442</v>
      </c>
      <c r="D13" t="s">
        <v>48</v>
      </c>
      <c r="E13" s="1">
        <v>10</v>
      </c>
      <c r="F13" s="1">
        <v>10</v>
      </c>
      <c r="G13" s="1">
        <v>2758</v>
      </c>
      <c r="H13" s="1">
        <v>2768</v>
      </c>
      <c r="I13" s="5">
        <v>67.51131836123777</v>
      </c>
      <c r="J13" s="5">
        <v>71.44</v>
      </c>
    </row>
    <row r="14" spans="2:10" x14ac:dyDescent="0.25">
      <c r="B14" s="6">
        <v>45850</v>
      </c>
      <c r="C14" s="7">
        <v>0.44861111111111113</v>
      </c>
      <c r="D14" t="s">
        <v>47</v>
      </c>
      <c r="E14" s="1">
        <v>5</v>
      </c>
      <c r="F14" s="1">
        <v>5</v>
      </c>
      <c r="G14" s="1">
        <v>2809</v>
      </c>
      <c r="H14" s="1">
        <v>2814</v>
      </c>
      <c r="I14" s="5">
        <v>68.244324571926867</v>
      </c>
      <c r="J14" s="5">
        <v>70.92</v>
      </c>
    </row>
    <row r="15" spans="2:10" x14ac:dyDescent="0.25">
      <c r="B15" s="6">
        <v>45850</v>
      </c>
      <c r="C15" s="7">
        <v>0.49166666666666664</v>
      </c>
      <c r="D15" t="s">
        <v>49</v>
      </c>
      <c r="E15" s="1">
        <v>10</v>
      </c>
      <c r="F15" s="1">
        <v>10</v>
      </c>
      <c r="G15" s="1">
        <v>2871</v>
      </c>
      <c r="H15" s="1">
        <v>2881</v>
      </c>
      <c r="I15" s="5">
        <v>66.428742546484216</v>
      </c>
      <c r="J15" s="5">
        <v>71.22</v>
      </c>
    </row>
    <row r="16" spans="2:10" x14ac:dyDescent="0.25">
      <c r="B16" s="6">
        <v>45850</v>
      </c>
      <c r="C16" s="7">
        <v>0.49861111111111112</v>
      </c>
      <c r="D16" t="s">
        <v>50</v>
      </c>
      <c r="E16" s="1">
        <v>13</v>
      </c>
      <c r="F16" s="1">
        <v>13</v>
      </c>
      <c r="G16" s="1">
        <v>2881</v>
      </c>
      <c r="H16" s="1">
        <v>2894</v>
      </c>
      <c r="I16" s="5">
        <v>55.267781290354208</v>
      </c>
      <c r="J16" s="5">
        <v>57.39</v>
      </c>
    </row>
    <row r="17" spans="2:10" x14ac:dyDescent="0.25">
      <c r="B17" s="6">
        <v>45850</v>
      </c>
      <c r="C17" s="7">
        <v>0.66874999999999996</v>
      </c>
      <c r="D17" t="s">
        <v>51</v>
      </c>
      <c r="E17" s="1">
        <v>3</v>
      </c>
      <c r="F17" s="1">
        <v>3</v>
      </c>
      <c r="G17" s="1">
        <v>3126</v>
      </c>
      <c r="H17" s="1">
        <v>3129</v>
      </c>
      <c r="I17" s="5">
        <v>50.067192164799451</v>
      </c>
      <c r="J17" s="5">
        <v>52.39</v>
      </c>
    </row>
    <row r="18" spans="2:10" x14ac:dyDescent="0.25">
      <c r="B18" s="6">
        <v>45851</v>
      </c>
      <c r="C18" s="7">
        <v>0.40138888888888891</v>
      </c>
      <c r="D18" t="s">
        <v>44</v>
      </c>
      <c r="E18" s="1">
        <v>6</v>
      </c>
      <c r="F18" s="1">
        <v>6</v>
      </c>
      <c r="G18" s="1">
        <v>4181</v>
      </c>
      <c r="H18" s="1">
        <v>4187</v>
      </c>
      <c r="I18" s="5">
        <v>52.564353869324535</v>
      </c>
      <c r="J18" s="5">
        <v>57.52</v>
      </c>
    </row>
    <row r="19" spans="2:10" x14ac:dyDescent="0.25">
      <c r="B19" s="6">
        <v>45851</v>
      </c>
      <c r="C19" s="7">
        <v>0.41666666666666669</v>
      </c>
      <c r="D19" t="s">
        <v>52</v>
      </c>
      <c r="E19" s="1">
        <v>8</v>
      </c>
      <c r="F19" s="1">
        <v>8</v>
      </c>
      <c r="G19" s="1">
        <v>4203</v>
      </c>
      <c r="H19" s="1">
        <v>4211</v>
      </c>
      <c r="I19" s="5">
        <v>68.687320266493032</v>
      </c>
      <c r="J19" s="5">
        <v>72.97</v>
      </c>
    </row>
    <row r="20" spans="2:10" x14ac:dyDescent="0.25">
      <c r="B20" s="6">
        <v>45851</v>
      </c>
      <c r="C20" s="7">
        <v>0.44097222222222221</v>
      </c>
      <c r="D20" t="s">
        <v>53</v>
      </c>
      <c r="E20" s="1">
        <v>20</v>
      </c>
      <c r="F20" s="1">
        <v>20</v>
      </c>
      <c r="G20" s="1">
        <v>4238</v>
      </c>
      <c r="H20" s="1">
        <v>4258</v>
      </c>
      <c r="I20" s="5">
        <v>64.331404490023104</v>
      </c>
      <c r="J20" s="5">
        <v>69.819999999999993</v>
      </c>
    </row>
    <row r="21" spans="2:10" x14ac:dyDescent="0.25">
      <c r="B21" s="6">
        <v>45851</v>
      </c>
      <c r="C21" s="7">
        <v>0.51041666666666663</v>
      </c>
      <c r="D21" t="s">
        <v>52</v>
      </c>
      <c r="E21" s="1">
        <v>10</v>
      </c>
      <c r="F21" s="1">
        <v>10</v>
      </c>
      <c r="G21" s="1">
        <v>4338</v>
      </c>
      <c r="H21" s="1">
        <v>4348</v>
      </c>
      <c r="I21" s="5">
        <v>64.898629230301381</v>
      </c>
      <c r="J21" s="5">
        <v>67.66</v>
      </c>
    </row>
    <row r="22" spans="2:10" x14ac:dyDescent="0.25">
      <c r="B22" s="6">
        <v>45851</v>
      </c>
      <c r="C22" s="7">
        <v>0.58333333333333337</v>
      </c>
      <c r="D22" t="s">
        <v>52</v>
      </c>
      <c r="E22" s="1">
        <v>15</v>
      </c>
      <c r="F22" s="1">
        <v>15</v>
      </c>
      <c r="G22" s="1">
        <v>4443</v>
      </c>
      <c r="H22" s="1">
        <v>4458</v>
      </c>
      <c r="I22" s="5">
        <v>66.512837300543652</v>
      </c>
      <c r="J22" s="5">
        <v>72.02</v>
      </c>
    </row>
    <row r="23" spans="2:10" x14ac:dyDescent="0.25">
      <c r="B23" s="6">
        <v>45851</v>
      </c>
      <c r="C23" s="7">
        <v>0.61805555555555558</v>
      </c>
      <c r="D23" t="s">
        <v>52</v>
      </c>
      <c r="E23" s="1">
        <v>12</v>
      </c>
      <c r="F23" s="1">
        <v>12</v>
      </c>
      <c r="G23" s="1">
        <v>4493</v>
      </c>
      <c r="H23" s="1">
        <v>4505</v>
      </c>
      <c r="I23" s="5">
        <v>66.847273897428053</v>
      </c>
      <c r="J23" s="5">
        <v>71.510000000000005</v>
      </c>
    </row>
    <row r="24" spans="2:10" x14ac:dyDescent="0.25">
      <c r="B24" s="6">
        <v>45851</v>
      </c>
      <c r="C24" s="7">
        <v>0.625</v>
      </c>
      <c r="D24" t="s">
        <v>54</v>
      </c>
      <c r="E24" s="1">
        <v>7</v>
      </c>
      <c r="F24" s="1">
        <v>7</v>
      </c>
      <c r="G24" s="1">
        <v>4503</v>
      </c>
      <c r="H24" s="1">
        <v>4510</v>
      </c>
      <c r="I24" s="5">
        <v>61.307223053846499</v>
      </c>
      <c r="J24" s="5">
        <v>66.75</v>
      </c>
    </row>
    <row r="26" spans="2:10" x14ac:dyDescent="0.25">
      <c r="D26" t="s">
        <v>55</v>
      </c>
      <c r="E26" s="1"/>
      <c r="F26" s="1"/>
      <c r="G26" s="1"/>
      <c r="H26" s="1"/>
    </row>
    <row r="27" spans="2:10" x14ac:dyDescent="0.25">
      <c r="D27" t="s">
        <v>56</v>
      </c>
      <c r="E27" s="1" t="s">
        <v>24</v>
      </c>
      <c r="F27" s="1" t="s">
        <v>57</v>
      </c>
      <c r="G27" s="1" t="s">
        <v>58</v>
      </c>
      <c r="H27" s="1" t="s">
        <v>40</v>
      </c>
      <c r="I27" t="s">
        <v>59</v>
      </c>
    </row>
    <row r="28" spans="2:10" x14ac:dyDescent="0.25">
      <c r="D28" t="s">
        <v>60</v>
      </c>
      <c r="E28" s="1" t="s">
        <v>61</v>
      </c>
      <c r="F28" s="8">
        <v>2.0833333333333333E-3</v>
      </c>
      <c r="G28" s="1">
        <v>85</v>
      </c>
      <c r="H28" s="1">
        <v>97</v>
      </c>
      <c r="I28" s="4">
        <v>78.064250275506879</v>
      </c>
    </row>
    <row r="29" spans="2:10" x14ac:dyDescent="0.25">
      <c r="D29" t="s">
        <v>62</v>
      </c>
      <c r="E29" s="1" t="s">
        <v>61</v>
      </c>
      <c r="F29" s="8">
        <v>2.7777777777777779E-3</v>
      </c>
      <c r="G29" s="1">
        <v>74</v>
      </c>
      <c r="H29" s="1">
        <v>92</v>
      </c>
      <c r="I29" s="4">
        <v>67.064250275506879</v>
      </c>
    </row>
    <row r="30" spans="2:10" x14ac:dyDescent="0.25">
      <c r="D30" t="s">
        <v>63</v>
      </c>
      <c r="E30" s="1" t="s">
        <v>61</v>
      </c>
      <c r="F30" s="8">
        <v>1.3888888888888889E-3</v>
      </c>
      <c r="G30" s="1">
        <v>74</v>
      </c>
      <c r="H30" s="1">
        <v>88</v>
      </c>
      <c r="I30" s="4">
        <v>67.064250275506879</v>
      </c>
    </row>
    <row r="31" spans="2:10" x14ac:dyDescent="0.25">
      <c r="D31" t="s">
        <v>64</v>
      </c>
      <c r="E31" s="1" t="s">
        <v>61</v>
      </c>
      <c r="F31" s="8">
        <v>2.7777777777777779E-3</v>
      </c>
      <c r="G31" s="1">
        <v>83</v>
      </c>
      <c r="H31" s="1">
        <v>99</v>
      </c>
      <c r="I31" s="4">
        <v>76.064250275506879</v>
      </c>
    </row>
    <row r="32" spans="2:10" x14ac:dyDescent="0.25">
      <c r="D32" t="s">
        <v>65</v>
      </c>
      <c r="E32" s="1" t="s">
        <v>66</v>
      </c>
      <c r="F32" s="8">
        <v>3.472222222222222E-3</v>
      </c>
      <c r="G32" s="1">
        <v>79</v>
      </c>
      <c r="H32" s="1">
        <v>100</v>
      </c>
      <c r="I32" s="4">
        <v>72.979400086720375</v>
      </c>
    </row>
    <row r="33" spans="4:15" x14ac:dyDescent="0.25">
      <c r="E33" s="1" t="s">
        <v>67</v>
      </c>
      <c r="F33" s="1"/>
      <c r="G33" s="1"/>
      <c r="H33" s="1"/>
    </row>
    <row r="34" spans="4:15" x14ac:dyDescent="0.25">
      <c r="E34" s="1"/>
      <c r="F34" s="1"/>
      <c r="G34" s="1"/>
      <c r="H34" s="1"/>
    </row>
    <row r="35" spans="4:15" x14ac:dyDescent="0.25">
      <c r="D35" t="s">
        <v>68</v>
      </c>
      <c r="E35" s="1" t="s">
        <v>69</v>
      </c>
      <c r="F35" s="1" t="s">
        <v>70</v>
      </c>
      <c r="G35" s="1" t="s">
        <v>71</v>
      </c>
      <c r="H35" s="1" t="s">
        <v>72</v>
      </c>
      <c r="I35" s="1" t="s">
        <v>73</v>
      </c>
      <c r="J35" s="1" t="s">
        <v>74</v>
      </c>
      <c r="K35" s="1" t="s">
        <v>75</v>
      </c>
      <c r="L35" s="1" t="s">
        <v>76</v>
      </c>
      <c r="M35" s="1" t="s">
        <v>77</v>
      </c>
      <c r="N35" s="1" t="s">
        <v>78</v>
      </c>
    </row>
    <row r="36" spans="4:15" x14ac:dyDescent="0.25">
      <c r="D36" t="s">
        <v>79</v>
      </c>
      <c r="E36" s="5">
        <v>77.900599913279621</v>
      </c>
      <c r="F36" s="5">
        <v>72.756031502217027</v>
      </c>
      <c r="G36" s="5">
        <v>70.340132273738888</v>
      </c>
      <c r="H36" s="5">
        <v>76.166210334075558</v>
      </c>
      <c r="I36" s="5">
        <v>76.630314237708134</v>
      </c>
      <c r="J36" s="5">
        <v>72.41190442200994</v>
      </c>
      <c r="K36" s="5">
        <v>70.741723986424162</v>
      </c>
      <c r="L36" s="5">
        <v>65.939304270161117</v>
      </c>
      <c r="M36" s="5">
        <v>55.756712070750822</v>
      </c>
      <c r="N36" s="5">
        <v>78.193255839309344</v>
      </c>
      <c r="O36" s="9"/>
    </row>
    <row r="37" spans="4:15" x14ac:dyDescent="0.25">
      <c r="D37" t="s">
        <v>80</v>
      </c>
      <c r="E37" s="5">
        <v>78.533160626844392</v>
      </c>
      <c r="F37" s="5">
        <v>77.706562952087225</v>
      </c>
      <c r="G37" s="5">
        <v>72.708139232715709</v>
      </c>
      <c r="H37" s="5">
        <v>77.467292890308542</v>
      </c>
      <c r="I37" s="5">
        <v>77.696664839487667</v>
      </c>
      <c r="J37" s="5">
        <v>72.553451238531849</v>
      </c>
      <c r="K37" s="5">
        <v>71.505375153379333</v>
      </c>
      <c r="L37" s="5">
        <v>64.934312146489816</v>
      </c>
      <c r="M37" s="5">
        <v>53.132341384195769</v>
      </c>
      <c r="N37" s="5">
        <v>78.84893271606586</v>
      </c>
      <c r="O37" s="9"/>
    </row>
    <row r="38" spans="4:15" x14ac:dyDescent="0.25">
      <c r="D38" t="s">
        <v>81</v>
      </c>
      <c r="E38" s="5">
        <v>80.262765769925409</v>
      </c>
      <c r="F38" s="5">
        <v>80.525468556012527</v>
      </c>
      <c r="G38" s="5">
        <v>78.599509815649157</v>
      </c>
      <c r="H38" s="5">
        <v>80.778598956195111</v>
      </c>
      <c r="I38" s="5">
        <v>78.479113465167927</v>
      </c>
      <c r="J38" s="5">
        <v>74.389497068932243</v>
      </c>
      <c r="K38" s="5">
        <v>72.881192301925651</v>
      </c>
      <c r="L38" s="5">
        <v>67.644208299217695</v>
      </c>
      <c r="M38" s="5">
        <v>56.541237220938271</v>
      </c>
      <c r="N38" s="5">
        <v>80.503036216117295</v>
      </c>
      <c r="O38" s="9"/>
    </row>
    <row r="39" spans="4:15" x14ac:dyDescent="0.25">
      <c r="D39" t="s">
        <v>82</v>
      </c>
      <c r="E39" s="5">
        <v>79.015156633631491</v>
      </c>
      <c r="F39" s="5">
        <v>80.229111584525455</v>
      </c>
      <c r="G39" s="5">
        <v>75.853523947307238</v>
      </c>
      <c r="H39" s="5">
        <v>80.957250407892474</v>
      </c>
      <c r="I39" s="5">
        <v>76.499108217761233</v>
      </c>
      <c r="J39" s="5">
        <v>72.959786018777592</v>
      </c>
      <c r="K39" s="5">
        <v>71.718244715032583</v>
      </c>
      <c r="L39" s="5">
        <v>65.422888370170966</v>
      </c>
      <c r="M39" s="5">
        <v>52.805365157386092</v>
      </c>
      <c r="N39" s="5">
        <v>79.195447395056391</v>
      </c>
      <c r="O39" s="9"/>
    </row>
    <row r="40" spans="4:15" x14ac:dyDescent="0.25">
      <c r="D40" t="s">
        <v>83</v>
      </c>
      <c r="E40" s="5">
        <v>78.013921600570271</v>
      </c>
      <c r="F40" s="5">
        <v>76.430271597309968</v>
      </c>
      <c r="G40" s="5">
        <v>76.792931181987541</v>
      </c>
      <c r="H40" s="5">
        <v>79.304326663502096</v>
      </c>
      <c r="I40" s="5">
        <v>76.687214068214814</v>
      </c>
      <c r="J40" s="5">
        <v>72.038056041816176</v>
      </c>
      <c r="K40" s="5">
        <v>69.758644959718268</v>
      </c>
      <c r="L40" s="5">
        <v>63.909700068611812</v>
      </c>
      <c r="M40" s="5">
        <v>51.745942132818342</v>
      </c>
      <c r="N40" s="5">
        <v>78.230957410023152</v>
      </c>
      <c r="O40" s="9"/>
    </row>
    <row r="41" spans="4:15" x14ac:dyDescent="0.25">
      <c r="D41" t="s">
        <v>84</v>
      </c>
      <c r="E41" s="5">
        <v>76.162123278425241</v>
      </c>
      <c r="F41" s="5">
        <v>77.072559967133827</v>
      </c>
      <c r="G41" s="5">
        <v>74.349747103880887</v>
      </c>
      <c r="H41" s="5">
        <v>77.177656675312306</v>
      </c>
      <c r="I41" s="5">
        <v>72.550340417232704</v>
      </c>
      <c r="J41" s="5">
        <v>70.447241827751441</v>
      </c>
      <c r="K41" s="5">
        <v>69.439878678211613</v>
      </c>
      <c r="L41" s="5">
        <v>63.757128681006428</v>
      </c>
      <c r="M41" s="5">
        <v>54.758832560829511</v>
      </c>
      <c r="N41" s="5">
        <v>76.258171541013496</v>
      </c>
      <c r="O41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AA1E3962CF72F4698A24DEEB897244E" ma:contentTypeVersion="41" ma:contentTypeDescription="Create a new document." ma:contentTypeScope="" ma:versionID="ec629862f564551f0c3e454d641f8ff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47765e72-4413-4cff-aa40-50e617b95c52" targetNamespace="http://schemas.microsoft.com/office/2006/metadata/properties" ma:root="true" ma:fieldsID="cc58a1b200138ec8af53e26ea27cacd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47765e72-4413-4cff-aa40-50e617b95c5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65e72-4413-4cff-aa40-50e617b95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40</Value>
      <Value>11</Value>
      <Value>32</Value>
      <Value>14</Value>
    </TaxCatchAll>
    <lcf76f155ced4ddcb4097134ff3c332f xmlns="47765e72-4413-4cff-aa40-50e617b95c52">
      <Terms xmlns="http://schemas.microsoft.com/office/infopath/2007/PartnerControls"/>
    </lcf76f155ced4ddcb4097134ff3c332f>
    <EAReceivedDate xmlns="eebef177-55b5-4448-a5fb-28ea454417ee">2026-03-20T00:00:00+00:00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EPR-XP3027LG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EPR-XP3027LG</OtherReference>
    <EventLink xmlns="5ffd8e36-f429-4edc-ab50-c5be84842779" xsi:nil="true"/>
    <Customer_x002f_OperatorName xmlns="eebef177-55b5-4448-a5fb-28ea454417ee">SUEZ RECYCLING AND RECOVERY UK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2026-03-20T00:00:00+00:00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EPR/XP3027LG</EPRNumber>
    <FacilityAddressPostcode xmlns="eebef177-55b5-4448-a5fb-28ea454417ee">TR8 4NN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G Guiget-Doron</ExternalAuthor>
    <SiteName xmlns="eebef177-55b5-4448-a5fb-28ea454417ee">Newquay Nansledan Household Waste Recycling Centre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Trevenson Rd, Newquay, TR8 4NN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8F51BE-C12E-4D3A-8A34-A4F2255EE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47765e72-4413-4cff-aa40-50e617b95c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F5FECA-EA39-4DE7-858A-FF26D40CA150}">
  <ds:schemaRefs>
    <ds:schemaRef ds:uri="dbe221e7-66db-4bdb-a92c-aa517c005f15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47765e72-4413-4cff-aa40-50e617b95c52"/>
    <ds:schemaRef ds:uri="http://purl.org/dc/elements/1.1/"/>
    <ds:schemaRef ds:uri="5ffd8e36-f429-4edc-ab50-c5be84842779"/>
    <ds:schemaRef ds:uri="eebef177-55b5-4448-a5fb-28ea454417ee"/>
    <ds:schemaRef ds:uri="http://purl.org/dc/terms/"/>
    <ds:schemaRef ds:uri="662745e8-e224-48e8-a2e3-254862b8c2f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FB0FF6-0B84-4EE5-A1D2-CD098228BC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 data</vt:lpstr>
      <vt:lpstr>Truro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Mcloughlin</dc:creator>
  <cp:lastModifiedBy>Annette Morton</cp:lastModifiedBy>
  <dcterms:created xsi:type="dcterms:W3CDTF">2026-03-20T12:35:17Z</dcterms:created>
  <dcterms:modified xsi:type="dcterms:W3CDTF">2026-03-27T11:32:19Z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0x0101000E9AD557692E154F9D2697C8C6432F76006AA1E3962CF72F4698A24DEEB897244E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40;#Waste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