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05"/>
  <workbookPr defaultThemeVersion="124226"/>
  <mc:AlternateContent xmlns:mc="http://schemas.openxmlformats.org/markup-compatibility/2006">
    <mc:Choice Requires="x15">
      <x15ac:absPath xmlns:x15ac="http://schemas.microsoft.com/office/spreadsheetml/2010/11/ac" url="H:\Waste\EA\"/>
    </mc:Choice>
  </mc:AlternateContent>
  <xr:revisionPtr revIDLastSave="0" documentId="8_{EE9511DC-C296-4F9B-A25D-89028B030163}" xr6:coauthVersionLast="47" xr6:coauthVersionMax="47" xr10:uidLastSave="{00000000-0000-0000-0000-000000000000}"/>
  <bookViews>
    <workbookView xWindow="-120" yWindow="-120" windowWidth="29040" windowHeight="15840" xr2:uid="{00000000-000D-0000-FFFF-FFFF00000000}"/>
  </bookViews>
  <sheets>
    <sheet name="ER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1" i="1" l="1"/>
  <c r="I71" i="1"/>
  <c r="J71" i="1" s="1"/>
  <c r="K71" i="1" s="1"/>
  <c r="H70" i="1"/>
  <c r="I70" i="1"/>
  <c r="H69" i="1"/>
  <c r="I69" i="1"/>
  <c r="J69" i="1" s="1"/>
  <c r="K69" i="1" s="1"/>
  <c r="H68" i="1"/>
  <c r="I68" i="1"/>
  <c r="H67" i="1"/>
  <c r="I67" i="1"/>
  <c r="J67" i="1" s="1"/>
  <c r="K67" i="1" s="1"/>
  <c r="H66" i="1"/>
  <c r="I66" i="1"/>
  <c r="H65" i="1"/>
  <c r="I65" i="1"/>
  <c r="J65" i="1" s="1"/>
  <c r="K65" i="1" s="1"/>
  <c r="H64" i="1"/>
  <c r="I64" i="1"/>
  <c r="J64" i="1" s="1"/>
  <c r="K64" i="1" s="1"/>
  <c r="H63" i="1"/>
  <c r="I63" i="1"/>
  <c r="J63" i="1" s="1"/>
  <c r="K63" i="1" s="1"/>
  <c r="H62" i="1"/>
  <c r="I62" i="1"/>
  <c r="H61" i="1"/>
  <c r="I61" i="1"/>
  <c r="J61" i="1" s="1"/>
  <c r="K61" i="1" s="1"/>
  <c r="H60" i="1"/>
  <c r="I60" i="1"/>
  <c r="J60" i="1" s="1"/>
  <c r="K60" i="1" s="1"/>
  <c r="H59" i="1"/>
  <c r="I59" i="1"/>
  <c r="J59" i="1" s="1"/>
  <c r="K59" i="1" s="1"/>
  <c r="H58" i="1"/>
  <c r="I58" i="1"/>
  <c r="H57" i="1"/>
  <c r="I57" i="1"/>
  <c r="J57" i="1" s="1"/>
  <c r="K57" i="1" s="1"/>
  <c r="H56" i="1"/>
  <c r="I56" i="1"/>
  <c r="J56" i="1" s="1"/>
  <c r="K56" i="1" s="1"/>
  <c r="I55" i="1"/>
  <c r="H55" i="1"/>
  <c r="J55" i="1" s="1"/>
  <c r="K55" i="1" s="1"/>
  <c r="I54" i="1"/>
  <c r="H54" i="1"/>
  <c r="H53" i="1"/>
  <c r="I53" i="1"/>
  <c r="H52" i="1"/>
  <c r="I52" i="1"/>
  <c r="J68" i="1" l="1"/>
  <c r="K68" i="1" s="1"/>
  <c r="J58" i="1"/>
  <c r="K58" i="1" s="1"/>
  <c r="J70" i="1"/>
  <c r="K70" i="1" s="1"/>
  <c r="J53" i="1"/>
  <c r="K53" i="1" s="1"/>
  <c r="J62" i="1"/>
  <c r="K62" i="1" s="1"/>
  <c r="J54" i="1"/>
  <c r="K54" i="1" s="1"/>
  <c r="J52" i="1"/>
  <c r="K52" i="1" s="1"/>
  <c r="J66" i="1"/>
  <c r="K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16"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16"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16"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16"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16"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16"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16"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16"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<sst xmlns="http://schemas.openxmlformats.org/spreadsheetml/2006/main" count="215" uniqueCount="120">
  <si>
    <t>Generic risk assessment</t>
  </si>
  <si>
    <t>Site:</t>
  </si>
  <si>
    <t>Tresco Waste Site</t>
  </si>
  <si>
    <t>Location:</t>
  </si>
  <si>
    <t>Tresco isles of Scilly</t>
  </si>
  <si>
    <t>Location of environmentally sensitive sites (km / m):</t>
  </si>
  <si>
    <t>100m</t>
  </si>
  <si>
    <t>Risk assessment carried out by:</t>
  </si>
  <si>
    <t>Diana Mompoloki</t>
  </si>
  <si>
    <t>Date:</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</si>
  <si>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</si>
  <si>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</si>
  <si>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</si>
  <si>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</si>
  <si>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</si>
  <si>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</si>
  <si>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</si>
  <si>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</si>
  <si>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</si>
  <si>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</si>
  <si>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</si>
  <si>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</si>
  <si>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</si>
  <si>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</si>
  <si>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</si>
  <si>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</si>
  <si>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</si>
  <si>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</si>
  <si>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 xml:space="preserve">What is the magnitude of the risk after management? </t>
  </si>
  <si>
    <t>Local human population</t>
  </si>
  <si>
    <t>Releases of particulate matter (dusts) and micro-organisms (bioaerosols).</t>
  </si>
  <si>
    <t>Harm to human health - respiratory irritation and illness.</t>
  </si>
  <si>
    <t>Air transport then inhalation.</t>
  </si>
  <si>
    <t>High</t>
  </si>
  <si>
    <t>Medium</t>
  </si>
  <si>
    <t>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t>
  </si>
  <si>
    <t xml:space="preserve">Treatment of specified low risk wastes shall be carried out inside a building.                         </t>
  </si>
  <si>
    <t>Low</t>
  </si>
  <si>
    <t>As above</t>
  </si>
  <si>
    <t>Nuisance - dust on cars, clothing etc.</t>
  </si>
  <si>
    <t>Air transport then deposition</t>
  </si>
  <si>
    <t>Local residents often sensitive to dust.</t>
  </si>
  <si>
    <t>Wastes are low risk for dust, treatment of wastes shall be carried out inside a building, sheeting over of vehicles etc.  Only dealing with small amounts of household and commercial waste in the region of 300 tonnes per annum</t>
  </si>
  <si>
    <t>Local human population, livestock and wildlife.</t>
  </si>
  <si>
    <t xml:space="preserve">Litter </t>
  </si>
  <si>
    <t>Nuisance, loss of amenity and harm to animal health</t>
  </si>
  <si>
    <t>Local residents often sensitive to litter.</t>
  </si>
  <si>
    <t>As above, all waste on Tresco is handles via 52 bring sites across the islands with segregated bins. The Bring sites are enclosed and free from seagulls breaking open bags etc. The bags are in a caged vehicle and taken to the shed and immediately processed. There is little possibility of litter being an issue, the Estate staff as a whole have a responsibility to pick up litter across the Island.</t>
  </si>
  <si>
    <t>Waste, litter and mud on local roads</t>
  </si>
  <si>
    <t>Nuisance, loss of amenity, road traffic accidents.</t>
  </si>
  <si>
    <t>Vehicles entering and leaving site.</t>
  </si>
  <si>
    <t>Road safety, local residents often sensitive to mud on roads.</t>
  </si>
  <si>
    <t>As above. As all the waste is in bring sites mud is not an issue on the roads. Tresco has a strict 15mph speed limit which the nissan does not exceed.</t>
  </si>
  <si>
    <t>Odour</t>
  </si>
  <si>
    <t>Nuisance, loss of amenity</t>
  </si>
  <si>
    <t>Local residents often sensitive to odour.</t>
  </si>
  <si>
    <t xml:space="preserve">refer to odour management plan. </t>
  </si>
  <si>
    <t>Noise and vibration</t>
  </si>
  <si>
    <t>Nuisance, loss of amenity, loss of sleep.</t>
  </si>
  <si>
    <t xml:space="preserve">Noise through the air and vibration through the ground. </t>
  </si>
  <si>
    <t>Local residents often sensitive to noise and vibration</t>
  </si>
  <si>
    <t>The collection vehicle is a small nissan with a purpose built frame for the waste to be collected. This is a very small vehicle by mainland standards. The machinery used is low noise except the glass crusher which is used 3 times a week in the middle of the day to manage noise nuisance</t>
  </si>
  <si>
    <t>Scavenging animals and scavenging birds</t>
  </si>
  <si>
    <t>Harm to human health - from waste carried off site and faeces.  Nuisance and  loss of amenity.</t>
  </si>
  <si>
    <t>Air transport and over land</t>
  </si>
  <si>
    <t xml:space="preserve">Permitted wastes may attract scavenging animals and birds. </t>
  </si>
  <si>
    <t>All waste is collected from bring sites daily from commercial premises twice daily, with food segregated. The bring sites are plastic bins inside a wooden frame, so are not accessible by pests and seagulls etc. On the completion of the round the waste operative processes all the materials immediately in the waste shed. No waste is left standing around where they can be accessed by vermin. The shed is shut and locked at night. All waste is palletised.</t>
  </si>
  <si>
    <t>Very low</t>
  </si>
  <si>
    <t>Pests (e.g. flies)</t>
  </si>
  <si>
    <t>Harm to human health, nuisance, loss of amenity</t>
  </si>
  <si>
    <t xml:space="preserve">Insect pests can multiply on permitted wastes, particularly in summer months </t>
  </si>
  <si>
    <t>Please see above, the bring sites with their regular daily collection and segregation prevents flies and maggots etc building up. The immediate processing into the biodigestor which heats the waste to over 72 degrees prevents flies and maggots. The bio-deigested material is taken to the gradens to be further processed in an enclosed composter.</t>
  </si>
  <si>
    <t>Local human population and local environment.</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</si>
  <si>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</si>
  <si>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</si>
  <si>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</si>
  <si>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Permitted waste types do not include sludges or liquids and are non-hazardous so only a medium magnitude risk is estimated.</t>
  </si>
  <si>
    <t>Due to the levels of segregation and reuse there are never large quantities of processed waste awaiting shipment. The baled cardboard materials are wrapped in plastic and would be a challenge to combust we send them across for further processing to the mainland. The baled residual waste is sent to St Mary's 3 times a week on the Lyonnesse. The Fire Prevention Plan has more detail. Tresco has a very small population and arson has not been an issue and we have a retained fire service based on the island with support from St Mary's and other Islands.</t>
  </si>
  <si>
    <t>Local human population and local environment</t>
  </si>
  <si>
    <t>Accidental fire causing the release of polluting materials to air (smoke or fumes), water or land.</t>
  </si>
  <si>
    <t>Respiratory irritation, illness and nuisance to local population.  Injury to staff or firefighters. Pollution of water or land.</t>
  </si>
  <si>
    <t>As above.</t>
  </si>
  <si>
    <t>Risk of accidental combustion of waste is moderate.</t>
  </si>
  <si>
    <t xml:space="preserve">As above (excluding comments on access to waste). Permitted activities do not include the burning of household or commercial waste. </t>
  </si>
  <si>
    <t>Surface waters close to and downstream of site.</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</si>
  <si>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</si>
  <si>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</si>
  <si>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</si>
  <si>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Permitted waste types do not include sludges or liquids so only a medium magnitude risk is estimated.  There is potential for contaminated rainwater run-off from wastes stored outside buildings especially during heavy rain.</t>
  </si>
  <si>
    <t>All waste is segregated and we collect all oils for forward processing - no waste is left to become sludge or produce leachate. All food waste is segregated and bio-digested with further composting happening in the gardens in a sealed composter. If there was any leachate from waste it can be collected in the attenuation tanks in the service yard.</t>
  </si>
  <si>
    <t>low</t>
  </si>
  <si>
    <t xml:space="preserve">As above </t>
  </si>
  <si>
    <t>Chronic effects: deterioration of water quality</t>
  </si>
  <si>
    <t>As above.  Indirect run-off via the soil layer</t>
  </si>
  <si>
    <t>Waste types are non-hazardous so harm is likely to be temporary and reversible.</t>
  </si>
  <si>
    <t>All the oil collection containers are double skinned and are designed to avoid spillage and run off, by segregating food waste and immediately processing it we avoid leachates from wastes. By removing residual waste with no food waste included we do not get leachates. Any leachates will be collected by the attenuation tanks in the service yards</t>
  </si>
  <si>
    <t>Groundwater</t>
  </si>
  <si>
    <t>Chronic effects: contamination of groundwater, requiring treatment of water or closure of borehole.</t>
  </si>
  <si>
    <t>Transport through soil/groundwater then extraction at borehole.</t>
  </si>
  <si>
    <t>There is a potential for contaminated rainwater run-off or leachate from permitted waste types.</t>
  </si>
  <si>
    <t>Please see above, this is mitigated via the attenuation system in the service yard which contains any leachates</t>
  </si>
  <si>
    <t xml:space="preserve">Protected sites -  European sites and SSSIs  </t>
  </si>
  <si>
    <t>Any</t>
  </si>
  <si>
    <t>Harm to protected site through toxic contamination, nutrient enrichment, smothering, disturbance, predation etc.</t>
  </si>
  <si>
    <t xml:space="preserve">Waste operations may cause harm to and deterioration of nature conservation sites. </t>
  </si>
  <si>
    <t>All sites on Tresco are close to or within designated sites. The waste shed is about 100m from the Great Pool SSSi which is in favourable condition. The amounts of waste managed and the type of processing limits risks to the SSSi</t>
  </si>
  <si>
    <t>Local human population and all surface waters close to and downstream of site.</t>
  </si>
  <si>
    <t>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</si>
  <si>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</si>
  <si>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</si>
  <si>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</si>
  <si>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Please see the fire prevention plan as part of the application, there are attenuation tanks to remove contaminated run off from the services yard.</t>
  </si>
  <si>
    <t>All surface waters close to and downstream of site.</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</si>
  <si>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</si>
  <si>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</si>
  <si>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</si>
  <si>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Please see the fire prevention plan as part of the application , there are attenuation tanks to remove contaminated run off from the services yard </t>
  </si>
  <si>
    <t>other risk?</t>
  </si>
  <si>
    <t xml:space="preserve">Notes: </t>
  </si>
  <si>
    <t xml:space="preserve">Yellow columns contain drop down menus that allow automatic evaluation of risk in green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</si>
</sst>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font>
    <font>
      <b/>
      <sz val="10"/>
      <name val="Arial"/>
      <family val="2"/>
    </font>
    <font>
      <b/>
      <sz val="12"/>
      <name val="Arial"/>
      <family val="2"/>
    </font>
    <font>
      <sz val="12"/>
      <name val="Arial"/>
      <family val="2"/>
    </font>
    <font>
      <b/>
      <sz val="14"/>
      <name val="Arial"/>
      <family val="2"/>
    </font>
    <font>
      <sz val="8"/>
      <color indexed="81"/>
      <name val="Tahoma"/>
      <family val="2"/>
    </font>
    <font>
      <sz val="10"/>
      <color indexed="81"/>
      <name val="Arial"/>
      <family val="2"/>
    </font>
    <font>
      <b/>
      <sz val="10"/>
      <color indexed="81"/>
      <name val="Arial"/>
      <family val="2"/>
    </font>
    <font>
      <sz val="10"/>
      <name val="Arial"/>
      <family val="2"/>
    </font>
    <font>
      <sz val="10"/>
      <color rgb="FF0070C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Alignment="1">
      <alignment horizontal="center"/>
    </xf>
    <xf numFmtId="0" fontId="3" fillId="0" borderId="0" xfId="0" applyFont="1"/>
    <xf numFmtId="0" fontId="0" fillId="3" borderId="0" xfId="0" applyFill="1"/>
    <xf numFmtId="0" fontId="0" fillId="4" borderId="0" xfId="0" applyFill="1"/>
    <xf numFmtId="0" fontId="0" fillId="5" borderId="0" xfId="0" applyFill="1"/>
    <xf numFmtId="0" fontId="0" fillId="6" borderId="0" xfId="0" applyFill="1"/>
    <xf numFmtId="2" fontId="0" fillId="0" borderId="0" xfId="0" applyNumberFormat="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7" borderId="0" xfId="0" applyFill="1"/>
    <xf numFmtId="0" fontId="0" fillId="7" borderId="11" xfId="0" applyFill="1" applyBorder="1"/>
    <xf numFmtId="0" fontId="0" fillId="7" borderId="12" xfId="0" applyFill="1" applyBorder="1"/>
    <xf numFmtId="0" fontId="2" fillId="7" borderId="0" xfId="0" applyFont="1" applyFill="1"/>
    <xf numFmtId="0" fontId="3" fillId="7" borderId="0" xfId="0" applyFont="1" applyFill="1"/>
    <xf numFmtId="0" fontId="4" fillId="7" borderId="0" xfId="0" applyFont="1" applyFill="1"/>
    <xf numFmtId="0" fontId="2" fillId="0" borderId="0" xfId="0" applyFont="1"/>
    <xf numFmtId="0" fontId="0" fillId="5" borderId="13"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1" fillId="2" borderId="15" xfId="0" applyFont="1" applyFill="1" applyBorder="1" applyAlignment="1">
      <alignment horizontal="center" vertical="top" wrapText="1"/>
    </xf>
    <xf numFmtId="0" fontId="1" fillId="3" borderId="16" xfId="0" applyFont="1" applyFill="1" applyBorder="1" applyAlignment="1">
      <alignment vertical="top" wrapText="1"/>
    </xf>
    <xf numFmtId="0" fontId="0" fillId="0" borderId="0" xfId="0" applyAlignment="1" applyProtection="1">
      <alignment vertical="top" wrapText="1"/>
      <protection locked="0"/>
    </xf>
    <xf numFmtId="0" fontId="0" fillId="5" borderId="17"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8" fillId="0" borderId="5" xfId="0" applyFont="1" applyBorder="1" applyAlignment="1" applyProtection="1">
      <alignment vertical="top" wrapText="1"/>
      <protection locked="0"/>
    </xf>
    <xf numFmtId="0" fontId="4" fillId="0" borderId="0" xfId="0" applyFont="1"/>
    <xf numFmtId="0" fontId="8" fillId="0" borderId="19" xfId="0" applyFont="1" applyBorder="1" applyAlignment="1">
      <alignment vertical="top" wrapText="1"/>
    </xf>
    <xf numFmtId="0" fontId="8" fillId="10" borderId="19" xfId="0" applyFont="1" applyFill="1" applyBorder="1" applyAlignment="1">
      <alignment vertical="top" wrapText="1"/>
    </xf>
    <xf numFmtId="0" fontId="9" fillId="0" borderId="5"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9" xfId="0" applyFont="1" applyBorder="1" applyAlignment="1">
      <alignment vertical="top" wrapText="1"/>
    </xf>
    <xf numFmtId="0" fontId="1" fillId="0" borderId="8" xfId="0" applyFont="1" applyBorder="1" applyAlignment="1" applyProtection="1">
      <alignment vertical="top" wrapText="1"/>
      <protection locked="0"/>
    </xf>
    <xf numFmtId="15" fontId="0" fillId="9" borderId="11" xfId="0" applyNumberForma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9" borderId="11" xfId="0" applyFill="1" applyBorder="1" applyAlignment="1" applyProtection="1">
      <alignment vertical="top" wrapText="1"/>
      <protection locked="0"/>
    </xf>
    <xf numFmtId="0" fontId="8" fillId="9" borderId="1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9" borderId="12" xfId="0" applyFill="1" applyBorder="1" applyAlignment="1" applyProtection="1">
      <alignment vertical="top" wrapText="1"/>
      <protection locked="0"/>
    </xf>
    <xf numFmtId="0" fontId="1" fillId="11" borderId="19" xfId="0" applyFont="1" applyFill="1" applyBorder="1" applyAlignment="1">
      <alignment vertical="top" wrapText="1"/>
    </xf>
    <xf numFmtId="0" fontId="1" fillId="0" borderId="0" xfId="0" applyFont="1" applyAlignment="1">
      <alignment horizontal="right"/>
    </xf>
    <xf numFmtId="0" fontId="1" fillId="0" borderId="0" xfId="0" applyFont="1"/>
    <xf numFmtId="0" fontId="1" fillId="0" borderId="0" xfId="0" applyFont="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09"/>
  <sheetViews>
    <sheetView tabSelected="1" topLeftCell="B1" zoomScaleNormal="100" workbookViewId="0">
      <selection activeCell="J32" sqref="J3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13.42578125" customWidth="1"/>
    <col min="8" max="8" width="11.28515625" customWidth="1"/>
    <col min="9" max="9" width="19" customWidth="1"/>
    <col min="10" max="10" width="45.85546875" customWidth="1"/>
    <col min="11" max="11" width="16.7109375" customWidth="1"/>
  </cols>
  <sheetData>
    <row r="2" spans="2:11" ht="18">
      <c r="B2" s="39" t="s">
        <v>0</v>
      </c>
      <c r="C2" s="39"/>
      <c r="D2" s="39"/>
      <c r="E2" s="8"/>
    </row>
    <row r="3" spans="2:11" ht="12.75" customHeight="1">
      <c r="B3" s="25"/>
      <c r="C3" s="25"/>
      <c r="D3" s="25"/>
      <c r="E3" s="26"/>
      <c r="F3" s="22"/>
      <c r="G3" s="22"/>
      <c r="H3" s="22"/>
      <c r="I3" s="22"/>
      <c r="J3" s="22"/>
      <c r="K3" s="22"/>
    </row>
    <row r="4" spans="2:11" ht="15.75">
      <c r="B4" s="25" t="s">
        <v>1</v>
      </c>
      <c r="C4" s="25"/>
      <c r="D4" s="25"/>
      <c r="E4" s="26"/>
      <c r="F4" s="50" t="s">
        <v>2</v>
      </c>
      <c r="G4" s="50"/>
      <c r="H4" s="50"/>
      <c r="I4" s="50"/>
      <c r="J4" s="50"/>
      <c r="K4" s="23"/>
    </row>
    <row r="5" spans="2:11" ht="9.9499999999999993" customHeight="1">
      <c r="B5" s="25"/>
      <c r="C5" s="25"/>
      <c r="D5" s="25"/>
      <c r="E5" s="26"/>
      <c r="F5" s="22"/>
      <c r="G5" s="22"/>
      <c r="H5" s="22"/>
      <c r="I5" s="22"/>
      <c r="J5" s="22"/>
      <c r="K5" s="22"/>
    </row>
    <row r="6" spans="2:11" ht="15.75">
      <c r="B6" s="25" t="s">
        <v>3</v>
      </c>
      <c r="C6" s="26"/>
      <c r="D6" s="26"/>
      <c r="E6" s="26"/>
      <c r="F6" s="50" t="s">
        <v>4</v>
      </c>
      <c r="G6" s="50"/>
      <c r="H6" s="50"/>
      <c r="I6" s="50"/>
      <c r="J6" s="50"/>
      <c r="K6" s="23"/>
    </row>
    <row r="7" spans="2:11" ht="9.9499999999999993" customHeight="1">
      <c r="B7" s="27"/>
      <c r="C7" s="22"/>
      <c r="D7" s="22"/>
      <c r="E7" s="22"/>
      <c r="F7" s="22"/>
      <c r="G7" s="22"/>
      <c r="H7" s="22"/>
      <c r="I7" s="22"/>
      <c r="J7" s="22"/>
      <c r="K7" s="22"/>
    </row>
    <row r="8" spans="2:11" ht="15.75" customHeight="1">
      <c r="B8" s="25" t="s">
        <v>5</v>
      </c>
      <c r="C8" s="26"/>
      <c r="D8" s="26"/>
      <c r="E8" s="26"/>
      <c r="F8" s="51" t="s">
        <v>6</v>
      </c>
      <c r="G8" s="52"/>
      <c r="H8" s="52"/>
      <c r="I8" s="52"/>
      <c r="J8" s="52"/>
      <c r="K8" s="23"/>
    </row>
    <row r="9" spans="2:11" ht="10.5" customHeight="1">
      <c r="B9" s="22"/>
      <c r="C9" s="22"/>
      <c r="D9" s="22"/>
      <c r="E9" s="22"/>
      <c r="F9" s="22"/>
      <c r="G9" s="22"/>
      <c r="H9" s="22"/>
      <c r="I9" s="22"/>
      <c r="J9" s="22"/>
      <c r="K9" s="22"/>
    </row>
    <row r="10" spans="2:11" ht="15.75">
      <c r="B10" s="25" t="s">
        <v>7</v>
      </c>
      <c r="C10" s="22"/>
      <c r="D10" s="22"/>
      <c r="E10" s="22"/>
      <c r="F10" s="53" t="s">
        <v>8</v>
      </c>
      <c r="G10" s="53"/>
      <c r="H10" s="53"/>
      <c r="I10" s="53"/>
      <c r="J10" s="53"/>
      <c r="K10" s="24"/>
    </row>
    <row r="11" spans="2:11" ht="11.25" customHeight="1">
      <c r="B11" s="25"/>
      <c r="C11" s="22"/>
      <c r="D11" s="22"/>
      <c r="E11" s="22"/>
      <c r="F11" s="22"/>
      <c r="G11" s="22"/>
      <c r="H11" s="25"/>
      <c r="I11" s="22"/>
      <c r="J11" s="22"/>
      <c r="K11" s="22"/>
    </row>
    <row r="12" spans="2:11" ht="15.75">
      <c r="B12" s="25" t="s">
        <v>9</v>
      </c>
      <c r="C12" s="22"/>
      <c r="D12" s="22"/>
      <c r="E12" s="22"/>
      <c r="F12" s="48">
        <v>45271</v>
      </c>
      <c r="G12" s="49"/>
      <c r="H12" s="49"/>
      <c r="I12" s="49"/>
      <c r="J12" s="49"/>
      <c r="K12" s="23"/>
    </row>
    <row r="13" spans="2:11" ht="15.75">
      <c r="B13" s="25"/>
      <c r="C13" s="22"/>
      <c r="D13" s="22"/>
      <c r="E13" s="22"/>
      <c r="F13" s="22"/>
      <c r="G13" s="22"/>
      <c r="H13" s="25"/>
      <c r="I13" s="22"/>
      <c r="J13" s="22"/>
      <c r="K13" s="22"/>
    </row>
    <row r="16" spans="2:11" ht="25.5">
      <c r="B16" s="1" t="s">
        <v>10</v>
      </c>
      <c r="C16" s="2" t="s">
        <v>11</v>
      </c>
      <c r="D16" s="2" t="s">
        <v>12</v>
      </c>
      <c r="E16" s="3" t="s">
        <v>13</v>
      </c>
      <c r="F16" s="1" t="s">
        <v>14</v>
      </c>
      <c r="G16" s="2" t="s">
        <v>15</v>
      </c>
      <c r="H16" s="2" t="s">
        <v>16</v>
      </c>
      <c r="I16" s="3" t="s">
        <v>17</v>
      </c>
      <c r="J16" s="1" t="s">
        <v>18</v>
      </c>
      <c r="K16" s="31" t="s">
        <v>19</v>
      </c>
    </row>
    <row r="17" spans="1:11" ht="121.7" customHeight="1">
      <c r="B17" s="4" t="s">
        <v>20</v>
      </c>
      <c r="C17" s="5" t="s">
        <v>21</v>
      </c>
      <c r="D17" s="5" t="s">
        <v>22</v>
      </c>
      <c r="E17" s="6" t="s">
        <v>23</v>
      </c>
      <c r="F17" s="4" t="s">
        <v>24</v>
      </c>
      <c r="G17" s="5" t="s">
        <v>25</v>
      </c>
      <c r="H17" s="5" t="s">
        <v>26</v>
      </c>
      <c r="I17" s="6" t="s">
        <v>27</v>
      </c>
      <c r="J17" s="4"/>
      <c r="K17" s="32" t="s">
        <v>28</v>
      </c>
    </row>
    <row r="18" spans="1:11" ht="228" customHeight="1">
      <c r="A18" s="19"/>
      <c r="B18" s="14" t="s">
        <v>29</v>
      </c>
      <c r="C18" s="15" t="s">
        <v>30</v>
      </c>
      <c r="D18" s="15" t="s">
        <v>31</v>
      </c>
      <c r="E18" s="16" t="s">
        <v>32</v>
      </c>
      <c r="F18" s="29" t="s">
        <v>33</v>
      </c>
      <c r="G18" s="30" t="s">
        <v>34</v>
      </c>
      <c r="H18" s="35" t="s">
        <v>33</v>
      </c>
      <c r="I18" s="16" t="s">
        <v>35</v>
      </c>
      <c r="J18" s="42" t="s">
        <v>36</v>
      </c>
      <c r="K18" s="43" t="s">
        <v>37</v>
      </c>
    </row>
    <row r="19" spans="1:11" ht="228" customHeight="1">
      <c r="A19" s="19"/>
      <c r="B19" s="14" t="s">
        <v>29</v>
      </c>
      <c r="C19" s="15" t="s">
        <v>38</v>
      </c>
      <c r="D19" s="15" t="s">
        <v>39</v>
      </c>
      <c r="E19" s="16" t="s">
        <v>40</v>
      </c>
      <c r="F19" s="29" t="s">
        <v>34</v>
      </c>
      <c r="G19" s="30" t="s">
        <v>37</v>
      </c>
      <c r="H19" s="35" t="s">
        <v>37</v>
      </c>
      <c r="I19" s="16" t="s">
        <v>41</v>
      </c>
      <c r="J19" s="42" t="s">
        <v>42</v>
      </c>
      <c r="K19" s="20" t="s">
        <v>37</v>
      </c>
    </row>
    <row r="20" spans="1:11" ht="108.75" customHeight="1">
      <c r="A20" s="19"/>
      <c r="B20" s="14" t="s">
        <v>43</v>
      </c>
      <c r="C20" s="15" t="s">
        <v>44</v>
      </c>
      <c r="D20" s="15" t="s">
        <v>45</v>
      </c>
      <c r="E20" s="16" t="s">
        <v>40</v>
      </c>
      <c r="F20" s="29" t="s">
        <v>34</v>
      </c>
      <c r="G20" s="30" t="s">
        <v>34</v>
      </c>
      <c r="H20" s="35" t="s">
        <v>34</v>
      </c>
      <c r="I20" s="16" t="s">
        <v>46</v>
      </c>
      <c r="J20" s="42" t="s">
        <v>47</v>
      </c>
      <c r="K20" s="20" t="s">
        <v>37</v>
      </c>
    </row>
    <row r="21" spans="1:11" ht="108.95" customHeight="1">
      <c r="A21" s="19"/>
      <c r="B21" s="14" t="s">
        <v>29</v>
      </c>
      <c r="C21" s="15" t="s">
        <v>48</v>
      </c>
      <c r="D21" s="15" t="s">
        <v>49</v>
      </c>
      <c r="E21" s="16" t="s">
        <v>50</v>
      </c>
      <c r="F21" s="29" t="s">
        <v>34</v>
      </c>
      <c r="G21" s="30" t="s">
        <v>34</v>
      </c>
      <c r="H21" s="35" t="s">
        <v>34</v>
      </c>
      <c r="I21" s="16" t="s">
        <v>51</v>
      </c>
      <c r="J21" s="42" t="s">
        <v>52</v>
      </c>
      <c r="K21" s="20" t="s">
        <v>37</v>
      </c>
    </row>
    <row r="22" spans="1:11" ht="133.5" customHeight="1">
      <c r="A22" s="19"/>
      <c r="B22" s="14" t="s">
        <v>29</v>
      </c>
      <c r="C22" s="15" t="s">
        <v>53</v>
      </c>
      <c r="D22" s="15" t="s">
        <v>54</v>
      </c>
      <c r="E22" s="16" t="s">
        <v>32</v>
      </c>
      <c r="F22" s="29" t="s">
        <v>34</v>
      </c>
      <c r="G22" s="30" t="s">
        <v>34</v>
      </c>
      <c r="H22" s="35" t="s">
        <v>34</v>
      </c>
      <c r="I22" s="16" t="s">
        <v>55</v>
      </c>
      <c r="J22" s="42" t="s">
        <v>56</v>
      </c>
      <c r="K22" s="20" t="s">
        <v>37</v>
      </c>
    </row>
    <row r="23" spans="1:11" ht="148.69999999999999" customHeight="1">
      <c r="A23" s="19"/>
      <c r="B23" s="14" t="s">
        <v>29</v>
      </c>
      <c r="C23" s="15" t="s">
        <v>57</v>
      </c>
      <c r="D23" s="15" t="s">
        <v>58</v>
      </c>
      <c r="E23" s="16" t="s">
        <v>59</v>
      </c>
      <c r="F23" s="29" t="s">
        <v>34</v>
      </c>
      <c r="G23" s="30" t="s">
        <v>34</v>
      </c>
      <c r="H23" s="35" t="s">
        <v>34</v>
      </c>
      <c r="I23" s="16" t="s">
        <v>60</v>
      </c>
      <c r="J23" s="42" t="s">
        <v>61</v>
      </c>
      <c r="K23" s="20" t="s">
        <v>37</v>
      </c>
    </row>
    <row r="24" spans="1:11" ht="189" customHeight="1">
      <c r="A24" s="19"/>
      <c r="B24" s="14" t="s">
        <v>29</v>
      </c>
      <c r="C24" s="15" t="s">
        <v>62</v>
      </c>
      <c r="D24" s="15" t="s">
        <v>63</v>
      </c>
      <c r="E24" s="16" t="s">
        <v>64</v>
      </c>
      <c r="F24" s="29" t="s">
        <v>34</v>
      </c>
      <c r="G24" s="30" t="s">
        <v>34</v>
      </c>
      <c r="H24" s="35" t="s">
        <v>34</v>
      </c>
      <c r="I24" s="44" t="s">
        <v>65</v>
      </c>
      <c r="J24" s="42" t="s">
        <v>66</v>
      </c>
      <c r="K24" s="20" t="s">
        <v>67</v>
      </c>
    </row>
    <row r="25" spans="1:11" ht="189" customHeight="1">
      <c r="A25" s="19"/>
      <c r="B25" s="14" t="s">
        <v>29</v>
      </c>
      <c r="C25" s="15" t="s">
        <v>68</v>
      </c>
      <c r="D25" s="15" t="s">
        <v>69</v>
      </c>
      <c r="E25" s="16" t="s">
        <v>64</v>
      </c>
      <c r="F25" s="29" t="s">
        <v>34</v>
      </c>
      <c r="G25" s="30" t="s">
        <v>34</v>
      </c>
      <c r="H25" s="35" t="s">
        <v>34</v>
      </c>
      <c r="I25" s="16" t="s">
        <v>70</v>
      </c>
      <c r="J25" s="42" t="s">
        <v>71</v>
      </c>
      <c r="K25" s="20" t="s">
        <v>37</v>
      </c>
    </row>
    <row r="26" spans="1:11" ht="150.75" customHeight="1">
      <c r="A26" s="19"/>
      <c r="B26" s="14" t="s">
        <v>72</v>
      </c>
      <c r="C26" s="15" t="s">
        <v>73</v>
      </c>
      <c r="D26" s="15" t="s">
        <v>74</v>
      </c>
      <c r="E26" s="16" t="s">
        <v>75</v>
      </c>
      <c r="F26" s="29" t="s">
        <v>34</v>
      </c>
      <c r="G26" s="30" t="s">
        <v>34</v>
      </c>
      <c r="H26" s="35" t="s">
        <v>34</v>
      </c>
      <c r="I26" s="16" t="s">
        <v>76</v>
      </c>
      <c r="J26" s="42" t="s">
        <v>77</v>
      </c>
      <c r="K26" s="20" t="s">
        <v>37</v>
      </c>
    </row>
    <row r="27" spans="1:11" ht="98.25" customHeight="1">
      <c r="A27" s="19"/>
      <c r="B27" s="14" t="s">
        <v>78</v>
      </c>
      <c r="C27" s="15" t="s">
        <v>79</v>
      </c>
      <c r="D27" s="15" t="s">
        <v>80</v>
      </c>
      <c r="E27" s="16" t="s">
        <v>81</v>
      </c>
      <c r="F27" s="29" t="s">
        <v>34</v>
      </c>
      <c r="G27" s="30" t="s">
        <v>34</v>
      </c>
      <c r="H27" s="35" t="s">
        <v>34</v>
      </c>
      <c r="I27" s="16" t="s">
        <v>82</v>
      </c>
      <c r="J27" s="42" t="s">
        <v>83</v>
      </c>
      <c r="K27" s="20" t="s">
        <v>37</v>
      </c>
    </row>
    <row r="28" spans="1:11" ht="168" customHeight="1">
      <c r="A28" s="19"/>
      <c r="B28" s="38" t="s">
        <v>84</v>
      </c>
      <c r="C28" s="15" t="s">
        <v>85</v>
      </c>
      <c r="D28" s="15" t="s">
        <v>86</v>
      </c>
      <c r="E28" s="16" t="s">
        <v>87</v>
      </c>
      <c r="F28" s="29" t="s">
        <v>34</v>
      </c>
      <c r="G28" s="30" t="s">
        <v>34</v>
      </c>
      <c r="H28" s="35" t="s">
        <v>34</v>
      </c>
      <c r="I28" s="16" t="s">
        <v>88</v>
      </c>
      <c r="J28" s="42" t="s">
        <v>89</v>
      </c>
      <c r="K28" s="43" t="s">
        <v>90</v>
      </c>
    </row>
    <row r="29" spans="1:11" ht="147" customHeight="1">
      <c r="A29" s="19"/>
      <c r="B29" s="38" t="s">
        <v>84</v>
      </c>
      <c r="C29" s="15" t="s">
        <v>91</v>
      </c>
      <c r="D29" s="15" t="s">
        <v>92</v>
      </c>
      <c r="E29" s="16" t="s">
        <v>93</v>
      </c>
      <c r="F29" s="29" t="s">
        <v>34</v>
      </c>
      <c r="G29" s="30" t="s">
        <v>37</v>
      </c>
      <c r="H29" s="35" t="s">
        <v>37</v>
      </c>
      <c r="I29" s="16" t="s">
        <v>94</v>
      </c>
      <c r="J29" s="42" t="s">
        <v>95</v>
      </c>
      <c r="K29" s="20" t="s">
        <v>37</v>
      </c>
    </row>
    <row r="30" spans="1:11" ht="117" customHeight="1">
      <c r="A30" s="19"/>
      <c r="B30" s="17" t="s">
        <v>96</v>
      </c>
      <c r="C30" s="18" t="s">
        <v>38</v>
      </c>
      <c r="D30" s="18" t="s">
        <v>97</v>
      </c>
      <c r="E30" s="33" t="s">
        <v>98</v>
      </c>
      <c r="F30" s="36" t="s">
        <v>34</v>
      </c>
      <c r="G30" s="34" t="s">
        <v>34</v>
      </c>
      <c r="H30" s="37" t="s">
        <v>34</v>
      </c>
      <c r="I30" s="33" t="s">
        <v>99</v>
      </c>
      <c r="J30" s="45" t="s">
        <v>100</v>
      </c>
      <c r="K30" s="21" t="s">
        <v>37</v>
      </c>
    </row>
    <row r="31" spans="1:11" ht="156.75" customHeight="1">
      <c r="A31" s="19"/>
      <c r="B31" s="47" t="s">
        <v>101</v>
      </c>
      <c r="C31" s="18" t="s">
        <v>102</v>
      </c>
      <c r="D31" s="18" t="s">
        <v>103</v>
      </c>
      <c r="E31" s="33" t="s">
        <v>102</v>
      </c>
      <c r="F31" s="36" t="s">
        <v>34</v>
      </c>
      <c r="G31" s="34" t="s">
        <v>34</v>
      </c>
      <c r="H31" s="37" t="s">
        <v>34</v>
      </c>
      <c r="I31" s="33" t="s">
        <v>104</v>
      </c>
      <c r="J31" s="45" t="s">
        <v>105</v>
      </c>
      <c r="K31" s="21" t="s">
        <v>37</v>
      </c>
    </row>
    <row r="32" spans="1:11" ht="114.75">
      <c r="A32" s="7"/>
      <c r="B32" s="40" t="s">
        <v>106</v>
      </c>
      <c r="C32" s="40" t="s">
        <v>107</v>
      </c>
      <c r="D32" s="40" t="s">
        <v>108</v>
      </c>
      <c r="E32" s="40" t="s">
        <v>109</v>
      </c>
      <c r="F32" s="41" t="s">
        <v>37</v>
      </c>
      <c r="G32" s="41" t="s">
        <v>33</v>
      </c>
      <c r="H32" s="54" t="s">
        <v>34</v>
      </c>
      <c r="I32" s="40" t="s">
        <v>110</v>
      </c>
      <c r="J32" s="46" t="s">
        <v>111</v>
      </c>
      <c r="K32" s="40" t="s">
        <v>37</v>
      </c>
    </row>
    <row r="33" spans="1:11" ht="165.75">
      <c r="A33" s="7"/>
      <c r="B33" s="40" t="s">
        <v>112</v>
      </c>
      <c r="C33" s="40" t="s">
        <v>107</v>
      </c>
      <c r="D33" s="40" t="s">
        <v>113</v>
      </c>
      <c r="E33" s="40" t="s">
        <v>114</v>
      </c>
      <c r="F33" s="41" t="s">
        <v>37</v>
      </c>
      <c r="G33" s="41" t="s">
        <v>33</v>
      </c>
      <c r="H33" s="54" t="s">
        <v>34</v>
      </c>
      <c r="I33" s="40" t="s">
        <v>115</v>
      </c>
      <c r="J33" s="46" t="s">
        <v>116</v>
      </c>
      <c r="K33" s="40" t="s">
        <v>37</v>
      </c>
    </row>
    <row r="34" spans="1:11">
      <c r="A34" s="7"/>
      <c r="B34" s="46" t="s">
        <v>117</v>
      </c>
      <c r="C34" s="40"/>
      <c r="D34" s="40"/>
      <c r="E34" s="40"/>
      <c r="F34" s="41"/>
      <c r="G34" s="41"/>
      <c r="H34" s="54"/>
      <c r="I34" s="40"/>
      <c r="J34" s="46"/>
      <c r="K34" s="40"/>
    </row>
    <row r="35" spans="1:11">
      <c r="A35" s="7"/>
      <c r="B35" s="46" t="s">
        <v>117</v>
      </c>
      <c r="C35" s="40"/>
      <c r="D35" s="40"/>
      <c r="E35" s="40"/>
      <c r="F35" s="41"/>
      <c r="G35" s="41"/>
      <c r="H35" s="54"/>
      <c r="I35" s="40"/>
      <c r="J35" s="46"/>
      <c r="K35" s="40"/>
    </row>
    <row r="36" spans="1:11">
      <c r="A36" s="7"/>
      <c r="B36" s="46" t="s">
        <v>117</v>
      </c>
      <c r="C36" s="40"/>
      <c r="D36" s="40"/>
      <c r="E36" s="40"/>
      <c r="F36" s="41"/>
      <c r="G36" s="41"/>
      <c r="H36" s="54"/>
      <c r="I36" s="40"/>
      <c r="J36" s="46"/>
      <c r="K36" s="40"/>
    </row>
    <row r="37" spans="1:11">
      <c r="A37" s="7"/>
      <c r="B37" s="46" t="s">
        <v>117</v>
      </c>
      <c r="C37" s="40"/>
      <c r="D37" s="40"/>
      <c r="E37" s="40"/>
      <c r="F37" s="41"/>
      <c r="G37" s="41"/>
      <c r="H37" s="54"/>
      <c r="I37" s="40"/>
      <c r="J37" s="46"/>
      <c r="K37" s="40"/>
    </row>
    <row r="38" spans="1:11">
      <c r="A38" s="7"/>
      <c r="B38" s="40"/>
      <c r="C38" s="40"/>
      <c r="D38" s="40"/>
      <c r="E38" s="40"/>
      <c r="F38" s="41"/>
      <c r="G38" s="41"/>
      <c r="H38" s="54"/>
      <c r="I38" s="40"/>
      <c r="J38" s="46"/>
      <c r="K38" s="40"/>
    </row>
    <row r="39" spans="1:11" ht="15.75">
      <c r="A39" s="7"/>
      <c r="B39" s="55" t="s">
        <v>118</v>
      </c>
      <c r="H39" s="28"/>
    </row>
    <row r="40" spans="1:11" ht="15.75">
      <c r="A40" s="7"/>
      <c r="B40" s="56"/>
      <c r="C40" t="s">
        <v>119</v>
      </c>
      <c r="H40" s="28"/>
    </row>
    <row r="41" spans="1:11" ht="15.75">
      <c r="A41" s="7"/>
      <c r="B41" s="56"/>
      <c r="H41" s="28"/>
    </row>
    <row r="42" spans="1:11" ht="15.75" hidden="1">
      <c r="A42" s="7"/>
      <c r="B42" s="56"/>
      <c r="H42" s="28"/>
    </row>
    <row r="43" spans="1:11" hidden="1">
      <c r="A43" s="7"/>
    </row>
    <row r="44" spans="1:11" hidden="1">
      <c r="A44" s="7"/>
      <c r="C44" s="57" t="s">
        <v>67</v>
      </c>
      <c r="D44" s="57" t="s">
        <v>37</v>
      </c>
      <c r="E44" s="57" t="s">
        <v>34</v>
      </c>
      <c r="F44" s="57" t="s">
        <v>33</v>
      </c>
    </row>
    <row r="45" spans="1:11" hidden="1">
      <c r="A45" s="7"/>
      <c r="B45" s="56" t="s">
        <v>33</v>
      </c>
      <c r="C45" s="12">
        <v>4</v>
      </c>
      <c r="D45" s="11">
        <v>8</v>
      </c>
      <c r="E45" s="10">
        <v>12</v>
      </c>
      <c r="F45" s="10">
        <v>16</v>
      </c>
    </row>
    <row r="46" spans="1:11" hidden="1">
      <c r="A46" s="7"/>
      <c r="B46" s="56" t="s">
        <v>34</v>
      </c>
      <c r="C46" s="12">
        <v>3</v>
      </c>
      <c r="D46" s="11">
        <v>6</v>
      </c>
      <c r="E46" s="11">
        <v>9</v>
      </c>
      <c r="F46" s="10">
        <v>12</v>
      </c>
    </row>
    <row r="47" spans="1:11" hidden="1">
      <c r="A47" s="7"/>
      <c r="B47" s="56" t="s">
        <v>37</v>
      </c>
      <c r="C47" s="12">
        <v>2</v>
      </c>
      <c r="D47" s="12">
        <v>4</v>
      </c>
      <c r="E47" s="11">
        <v>6</v>
      </c>
      <c r="F47" s="11">
        <v>8</v>
      </c>
    </row>
    <row r="48" spans="1:11" hidden="1">
      <c r="A48" s="7"/>
      <c r="B48" s="56" t="s">
        <v>67</v>
      </c>
      <c r="C48" s="12">
        <v>1</v>
      </c>
      <c r="D48" s="12">
        <v>2</v>
      </c>
      <c r="E48" s="12">
        <v>3</v>
      </c>
      <c r="F48" s="12">
        <v>4</v>
      </c>
    </row>
    <row r="49" spans="1:11" hidden="1">
      <c r="A49" s="7"/>
    </row>
    <row r="50" spans="1:11" hidden="1">
      <c r="A50" s="7"/>
    </row>
    <row r="51" spans="1:11" hidden="1">
      <c r="A51" s="7"/>
    </row>
    <row r="52" spans="1:11" hidden="1">
      <c r="A52" s="7"/>
      <c r="F52" t="s">
        <v>67</v>
      </c>
      <c r="H52" s="9" t="e">
        <f>IF(#REF!="",0,IF(#REF!="Very low",1,IF(#REF!="Low",2,IF(#REF!="Medium",3,IF(#REF!="High",4,#REF!)))))</f>
        <v>#REF!</v>
      </c>
      <c r="I52" s="9" t="e">
        <f>IF(#REF!="",0,IF(#REF!="Very low",1,IF(#REF!="Low",2,IF(#REF!="Medium",3,IF(#REF!="High",4,#REF!)))))</f>
        <v>#REF!</v>
      </c>
      <c r="J52" s="13" t="e">
        <f>IF(H52*I52=0,"",IF(H52*I52&gt;0.5,H52*I52))</f>
        <v>#REF!</v>
      </c>
      <c r="K52" t="e">
        <f>IF(J52="","",IF(J52&lt;5, "Low",IF(J52&lt;11,"Medium",IF(J52&gt;11,"High"))))</f>
        <v>#REF!</v>
      </c>
    </row>
    <row r="53" spans="1:11" hidden="1">
      <c r="A53" s="7"/>
      <c r="F53" t="s">
        <v>37</v>
      </c>
      <c r="H53" s="9" t="e">
        <f>IF(#REF!="",0,IF(#REF!="Very low",1,IF(#REF!="Low",2,IF(#REF!="Medium",3,IF(#REF!="High",4,#REF!)))))</f>
        <v>#REF!</v>
      </c>
      <c r="I53" s="9" t="e">
        <f>IF(#REF!="",0,IF(#REF!="Very low",1,IF(#REF!="Low",2,IF(#REF!="Medium",3,IF(#REF!="High",4,#REF!)))))</f>
        <v>#REF!</v>
      </c>
      <c r="J53" s="13" t="e">
        <f t="shared" ref="J53:J71" si="0">IF(H53*I53=0,"",IF(H53*I53&gt;0.5,H53*I53))</f>
        <v>#REF!</v>
      </c>
      <c r="K53" t="e">
        <f t="shared" ref="K53:K71" si="1">IF(J53="","",IF(J53&lt;5, "Low",IF(J53&lt;11,"Medium",IF(J53&gt;11,"High"))))</f>
        <v>#REF!</v>
      </c>
    </row>
    <row r="54" spans="1:11" hidden="1">
      <c r="A54" s="7"/>
      <c r="F54" t="s">
        <v>34</v>
      </c>
      <c r="H54" s="9" t="e">
        <f>IF(#REF!="",0,IF(#REF!="Very low",1,IF(#REF!="Low",2,IF(#REF!="Medium",3,IF(#REF!="High",4,F18)))))</f>
        <v>#REF!</v>
      </c>
      <c r="I54" s="9" t="e">
        <f>IF(#REF!="",0,IF(#REF!="Very low",1,IF(#REF!="Low",2,IF(#REF!="Medium",3,IF(#REF!="High",4,G18)))))</f>
        <v>#REF!</v>
      </c>
      <c r="J54" s="13" t="e">
        <f t="shared" si="0"/>
        <v>#REF!</v>
      </c>
      <c r="K54" t="e">
        <f t="shared" si="1"/>
        <v>#REF!</v>
      </c>
    </row>
    <row r="55" spans="1:11" hidden="1">
      <c r="A55" s="7"/>
      <c r="F55" t="s">
        <v>33</v>
      </c>
      <c r="H55" s="9">
        <f>IF(F18="",0,IF(F18="Very low",1,IF(F18="Low",2,IF(F18="Medium",3,IF(F18="High",4,F19)))))</f>
        <v>4</v>
      </c>
      <c r="I55" s="9">
        <f>IF(G18="",0,IF(G18="Very low",1,IF(G18="Low",2,IF(G18="Medium",3,IF(G18="High",4,G19)))))</f>
        <v>3</v>
      </c>
      <c r="J55" s="13">
        <f t="shared" si="0"/>
        <v>12</v>
      </c>
      <c r="K55" t="str">
        <f t="shared" si="1"/>
        <v>High</v>
      </c>
    </row>
    <row r="56" spans="1:11" hidden="1">
      <c r="A56" s="7"/>
      <c r="H56" s="9">
        <f>IF(F19="",0,IF(F19="Very low",1,IF(F19="Low",2,IF(F19="Medium",3,IF(F19="High",4,#REF!)))))</f>
        <v>3</v>
      </c>
      <c r="I56" s="9">
        <f>IF(G19="",0,IF(G19="Very low",1,IF(G19="Low",2,IF(G19="Medium",3,IF(G19="High",4,#REF!)))))</f>
        <v>2</v>
      </c>
      <c r="J56" s="13">
        <f t="shared" si="0"/>
        <v>6</v>
      </c>
      <c r="K56" t="str">
        <f t="shared" si="1"/>
        <v>Medium</v>
      </c>
    </row>
    <row r="57" spans="1:11" hidden="1">
      <c r="A57" s="7"/>
      <c r="H57" s="9" t="e">
        <f>IF(#REF!="",0,IF(#REF!="Very low",1,IF(#REF!="Low",2,IF(#REF!="Medium",3,IF(#REF!="High",4,F21)))))</f>
        <v>#REF!</v>
      </c>
      <c r="I57" s="9" t="e">
        <f>IF(#REF!="",0,IF(#REF!="Very low",1,IF(#REF!="Low",2,IF(#REF!="Medium",3,IF(#REF!="High",4,G21)))))</f>
        <v>#REF!</v>
      </c>
      <c r="J57" s="13" t="e">
        <f t="shared" si="0"/>
        <v>#REF!</v>
      </c>
      <c r="K57" t="e">
        <f t="shared" si="1"/>
        <v>#REF!</v>
      </c>
    </row>
    <row r="58" spans="1:11" hidden="1">
      <c r="A58" s="7"/>
      <c r="H58" s="9">
        <f>IF(F21="",0,IF(F21="Very low",1,IF(F21="Low",2,IF(F21="Medium",3,IF(F21="High",4,F22)))))</f>
        <v>3</v>
      </c>
      <c r="I58" s="9">
        <f>IF(G21="",0,IF(G21="Very low",1,IF(G21="Low",2,IF(G21="Medium",3,IF(G21="High",4,G22)))))</f>
        <v>3</v>
      </c>
      <c r="J58" s="13">
        <f t="shared" si="0"/>
        <v>9</v>
      </c>
      <c r="K58" t="str">
        <f t="shared" si="1"/>
        <v>Medium</v>
      </c>
    </row>
    <row r="59" spans="1:11" hidden="1">
      <c r="A59" s="7"/>
      <c r="H59" s="9">
        <f>IF(F22="",0,IF(F22="Very low",1,IF(F22="Low",2,IF(F22="Medium",3,IF(F22="High",4,#REF!)))))</f>
        <v>3</v>
      </c>
      <c r="I59" s="9">
        <f>IF(G22="",0,IF(G22="Very low",1,IF(G22="Low",2,IF(G22="Medium",3,IF(G22="High",4,#REF!)))))</f>
        <v>3</v>
      </c>
      <c r="J59" s="13">
        <f t="shared" si="0"/>
        <v>9</v>
      </c>
      <c r="K59" t="str">
        <f t="shared" si="1"/>
        <v>Medium</v>
      </c>
    </row>
    <row r="60" spans="1:11" hidden="1">
      <c r="A60" s="7"/>
      <c r="C60" t="s">
        <v>67</v>
      </c>
      <c r="D60" t="s">
        <v>37</v>
      </c>
      <c r="E60" t="s">
        <v>34</v>
      </c>
      <c r="F60" t="s">
        <v>33</v>
      </c>
      <c r="H60" s="9" t="e">
        <f>IF(#REF!="",0,IF(#REF!="Very low",1,IF(#REF!="Low",2,IF(#REF!="Medium",3,IF(#REF!="High",4,#REF!)))))</f>
        <v>#REF!</v>
      </c>
      <c r="I60" s="9" t="e">
        <f>IF(#REF!="",0,IF(#REF!="Very low",1,IF(#REF!="Low",2,IF(#REF!="Medium",3,IF(#REF!="High",4,#REF!)))))</f>
        <v>#REF!</v>
      </c>
      <c r="J60" s="13" t="e">
        <f t="shared" si="0"/>
        <v>#REF!</v>
      </c>
      <c r="K60" t="e">
        <f t="shared" si="1"/>
        <v>#REF!</v>
      </c>
    </row>
    <row r="61" spans="1:11" hidden="1">
      <c r="A61" s="7"/>
      <c r="B61" t="s">
        <v>67</v>
      </c>
      <c r="C61" s="12">
        <v>1</v>
      </c>
      <c r="D61" s="12">
        <v>2</v>
      </c>
      <c r="E61" s="12">
        <v>3</v>
      </c>
      <c r="F61" s="12">
        <v>4</v>
      </c>
      <c r="H61" s="9" t="e">
        <f>IF(#REF!="",0,IF(#REF!="Very low",1,IF(#REF!="Low",2,IF(#REF!="Medium",3,IF(#REF!="High",4,F24)))))</f>
        <v>#REF!</v>
      </c>
      <c r="I61" s="9" t="e">
        <f>IF(#REF!="",0,IF(#REF!="Very low",1,IF(#REF!="Low",2,IF(#REF!="Medium",3,IF(#REF!="High",4,G24)))))</f>
        <v>#REF!</v>
      </c>
      <c r="J61" s="13" t="e">
        <f t="shared" si="0"/>
        <v>#REF!</v>
      </c>
      <c r="K61" t="e">
        <f t="shared" si="1"/>
        <v>#REF!</v>
      </c>
    </row>
    <row r="62" spans="1:11" hidden="1">
      <c r="A62" s="7"/>
      <c r="B62" t="s">
        <v>37</v>
      </c>
      <c r="C62" s="12">
        <v>2</v>
      </c>
      <c r="D62" s="12">
        <v>4</v>
      </c>
      <c r="E62" s="11">
        <v>6</v>
      </c>
      <c r="F62" s="11">
        <v>8</v>
      </c>
      <c r="H62" s="9">
        <f>IF(F24="",0,IF(F24="Very low",1,IF(F24="Low",2,IF(F24="Medium",3,IF(F24="High",4,#REF!)))))</f>
        <v>3</v>
      </c>
      <c r="I62" s="9">
        <f>IF(G24="",0,IF(G24="Very low",1,IF(G24="Low",2,IF(G24="Medium",3,IF(G24="High",4,#REF!)))))</f>
        <v>3</v>
      </c>
      <c r="J62" s="13">
        <f t="shared" si="0"/>
        <v>9</v>
      </c>
      <c r="K62" t="str">
        <f t="shared" si="1"/>
        <v>Medium</v>
      </c>
    </row>
    <row r="63" spans="1:11" hidden="1">
      <c r="A63" s="7"/>
      <c r="B63" t="s">
        <v>34</v>
      </c>
      <c r="C63" s="12">
        <v>3</v>
      </c>
      <c r="D63" s="11">
        <v>6</v>
      </c>
      <c r="E63" s="11">
        <v>9</v>
      </c>
      <c r="F63" s="10">
        <v>12</v>
      </c>
      <c r="H63" s="9" t="e">
        <f>IF(#REF!="",0,IF(#REF!="Very low",1,IF(#REF!="Low",2,IF(#REF!="Medium",3,IF(#REF!="High",4,#REF!)))))</f>
        <v>#REF!</v>
      </c>
      <c r="I63" s="9" t="e">
        <f>IF(#REF!="",0,IF(#REF!="Very low",1,IF(#REF!="Low",2,IF(#REF!="Medium",3,IF(#REF!="High",4,#REF!)))))</f>
        <v>#REF!</v>
      </c>
      <c r="J63" s="13" t="e">
        <f t="shared" si="0"/>
        <v>#REF!</v>
      </c>
      <c r="K63" t="e">
        <f t="shared" si="1"/>
        <v>#REF!</v>
      </c>
    </row>
    <row r="64" spans="1:11" hidden="1">
      <c r="A64" s="7"/>
      <c r="B64" t="s">
        <v>33</v>
      </c>
      <c r="C64" s="12">
        <v>4</v>
      </c>
      <c r="D64" s="11">
        <v>8</v>
      </c>
      <c r="E64" s="10">
        <v>12</v>
      </c>
      <c r="F64" s="10">
        <v>16</v>
      </c>
      <c r="H64" s="9" t="e">
        <f>IF(#REF!="",0,IF(#REF!="Very low",1,IF(#REF!="Low",2,IF(#REF!="Medium",3,IF(#REF!="High",4,#REF!)))))</f>
        <v>#REF!</v>
      </c>
      <c r="I64" s="9" t="e">
        <f>IF(#REF!="",0,IF(#REF!="Very low",1,IF(#REF!="Low",2,IF(#REF!="Medium",3,IF(#REF!="High",4,#REF!)))))</f>
        <v>#REF!</v>
      </c>
      <c r="J64" s="13" t="e">
        <f t="shared" si="0"/>
        <v>#REF!</v>
      </c>
      <c r="K64" t="e">
        <f t="shared" si="1"/>
        <v>#REF!</v>
      </c>
    </row>
    <row r="65" spans="1:11" hidden="1">
      <c r="A65" s="7"/>
      <c r="H65" s="9" t="e">
        <f>IF(#REF!="",0,IF(#REF!="Very low",1,IF(#REF!="Low",2,IF(#REF!="Medium",3,IF(#REF!="High",4,#REF!)))))</f>
        <v>#REF!</v>
      </c>
      <c r="I65" s="9" t="e">
        <f>IF(#REF!="",0,IF(#REF!="Very low",1,IF(#REF!="Low",2,IF(#REF!="Medium",3,IF(#REF!="High",4,#REF!)))))</f>
        <v>#REF!</v>
      </c>
      <c r="J65" s="13" t="e">
        <f t="shared" si="0"/>
        <v>#REF!</v>
      </c>
      <c r="K65" t="e">
        <f t="shared" si="1"/>
        <v>#REF!</v>
      </c>
    </row>
    <row r="66" spans="1:11" hidden="1">
      <c r="A66" s="7"/>
      <c r="H66" s="9" t="e">
        <f>IF(#REF!="",0,IF(#REF!="Very low",1,IF(#REF!="Low",2,IF(#REF!="Medium",3,IF(#REF!="High",4,#REF!)))))</f>
        <v>#REF!</v>
      </c>
      <c r="I66" s="9" t="e">
        <f>IF(#REF!="",0,IF(#REF!="Very low",1,IF(#REF!="Low",2,IF(#REF!="Medium",3,IF(#REF!="High",4,#REF!)))))</f>
        <v>#REF!</v>
      </c>
      <c r="J66" s="13" t="e">
        <f t="shared" si="0"/>
        <v>#REF!</v>
      </c>
      <c r="K66" t="e">
        <f t="shared" si="1"/>
        <v>#REF!</v>
      </c>
    </row>
    <row r="67" spans="1:11" hidden="1">
      <c r="A67" s="7"/>
      <c r="H67" s="9" t="e">
        <f>IF(#REF!="",0,IF(#REF!="Very low",1,IF(#REF!="Low",2,IF(#REF!="Medium",3,IF(#REF!="High",4,#REF!)))))</f>
        <v>#REF!</v>
      </c>
      <c r="I67" s="9" t="e">
        <f>IF(#REF!="",0,IF(#REF!="Very low",1,IF(#REF!="Low",2,IF(#REF!="Medium",3,IF(#REF!="High",4,#REF!)))))</f>
        <v>#REF!</v>
      </c>
      <c r="J67" s="13" t="e">
        <f t="shared" si="0"/>
        <v>#REF!</v>
      </c>
      <c r="K67" t="e">
        <f t="shared" si="1"/>
        <v>#REF!</v>
      </c>
    </row>
    <row r="68" spans="1:11" hidden="1">
      <c r="A68" s="7"/>
      <c r="H68" s="9" t="e">
        <f>IF(#REF!="",0,IF(#REF!="Very low",1,IF(#REF!="Low",2,IF(#REF!="Medium",3,IF(#REF!="High",4,#REF!)))))</f>
        <v>#REF!</v>
      </c>
      <c r="I68" s="9" t="e">
        <f>IF(#REF!="",0,IF(#REF!="Very low",1,IF(#REF!="Low",2,IF(#REF!="Medium",3,IF(#REF!="High",4,#REF!)))))</f>
        <v>#REF!</v>
      </c>
      <c r="J68" s="13" t="e">
        <f t="shared" si="0"/>
        <v>#REF!</v>
      </c>
      <c r="K68" t="e">
        <f t="shared" si="1"/>
        <v>#REF!</v>
      </c>
    </row>
    <row r="69" spans="1:11" hidden="1">
      <c r="A69" s="7"/>
      <c r="H69" s="9" t="e">
        <f>IF(#REF!="",0,IF(#REF!="Very low",1,IF(#REF!="Low",2,IF(#REF!="Medium",3,IF(#REF!="High",4,#REF!)))))</f>
        <v>#REF!</v>
      </c>
      <c r="I69" s="9" t="e">
        <f>IF(#REF!="",0,IF(#REF!="Very low",1,IF(#REF!="Low",2,IF(#REF!="Medium",3,IF(#REF!="High",4,#REF!)))))</f>
        <v>#REF!</v>
      </c>
      <c r="J69" s="13" t="e">
        <f t="shared" si="0"/>
        <v>#REF!</v>
      </c>
      <c r="K69" t="e">
        <f t="shared" si="1"/>
        <v>#REF!</v>
      </c>
    </row>
    <row r="70" spans="1:11" hidden="1">
      <c r="A70" s="7"/>
      <c r="H70" s="9" t="e">
        <f>IF(#REF!="",0,IF(#REF!="Very low",1,IF(#REF!="Low",2,IF(#REF!="Medium",3,IF(#REF!="High",4,#REF!)))))</f>
        <v>#REF!</v>
      </c>
      <c r="I70" s="9" t="e">
        <f>IF(#REF!="",0,IF(#REF!="Very low",1,IF(#REF!="Low",2,IF(#REF!="Medium",3,IF(#REF!="High",4,#REF!)))))</f>
        <v>#REF!</v>
      </c>
      <c r="J70" s="13" t="e">
        <f t="shared" si="0"/>
        <v>#REF!</v>
      </c>
      <c r="K70" t="e">
        <f t="shared" si="1"/>
        <v>#REF!</v>
      </c>
    </row>
    <row r="71" spans="1:11" hidden="1">
      <c r="A71" s="7"/>
      <c r="H71" s="9" t="e">
        <f>IF(#REF!="",0,IF(#REF!="Very low",1,IF(#REF!="Low",2,IF(#REF!="Medium",3,IF(#REF!="High",4,F32)))))</f>
        <v>#REF!</v>
      </c>
      <c r="I71" s="9" t="e">
        <f>IF(#REF!="",0,IF(#REF!="Very low",1,IF(#REF!="Low",2,IF(#REF!="Medium",3,IF(#REF!="High",4,G32)))))</f>
        <v>#REF!</v>
      </c>
      <c r="J71" s="13" t="e">
        <f t="shared" si="0"/>
        <v>#REF!</v>
      </c>
      <c r="K71" t="e">
        <f t="shared" si="1"/>
        <v>#REF!</v>
      </c>
    </row>
    <row r="72" spans="1:11" hidden="1">
      <c r="A72" s="7"/>
    </row>
    <row r="73" spans="1:11" hidden="1"/>
    <row r="74" spans="1:11" hidden="1"/>
    <row r="75" spans="1:11" hidden="1"/>
    <row r="109" ht="13.7" customHeight="1"/>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18:G24 F26:G31" xr:uid="{00000000-0002-0000-0000-000000000000}">
      <formula1>$F$52:$F$56</formula1>
    </dataValidation>
    <dataValidation type="list" allowBlank="1" showInputMessage="1" showErrorMessage="1" sqref="F25:G25" xr:uid="{00000000-0002-0000-0000-000001000000}">
      <formula1>$F$51:$F$56</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SR2008No3GRA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2023-12-18T00:00:00+00:00</EAReceivedDate>
    <ga477587807b4e8dbd9d142e03c014fa xmlns="dbe221e7-66db-4bdb-a92c-aa517c005f15">
      <Terms xmlns="http://schemas.microsoft.com/office/infopath/2007/PartnerControls"/>
    </ga477587807b4e8dbd9d142e03c014fa>
    <PermitNumber xmlns="eebef177-55b5-4448-a5fb-28ea454417ee">EAWML 406732</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OtherReference>
    <EventLink xmlns="5ffd8e36-f429-4edc-ab50-c5be84842779" xsi:nil="true"/>
    <Customer_x002f_OperatorName xmlns="eebef177-55b5-4448-a5fb-28ea454417ee">Tresco Estate Partnership</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2023-12-18T00:00:00+00:00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Internal Only</TermName>
          <TermId xmlns="http://schemas.microsoft.com/office/infopath/2007/PartnerControls">8ea715af-5874-4d14-8309-f46c5fa3b3b6</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Number>
    <FacilityAddressPostcode xmlns="eebef177-55b5-4448-a5fb-28ea454417ee">TR24 0PY</FacilityAddressPostcode>
    <ed3cfd1978f244c4af5dc9d642a18018 xmlns="dbe221e7-66db-4bdb-a92c-aa517c005f15">
      <Terms xmlns="http://schemas.microsoft.com/office/infopath/2007/PartnerControls"/>
    </ed3cfd1978f244c4af5dc9d642a18018>
    <TaxCatchAll xmlns="662745e8-e224-48e8-a2e3-254862b8c2f5">
      <Value>9</Value>
      <Value>12</Value>
      <Value>30</Value>
      <Value>10</Value>
      <Value>478</Value>
    </TaxCatchAll>
    <ExternalAuthor xmlns="eebef177-55b5-4448-a5fb-28ea454417ee">Tresco</ExternalAuthor>
    <SiteName xmlns="eebef177-55b5-4448-a5fb-28ea454417ee">Waste Shed</SiteName>
    <lcf76f155ced4ddcb4097134ff3c332f xmlns="bcb1736e-05c0-44cc-a83d-c3ae8f1ad7c9">
      <Terms xmlns="http://schemas.microsoft.com/office/infopath/2007/PartnerControls"/>
    </lcf76f155ced4ddcb4097134ff3c332f>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Bay Row Tresco TR24 0PY</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ermit File" ma:contentTypeID="0x0101000E9AD557692E154F9D2697C8C6432F76006CDB5BABDD6EDC4EB06912350BD043A9" ma:contentTypeVersion="46" ma:contentTypeDescription="Create a new document." ma:contentTypeScope="" ma:versionID="006908d82f7d5bf5ce9ef38478692743">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bcb1736e-05c0-44cc-a83d-c3ae8f1ad7c9" targetNamespace="http://schemas.microsoft.com/office/2006/metadata/properties" ma:root="true" ma:fieldsID="09f3dbd666ebc546012ee625b352df7f" ns2:_="" ns3:_="" ns4:_="" ns5:_="" ns6:_="">
    <xsd:import namespace="dbe221e7-66db-4bdb-a92c-aa517c005f15"/>
    <xsd:import namespace="662745e8-e224-48e8-a2e3-254862b8c2f5"/>
    <xsd:import namespace="eebef177-55b5-4448-a5fb-28ea454417ee"/>
    <xsd:import namespace="5ffd8e36-f429-4edc-ab50-c5be84842779"/>
    <xsd:import namespace="bcb1736e-05c0-44cc-a83d-c3ae8f1ad7c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lcf76f155ced4ddcb4097134ff3c332f" minOccurs="0"/>
                <xsd:element ref="ns2:SharedWithUsers" minOccurs="0"/>
                <xsd:element ref="ns2:SharedWithDetail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b1736e-05c0-44cc-a83d-c3ae8f1ad7c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MediaServiceGenerationTime" ma:index="54" nillable="true" ma:displayName="MediaServiceGenerationTime" ma:hidden="true" ma:internalName="MediaServiceGenerationTime" ma:readOnly="true">
      <xsd:simpleType>
        <xsd:restriction base="dms:Text"/>
      </xsd:simpleType>
    </xsd:element>
    <xsd:element name="MediaServiceEventHashCode" ma:index="55" nillable="true" ma:displayName="MediaServiceEventHashCode" ma:hidden="true" ma:internalName="MediaServiceEventHashCode" ma:readOnly="true">
      <xsd:simpleType>
        <xsd:restriction base="dms:Text"/>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6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8779F4-F117-4CE7-B66A-4A95FC67B48F}"/>
</file>

<file path=customXml/itemProps2.xml><?xml version="1.0" encoding="utf-8"?>
<ds:datastoreItem xmlns:ds="http://schemas.openxmlformats.org/officeDocument/2006/customXml" ds:itemID="{644CDDBA-4FBF-4D9B-80D4-A7076BF47354}"/>
</file>

<file path=customXml/itemProps3.xml><?xml version="1.0" encoding="utf-8"?>
<ds:datastoreItem xmlns:ds="http://schemas.openxmlformats.org/officeDocument/2006/customXml" ds:itemID="{7E335BD5-5C52-4178-9DC2-100A145FBC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10257 Generic risk assessment for standard rules set number SR2015 No6</dc:title>
  <dc:subject/>
  <dc:creator>MD</dc:creator>
  <cp:keywords>LIT 10257</cp:keywords>
  <dc:description>version 1, issued 01/12/2015</dc:description>
  <cp:lastModifiedBy/>
  <cp:revision/>
  <dcterms:created xsi:type="dcterms:W3CDTF">2005-05-04T08:30:35Z</dcterms:created>
  <dcterms:modified xsi:type="dcterms:W3CDTF">2024-04-09T09:48:05Z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0x0101000E9AD557692E154F9D2697C8C6432F76006CDB5BABDD6EDC4EB06912350BD043A9</vt:lpwstr>
  </property>
  <property fmtid="{D5CDD505-2E9C-101B-9397-08002B2CF9AE}" pid="4" name="PermitDocumentType">
    <vt:lpwstr/>
  </property>
  <property fmtid="{D5CDD505-2E9C-101B-9397-08002B2CF9AE}" pid="5" name="MediaServiceImageTags">
    <vt:lpwstr/>
  </property>
  <property fmtid="{D5CDD505-2E9C-101B-9397-08002B2CF9AE}" pid="6" name="TypeofPermit">
    <vt:lpwstr>9;#N/A - Do not select for New Permits|0430e4c2-ee0a-4b2d-9af6-df735aafbcb2</vt:lpwstr>
  </property>
  <property fmtid="{D5CDD505-2E9C-101B-9397-08002B2CF9AE}" pid="7" name="DisclosureStatus">
    <vt:lpwstr>478;#Internal Only|8ea715af-5874-4d14-8309-f46c5fa3b3b6</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30;#Waste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y fmtid="{D5CDD505-2E9C-101B-9397-08002B2CF9AE}" pid="16" name="RegulatedActivitySub-Class">
    <vt:lpwstr/>
  </property>
  <property fmtid="{D5CDD505-2E9C-101B-9397-08002B2CF9AE}" pid="17" name="SysUpdateNoER">
    <vt:lpwstr>No</vt:lpwstr>
  </property>
</Properties>
</file>