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defaultThemeVersion="124226"/>
  <mc:AlternateContent xmlns:mc="http://schemas.openxmlformats.org/markup-compatibility/2006">
    <mc:Choice Requires="x15">
      <x15ac:absPath xmlns:x15ac="http://schemas.microsoft.com/office/spreadsheetml/2010/11/ac" url="D:\working\waccache\LN2PEPF00010549\EXCELCNV\80ee5e5b-0c45-47d3-81c7-8c6aff25e82b\"/>
    </mc:Choice>
  </mc:AlternateContent>
  <xr:revisionPtr revIDLastSave="0" documentId="8_{B1827890-C4B9-4CD2-A2F9-81527B528066}" xr6:coauthVersionLast="47" xr6:coauthVersionMax="47" xr10:uidLastSave="{00000000-0000-0000-0000-000000000000}"/>
  <bookViews>
    <workbookView xWindow="-60" yWindow="-60" windowWidth="15480" windowHeight="11640" firstSheet="4" activeTab="4" xr2:uid="{F7F3E68B-4D0B-498B-AA5A-62455EED838A}"/>
  </bookViews>
  <sheets>
    <sheet name="ARA Odour" sheetId="5" r:id="rId1"/>
    <sheet name="ARA Fugitive Emissions" sheetId="4" r:id="rId2"/>
    <sheet name="ARA Noise and Vibration" sheetId="3" r:id="rId3"/>
    <sheet name="ARA Accidents" sheetId="1" r:id="rId4"/>
    <sheet name="ARA Groundwater ad Suface Wate" sheetId="6" r:id="rId5"/>
  </sheets>
  <definedNames>
    <definedName name="_xlnm.Print_Area" localSheetId="3">'ARA Accidents'!$B$1:$K$12</definedName>
    <definedName name="_xlnm.Print_Area" localSheetId="1">'ARA Fugitive Emissions'!$B$1:$K$9</definedName>
    <definedName name="_xlnm.Print_Area" localSheetId="4">'ARA Groundwater ad Suface Wate'!$B$1:$K$6</definedName>
    <definedName name="_xlnm.Print_Area" localSheetId="2">'ARA Noise and Vibration'!$B$1:$K$6</definedName>
    <definedName name="_xlnm.Print_Area" localSheetId="0">'ARA Odour'!$B$1:$K$6</definedName>
    <definedName name="_xlnm.Print_Titles" localSheetId="3">'ARA Accidents'!$2:$4</definedName>
    <definedName name="_xlnm.Print_Titles" localSheetId="1">'ARA Fugitive Emissions'!$2:$4</definedName>
    <definedName name="_xlnm.Print_Titles" localSheetId="4">'ARA Groundwater ad Suface Wate'!$2:$4</definedName>
    <definedName name="_xlnm.Print_Titles" localSheetId="2">'ARA Noise and Vibration'!$2:$4</definedName>
    <definedName name="_xlnm.Print_Titles" localSheetId="0">'ARA Odour'!$2:$4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5" l="1"/>
  <c r="H40" i="5"/>
  <c r="J40" i="5"/>
  <c r="K40" i="5"/>
  <c r="I39" i="5"/>
  <c r="H39" i="5"/>
  <c r="J39" i="5"/>
  <c r="K39" i="5"/>
  <c r="I38" i="5"/>
  <c r="H38" i="5"/>
  <c r="J38" i="5"/>
  <c r="K38" i="5"/>
  <c r="I37" i="5"/>
  <c r="H37" i="5"/>
  <c r="J37" i="5"/>
  <c r="K37" i="5"/>
  <c r="I36" i="5"/>
  <c r="H36" i="5"/>
  <c r="J36" i="5"/>
  <c r="K36" i="5"/>
  <c r="I35" i="5"/>
  <c r="H35" i="5"/>
  <c r="J35" i="5"/>
  <c r="K35" i="5"/>
  <c r="I34" i="5"/>
  <c r="H34" i="5"/>
  <c r="J34" i="5"/>
  <c r="K34" i="5"/>
  <c r="I33" i="5"/>
  <c r="H33" i="5"/>
  <c r="J33" i="5"/>
  <c r="K33" i="5"/>
  <c r="I32" i="5"/>
  <c r="H32" i="5"/>
  <c r="J32" i="5"/>
  <c r="K32" i="5"/>
  <c r="I31" i="5"/>
  <c r="H31" i="5"/>
  <c r="I30" i="5"/>
  <c r="H30" i="5"/>
  <c r="J30" i="5"/>
  <c r="K30" i="5"/>
  <c r="I29" i="5"/>
  <c r="H29" i="5"/>
  <c r="J29" i="5"/>
  <c r="K29" i="5"/>
  <c r="I28" i="5"/>
  <c r="H28" i="5"/>
  <c r="J28" i="5"/>
  <c r="K28" i="5"/>
  <c r="I27" i="5"/>
  <c r="H27" i="5"/>
  <c r="J27" i="5"/>
  <c r="K27" i="5"/>
  <c r="I26" i="5"/>
  <c r="H26" i="5"/>
  <c r="J26" i="5"/>
  <c r="K26" i="5"/>
  <c r="I25" i="5"/>
  <c r="H25" i="5"/>
  <c r="J25" i="5"/>
  <c r="K25" i="5"/>
  <c r="I24" i="5"/>
  <c r="H24" i="5"/>
  <c r="I23" i="5"/>
  <c r="H23" i="5"/>
  <c r="J23" i="5"/>
  <c r="K23" i="5"/>
  <c r="I22" i="5"/>
  <c r="H22" i="5"/>
  <c r="J22" i="5"/>
  <c r="K22" i="5"/>
  <c r="I21" i="5"/>
  <c r="H21" i="5"/>
  <c r="I42" i="4"/>
  <c r="H42" i="4"/>
  <c r="J42" i="4" s="1"/>
  <c r="K42" i="4" s="1"/>
  <c r="I41" i="4"/>
  <c r="H41" i="4"/>
  <c r="J41" i="4"/>
  <c r="K41" i="4"/>
  <c r="I40" i="4"/>
  <c r="H40" i="4"/>
  <c r="I39" i="4"/>
  <c r="H39" i="4"/>
  <c r="J39" i="4"/>
  <c r="K39" i="4"/>
  <c r="I38" i="4"/>
  <c r="H38" i="4"/>
  <c r="J38" i="4"/>
  <c r="K38" i="4"/>
  <c r="I37" i="4"/>
  <c r="H37" i="4"/>
  <c r="J37" i="4"/>
  <c r="K37" i="4"/>
  <c r="I36" i="4"/>
  <c r="H36" i="4"/>
  <c r="I35" i="4"/>
  <c r="H35" i="4"/>
  <c r="J35" i="4"/>
  <c r="K35" i="4"/>
  <c r="I34" i="4"/>
  <c r="H34" i="4"/>
  <c r="J34" i="4"/>
  <c r="K34" i="4"/>
  <c r="I33" i="4"/>
  <c r="H33" i="4"/>
  <c r="J33" i="4"/>
  <c r="K33" i="4"/>
  <c r="I32" i="4"/>
  <c r="H32" i="4"/>
  <c r="I31" i="4"/>
  <c r="H31" i="4"/>
  <c r="J31" i="4"/>
  <c r="K31" i="4"/>
  <c r="I30" i="4"/>
  <c r="H30" i="4"/>
  <c r="J30" i="4"/>
  <c r="K30" i="4"/>
  <c r="I29" i="4"/>
  <c r="H29" i="4"/>
  <c r="J29" i="4"/>
  <c r="K29" i="4"/>
  <c r="I28" i="4"/>
  <c r="H28" i="4"/>
  <c r="J28" i="4"/>
  <c r="K28" i="4"/>
  <c r="I27" i="4"/>
  <c r="H27" i="4"/>
  <c r="I26" i="4"/>
  <c r="H26" i="4"/>
  <c r="J26" i="4"/>
  <c r="K26" i="4"/>
  <c r="I25" i="4"/>
  <c r="H25" i="4"/>
  <c r="J25" i="4"/>
  <c r="K25" i="4"/>
  <c r="I24" i="4"/>
  <c r="H24" i="4"/>
  <c r="J24" i="4"/>
  <c r="K24" i="4"/>
  <c r="I23" i="4"/>
  <c r="H23" i="4"/>
  <c r="J23" i="4"/>
  <c r="K23" i="4"/>
  <c r="H45" i="1"/>
  <c r="I45" i="1"/>
  <c r="J45" i="1"/>
  <c r="K45" i="1"/>
  <c r="H44" i="1"/>
  <c r="I44" i="1"/>
  <c r="J44" i="1" s="1"/>
  <c r="K44" i="1" s="1"/>
  <c r="H43" i="1"/>
  <c r="I43" i="1"/>
  <c r="H42" i="1"/>
  <c r="I42" i="1"/>
  <c r="J42" i="1" s="1"/>
  <c r="K42" i="1" s="1"/>
  <c r="H41" i="1"/>
  <c r="I41" i="1"/>
  <c r="J41" i="1"/>
  <c r="K41" i="1"/>
  <c r="H40" i="1"/>
  <c r="I40" i="1"/>
  <c r="J40" i="1"/>
  <c r="K40" i="1"/>
  <c r="H39" i="1"/>
  <c r="I39" i="1"/>
  <c r="J39" i="1"/>
  <c r="K39" i="1"/>
  <c r="H38" i="1"/>
  <c r="I38" i="1"/>
  <c r="J38" i="1"/>
  <c r="K38" i="1"/>
  <c r="H37" i="1"/>
  <c r="I37" i="1"/>
  <c r="J37" i="1"/>
  <c r="K37" i="1"/>
  <c r="H36" i="1"/>
  <c r="I36" i="1"/>
  <c r="J36" i="1"/>
  <c r="K36" i="1"/>
  <c r="H35" i="1"/>
  <c r="I35" i="1"/>
  <c r="J35" i="1" s="1"/>
  <c r="K35" i="1" s="1"/>
  <c r="H34" i="1"/>
  <c r="I34" i="1"/>
  <c r="H33" i="1"/>
  <c r="I33" i="1"/>
  <c r="J33" i="1" s="1"/>
  <c r="K33" i="1" s="1"/>
  <c r="H32" i="1"/>
  <c r="I32" i="1"/>
  <c r="J32" i="1" s="1"/>
  <c r="K32" i="1" s="1"/>
  <c r="H31" i="1"/>
  <c r="I31" i="1"/>
  <c r="J31" i="1" s="1"/>
  <c r="K31" i="1" s="1"/>
  <c r="H30" i="1"/>
  <c r="I30" i="1"/>
  <c r="J30" i="1"/>
  <c r="K30" i="1"/>
  <c r="I29" i="1"/>
  <c r="H29" i="1"/>
  <c r="J29" i="1"/>
  <c r="K29" i="1"/>
  <c r="I28" i="1"/>
  <c r="H28" i="1"/>
  <c r="J28" i="1"/>
  <c r="K28" i="1"/>
  <c r="H27" i="1"/>
  <c r="I27" i="1"/>
  <c r="J27" i="1"/>
  <c r="K27" i="1"/>
  <c r="H26" i="1"/>
  <c r="I26" i="1"/>
  <c r="J24" i="5"/>
  <c r="K24" i="5"/>
  <c r="J21" i="5"/>
  <c r="K21" i="5"/>
  <c r="J31" i="5"/>
  <c r="K31" i="5"/>
  <c r="J43" i="1"/>
  <c r="K43" i="1"/>
  <c r="J34" i="1"/>
  <c r="K34" i="1"/>
  <c r="J26" i="1"/>
  <c r="K26" i="1"/>
  <c r="J21" i="3"/>
  <c r="K21" i="3"/>
  <c r="J23" i="3"/>
  <c r="K23" i="3"/>
  <c r="J25" i="3"/>
  <c r="K25" i="3"/>
  <c r="J27" i="3"/>
  <c r="K27" i="3"/>
  <c r="J29" i="3"/>
  <c r="K29" i="3"/>
  <c r="J31" i="3"/>
  <c r="K31" i="3"/>
  <c r="J33" i="3"/>
  <c r="K33" i="3"/>
  <c r="J35" i="3"/>
  <c r="K35" i="3"/>
  <c r="J37" i="3"/>
  <c r="K37" i="3"/>
  <c r="J39" i="3"/>
  <c r="K39" i="3"/>
  <c r="J20" i="3"/>
  <c r="K20" i="3"/>
  <c r="J22" i="3"/>
  <c r="K22" i="3"/>
  <c r="J24" i="3"/>
  <c r="K24" i="3"/>
  <c r="J26" i="3"/>
  <c r="K26" i="3"/>
  <c r="J28" i="3"/>
  <c r="K28" i="3"/>
  <c r="J30" i="3"/>
  <c r="K30" i="3"/>
  <c r="J32" i="3"/>
  <c r="K32" i="3"/>
  <c r="J34" i="3"/>
  <c r="K34" i="3"/>
  <c r="J36" i="3"/>
  <c r="K36" i="3"/>
  <c r="J38" i="3"/>
  <c r="K38" i="3"/>
  <c r="J27" i="4"/>
  <c r="K27" i="4"/>
  <c r="J36" i="4"/>
  <c r="K36" i="4"/>
  <c r="J40" i="4"/>
  <c r="K40" i="4"/>
  <c r="J32" i="4"/>
  <c r="K3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 authorId="0" shapeId="0" xr:uid="{62F0B75C-050B-49AA-AE48-2A6916C8E9C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rPr>
          <t xml:space="preserve">
</t>
        </r>
      </text>
    </comment>
    <comment ref="C3" authorId="0" shapeId="0" xr:uid="{660B015D-5F62-43D6-80E6-1FE2EE7D9CB9}">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 authorId="0" shapeId="0" xr:uid="{9527D9F8-1B63-4321-A6C2-FECC2EB2FA8B}">
      <text>
        <r>
          <rPr>
            <b/>
            <sz val="10"/>
            <color indexed="81"/>
            <rFont val="Arial"/>
            <family val="2"/>
          </rPr>
          <t xml:space="preserve">Harm </t>
        </r>
        <r>
          <rPr>
            <sz val="10"/>
            <color indexed="81"/>
            <rFont val="Arial"/>
            <family val="2"/>
          </rPr>
          <t>may arise when a specific hazard is realised.</t>
        </r>
      </text>
    </comment>
    <comment ref="E3" authorId="0" shapeId="0" xr:uid="{8B1C5A65-6F77-48B8-8388-D2E96BFDE91F}">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rPr>
          <t xml:space="preserve">
</t>
        </r>
      </text>
    </comment>
    <comment ref="F3" authorId="0" shapeId="0" xr:uid="{69039123-3936-4B8C-ADCF-6AF2074AFBF1}">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rPr>
          <t xml:space="preserve">
</t>
        </r>
      </text>
    </comment>
    <comment ref="G3" authorId="0" shapeId="0" xr:uid="{2465C382-23E0-457E-A151-307C36254AF5}">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rPr>
          <t xml:space="preserve">
</t>
        </r>
      </text>
    </comment>
    <comment ref="H3" authorId="0" shapeId="0" xr:uid="{2EA60AD3-CEBE-41C7-AE4F-5110953E4B9F}">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 authorId="0" shapeId="0" xr:uid="{7C06C49C-89CE-40F1-8BBD-282A27B25437}">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 authorId="0" shapeId="0" xr:uid="{DD7018A2-7E5C-4B3D-B9CE-421FE4A46363}">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rPr>
          <t xml:space="preserve">
</t>
        </r>
      </text>
    </comment>
    <comment ref="C3" authorId="0" shapeId="0" xr:uid="{60B0A1AA-06C0-4B6D-ABCA-6FC202BEC0DD}">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 authorId="0" shapeId="0" xr:uid="{B8DB86F9-C29A-4696-B482-73C549A431B6}">
      <text>
        <r>
          <rPr>
            <b/>
            <sz val="10"/>
            <color indexed="81"/>
            <rFont val="Arial"/>
            <family val="2"/>
          </rPr>
          <t xml:space="preserve">Harm </t>
        </r>
        <r>
          <rPr>
            <sz val="10"/>
            <color indexed="81"/>
            <rFont val="Arial"/>
            <family val="2"/>
          </rPr>
          <t>may arise when a specific hazard is realised.</t>
        </r>
      </text>
    </comment>
    <comment ref="E3" authorId="0" shapeId="0" xr:uid="{3B29A866-BE5A-46F8-A4CA-2B46DF8C7C42}">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rPr>
          <t xml:space="preserve">
</t>
        </r>
      </text>
    </comment>
    <comment ref="F3" authorId="0" shapeId="0" xr:uid="{30E1B034-322E-45CB-BCAD-B9DB8AFCA512}">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rPr>
          <t xml:space="preserve">
</t>
        </r>
      </text>
    </comment>
    <comment ref="G3" authorId="0" shapeId="0" xr:uid="{3314DFC1-8668-4C8E-A9DF-D01AA108AB9F}">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rPr>
          <t xml:space="preserve">
</t>
        </r>
      </text>
    </comment>
    <comment ref="H3" authorId="0" shapeId="0" xr:uid="{BE47EDA4-6657-439E-A2ED-30E8F67D655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 authorId="0" shapeId="0" xr:uid="{4E732154-660D-4D4D-9B73-D88330B6982B}">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rPr>
          <t xml:space="preserve">
</t>
        </r>
      </text>
    </comment>
    <comment ref="C3" authorId="0" shapeId="0" xr:uid="{C73FB47C-7305-48AF-8AD1-111B86274C8A}">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 authorId="0" shapeId="0" xr:uid="{72B047E0-FCD0-407D-B43D-AB4748146042}">
      <text>
        <r>
          <rPr>
            <b/>
            <sz val="10"/>
            <color indexed="81"/>
            <rFont val="Arial"/>
            <family val="2"/>
          </rPr>
          <t xml:space="preserve">Harm </t>
        </r>
        <r>
          <rPr>
            <sz val="10"/>
            <color indexed="81"/>
            <rFont val="Arial"/>
            <family val="2"/>
          </rPr>
          <t>may arise when a specific hazard is realised.</t>
        </r>
      </text>
    </comment>
    <comment ref="E3" authorId="0" shapeId="0" xr:uid="{9CBEA61D-D70D-40F3-AA16-68A0142CFE12}">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rPr>
          <t xml:space="preserve">
</t>
        </r>
      </text>
    </comment>
    <comment ref="F3" authorId="0" shapeId="0" xr:uid="{18BA3BFA-05D4-4F40-8F4A-009FD0997352}">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rPr>
          <t xml:space="preserve">
</t>
        </r>
      </text>
    </comment>
    <comment ref="G3" authorId="0" shapeId="0" xr:uid="{986A30ED-B46F-43E6-BDED-8E121508D349}">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rPr>
          <t xml:space="preserve">
</t>
        </r>
      </text>
    </comment>
    <comment ref="H3" authorId="0" shapeId="0" xr:uid="{2C7F8EFC-D973-4D0E-828C-70605A9000E6}">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 authorId="0" shapeId="0" xr:uid="{03698922-A80D-48E0-B2C5-D79EB09D152B}">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 authorId="0" shapeId="0" xr:uid="{DE60040A-5406-41BA-BF40-4DA3F7F9DE92}">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rPr>
          <t xml:space="preserve">
</t>
        </r>
      </text>
    </comment>
    <comment ref="C3" authorId="0" shapeId="0" xr:uid="{94682806-5EB4-428F-ABAD-1A39479891D2}">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 authorId="0" shapeId="0" xr:uid="{09F0153B-68CD-4A68-B567-BDF29847DE72}">
      <text>
        <r>
          <rPr>
            <b/>
            <sz val="10"/>
            <color indexed="81"/>
            <rFont val="Arial"/>
            <family val="2"/>
          </rPr>
          <t xml:space="preserve">Harm </t>
        </r>
        <r>
          <rPr>
            <sz val="10"/>
            <color indexed="81"/>
            <rFont val="Arial"/>
            <family val="2"/>
          </rPr>
          <t>may arise when a specific hazard is realised.</t>
        </r>
      </text>
    </comment>
    <comment ref="E3" authorId="0" shapeId="0" xr:uid="{5B9BB2DA-CD71-43B2-B318-5F6D619592F6}">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rPr>
          <t xml:space="preserve">
</t>
        </r>
      </text>
    </comment>
    <comment ref="F3" authorId="0" shapeId="0" xr:uid="{7CD1CD86-EA32-472A-BBFE-D4BC29E4CF28}">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rPr>
          <t xml:space="preserve">
</t>
        </r>
      </text>
    </comment>
    <comment ref="G3" authorId="0" shapeId="0" xr:uid="{9E2BCC18-4FC9-4B7E-8E44-355D0913F151}">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rPr>
          <t xml:space="preserve">
</t>
        </r>
      </text>
    </comment>
    <comment ref="H3" authorId="0" shapeId="0" xr:uid="{F57506D5-B683-47E1-9994-2CA789FC21BF}">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 authorId="0" shapeId="0" xr:uid="{0A716615-0B41-4A89-A26D-E4BF3E455B39}">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 authorId="0" shapeId="0" xr:uid="{EF23D6F4-3EDA-45B8-8E48-A1D1CD50BF0F}">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rPr>
          <t xml:space="preserve">
</t>
        </r>
      </text>
    </comment>
    <comment ref="C3" authorId="0" shapeId="0" xr:uid="{0FEEFD62-9995-41D3-B13B-93C5D5B89B86}">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 authorId="0" shapeId="0" xr:uid="{FBF9FAB4-EFC1-47E7-A9FC-9BD38BD1E4E0}">
      <text>
        <r>
          <rPr>
            <b/>
            <sz val="10"/>
            <color indexed="81"/>
            <rFont val="Arial"/>
            <family val="2"/>
          </rPr>
          <t xml:space="preserve">Harm </t>
        </r>
        <r>
          <rPr>
            <sz val="10"/>
            <color indexed="81"/>
            <rFont val="Arial"/>
            <family val="2"/>
          </rPr>
          <t>may arise when a specific hazard is realised.</t>
        </r>
      </text>
    </comment>
    <comment ref="E3" authorId="0" shapeId="0" xr:uid="{8CCD9D40-F3D8-446F-93E4-AEA839CA2342}">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rPr>
          <t xml:space="preserve">
</t>
        </r>
      </text>
    </comment>
    <comment ref="F3" authorId="0" shapeId="0" xr:uid="{7159AC9E-5280-4C98-AA58-71911D551297}">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rPr>
          <t xml:space="preserve">
</t>
        </r>
      </text>
    </comment>
    <comment ref="G3" authorId="0" shapeId="0" xr:uid="{17F85811-27ED-41A9-B3F9-223441D37884}">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rPr>
          <t xml:space="preserve">
</t>
        </r>
      </text>
    </comment>
    <comment ref="H3" authorId="0" shapeId="0" xr:uid="{CD30673B-60C2-4FC8-81E1-2296CC7E3456}">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 authorId="0" shapeId="0" xr:uid="{651C26D8-CB95-47A8-837D-0AD4786573D9}">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rPr>
          <t xml:space="preserve">
</t>
        </r>
      </text>
    </comment>
  </commentList>
</comments>
</file>

<file path=xl/sharedStrings.xml><?xml version="1.0" encoding="utf-8"?>
<sst xmlns="http://schemas.openxmlformats.org/spreadsheetml/2006/main" count="820" uniqueCount="171">
  <si>
    <t xml:space="preserve">WOODCOTE WOOD QUARRY LANDFILL </t>
  </si>
  <si>
    <t>ODOUR</t>
  </si>
  <si>
    <t>DRAWING ESSD 2 AND ESSD 12</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</si>
  <si>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</si>
  <si>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</si>
  <si>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</si>
  <si>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</si>
  <si>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</si>
  <si>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</si>
  <si>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</si>
  <si>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</si>
  <si>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</si>
  <si>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</si>
  <si>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</si>
  <si>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</si>
  <si>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</si>
  <si>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</si>
  <si>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</si>
  <si>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</si>
  <si>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</si>
  <si>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</si>
  <si>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</si>
  <si>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</si>
  <si>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Risk Assesment</t>
  </si>
  <si>
    <t>Risk Management</t>
  </si>
  <si>
    <t>What is the magnitude of the risk after management? (This residual risk will be controlled by Compliance Assessment).</t>
  </si>
  <si>
    <t>Local human population from odour</t>
  </si>
  <si>
    <t>The site will take inert wastes. Therefore no issues considered with odour</t>
  </si>
  <si>
    <t>Houses and agricultural land</t>
  </si>
  <si>
    <t>Air transport then inhalation.</t>
  </si>
  <si>
    <t>High</t>
  </si>
  <si>
    <t>Very low</t>
  </si>
  <si>
    <t>Low</t>
  </si>
  <si>
    <t>Permitted waste types are inert. The Landfill Gas Risk Assessment has concluded that there is little to no  potential for significant gases to be generated at the site. This and the nature of the waste will mean that odour control and masking is not considered a requirement. Local residents are often sensitive to odours, however the wastes will not relase odour.The nearest identified receptor is within 25 metres of the landfill boundary, however this is generally upwind with isolated receptors. DR1,DR2 and DR3 are downwind but the site does not take odorous waste and has trees round the site</t>
  </si>
  <si>
    <t>Emissions shall be free or virtually free from odour. Site has no requirement for gas flares or gas engines.</t>
  </si>
  <si>
    <t xml:space="preserve">Protected sites -  European sites and SSSIs  from odour </t>
  </si>
  <si>
    <t>The site will take inert wastes. Therefore no issues considered with odour from ancient woodland</t>
  </si>
  <si>
    <t>Nuisance, loss of amenity</t>
  </si>
  <si>
    <t xml:space="preserve">Waste operations will not cause harm to and deterioration of nature conservation sites. Odour risk is considered negligible due to low production of gas set in Landfill Gas Risk Assessment ansd low organic matter content of waste.Nearest protected site is to west as Granville Country Park and Lilleshall Hill. </t>
  </si>
  <si>
    <t xml:space="preserve">Emissions shall be free or virtually free from odour. </t>
  </si>
  <si>
    <t xml:space="preserve"> Very Low</t>
  </si>
  <si>
    <t>Medium</t>
  </si>
  <si>
    <t>FUGITIVE EMISSIONS</t>
  </si>
  <si>
    <t>On what did I base my judgement?</t>
  </si>
  <si>
    <t>How can I best manage the risk to reduce the magnitude?</t>
  </si>
  <si>
    <t>Local human population DR1, DR2,DR3,DR4,DR5,DR6,DR7, from dust</t>
  </si>
  <si>
    <t>Releases of particulate matter (dusts) from inert landfill and treatment area</t>
  </si>
  <si>
    <t xml:space="preserve">Harm to human health - respiratory irritation and illness.  Silica dust release from inert crushing </t>
  </si>
  <si>
    <t>Permitted waste types are inert.  The permitted level of throughput and potential size of the facility means there is potential for exposure if anyone is living or working close to the site (apart from the operator and employees).  There is potential for increased dust generation from permitted activities during prolonged dry periods e.g. summer months.Nearest residential properties within DR6 (Pine Ridge and Ridge House) but the wind rose says that dust in this direction is negible. DR1 , DR2 and DR3 are most likely to have dust but they are over 250 metres from the boundary which has trees on the outside.Woodcote Hall, Coach House Cottages abd St Peters Church are 250 metres from the site.</t>
  </si>
  <si>
    <t>Dust Management Plan with  regular damping down of material prior to deposition in cells.Reduce dust release by controlling speed of vehicles on site. Dust monitoring points are DR1, DR3 and DR6.</t>
  </si>
  <si>
    <t>As above</t>
  </si>
  <si>
    <t>Nuisance - dust on cars, clothing etc.</t>
  </si>
  <si>
    <t>Air transport then deposition</t>
  </si>
  <si>
    <t xml:space="preserve">As above.  Local residents often sensitive to dust, however nearest receptors sre generally well screened. </t>
  </si>
  <si>
    <t>Control speed limits on site to reduce vehicles generating dust.</t>
  </si>
  <si>
    <t>Nuisance, loss of amenity and harm to animal health</t>
  </si>
  <si>
    <t>Agricultural land is next to the site all the way round so would be affected</t>
  </si>
  <si>
    <t>Dust Management Plan with dust control with regular damping down of material prior to deposition in cells.Reduce dust release by controlling speed of vehicles on site and follow Dust Management Plan</t>
  </si>
  <si>
    <t>Surface Water, SW1,SW2,SW3 are large lakes to the west and north of the site SW4 and SW5 are to the suth east. SW6 is 350 meter west of site</t>
  </si>
  <si>
    <t>Releases of particulate matter (dusts) from landfill and treatment area</t>
  </si>
  <si>
    <t>Smoothering of water bodies, but are at least 150 metres away and the sitwe has trees round the outside</t>
  </si>
  <si>
    <t>Vehicles entering and leaving site. Wind blown dust</t>
  </si>
  <si>
    <t>Road safety, local residents often sensitive to mud on roads. Wind blown dust could leave the site  but all of the water bodies are at least 250 metres from the site. SW1 is 155 metres north west of the site with only 5% air in this direction.SW2 and SW3 are north to north east of the site. SW4 is 350metres from site and SW5 is 500metres from site. SW6 is 350 metres from site</t>
  </si>
  <si>
    <t xml:space="preserve">Protected sites -  European sites and SSSIs  </t>
  </si>
  <si>
    <t>Releases of particulate matter (dusts)</t>
  </si>
  <si>
    <t>Harm to protected site through toxic contamination, nutrient enrichment, smothering, disturbance, predation etc.</t>
  </si>
  <si>
    <t>Any</t>
  </si>
  <si>
    <t>Pave Lane has a an iron age farmstead near the Croft but is unlikely to have dust from the landfill.Lilleshall Abbey is 1.5 miles to the west and dust is not likely to get to the Abbey from the landfill. The nearest locasl Nature Reserves are 3.5 and 5 km from the site</t>
  </si>
  <si>
    <t>Emissions of substances not controlled by emission limits shall not cause pollution. Works and all site operations as per the Dust Management Plan and the Particulate Matter Risk Assessment.</t>
  </si>
  <si>
    <t>Pave Lane has a an iron age farmstead near the Croft but is unlikely to have dust from the landfill.Lilleshall Abbey is 1.5 miles to the west and dust is not likely to get to the Abbey from the landfill</t>
  </si>
  <si>
    <t>Dust from waste on site on to agricultural land and premises</t>
  </si>
  <si>
    <t>Air</t>
  </si>
  <si>
    <t>WOODCOTE WOOD QUARRY LANDFILL</t>
  </si>
  <si>
    <t>NOISE AND VIBRATION</t>
  </si>
  <si>
    <t>DRAWING ESSD 2</t>
  </si>
  <si>
    <t>Local human population DR1, DR2,DR3,DR4,DR5,DR6,DR7, from noise</t>
  </si>
  <si>
    <t>Noise and vibration</t>
  </si>
  <si>
    <t>Nuisance, loss of amenity, loss of sleep.</t>
  </si>
  <si>
    <t xml:space="preserve">Noise through the air and vibration through the ground. </t>
  </si>
  <si>
    <t xml:space="preserve">Noise limitsd were set in the Planning for Woodcote Hall at 47dBa, Brandon Way at 49dBa, 1 Chadwell Lane at 50dBa, 88 Bloomsbury at 46dBa and Pine Ridge at 49dBa. The Noise Report for the landfill and the Recycling also is the same and none of the values are above 50dBa and so no noise levels are expecyted at any of the houses, hall etcLF Acoustics Ltd have were appointed to prepare a noise assessment to support a permit
application for an inert treatment and transfer facility located within Woodcote Wood Quarry.
Planning permission for the operation has been granted, subject to conditions, including controls on noise levels at surrounding noise sensitive properties. An Environmental Permit is now being sought for the proposed treatment and transfer facility and landfilling of inert materials within the quarry.
Noise monitoring has been carried out to establish baseline noise levels at positions
representative of the properties potentially most likely to be affected by the proposed
operations.
Calculations of the site noise levels have been made based upon likely worst-case operating conditions, assuming all plant on site fully operational. An assessment of the operational noise levels has been made, which indicates that the noise
levels at the surrounding properties would remain acceptable, with noise levels remaining below the planning condition limits and with no adverse noise impacts identified, when assessed against the requirements of BS 4142. Considering the specific EA guidelines, noise levels at the surrounding properties would, as a
worst-case, represent a detectable level of noise. This level of noise would be acceptable. </t>
  </si>
  <si>
    <t>Regular maintenance of plant to ensure silencers are correct and engines are working efficiently. and to comply with Noise Management Plan</t>
  </si>
  <si>
    <t>Low based on the  Noise Management Plan for Woodcote</t>
  </si>
  <si>
    <t>Local human population DR1, DR2,DR3,DR4,DR5,DR6,DR7, noise</t>
  </si>
  <si>
    <t xml:space="preserve">Harm to protected site through  disturbance, </t>
  </si>
  <si>
    <t>Not likely at any of the sites.</t>
  </si>
  <si>
    <t>Regular maintenance of plant to ensure silencers are correct and engines are working efficiently.Comply with Noise Management Plan</t>
  </si>
  <si>
    <t>Noise from HGV entering site anf leaving</t>
  </si>
  <si>
    <t>Premises</t>
  </si>
  <si>
    <t xml:space="preserve">Noise through the air </t>
  </si>
  <si>
    <t>Not likely at any of the premises or the fields</t>
  </si>
  <si>
    <t>ACCIDENTS</t>
  </si>
  <si>
    <t>Local human population and / or livestock after gaining unauthorised access to the waste operation</t>
  </si>
  <si>
    <t>All on-site hazards: wastes; machinery and vehicles.</t>
  </si>
  <si>
    <t>Bodily injury</t>
  </si>
  <si>
    <t>Direct physical contact</t>
  </si>
  <si>
    <t>Detailed Standard Operating Procedures in the Site Health and Safety Manual and all staff trained on plant</t>
  </si>
  <si>
    <t xml:space="preserve">Activities shall be managed and operated in accordance with a management system.Site gates locked  after closing time </t>
  </si>
  <si>
    <t>Local human population and local environment.</t>
  </si>
  <si>
    <t>Arson and / or vandalism causing the release of polluting materials to air (smoke or fumes), water or land.</t>
  </si>
  <si>
    <t xml:space="preserve">Respiratory irritation, illness and nuisance to local population.  Injury to staff, fire fighters or arsonists/vandals. Pollution of water or land. </t>
  </si>
  <si>
    <t>Air transport of smoke.  Spillages and contaminated firewater by direct run-off from site into Horn Brook and Cornets End Brook</t>
  </si>
  <si>
    <t>Permitted waste types do not  include flammable materials, as not permitted in landfill so  a low magnitude risk is estimated. The landfill phases 1 to 3 are all below ground with no possibility of direct runoff.Later phases are to original field levels but will not allow runoff.Site will only take low organic matter levels so methane gas production will be extremely low so low risk of explosion</t>
  </si>
  <si>
    <t>EMS procedures in place including emergencies, and spillage procedures</t>
  </si>
  <si>
    <t>Local human population and local environment</t>
  </si>
  <si>
    <t>Accidental fire causing the release of polluting materials to air (smoke or fumes), water or land.</t>
  </si>
  <si>
    <t>Respiratory irritation, illness and nuisance to local population.  Injury to staff or fire fighters. Pollution of water or land.</t>
  </si>
  <si>
    <t>As above.</t>
  </si>
  <si>
    <t>As above (excluding comments on access to waste).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</si>
  <si>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</si>
  <si>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</si>
  <si>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</si>
  <si>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</si>
  <si>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Site HRA indicates  no leachate impact.Fuel store not considered a risk  and all waters are over 500 metres from the site</t>
  </si>
  <si>
    <t>All liquids shall be provided with secondary containment. Run-off restricted  on  emissions of substances, with appropriate measures. Wastes from potentially contaminated sites require analysis. Storage &amp; spreading has distance limitations from watercourses.</t>
  </si>
  <si>
    <t>Chronic effects: deterioration of water quality</t>
  </si>
  <si>
    <t>As above.  Indirect run-off via the soil layer</t>
  </si>
  <si>
    <t>No surface waters near to site so not part of monitoring for the site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</si>
  <si>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</si>
  <si>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</si>
  <si>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</si>
  <si>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Site not within Source Protection Zone.No private water supplies near by. Therefore no risk</t>
  </si>
  <si>
    <t>Groundwater</t>
  </si>
  <si>
    <t xml:space="preserve">Chronic effects: contamination of groundwater, requiring treatment of water. </t>
  </si>
  <si>
    <t>Transport through soil/groundwater then extraction at borehole.</t>
  </si>
  <si>
    <t>Site not within Source Protection Zone.No private water supplies near by. HRA demonstrates no release of Hazardous Substances into groundwater and non hazardous pollutants at aceptable levels</t>
  </si>
  <si>
    <t xml:space="preserve">Waste operations may cause harm to and deterioration of nature conservation sites. </t>
  </si>
  <si>
    <t xml:space="preserve">Emissions of substances not controlled by emission limits shall not cause pollution.   At 500 metres or above, the potential hazards from the permitted activities pose a low risk to the broad sensitivity of species and habitats groups. </t>
  </si>
  <si>
    <t>Fires and Explosions</t>
  </si>
  <si>
    <t>Damage to liner and increased permeability</t>
  </si>
  <si>
    <t>Into groundwaters</t>
  </si>
  <si>
    <t>Significant</t>
  </si>
  <si>
    <t xml:space="preserve">Would be significant </t>
  </si>
  <si>
    <t>Site has EMS .The site will not take combustibe waste and will not therefore be able to explode</t>
  </si>
  <si>
    <t>Spillage on site and direct leachate dischage from waste</t>
  </si>
  <si>
    <t>WATER</t>
  </si>
  <si>
    <t>DRAWING ESSD 2 and ESSD 11</t>
  </si>
  <si>
    <t>Local human population</t>
  </si>
  <si>
    <t>The site will take inert wastes. Therefore no issues considered with groundwater and surface water</t>
  </si>
  <si>
    <t>Potential for containments to enter groundwater or surface waters</t>
  </si>
  <si>
    <t>Through engineered barrier</t>
  </si>
  <si>
    <t>Permitted waste types are inert. Site will have geological barrier on base and sides and in the Chester Formation.DR6 (Pine Ridge and Ridge House) but the wind rose says that dust in this direction is negible. DR1 , DR2 and DR3 are most likely to have dust but they are over 250 metres from the boundary which has trees on the outside.Woodcote Hall, Coach House Cottages abd St Peters Church are 250 metres from the site.</t>
  </si>
  <si>
    <t xml:space="preserve">Emissions will be free of hazardous substances and only have non hazardous waste beneath compliance limits in the landfill </t>
  </si>
  <si>
    <t>The site will take inert wastes. Therefore no issues considered with SSSI in the surrounding area</t>
  </si>
  <si>
    <t xml:space="preserve">Through engineered barrier but all sites are </t>
  </si>
  <si>
    <t xml:space="preserve">Waste operations will not cause harm to and deterioration of nature conservation sites. The site will not take and substances above limits used in the HRA. All sites are west and south west of the site and are up hydraulic gradient. </t>
  </si>
  <si>
    <t>Differnetial Settlement</t>
  </si>
  <si>
    <t>Differential settlenment is not considered likely at the site due to nature of waste to be landfilled</t>
  </si>
  <si>
    <t>Permitted waste types are inert. Site will have geological barrier on base and sides sides and be on Chester Formation and is not likely to have diffential settlement</t>
  </si>
  <si>
    <t>Line of weakness of geological barrier</t>
  </si>
  <si>
    <t xml:space="preserve">The site will take inert wastes and so the landfill should never have leachate that is hazardous. </t>
  </si>
  <si>
    <t xml:space="preserve">Potential for containments to enter groundwater </t>
  </si>
  <si>
    <t>Leachate travels through engineered barrier</t>
  </si>
  <si>
    <t>The geological barrier will need at least 4 points of contact either in the base or the sides before substances could get into the water table beneath the site</t>
  </si>
  <si>
    <t>Delivery vehicles spill waste</t>
  </si>
  <si>
    <t>The site will only take inert waste</t>
  </si>
  <si>
    <t>Potential for waste  to get into drains</t>
  </si>
  <si>
    <t>Direct discharge when wet</t>
  </si>
  <si>
    <t>Not likely. Site has loading shovels to get any spillages</t>
  </si>
  <si>
    <t>Mining subsidence</t>
  </si>
  <si>
    <t xml:space="preserve">The site area has not been mined </t>
  </si>
  <si>
    <t>There will be no harm as the site has not had coal workings beneath it</t>
  </si>
  <si>
    <t>There has not been any mineworkings beneath the site</t>
  </si>
  <si>
    <t>Not required</t>
  </si>
  <si>
    <t>Diesel tank</t>
  </si>
  <si>
    <t>The tank is in a building with concere floors and is double skinned</t>
  </si>
  <si>
    <t>The site is not is a protection zone</t>
  </si>
  <si>
    <t>Through the enginnered barrier</t>
  </si>
  <si>
    <t>The tank is double skinned and not on the landfill</t>
  </si>
  <si>
    <t>No other requirements are needed</t>
  </si>
  <si>
    <t>The site will take inert wastes. There is at least 3 metres of Mercia Mudstone under the landfill</t>
  </si>
  <si>
    <t xml:space="preserve">The geological barrier will need at least 4 points of contact either in the base or the sides before substances could get into the water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</si>
</sst>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0"/>
      <name val="Arial"/>
    </font>
    <font>
      <b/>
      <sz val="10"/>
      <name val="Arial"/>
    </font>
    <font>
      <b/>
      <sz val="12"/>
      <name val="Arial"/>
      <family val="2"/>
    </font>
    <font>
      <b/>
      <sz val="12"/>
      <name val="Arial"/>
    </font>
    <font>
      <sz val="8"/>
      <color indexed="81"/>
      <name val="Tahoma"/>
    </font>
    <font>
      <sz val="10"/>
      <color indexed="81"/>
      <name val="Arial"/>
      <family val="2"/>
    </font>
    <font>
      <b/>
      <sz val="10"/>
      <color indexed="81"/>
      <name val="Arial"/>
      <family val="2"/>
    </font>
    <font>
      <b/>
      <sz val="10"/>
      <name val="Arial"/>
      <family val="2"/>
    </font>
    <font>
      <sz val="10"/>
      <name val="Arial"/>
      <family val="2"/>
    </font>
  </fonts>
  <fills count="8">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11"/>
        <bgColor indexed="64"/>
      </patternFill>
    </fill>
  </fills>
  <borders count="46">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90">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0" borderId="8" xfId="0" applyBorder="1"/>
    <xf numFmtId="0" fontId="0" fillId="2" borderId="9" xfId="0" applyFill="1" applyBorder="1" applyAlignment="1">
      <alignment horizontal="centerContinuous" vertical="top"/>
    </xf>
    <xf numFmtId="0" fontId="3" fillId="2" borderId="10" xfId="0" applyFont="1" applyFill="1" applyBorder="1" applyAlignment="1">
      <alignment vertical="center"/>
    </xf>
    <xf numFmtId="0" fontId="3" fillId="2" borderId="9" xfId="0" applyFont="1" applyFill="1" applyBorder="1" applyAlignment="1">
      <alignment horizontal="centerContinuous" vertical="center"/>
    </xf>
    <xf numFmtId="0" fontId="3"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7" fillId="0" borderId="0" xfId="0" applyFont="1"/>
    <xf numFmtId="0" fontId="7" fillId="0" borderId="0" xfId="0" applyFont="1" applyAlignment="1">
      <alignment horizontal="left"/>
    </xf>
    <xf numFmtId="0" fontId="2" fillId="0" borderId="0" xfId="0" applyFont="1"/>
    <xf numFmtId="0" fontId="7" fillId="0" borderId="0" xfId="0" applyFont="1" applyAlignment="1">
      <alignment horizontal="right"/>
    </xf>
    <xf numFmtId="0" fontId="0" fillId="5" borderId="15" xfId="0" applyFill="1" applyBorder="1" applyAlignment="1" applyProtection="1">
      <alignment vertical="top" wrapText="1"/>
      <protection locked="0"/>
    </xf>
    <xf numFmtId="0" fontId="0" fillId="5" borderId="16" xfId="0" applyFill="1" applyBorder="1" applyAlignment="1" applyProtection="1">
      <alignment vertical="top" wrapText="1"/>
      <protection locked="0"/>
    </xf>
    <xf numFmtId="0" fontId="1" fillId="2" borderId="17" xfId="0" applyFont="1" applyFill="1" applyBorder="1" applyAlignment="1">
      <alignment horizontal="center" vertical="top" wrapText="1"/>
    </xf>
    <xf numFmtId="0" fontId="1" fillId="3" borderId="18" xfId="0" applyFont="1" applyFill="1" applyBorder="1" applyAlignment="1">
      <alignment vertical="top" wrapText="1"/>
    </xf>
    <xf numFmtId="0" fontId="0" fillId="0" borderId="0" xfId="0" applyAlignment="1" applyProtection="1">
      <alignment vertical="top" wrapText="1"/>
      <protection locked="0"/>
    </xf>
    <xf numFmtId="0" fontId="0" fillId="5" borderId="19" xfId="0" applyFill="1" applyBorder="1" applyAlignment="1" applyProtection="1">
      <alignment vertical="top" wrapText="1"/>
      <protection locked="0"/>
    </xf>
    <xf numFmtId="0" fontId="1" fillId="7" borderId="6" xfId="0" applyFont="1" applyFill="1" applyBorder="1" applyAlignment="1" applyProtection="1">
      <alignment vertical="top" wrapText="1"/>
      <protection locked="0"/>
    </xf>
    <xf numFmtId="0" fontId="0" fillId="5" borderId="20" xfId="0" applyFill="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12" xfId="0" applyFont="1" applyBorder="1" applyAlignment="1" applyProtection="1">
      <alignment vertical="top" wrapText="1"/>
      <protection locked="0"/>
    </xf>
    <xf numFmtId="0" fontId="0" fillId="0" borderId="5" xfId="0" applyBorder="1" applyAlignment="1" applyProtection="1">
      <alignment horizontal="left" vertical="top" wrapText="1"/>
      <protection locked="0"/>
    </xf>
    <xf numFmtId="0" fontId="8" fillId="0" borderId="6" xfId="0" applyFont="1" applyBorder="1" applyAlignment="1" applyProtection="1">
      <alignment vertical="top" wrapText="1"/>
      <protection locked="0"/>
    </xf>
    <xf numFmtId="0" fontId="7" fillId="7" borderId="6" xfId="0" applyFont="1" applyFill="1" applyBorder="1" applyAlignment="1" applyProtection="1">
      <alignment vertical="top" wrapText="1"/>
      <protection locked="0"/>
    </xf>
    <xf numFmtId="0" fontId="8" fillId="0" borderId="7" xfId="0" applyFont="1" applyBorder="1" applyAlignment="1" applyProtection="1">
      <alignment vertical="top" wrapText="1"/>
      <protection locked="0"/>
    </xf>
    <xf numFmtId="0" fontId="1" fillId="3" borderId="21" xfId="0" applyFont="1" applyFill="1" applyBorder="1" applyAlignment="1">
      <alignment vertical="top" wrapText="1"/>
    </xf>
    <xf numFmtId="0" fontId="1" fillId="3" borderId="22" xfId="0" applyFont="1" applyFill="1" applyBorder="1" applyAlignment="1">
      <alignment vertical="top" wrapText="1"/>
    </xf>
    <xf numFmtId="0" fontId="1" fillId="3" borderId="23" xfId="0" applyFont="1" applyFill="1" applyBorder="1" applyAlignment="1">
      <alignment vertical="top" wrapText="1"/>
    </xf>
    <xf numFmtId="0" fontId="1" fillId="3" borderId="24" xfId="0" applyFont="1" applyFill="1" applyBorder="1" applyAlignment="1">
      <alignment vertical="top" wrapText="1"/>
    </xf>
    <xf numFmtId="0" fontId="7" fillId="3" borderId="23" xfId="0" applyFont="1" applyFill="1" applyBorder="1" applyAlignment="1">
      <alignment vertical="top" wrapText="1"/>
    </xf>
    <xf numFmtId="0" fontId="7" fillId="3" borderId="24" xfId="0" applyFont="1" applyFill="1" applyBorder="1" applyAlignment="1">
      <alignment vertical="top" wrapText="1"/>
    </xf>
    <xf numFmtId="0" fontId="1" fillId="3" borderId="25" xfId="0" applyFont="1" applyFill="1" applyBorder="1" applyAlignment="1">
      <alignment vertical="top" wrapText="1"/>
    </xf>
    <xf numFmtId="0" fontId="0" fillId="0" borderId="26" xfId="0" applyBorder="1" applyAlignment="1" applyProtection="1">
      <alignment vertical="top" wrapText="1"/>
      <protection locked="0"/>
    </xf>
    <xf numFmtId="0" fontId="8" fillId="0" borderId="27" xfId="0" applyFont="1"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30" xfId="0" applyBorder="1" applyAlignment="1" applyProtection="1">
      <alignment vertical="top" wrapText="1"/>
      <protection locked="0"/>
    </xf>
    <xf numFmtId="0" fontId="0" fillId="5" borderId="31" xfId="0" applyFill="1" applyBorder="1" applyAlignment="1" applyProtection="1">
      <alignment vertical="top" wrapText="1"/>
      <protection locked="0"/>
    </xf>
    <xf numFmtId="0" fontId="0" fillId="5" borderId="32" xfId="0" applyFill="1" applyBorder="1" applyAlignment="1" applyProtection="1">
      <alignment vertical="top" wrapText="1"/>
      <protection locked="0"/>
    </xf>
    <xf numFmtId="0" fontId="7" fillId="7" borderId="29" xfId="0" applyFont="1" applyFill="1" applyBorder="1" applyAlignment="1" applyProtection="1">
      <alignment vertical="top" wrapText="1"/>
      <protection locked="0"/>
    </xf>
    <xf numFmtId="0" fontId="8" fillId="0" borderId="30" xfId="0" applyFont="1" applyBorder="1" applyAlignment="1" applyProtection="1">
      <alignment vertical="top" wrapText="1"/>
      <protection locked="0"/>
    </xf>
    <xf numFmtId="0" fontId="8" fillId="0" borderId="33" xfId="0" applyFont="1" applyBorder="1" applyAlignment="1" applyProtection="1">
      <alignment vertical="top" wrapText="1"/>
      <protection locked="0"/>
    </xf>
    <xf numFmtId="0" fontId="8" fillId="0" borderId="34" xfId="0" applyFont="1" applyBorder="1" applyAlignment="1" applyProtection="1">
      <alignment vertical="top" wrapText="1"/>
      <protection locked="0"/>
    </xf>
    <xf numFmtId="0" fontId="2" fillId="2" borderId="35" xfId="0" applyFont="1" applyFill="1" applyBorder="1" applyAlignment="1">
      <alignment horizontal="centerContinuous" vertical="center"/>
    </xf>
    <xf numFmtId="0" fontId="0" fillId="2" borderId="23" xfId="0" applyFill="1" applyBorder="1" applyAlignment="1">
      <alignment horizontal="centerContinuous" vertical="top"/>
    </xf>
    <xf numFmtId="0" fontId="3" fillId="2" borderId="36" xfId="0" applyFont="1" applyFill="1" applyBorder="1" applyAlignment="1">
      <alignment vertical="center"/>
    </xf>
    <xf numFmtId="0" fontId="3" fillId="2" borderId="23" xfId="0" applyFont="1" applyFill="1" applyBorder="1" applyAlignment="1">
      <alignment horizontal="centerContinuous" vertical="center"/>
    </xf>
    <xf numFmtId="0" fontId="3" fillId="2" borderId="23" xfId="0" applyFont="1" applyFill="1" applyBorder="1" applyAlignment="1">
      <alignment vertical="center"/>
    </xf>
    <xf numFmtId="0" fontId="2" fillId="2" borderId="36" xfId="0" applyFont="1" applyFill="1" applyBorder="1" applyAlignment="1">
      <alignment horizontal="centerContinuous" vertical="center"/>
    </xf>
    <xf numFmtId="0" fontId="0" fillId="2" borderId="37" xfId="0" applyFill="1" applyBorder="1" applyAlignment="1">
      <alignment horizontal="centerContinuous" vertical="center"/>
    </xf>
    <xf numFmtId="0" fontId="1" fillId="2" borderId="38" xfId="0" applyFont="1" applyFill="1" applyBorder="1" applyAlignment="1">
      <alignment horizontal="center" vertical="top" wrapText="1"/>
    </xf>
    <xf numFmtId="0" fontId="1" fillId="2" borderId="39" xfId="0" applyFont="1" applyFill="1" applyBorder="1" applyAlignment="1">
      <alignment horizontal="center" vertical="top" wrapText="1"/>
    </xf>
    <xf numFmtId="0" fontId="1" fillId="2" borderId="40" xfId="0" applyFont="1" applyFill="1" applyBorder="1" applyAlignment="1">
      <alignment horizontal="center" vertical="top" wrapText="1"/>
    </xf>
    <xf numFmtId="0" fontId="1" fillId="2" borderId="41" xfId="0" applyFont="1" applyFill="1" applyBorder="1" applyAlignment="1">
      <alignment horizontal="center" vertical="top" wrapText="1"/>
    </xf>
    <xf numFmtId="0" fontId="1" fillId="2" borderId="42" xfId="0" applyFont="1" applyFill="1" applyBorder="1" applyAlignment="1">
      <alignment horizontal="center" vertical="top" wrapText="1"/>
    </xf>
    <xf numFmtId="0" fontId="0" fillId="0" borderId="20" xfId="0" applyBorder="1" applyAlignment="1" applyProtection="1">
      <alignment vertical="top" wrapText="1"/>
      <protection locked="0"/>
    </xf>
    <xf numFmtId="0" fontId="1" fillId="7" borderId="20" xfId="0" applyFont="1" applyFill="1" applyBorder="1" applyAlignment="1" applyProtection="1">
      <alignment vertical="top" wrapText="1"/>
      <protection locked="0"/>
    </xf>
    <xf numFmtId="0" fontId="8" fillId="0" borderId="20" xfId="0" applyFont="1" applyBorder="1" applyAlignment="1" applyProtection="1">
      <alignment vertical="top" wrapText="1"/>
      <protection locked="0"/>
    </xf>
    <xf numFmtId="0" fontId="1" fillId="2" borderId="43" xfId="0" applyFont="1" applyFill="1" applyBorder="1" applyAlignment="1">
      <alignment horizontal="center" vertical="top" wrapText="1"/>
    </xf>
    <xf numFmtId="0" fontId="1" fillId="2" borderId="44" xfId="0" applyFont="1" applyFill="1" applyBorder="1" applyAlignment="1">
      <alignment horizontal="center" vertical="top" wrapText="1"/>
    </xf>
    <xf numFmtId="0" fontId="1" fillId="3" borderId="26" xfId="0" applyFont="1" applyFill="1" applyBorder="1" applyAlignment="1">
      <alignment vertical="top" wrapText="1"/>
    </xf>
    <xf numFmtId="0" fontId="1" fillId="3" borderId="45" xfId="0" applyFont="1" applyFill="1" applyBorder="1" applyAlignment="1">
      <alignment vertical="top" wrapText="1"/>
    </xf>
    <xf numFmtId="0" fontId="0" fillId="0" borderId="27" xfId="0" applyBorder="1" applyAlignment="1" applyProtection="1">
      <alignment vertical="top" wrapText="1"/>
      <protection locked="0"/>
    </xf>
    <xf numFmtId="0" fontId="0" fillId="0" borderId="43" xfId="0" applyBorder="1" applyAlignment="1" applyProtection="1">
      <alignment vertical="top" wrapText="1"/>
      <protection locked="0"/>
    </xf>
    <xf numFmtId="0" fontId="0" fillId="0" borderId="44" xfId="0" applyBorder="1" applyAlignment="1" applyProtection="1">
      <alignment vertical="top" wrapText="1"/>
      <protection locked="0"/>
    </xf>
    <xf numFmtId="0" fontId="1" fillId="7" borderId="29" xfId="0" applyFont="1" applyFill="1" applyBorder="1" applyAlignment="1" applyProtection="1">
      <alignment vertical="top" wrapText="1"/>
      <protection locked="0"/>
    </xf>
    <xf numFmtId="0" fontId="0" fillId="0" borderId="34" xfId="0" applyBorder="1" applyAlignment="1" applyProtection="1">
      <alignment vertical="top" wrapText="1"/>
      <protection locked="0"/>
    </xf>
    <xf numFmtId="0" fontId="8" fillId="0" borderId="29" xfId="0" applyFont="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19C2-6FE8-4A9D-9910-04D2FFE4B357}">
  <sheetPr>
    <pageSetUpPr fitToPage="1"/>
  </sheetPr>
  <dimension ref="A1:K78"/>
  <sheetViews>
    <sheetView view="pageLayout" topLeftCell="B1" zoomScaleNormal="100" zoomScaleSheetLayoutView="100" workbookViewId="0">
      <selection activeCell="B6" sqref="B6"/>
    </sheetView>
  </sheetViews>
  <sheetFormatPr defaultRowHeight="12.75"/>
  <cols>
    <col min="1" max="1" width="0" hidden="1" customWidth="1"/>
    <col min="2" max="2" width="16.7109375" customWidth="1"/>
    <col min="3" max="3" width="16.85546875" customWidth="1"/>
    <col min="4" max="5" width="16.7109375" customWidth="1"/>
    <col min="6" max="6" width="12.85546875" customWidth="1"/>
    <col min="7" max="7" width="13" customWidth="1"/>
    <col min="8" max="8" width="12.28515625" customWidth="1"/>
    <col min="9" max="9" width="33.85546875" customWidth="1"/>
    <col min="10" max="10" width="20.28515625" customWidth="1"/>
    <col min="11" max="11" width="16.7109375" customWidth="1"/>
  </cols>
  <sheetData>
    <row r="1" spans="1:11" ht="13.5" thickBot="1">
      <c r="B1" s="29" t="s">
        <v>0</v>
      </c>
      <c r="C1" s="29"/>
      <c r="D1" s="29" t="s">
        <v>1</v>
      </c>
      <c r="I1" s="29" t="s">
        <v>2</v>
      </c>
    </row>
    <row r="2" spans="1:11" ht="28.5" customHeight="1">
      <c r="B2" s="65" t="s">
        <v>3</v>
      </c>
      <c r="C2" s="66"/>
      <c r="D2" s="66"/>
      <c r="E2" s="66"/>
      <c r="F2" s="67"/>
      <c r="G2" s="68" t="s">
        <v>4</v>
      </c>
      <c r="H2" s="68"/>
      <c r="I2" s="69"/>
      <c r="J2" s="70" t="s">
        <v>5</v>
      </c>
      <c r="K2" s="71"/>
    </row>
    <row r="3" spans="1:11" ht="26.25" thickBot="1">
      <c r="B3" s="72" t="s">
        <v>6</v>
      </c>
      <c r="C3" s="73" t="s">
        <v>7</v>
      </c>
      <c r="D3" s="73" t="s">
        <v>8</v>
      </c>
      <c r="E3" s="74" t="s">
        <v>9</v>
      </c>
      <c r="F3" s="75" t="s">
        <v>10</v>
      </c>
      <c r="G3" s="73" t="s">
        <v>11</v>
      </c>
      <c r="H3" s="73" t="s">
        <v>12</v>
      </c>
      <c r="I3" s="74" t="s">
        <v>13</v>
      </c>
      <c r="J3" s="75" t="s">
        <v>14</v>
      </c>
      <c r="K3" s="76" t="s">
        <v>15</v>
      </c>
    </row>
    <row r="4" spans="1:11" ht="121.5" customHeight="1">
      <c r="B4" s="47" t="s">
        <v>16</v>
      </c>
      <c r="C4" s="48" t="s">
        <v>17</v>
      </c>
      <c r="D4" s="48" t="s">
        <v>18</v>
      </c>
      <c r="E4" s="49" t="s">
        <v>19</v>
      </c>
      <c r="F4" s="50" t="s">
        <v>20</v>
      </c>
      <c r="G4" s="48" t="s">
        <v>21</v>
      </c>
      <c r="H4" s="48" t="s">
        <v>22</v>
      </c>
      <c r="I4" s="51" t="s">
        <v>23</v>
      </c>
      <c r="J4" s="52" t="s">
        <v>24</v>
      </c>
      <c r="K4" s="53" t="s">
        <v>25</v>
      </c>
    </row>
    <row r="5" spans="1:11" ht="218.25" customHeight="1">
      <c r="A5" s="26"/>
      <c r="B5" s="54" t="s">
        <v>26</v>
      </c>
      <c r="C5" s="44" t="s">
        <v>27</v>
      </c>
      <c r="D5" s="22" t="s">
        <v>28</v>
      </c>
      <c r="E5" s="23" t="s">
        <v>29</v>
      </c>
      <c r="F5" s="33" t="s">
        <v>30</v>
      </c>
      <c r="G5" s="34" t="s">
        <v>31</v>
      </c>
      <c r="H5" s="45" t="s">
        <v>32</v>
      </c>
      <c r="I5" s="46" t="s">
        <v>33</v>
      </c>
      <c r="J5" s="41" t="s">
        <v>34</v>
      </c>
      <c r="K5" s="55" t="s">
        <v>31</v>
      </c>
    </row>
    <row r="6" spans="1:11" ht="117.75" customHeight="1" thickBot="1">
      <c r="A6" s="26"/>
      <c r="B6" s="56" t="s">
        <v>35</v>
      </c>
      <c r="C6" s="89" t="s">
        <v>36</v>
      </c>
      <c r="D6" s="57" t="s">
        <v>37</v>
      </c>
      <c r="E6" s="58" t="s">
        <v>29</v>
      </c>
      <c r="F6" s="59" t="s">
        <v>30</v>
      </c>
      <c r="G6" s="60" t="s">
        <v>31</v>
      </c>
      <c r="H6" s="61" t="s">
        <v>32</v>
      </c>
      <c r="I6" s="62" t="s">
        <v>38</v>
      </c>
      <c r="J6" s="63" t="s">
        <v>39</v>
      </c>
      <c r="K6" s="64" t="s">
        <v>40</v>
      </c>
    </row>
    <row r="7" spans="1:11" ht="14.25" customHeight="1">
      <c r="A7" s="26"/>
    </row>
    <row r="8" spans="1:11">
      <c r="A8" s="8"/>
    </row>
    <row r="9" spans="1:11" ht="15.75">
      <c r="A9" s="8"/>
      <c r="B9" s="32"/>
      <c r="H9" s="31"/>
    </row>
    <row r="10" spans="1:11" ht="15.75">
      <c r="A10" s="8"/>
      <c r="B10" s="29"/>
      <c r="H10" s="31"/>
    </row>
    <row r="11" spans="1:11" ht="15.75" hidden="1">
      <c r="A11" s="8"/>
      <c r="B11" s="29"/>
      <c r="H11" s="31"/>
    </row>
    <row r="12" spans="1:11" hidden="1">
      <c r="A12" s="8"/>
    </row>
    <row r="13" spans="1:11" hidden="1">
      <c r="A13" s="8"/>
      <c r="C13" s="30" t="s">
        <v>31</v>
      </c>
      <c r="D13" s="30" t="s">
        <v>32</v>
      </c>
      <c r="E13" s="30" t="s">
        <v>41</v>
      </c>
      <c r="F13" s="30" t="s">
        <v>30</v>
      </c>
    </row>
    <row r="14" spans="1:11" hidden="1">
      <c r="A14" s="8"/>
      <c r="B14" s="29" t="s">
        <v>30</v>
      </c>
      <c r="C14" s="19">
        <v>4</v>
      </c>
      <c r="D14" s="18">
        <v>8</v>
      </c>
      <c r="E14" s="17">
        <v>12</v>
      </c>
      <c r="F14" s="17">
        <v>16</v>
      </c>
    </row>
    <row r="15" spans="1:11" hidden="1">
      <c r="A15" s="8"/>
      <c r="B15" s="29" t="s">
        <v>41</v>
      </c>
      <c r="C15" s="19">
        <v>3</v>
      </c>
      <c r="D15" s="18">
        <v>6</v>
      </c>
      <c r="E15" s="18">
        <v>9</v>
      </c>
      <c r="F15" s="17">
        <v>12</v>
      </c>
    </row>
    <row r="16" spans="1:11" hidden="1">
      <c r="A16" s="8"/>
      <c r="B16" s="29" t="s">
        <v>32</v>
      </c>
      <c r="C16" s="19">
        <v>2</v>
      </c>
      <c r="D16" s="19">
        <v>4</v>
      </c>
      <c r="E16" s="18">
        <v>6</v>
      </c>
      <c r="F16" s="18">
        <v>8</v>
      </c>
    </row>
    <row r="17" spans="1:11" hidden="1">
      <c r="A17" s="8"/>
      <c r="B17" s="29" t="s">
        <v>31</v>
      </c>
      <c r="C17" s="19">
        <v>1</v>
      </c>
      <c r="D17" s="19">
        <v>2</v>
      </c>
      <c r="E17" s="19">
        <v>3</v>
      </c>
      <c r="F17" s="19">
        <v>4</v>
      </c>
    </row>
    <row r="18" spans="1:11" hidden="1">
      <c r="A18" s="8"/>
    </row>
    <row r="19" spans="1:11" hidden="1">
      <c r="A19" s="8"/>
    </row>
    <row r="20" spans="1:11" hidden="1">
      <c r="A20" s="8"/>
    </row>
    <row r="21" spans="1:11" hidden="1">
      <c r="A21" s="8"/>
      <c r="F21" t="s">
        <v>31</v>
      </c>
      <c r="H21" s="16" t="e">
        <f>IF(#REF!="",0,IF(#REF!="Very low",1,IF(#REF!="Low",2,IF(#REF!="Medium",3,IF(#REF!="High",4,#REF!)))))</f>
        <v>#REF!</v>
      </c>
      <c r="I21" s="16" t="e">
        <f>IF(#REF!="",0,IF(#REF!="Very low",1,IF(#REF!="Low",2,IF(#REF!="Medium",3,IF(#REF!="High",4,#REF!)))))</f>
        <v>#REF!</v>
      </c>
      <c r="J21" s="20" t="e">
        <f>IF(H21*I21=0,"",IF(H21*I21&gt;0.5,H21*I21))</f>
        <v>#REF!</v>
      </c>
      <c r="K21" t="e">
        <f>IF(J21="","",IF(J21&lt;5, "Low",IF(J21&lt;11,"Medium",IF(J21&gt;11,"High"))))</f>
        <v>#REF!</v>
      </c>
    </row>
    <row r="22" spans="1:11" hidden="1">
      <c r="A22" s="8"/>
      <c r="F22" t="s">
        <v>32</v>
      </c>
      <c r="H22" s="16" t="e">
        <f>IF(#REF!="",0,IF(#REF!="Very low",1,IF(#REF!="Low",2,IF(#REF!="Medium",3,IF(#REF!="High",4,#REF!)))))</f>
        <v>#REF!</v>
      </c>
      <c r="I22" s="16" t="e">
        <f>IF(#REF!="",0,IF(#REF!="Very low",1,IF(#REF!="Low",2,IF(#REF!="Medium",3,IF(#REF!="High",4,#REF!)))))</f>
        <v>#REF!</v>
      </c>
      <c r="J22" s="20" t="e">
        <f t="shared" ref="J22:J40" si="0">IF(H22*I22=0,"",IF(H22*I22&gt;0.5,H22*I22))</f>
        <v>#REF!</v>
      </c>
      <c r="K22" t="e">
        <f t="shared" ref="K22:K40" si="1">IF(J22="","",IF(J22&lt;5, "Low",IF(J22&lt;11,"Medium",IF(J22&gt;11,"High"))))</f>
        <v>#REF!</v>
      </c>
    </row>
    <row r="23" spans="1:11" hidden="1">
      <c r="A23" s="8"/>
      <c r="F23" t="s">
        <v>41</v>
      </c>
      <c r="H23" s="16" t="e">
        <f>IF(#REF!="",0,IF(#REF!="Very low",1,IF(#REF!="Low",2,IF(#REF!="Medium",3,IF(#REF!="High",4,F5)))))</f>
        <v>#REF!</v>
      </c>
      <c r="I23" s="16" t="e">
        <f>IF(#REF!="",0,IF(#REF!="Very low",1,IF(#REF!="Low",2,IF(#REF!="Medium",3,IF(#REF!="High",4,G5)))))</f>
        <v>#REF!</v>
      </c>
      <c r="J23" s="20" t="e">
        <f t="shared" si="0"/>
        <v>#REF!</v>
      </c>
      <c r="K23" t="e">
        <f t="shared" si="1"/>
        <v>#REF!</v>
      </c>
    </row>
    <row r="24" spans="1:11" hidden="1">
      <c r="A24" s="8"/>
      <c r="F24" t="s">
        <v>30</v>
      </c>
      <c r="H24" s="16">
        <f>IF(F5="",0,IF(F5="Very low",1,IF(F5="Low",2,IF(F5="Medium",3,IF(F5="High",4,#REF!)))))</f>
        <v>4</v>
      </c>
      <c r="I24" s="16">
        <f>IF(G5="",0,IF(G5="Very low",1,IF(G5="Low",2,IF(G5="Medium",3,IF(G5="High",4,#REF!)))))</f>
        <v>1</v>
      </c>
      <c r="J24" s="20">
        <f t="shared" si="0"/>
        <v>4</v>
      </c>
      <c r="K24" t="str">
        <f t="shared" si="1"/>
        <v>Low</v>
      </c>
    </row>
    <row r="25" spans="1:11" hidden="1">
      <c r="A25" s="8"/>
      <c r="H25" s="16" t="e">
        <f>IF(#REF!="",0,IF(#REF!="Very low",1,IF(#REF!="Low",2,IF(#REF!="Medium",3,IF(#REF!="High",4,#REF!)))))</f>
        <v>#REF!</v>
      </c>
      <c r="I25" s="16" t="e">
        <f>IF(#REF!="",0,IF(#REF!="Very low",1,IF(#REF!="Low",2,IF(#REF!="Medium",3,IF(#REF!="High",4,#REF!)))))</f>
        <v>#REF!</v>
      </c>
      <c r="J25" s="20" t="e">
        <f t="shared" si="0"/>
        <v>#REF!</v>
      </c>
      <c r="K25" t="e">
        <f t="shared" si="1"/>
        <v>#REF!</v>
      </c>
    </row>
    <row r="26" spans="1:11" hidden="1">
      <c r="A26" s="8"/>
      <c r="H26" s="16" t="e">
        <f>IF(#REF!="",0,IF(#REF!="Very low",1,IF(#REF!="Low",2,IF(#REF!="Medium",3,IF(#REF!="High",4,#REF!)))))</f>
        <v>#REF!</v>
      </c>
      <c r="I26" s="16" t="e">
        <f>IF(#REF!="",0,IF(#REF!="Very low",1,IF(#REF!="Low",2,IF(#REF!="Medium",3,IF(#REF!="High",4,#REF!)))))</f>
        <v>#REF!</v>
      </c>
      <c r="J26" s="20" t="e">
        <f t="shared" si="0"/>
        <v>#REF!</v>
      </c>
      <c r="K26" t="e">
        <f t="shared" si="1"/>
        <v>#REF!</v>
      </c>
    </row>
    <row r="27" spans="1:11" hidden="1">
      <c r="A27" s="8"/>
      <c r="H27" s="16" t="e">
        <f>IF(#REF!="",0,IF(#REF!="Very low",1,IF(#REF!="Low",2,IF(#REF!="Medium",3,IF(#REF!="High",4,#REF!)))))</f>
        <v>#REF!</v>
      </c>
      <c r="I27" s="16" t="e">
        <f>IF(#REF!="",0,IF(#REF!="Very low",1,IF(#REF!="Low",2,IF(#REF!="Medium",3,IF(#REF!="High",4,#REF!)))))</f>
        <v>#REF!</v>
      </c>
      <c r="J27" s="20" t="e">
        <f t="shared" si="0"/>
        <v>#REF!</v>
      </c>
      <c r="K27" t="e">
        <f t="shared" si="1"/>
        <v>#REF!</v>
      </c>
    </row>
    <row r="28" spans="1:11" hidden="1">
      <c r="A28" s="8"/>
      <c r="H28" s="16" t="e">
        <f>IF(#REF!="",0,IF(#REF!="Very low",1,IF(#REF!="Low",2,IF(#REF!="Medium",3,IF(#REF!="High",4,#REF!)))))</f>
        <v>#REF!</v>
      </c>
      <c r="I28" s="16" t="e">
        <f>IF(#REF!="",0,IF(#REF!="Very low",1,IF(#REF!="Low",2,IF(#REF!="Medium",3,IF(#REF!="High",4,#REF!)))))</f>
        <v>#REF!</v>
      </c>
      <c r="J28" s="20" t="e">
        <f t="shared" si="0"/>
        <v>#REF!</v>
      </c>
      <c r="K28" t="e">
        <f t="shared" si="1"/>
        <v>#REF!</v>
      </c>
    </row>
    <row r="29" spans="1:11" hidden="1">
      <c r="A29" s="8"/>
      <c r="C29" t="s">
        <v>31</v>
      </c>
      <c r="D29" t="s">
        <v>32</v>
      </c>
      <c r="E29" t="s">
        <v>41</v>
      </c>
      <c r="F29" t="s">
        <v>30</v>
      </c>
      <c r="H29" s="16" t="e">
        <f>IF(#REF!="",0,IF(#REF!="Very low",1,IF(#REF!="Low",2,IF(#REF!="Medium",3,IF(#REF!="High",4,#REF!)))))</f>
        <v>#REF!</v>
      </c>
      <c r="I29" s="16" t="e">
        <f>IF(#REF!="",0,IF(#REF!="Very low",1,IF(#REF!="Low",2,IF(#REF!="Medium",3,IF(#REF!="High",4,#REF!)))))</f>
        <v>#REF!</v>
      </c>
      <c r="J29" s="20" t="e">
        <f t="shared" si="0"/>
        <v>#REF!</v>
      </c>
      <c r="K29" t="e">
        <f t="shared" si="1"/>
        <v>#REF!</v>
      </c>
    </row>
    <row r="30" spans="1:11" hidden="1">
      <c r="A30" s="8"/>
      <c r="B30" t="s">
        <v>31</v>
      </c>
      <c r="C30" s="19">
        <v>1</v>
      </c>
      <c r="D30" s="19">
        <v>2</v>
      </c>
      <c r="E30" s="19">
        <v>3</v>
      </c>
      <c r="F30" s="19">
        <v>4</v>
      </c>
      <c r="H30" s="16" t="e">
        <f>IF(#REF!="",0,IF(#REF!="Very low",1,IF(#REF!="Low",2,IF(#REF!="Medium",3,IF(#REF!="High",4,#REF!)))))</f>
        <v>#REF!</v>
      </c>
      <c r="I30" s="16" t="e">
        <f>IF(#REF!="",0,IF(#REF!="Very low",1,IF(#REF!="Low",2,IF(#REF!="Medium",3,IF(#REF!="High",4,#REF!)))))</f>
        <v>#REF!</v>
      </c>
      <c r="J30" s="20" t="e">
        <f t="shared" si="0"/>
        <v>#REF!</v>
      </c>
      <c r="K30" t="e">
        <f t="shared" si="1"/>
        <v>#REF!</v>
      </c>
    </row>
    <row r="31" spans="1:11" hidden="1">
      <c r="A31" s="8"/>
      <c r="B31" t="s">
        <v>32</v>
      </c>
      <c r="C31" s="19">
        <v>2</v>
      </c>
      <c r="D31" s="19">
        <v>4</v>
      </c>
      <c r="E31" s="18">
        <v>6</v>
      </c>
      <c r="F31" s="18">
        <v>8</v>
      </c>
      <c r="H31" s="16" t="e">
        <f>IF(#REF!="",0,IF(#REF!="Very low",1,IF(#REF!="Low",2,IF(#REF!="Medium",3,IF(#REF!="High",4,#REF!)))))</f>
        <v>#REF!</v>
      </c>
      <c r="I31" s="16" t="e">
        <f>IF(#REF!="",0,IF(#REF!="Very low",1,IF(#REF!="Low",2,IF(#REF!="Medium",3,IF(#REF!="High",4,#REF!)))))</f>
        <v>#REF!</v>
      </c>
      <c r="J31" s="20" t="e">
        <f t="shared" si="0"/>
        <v>#REF!</v>
      </c>
      <c r="K31" t="e">
        <f t="shared" si="1"/>
        <v>#REF!</v>
      </c>
    </row>
    <row r="32" spans="1:11" hidden="1">
      <c r="A32" s="8"/>
      <c r="B32" t="s">
        <v>41</v>
      </c>
      <c r="C32" s="19">
        <v>3</v>
      </c>
      <c r="D32" s="18">
        <v>6</v>
      </c>
      <c r="E32" s="18">
        <v>9</v>
      </c>
      <c r="F32" s="17">
        <v>12</v>
      </c>
      <c r="H32" s="16" t="e">
        <f>IF(#REF!="",0,IF(#REF!="Very low",1,IF(#REF!="Low",2,IF(#REF!="Medium",3,IF(#REF!="High",4,#REF!)))))</f>
        <v>#REF!</v>
      </c>
      <c r="I32" s="16" t="e">
        <f>IF(#REF!="",0,IF(#REF!="Very low",1,IF(#REF!="Low",2,IF(#REF!="Medium",3,IF(#REF!="High",4,#REF!)))))</f>
        <v>#REF!</v>
      </c>
      <c r="J32" s="20" t="e">
        <f t="shared" si="0"/>
        <v>#REF!</v>
      </c>
      <c r="K32" t="e">
        <f t="shared" si="1"/>
        <v>#REF!</v>
      </c>
    </row>
    <row r="33" spans="1:11" hidden="1">
      <c r="A33" s="8"/>
      <c r="B33" t="s">
        <v>30</v>
      </c>
      <c r="C33" s="19">
        <v>4</v>
      </c>
      <c r="D33" s="18">
        <v>8</v>
      </c>
      <c r="E33" s="17">
        <v>12</v>
      </c>
      <c r="F33" s="17">
        <v>16</v>
      </c>
      <c r="H33" s="16" t="e">
        <f>IF(#REF!="",0,IF(#REF!="Very low",1,IF(#REF!="Low",2,IF(#REF!="Medium",3,IF(#REF!="High",4,#REF!)))))</f>
        <v>#REF!</v>
      </c>
      <c r="I33" s="16" t="e">
        <f>IF(#REF!="",0,IF(#REF!="Very low",1,IF(#REF!="Low",2,IF(#REF!="Medium",3,IF(#REF!="High",4,#REF!)))))</f>
        <v>#REF!</v>
      </c>
      <c r="J33" s="20" t="e">
        <f t="shared" si="0"/>
        <v>#REF!</v>
      </c>
      <c r="K33" t="e">
        <f t="shared" si="1"/>
        <v>#REF!</v>
      </c>
    </row>
    <row r="34" spans="1:11" hidden="1">
      <c r="A34" s="8"/>
      <c r="H34" s="16" t="e">
        <f>IF(#REF!="",0,IF(#REF!="Very low",1,IF(#REF!="Low",2,IF(#REF!="Medium",3,IF(#REF!="High",4,#REF!)))))</f>
        <v>#REF!</v>
      </c>
      <c r="I34" s="16" t="e">
        <f>IF(#REF!="",0,IF(#REF!="Very low",1,IF(#REF!="Low",2,IF(#REF!="Medium",3,IF(#REF!="High",4,#REF!)))))</f>
        <v>#REF!</v>
      </c>
      <c r="J34" s="20" t="e">
        <f t="shared" si="0"/>
        <v>#REF!</v>
      </c>
      <c r="K34" t="e">
        <f t="shared" si="1"/>
        <v>#REF!</v>
      </c>
    </row>
    <row r="35" spans="1:11" hidden="1">
      <c r="A35" s="8"/>
      <c r="H35" s="16" t="e">
        <f>IF(#REF!="",0,IF(#REF!="Very low",1,IF(#REF!="Low",2,IF(#REF!="Medium",3,IF(#REF!="High",4,#REF!)))))</f>
        <v>#REF!</v>
      </c>
      <c r="I35" s="16" t="e">
        <f>IF(#REF!="",0,IF(#REF!="Very low",1,IF(#REF!="Low",2,IF(#REF!="Medium",3,IF(#REF!="High",4,#REF!)))))</f>
        <v>#REF!</v>
      </c>
      <c r="J35" s="20" t="e">
        <f t="shared" si="0"/>
        <v>#REF!</v>
      </c>
      <c r="K35" t="e">
        <f t="shared" si="1"/>
        <v>#REF!</v>
      </c>
    </row>
    <row r="36" spans="1:11" hidden="1">
      <c r="A36" s="8"/>
      <c r="H36" s="16" t="e">
        <f>IF(#REF!="",0,IF(#REF!="Very low",1,IF(#REF!="Low",2,IF(#REF!="Medium",3,IF(#REF!="High",4,#REF!)))))</f>
        <v>#REF!</v>
      </c>
      <c r="I36" s="16" t="e">
        <f>IF(#REF!="",0,IF(#REF!="Very low",1,IF(#REF!="Low",2,IF(#REF!="Medium",3,IF(#REF!="High",4,#REF!)))))</f>
        <v>#REF!</v>
      </c>
      <c r="J36" s="20" t="e">
        <f t="shared" si="0"/>
        <v>#REF!</v>
      </c>
      <c r="K36" t="e">
        <f t="shared" si="1"/>
        <v>#REF!</v>
      </c>
    </row>
    <row r="37" spans="1:11" hidden="1">
      <c r="A37" s="8"/>
      <c r="H37" s="16" t="e">
        <f>IF(#REF!="",0,IF(#REF!="Very low",1,IF(#REF!="Low",2,IF(#REF!="Medium",3,IF(#REF!="High",4,#REF!)))))</f>
        <v>#REF!</v>
      </c>
      <c r="I37" s="16" t="e">
        <f>IF(#REF!="",0,IF(#REF!="Very low",1,IF(#REF!="Low",2,IF(#REF!="Medium",3,IF(#REF!="High",4,#REF!)))))</f>
        <v>#REF!</v>
      </c>
      <c r="J37" s="20" t="e">
        <f t="shared" si="0"/>
        <v>#REF!</v>
      </c>
      <c r="K37" t="e">
        <f t="shared" si="1"/>
        <v>#REF!</v>
      </c>
    </row>
    <row r="38" spans="1:11" hidden="1">
      <c r="A38" s="8"/>
      <c r="H38" s="16" t="e">
        <f>IF(#REF!="",0,IF(#REF!="Very low",1,IF(#REF!="Low",2,IF(#REF!="Medium",3,IF(#REF!="High",4,#REF!)))))</f>
        <v>#REF!</v>
      </c>
      <c r="I38" s="16" t="e">
        <f>IF(#REF!="",0,IF(#REF!="Very low",1,IF(#REF!="Low",2,IF(#REF!="Medium",3,IF(#REF!="High",4,#REF!)))))</f>
        <v>#REF!</v>
      </c>
      <c r="J38" s="20" t="e">
        <f t="shared" si="0"/>
        <v>#REF!</v>
      </c>
      <c r="K38" t="e">
        <f t="shared" si="1"/>
        <v>#REF!</v>
      </c>
    </row>
    <row r="39" spans="1:11" hidden="1">
      <c r="A39" s="8"/>
      <c r="H39" s="16" t="e">
        <f>IF(#REF!="",0,IF(#REF!="Very low",1,IF(#REF!="Low",2,IF(#REF!="Medium",3,IF(#REF!="High",4,#REF!)))))</f>
        <v>#REF!</v>
      </c>
      <c r="I39" s="16" t="e">
        <f>IF(#REF!="",0,IF(#REF!="Very low",1,IF(#REF!="Low",2,IF(#REF!="Medium",3,IF(#REF!="High",4,#REF!)))))</f>
        <v>#REF!</v>
      </c>
      <c r="J39" s="20" t="e">
        <f t="shared" si="0"/>
        <v>#REF!</v>
      </c>
      <c r="K39" t="e">
        <f t="shared" si="1"/>
        <v>#REF!</v>
      </c>
    </row>
    <row r="40" spans="1:11" hidden="1">
      <c r="A40" s="8"/>
      <c r="H40" s="16" t="e">
        <f>IF(#REF!="",0,IF(#REF!="Very low",1,IF(#REF!="Low",2,IF(#REF!="Medium",3,IF(#REF!="High",4,F8)))))</f>
        <v>#REF!</v>
      </c>
      <c r="I40" s="16" t="e">
        <f>IF(#REF!="",0,IF(#REF!="Very low",1,IF(#REF!="Low",2,IF(#REF!="Medium",3,IF(#REF!="High",4,G8)))))</f>
        <v>#REF!</v>
      </c>
      <c r="J40" s="20" t="e">
        <f t="shared" si="0"/>
        <v>#REF!</v>
      </c>
      <c r="K40" t="e">
        <f t="shared" si="1"/>
        <v>#REF!</v>
      </c>
    </row>
    <row r="41" spans="1:11" hidden="1">
      <c r="A41" s="8"/>
    </row>
    <row r="42" spans="1:11" hidden="1"/>
    <row r="43" spans="1:11" hidden="1"/>
    <row r="44" spans="1:11" hidden="1"/>
    <row r="78" ht="13.5" customHeight="1"/>
  </sheetData>
  <sheetProtection selectLockedCells="1"/>
  <dataValidations count="1">
    <dataValidation type="list" allowBlank="1" showInputMessage="1" showErrorMessage="1" sqref="F5:G6" xr:uid="{277AE546-5E24-44E4-948D-29F5E12FBFD8}">
      <formula1>$F$21:$F$25</formula1>
    </dataValidation>
  </dataValidations>
  <pageMargins left="0.74803149606299213" right="0.74803149606299213" top="0.39370078740157483" bottom="0.43307086614173229" header="0.23622047244094491" footer="0.19685039370078741"/>
  <pageSetup paperSize="9" scale="75" fitToHeight="0" orientation="landscape" r:id="rId1"/>
  <headerFooter alignWithMargins="0">
    <oddHeader>&amp;CWoodcote Wood Quarry Landfill</oddHeader>
    <oddFooter>Page &amp;P</oddFooter>
  </headerFooter>
  <rowBreaks count="1" manualBreakCount="1">
    <brk id="44" min="1" max="2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0AC6-A6A4-4B1E-A486-B3A9808CE8D9}">
  <sheetPr>
    <pageSetUpPr fitToPage="1"/>
  </sheetPr>
  <dimension ref="A1:K80"/>
  <sheetViews>
    <sheetView view="pageLayout" topLeftCell="B8" zoomScaleNormal="100" zoomScaleSheetLayoutView="100" workbookViewId="0">
      <selection activeCell="B7" sqref="B7"/>
    </sheetView>
  </sheetViews>
  <sheetFormatPr defaultRowHeight="12.75"/>
  <cols>
    <col min="1" max="1" width="0" hidden="1" customWidth="1"/>
    <col min="2" max="2" width="16.7109375" customWidth="1"/>
    <col min="3" max="3" width="16.85546875" customWidth="1"/>
    <col min="4" max="5" width="16.7109375" customWidth="1"/>
    <col min="6" max="6" width="12.85546875" customWidth="1"/>
    <col min="7" max="7" width="13" customWidth="1"/>
    <col min="8" max="8" width="12.28515625" customWidth="1"/>
    <col min="9" max="9" width="33.85546875" customWidth="1"/>
    <col min="10" max="10" width="20.28515625" customWidth="1"/>
    <col min="11" max="11" width="16.7109375" customWidth="1"/>
  </cols>
  <sheetData>
    <row r="1" spans="1:11" ht="13.5" thickBot="1">
      <c r="B1" s="29" t="s">
        <v>0</v>
      </c>
      <c r="C1" s="29"/>
      <c r="D1" s="29" t="s">
        <v>42</v>
      </c>
      <c r="I1" s="29" t="s">
        <v>2</v>
      </c>
    </row>
    <row r="2" spans="1:11" ht="28.5" customHeight="1" thickTop="1" thickBot="1">
      <c r="A2" s="1"/>
      <c r="B2" s="14" t="s">
        <v>3</v>
      </c>
      <c r="C2" s="10"/>
      <c r="D2" s="10"/>
      <c r="E2" s="10"/>
      <c r="F2" s="11"/>
      <c r="G2" s="12" t="s">
        <v>4</v>
      </c>
      <c r="H2" s="12"/>
      <c r="I2" s="13"/>
      <c r="J2" s="14" t="s">
        <v>5</v>
      </c>
      <c r="K2" s="15"/>
    </row>
    <row r="3" spans="1:11" ht="25.5">
      <c r="B3" s="2" t="s">
        <v>6</v>
      </c>
      <c r="C3" s="3" t="s">
        <v>7</v>
      </c>
      <c r="D3" s="3" t="s">
        <v>8</v>
      </c>
      <c r="E3" s="4" t="s">
        <v>9</v>
      </c>
      <c r="F3" s="2" t="s">
        <v>10</v>
      </c>
      <c r="G3" s="3" t="s">
        <v>11</v>
      </c>
      <c r="H3" s="3" t="s">
        <v>12</v>
      </c>
      <c r="I3" s="51" t="s">
        <v>23</v>
      </c>
      <c r="J3" s="52" t="s">
        <v>24</v>
      </c>
      <c r="K3" s="35" t="s">
        <v>15</v>
      </c>
    </row>
    <row r="4" spans="1:11" ht="121.5" customHeight="1">
      <c r="B4" s="5" t="s">
        <v>16</v>
      </c>
      <c r="C4" s="6" t="s">
        <v>17</v>
      </c>
      <c r="D4" s="6" t="s">
        <v>18</v>
      </c>
      <c r="E4" s="7" t="s">
        <v>19</v>
      </c>
      <c r="F4" s="5" t="s">
        <v>20</v>
      </c>
      <c r="G4" s="6" t="s">
        <v>21</v>
      </c>
      <c r="H4" s="6" t="s">
        <v>22</v>
      </c>
      <c r="I4" s="7" t="s">
        <v>43</v>
      </c>
      <c r="J4" s="5" t="s">
        <v>44</v>
      </c>
      <c r="K4" s="36" t="s">
        <v>25</v>
      </c>
    </row>
    <row r="5" spans="1:11" ht="246.75" customHeight="1">
      <c r="A5" s="26"/>
      <c r="B5" s="21" t="s">
        <v>45</v>
      </c>
      <c r="C5" s="22" t="s">
        <v>46</v>
      </c>
      <c r="D5" s="22" t="s">
        <v>47</v>
      </c>
      <c r="E5" s="23" t="s">
        <v>29</v>
      </c>
      <c r="F5" s="33" t="s">
        <v>30</v>
      </c>
      <c r="G5" s="34" t="s">
        <v>30</v>
      </c>
      <c r="H5" s="39" t="s">
        <v>30</v>
      </c>
      <c r="I5" s="23" t="s">
        <v>48</v>
      </c>
      <c r="J5" s="43" t="s">
        <v>49</v>
      </c>
      <c r="K5" s="27" t="s">
        <v>32</v>
      </c>
    </row>
    <row r="6" spans="1:11" ht="65.25" customHeight="1">
      <c r="A6" s="26"/>
      <c r="B6" s="21" t="s">
        <v>45</v>
      </c>
      <c r="C6" s="22" t="s">
        <v>50</v>
      </c>
      <c r="D6" s="22" t="s">
        <v>51</v>
      </c>
      <c r="E6" s="23" t="s">
        <v>52</v>
      </c>
      <c r="F6" s="33" t="s">
        <v>30</v>
      </c>
      <c r="G6" s="34" t="s">
        <v>32</v>
      </c>
      <c r="H6" s="39" t="s">
        <v>41</v>
      </c>
      <c r="I6" s="23" t="s">
        <v>53</v>
      </c>
      <c r="J6" s="21" t="s">
        <v>54</v>
      </c>
      <c r="K6" s="27" t="s">
        <v>32</v>
      </c>
    </row>
    <row r="7" spans="1:11" ht="132" customHeight="1">
      <c r="A7" s="26"/>
      <c r="B7" s="21" t="s">
        <v>45</v>
      </c>
      <c r="C7" s="22" t="s">
        <v>50</v>
      </c>
      <c r="D7" s="22" t="s">
        <v>55</v>
      </c>
      <c r="E7" s="23" t="s">
        <v>52</v>
      </c>
      <c r="F7" s="33" t="s">
        <v>30</v>
      </c>
      <c r="G7" s="34" t="s">
        <v>30</v>
      </c>
      <c r="H7" s="39" t="s">
        <v>30</v>
      </c>
      <c r="I7" s="23" t="s">
        <v>56</v>
      </c>
      <c r="J7" s="43" t="s">
        <v>57</v>
      </c>
      <c r="K7" s="27" t="s">
        <v>32</v>
      </c>
    </row>
    <row r="8" spans="1:11" ht="139.5" customHeight="1">
      <c r="A8" s="26"/>
      <c r="B8" s="21" t="s">
        <v>58</v>
      </c>
      <c r="C8" s="22" t="s">
        <v>59</v>
      </c>
      <c r="D8" s="22" t="s">
        <v>60</v>
      </c>
      <c r="E8" s="23" t="s">
        <v>61</v>
      </c>
      <c r="F8" s="33" t="s">
        <v>41</v>
      </c>
      <c r="G8" s="34" t="s">
        <v>41</v>
      </c>
      <c r="H8" s="39" t="s">
        <v>41</v>
      </c>
      <c r="I8" s="23" t="s">
        <v>62</v>
      </c>
      <c r="J8" s="43" t="s">
        <v>57</v>
      </c>
      <c r="K8" s="27" t="s">
        <v>32</v>
      </c>
    </row>
    <row r="9" spans="1:11" ht="258" customHeight="1" thickBot="1">
      <c r="A9" s="26"/>
      <c r="B9" s="24" t="s">
        <v>63</v>
      </c>
      <c r="C9" s="22" t="s">
        <v>64</v>
      </c>
      <c r="D9" s="25" t="s">
        <v>65</v>
      </c>
      <c r="E9" s="37" t="s">
        <v>66</v>
      </c>
      <c r="F9" s="33" t="s">
        <v>41</v>
      </c>
      <c r="G9" s="38" t="s">
        <v>41</v>
      </c>
      <c r="H9" s="39" t="s">
        <v>41</v>
      </c>
      <c r="I9" s="37" t="s">
        <v>67</v>
      </c>
      <c r="J9" s="42" t="s">
        <v>68</v>
      </c>
      <c r="K9" s="28" t="s">
        <v>32</v>
      </c>
    </row>
    <row r="10" spans="1:11" ht="13.5" thickTop="1">
      <c r="A10" s="8"/>
      <c r="B10" s="9"/>
      <c r="C10" s="9"/>
      <c r="D10" s="9"/>
      <c r="E10" s="9"/>
      <c r="F10" s="9"/>
      <c r="G10" s="9"/>
      <c r="H10" s="9"/>
      <c r="I10" s="9"/>
      <c r="J10" s="9"/>
      <c r="K10" s="9"/>
    </row>
    <row r="11" spans="1:11" ht="15.75">
      <c r="A11" s="8"/>
      <c r="B11" s="32"/>
      <c r="H11" s="31"/>
    </row>
    <row r="12" spans="1:11" ht="15.75">
      <c r="A12" s="8"/>
      <c r="B12" s="29"/>
      <c r="H12" s="31"/>
    </row>
    <row r="13" spans="1:11" ht="15.75" hidden="1">
      <c r="A13" s="8"/>
      <c r="B13" s="29"/>
      <c r="H13" s="31"/>
    </row>
    <row r="14" spans="1:11" hidden="1">
      <c r="A14" s="8"/>
    </row>
    <row r="15" spans="1:11" hidden="1">
      <c r="A15" s="8"/>
      <c r="C15" s="30" t="s">
        <v>31</v>
      </c>
      <c r="D15" s="30" t="s">
        <v>32</v>
      </c>
      <c r="E15" s="30" t="s">
        <v>41</v>
      </c>
      <c r="F15" s="30" t="s">
        <v>30</v>
      </c>
    </row>
    <row r="16" spans="1:11" hidden="1">
      <c r="A16" s="8"/>
      <c r="B16" s="29" t="s">
        <v>30</v>
      </c>
      <c r="C16" s="19">
        <v>4</v>
      </c>
      <c r="D16" s="18">
        <v>8</v>
      </c>
      <c r="E16" s="17">
        <v>12</v>
      </c>
      <c r="F16" s="17">
        <v>16</v>
      </c>
    </row>
    <row r="17" spans="1:11" hidden="1">
      <c r="A17" s="8"/>
      <c r="B17" s="29" t="s">
        <v>41</v>
      </c>
      <c r="C17" s="19">
        <v>3</v>
      </c>
      <c r="D17" s="18">
        <v>6</v>
      </c>
      <c r="E17" s="18">
        <v>9</v>
      </c>
      <c r="F17" s="17">
        <v>12</v>
      </c>
    </row>
    <row r="18" spans="1:11" hidden="1">
      <c r="A18" s="8"/>
      <c r="B18" s="29" t="s">
        <v>32</v>
      </c>
      <c r="C18" s="19">
        <v>2</v>
      </c>
      <c r="D18" s="19">
        <v>4</v>
      </c>
      <c r="E18" s="18">
        <v>6</v>
      </c>
      <c r="F18" s="18">
        <v>8</v>
      </c>
    </row>
    <row r="19" spans="1:11" hidden="1">
      <c r="A19" s="8"/>
      <c r="B19" s="29" t="s">
        <v>31</v>
      </c>
      <c r="C19" s="19">
        <v>1</v>
      </c>
      <c r="D19" s="19">
        <v>2</v>
      </c>
      <c r="E19" s="19">
        <v>3</v>
      </c>
      <c r="F19" s="19">
        <v>4</v>
      </c>
    </row>
    <row r="20" spans="1:11" hidden="1">
      <c r="A20" s="8"/>
    </row>
    <row r="21" spans="1:11" hidden="1">
      <c r="A21" s="8"/>
    </row>
    <row r="22" spans="1:11" hidden="1">
      <c r="A22" s="8"/>
    </row>
    <row r="23" spans="1:11" hidden="1">
      <c r="A23" s="8"/>
      <c r="F23" t="s">
        <v>31</v>
      </c>
      <c r="H23" s="16" t="e">
        <f>IF(#REF!="",0,IF(#REF!="Very low",1,IF(#REF!="Low",2,IF(#REF!="Medium",3,IF(#REF!="High",4,#REF!)))))</f>
        <v>#REF!</v>
      </c>
      <c r="I23" s="16" t="e">
        <f>IF(#REF!="",0,IF(#REF!="Very low",1,IF(#REF!="Low",2,IF(#REF!="Medium",3,IF(#REF!="High",4,#REF!)))))</f>
        <v>#REF!</v>
      </c>
      <c r="J23" s="20" t="e">
        <f>IF(H23*I23=0,"",IF(H23*I23&gt;0.5,H23*I23))</f>
        <v>#REF!</v>
      </c>
      <c r="K23" t="e">
        <f>IF(J23="","",IF(J23&lt;5, "Low",IF(J23&lt;11,"Medium",IF(J23&gt;11,"High"))))</f>
        <v>#REF!</v>
      </c>
    </row>
    <row r="24" spans="1:11" hidden="1">
      <c r="A24" s="8"/>
      <c r="F24" t="s">
        <v>32</v>
      </c>
      <c r="H24" s="16" t="e">
        <f>IF(#REF!="",0,IF(#REF!="Very low",1,IF(#REF!="Low",2,IF(#REF!="Medium",3,IF(#REF!="High",4,#REF!)))))</f>
        <v>#REF!</v>
      </c>
      <c r="I24" s="16" t="e">
        <f>IF(#REF!="",0,IF(#REF!="Very low",1,IF(#REF!="Low",2,IF(#REF!="Medium",3,IF(#REF!="High",4,#REF!)))))</f>
        <v>#REF!</v>
      </c>
      <c r="J24" s="20" t="e">
        <f t="shared" ref="J24:J42" si="0">IF(H24*I24=0,"",IF(H24*I24&gt;0.5,H24*I24))</f>
        <v>#REF!</v>
      </c>
      <c r="K24" t="e">
        <f t="shared" ref="K24:K42" si="1">IF(J24="","",IF(J24&lt;5, "Low",IF(J24&lt;11,"Medium",IF(J24&gt;11,"High"))))</f>
        <v>#REF!</v>
      </c>
    </row>
    <row r="25" spans="1:11" hidden="1">
      <c r="A25" s="8"/>
      <c r="F25" t="s">
        <v>41</v>
      </c>
      <c r="H25" s="16" t="e">
        <f>IF(#REF!="",0,IF(#REF!="Very low",1,IF(#REF!="Low",2,IF(#REF!="Medium",3,IF(#REF!="High",4,F5)))))</f>
        <v>#REF!</v>
      </c>
      <c r="I25" s="16" t="e">
        <f>IF(#REF!="",0,IF(#REF!="Very low",1,IF(#REF!="Low",2,IF(#REF!="Medium",3,IF(#REF!="High",4,G5)))))</f>
        <v>#REF!</v>
      </c>
      <c r="J25" s="20" t="e">
        <f t="shared" si="0"/>
        <v>#REF!</v>
      </c>
      <c r="K25" t="e">
        <f t="shared" si="1"/>
        <v>#REF!</v>
      </c>
    </row>
    <row r="26" spans="1:11" hidden="1">
      <c r="A26" s="8"/>
      <c r="F26" t="s">
        <v>30</v>
      </c>
      <c r="H26" s="16">
        <f>IF(F5="",0,IF(F5="Very low",1,IF(F5="Low",2,IF(F5="Medium",3,IF(F5="High",4,F6)))))</f>
        <v>4</v>
      </c>
      <c r="I26" s="16">
        <f>IF(G5="",0,IF(G5="Very low",1,IF(G5="Low",2,IF(G5="Medium",3,IF(G5="High",4,G6)))))</f>
        <v>4</v>
      </c>
      <c r="J26" s="20">
        <f t="shared" si="0"/>
        <v>16</v>
      </c>
      <c r="K26" t="str">
        <f t="shared" si="1"/>
        <v>High</v>
      </c>
    </row>
    <row r="27" spans="1:11" hidden="1">
      <c r="A27" s="8"/>
      <c r="H27" s="16">
        <f>IF(F6="",0,IF(F6="Very low",1,IF(F6="Low",2,IF(F6="Medium",3,IF(F6="High",4,#REF!)))))</f>
        <v>4</v>
      </c>
      <c r="I27" s="16">
        <f>IF(G6="",0,IF(G6="Very low",1,IF(G6="Low",2,IF(G6="Medium",3,IF(G6="High",4,#REF!)))))</f>
        <v>2</v>
      </c>
      <c r="J27" s="20">
        <f t="shared" si="0"/>
        <v>8</v>
      </c>
      <c r="K27" t="str">
        <f t="shared" si="1"/>
        <v>Medium</v>
      </c>
    </row>
    <row r="28" spans="1:11" hidden="1">
      <c r="A28" s="8"/>
      <c r="H28" s="16" t="e">
        <f>IF(#REF!="",0,IF(#REF!="Very low",1,IF(#REF!="Low",2,IF(#REF!="Medium",3,IF(#REF!="High",4,F8)))))</f>
        <v>#REF!</v>
      </c>
      <c r="I28" s="16" t="e">
        <f>IF(#REF!="",0,IF(#REF!="Very low",1,IF(#REF!="Low",2,IF(#REF!="Medium",3,IF(#REF!="High",4,G8)))))</f>
        <v>#REF!</v>
      </c>
      <c r="J28" s="20" t="e">
        <f t="shared" si="0"/>
        <v>#REF!</v>
      </c>
      <c r="K28" t="e">
        <f t="shared" si="1"/>
        <v>#REF!</v>
      </c>
    </row>
    <row r="29" spans="1:11" hidden="1">
      <c r="A29" s="8"/>
      <c r="H29" s="16">
        <f>IF(F8="",0,IF(F8="Very low",1,IF(F8="Low",2,IF(F8="Medium",3,IF(F8="High",4,#REF!)))))</f>
        <v>3</v>
      </c>
      <c r="I29" s="16">
        <f>IF(G8="",0,IF(G8="Very low",1,IF(G8="Low",2,IF(G8="Medium",3,IF(G8="High",4,#REF!)))))</f>
        <v>3</v>
      </c>
      <c r="J29" s="20">
        <f t="shared" si="0"/>
        <v>9</v>
      </c>
      <c r="K29" t="str">
        <f t="shared" si="1"/>
        <v>Medium</v>
      </c>
    </row>
    <row r="30" spans="1:11" hidden="1">
      <c r="A30" s="8"/>
      <c r="H30" s="16" t="e">
        <f>IF(#REF!="",0,IF(#REF!="Very low",1,IF(#REF!="Low",2,IF(#REF!="Medium",3,IF(#REF!="High",4,#REF!)))))</f>
        <v>#REF!</v>
      </c>
      <c r="I30" s="16" t="e">
        <f>IF(#REF!="",0,IF(#REF!="Very low",1,IF(#REF!="Low",2,IF(#REF!="Medium",3,IF(#REF!="High",4,#REF!)))))</f>
        <v>#REF!</v>
      </c>
      <c r="J30" s="20" t="e">
        <f t="shared" si="0"/>
        <v>#REF!</v>
      </c>
      <c r="K30" t="e">
        <f t="shared" si="1"/>
        <v>#REF!</v>
      </c>
    </row>
    <row r="31" spans="1:11" hidden="1">
      <c r="A31" s="8"/>
      <c r="C31" t="s">
        <v>31</v>
      </c>
      <c r="D31" t="s">
        <v>32</v>
      </c>
      <c r="E31" t="s">
        <v>41</v>
      </c>
      <c r="F31" t="s">
        <v>30</v>
      </c>
      <c r="H31" s="16" t="e">
        <f>IF(#REF!="",0,IF(#REF!="Very low",1,IF(#REF!="Low",2,IF(#REF!="Medium",3,IF(#REF!="High",4,#REF!)))))</f>
        <v>#REF!</v>
      </c>
      <c r="I31" s="16" t="e">
        <f>IF(#REF!="",0,IF(#REF!="Very low",1,IF(#REF!="Low",2,IF(#REF!="Medium",3,IF(#REF!="High",4,#REF!)))))</f>
        <v>#REF!</v>
      </c>
      <c r="J31" s="20" t="e">
        <f t="shared" si="0"/>
        <v>#REF!</v>
      </c>
      <c r="K31" t="e">
        <f t="shared" si="1"/>
        <v>#REF!</v>
      </c>
    </row>
    <row r="32" spans="1:11" hidden="1">
      <c r="A32" s="8"/>
      <c r="B32" t="s">
        <v>31</v>
      </c>
      <c r="C32" s="19">
        <v>1</v>
      </c>
      <c r="D32" s="19">
        <v>2</v>
      </c>
      <c r="E32" s="19">
        <v>3</v>
      </c>
      <c r="F32" s="19">
        <v>4</v>
      </c>
      <c r="H32" s="16" t="e">
        <f>IF(#REF!="",0,IF(#REF!="Very low",1,IF(#REF!="Low",2,IF(#REF!="Medium",3,IF(#REF!="High",4,#REF!)))))</f>
        <v>#REF!</v>
      </c>
      <c r="I32" s="16" t="e">
        <f>IF(#REF!="",0,IF(#REF!="Very low",1,IF(#REF!="Low",2,IF(#REF!="Medium",3,IF(#REF!="High",4,#REF!)))))</f>
        <v>#REF!</v>
      </c>
      <c r="J32" s="20" t="e">
        <f t="shared" si="0"/>
        <v>#REF!</v>
      </c>
      <c r="K32" t="e">
        <f t="shared" si="1"/>
        <v>#REF!</v>
      </c>
    </row>
    <row r="33" spans="1:11" hidden="1">
      <c r="A33" s="8"/>
      <c r="B33" t="s">
        <v>32</v>
      </c>
      <c r="C33" s="19">
        <v>2</v>
      </c>
      <c r="D33" s="19">
        <v>4</v>
      </c>
      <c r="E33" s="18">
        <v>6</v>
      </c>
      <c r="F33" s="18">
        <v>8</v>
      </c>
      <c r="H33" s="16" t="e">
        <f>IF(#REF!="",0,IF(#REF!="Very low",1,IF(#REF!="Low",2,IF(#REF!="Medium",3,IF(#REF!="High",4,#REF!)))))</f>
        <v>#REF!</v>
      </c>
      <c r="I33" s="16" t="e">
        <f>IF(#REF!="",0,IF(#REF!="Very low",1,IF(#REF!="Low",2,IF(#REF!="Medium",3,IF(#REF!="High",4,#REF!)))))</f>
        <v>#REF!</v>
      </c>
      <c r="J33" s="20" t="e">
        <f t="shared" si="0"/>
        <v>#REF!</v>
      </c>
      <c r="K33" t="e">
        <f t="shared" si="1"/>
        <v>#REF!</v>
      </c>
    </row>
    <row r="34" spans="1:11" hidden="1">
      <c r="A34" s="8"/>
      <c r="B34" t="s">
        <v>41</v>
      </c>
      <c r="C34" s="19">
        <v>3</v>
      </c>
      <c r="D34" s="18">
        <v>6</v>
      </c>
      <c r="E34" s="18">
        <v>9</v>
      </c>
      <c r="F34" s="17">
        <v>12</v>
      </c>
      <c r="H34" s="16" t="e">
        <f>IF(#REF!="",0,IF(#REF!="Very low",1,IF(#REF!="Low",2,IF(#REF!="Medium",3,IF(#REF!="High",4,#REF!)))))</f>
        <v>#REF!</v>
      </c>
      <c r="I34" s="16" t="e">
        <f>IF(#REF!="",0,IF(#REF!="Very low",1,IF(#REF!="Low",2,IF(#REF!="Medium",3,IF(#REF!="High",4,#REF!)))))</f>
        <v>#REF!</v>
      </c>
      <c r="J34" s="20" t="e">
        <f t="shared" si="0"/>
        <v>#REF!</v>
      </c>
      <c r="K34" t="e">
        <f t="shared" si="1"/>
        <v>#REF!</v>
      </c>
    </row>
    <row r="35" spans="1:11" hidden="1">
      <c r="A35" s="8"/>
      <c r="B35" t="s">
        <v>30</v>
      </c>
      <c r="C35" s="19">
        <v>4</v>
      </c>
      <c r="D35" s="18">
        <v>8</v>
      </c>
      <c r="E35" s="17">
        <v>12</v>
      </c>
      <c r="F35" s="17">
        <v>16</v>
      </c>
      <c r="H35" s="16" t="e">
        <f>IF(#REF!="",0,IF(#REF!="Very low",1,IF(#REF!="Low",2,IF(#REF!="Medium",3,IF(#REF!="High",4,#REF!)))))</f>
        <v>#REF!</v>
      </c>
      <c r="I35" s="16" t="e">
        <f>IF(#REF!="",0,IF(#REF!="Very low",1,IF(#REF!="Low",2,IF(#REF!="Medium",3,IF(#REF!="High",4,#REF!)))))</f>
        <v>#REF!</v>
      </c>
      <c r="J35" s="20" t="e">
        <f t="shared" si="0"/>
        <v>#REF!</v>
      </c>
      <c r="K35" t="e">
        <f t="shared" si="1"/>
        <v>#REF!</v>
      </c>
    </row>
    <row r="36" spans="1:11" hidden="1">
      <c r="A36" s="8"/>
      <c r="H36" s="16" t="e">
        <f>IF(#REF!="",0,IF(#REF!="Very low",1,IF(#REF!="Low",2,IF(#REF!="Medium",3,IF(#REF!="High",4,#REF!)))))</f>
        <v>#REF!</v>
      </c>
      <c r="I36" s="16" t="e">
        <f>IF(#REF!="",0,IF(#REF!="Very low",1,IF(#REF!="Low",2,IF(#REF!="Medium",3,IF(#REF!="High",4,#REF!)))))</f>
        <v>#REF!</v>
      </c>
      <c r="J36" s="20" t="e">
        <f t="shared" si="0"/>
        <v>#REF!</v>
      </c>
      <c r="K36" t="e">
        <f t="shared" si="1"/>
        <v>#REF!</v>
      </c>
    </row>
    <row r="37" spans="1:11" hidden="1">
      <c r="A37" s="8"/>
      <c r="H37" s="16" t="e">
        <f>IF(#REF!="",0,IF(#REF!="Very low",1,IF(#REF!="Low",2,IF(#REF!="Medium",3,IF(#REF!="High",4,#REF!)))))</f>
        <v>#REF!</v>
      </c>
      <c r="I37" s="16" t="e">
        <f>IF(#REF!="",0,IF(#REF!="Very low",1,IF(#REF!="Low",2,IF(#REF!="Medium",3,IF(#REF!="High",4,#REF!)))))</f>
        <v>#REF!</v>
      </c>
      <c r="J37" s="20" t="e">
        <f t="shared" si="0"/>
        <v>#REF!</v>
      </c>
      <c r="K37" t="e">
        <f t="shared" si="1"/>
        <v>#REF!</v>
      </c>
    </row>
    <row r="38" spans="1:11" hidden="1">
      <c r="A38" s="8"/>
      <c r="H38" s="16" t="e">
        <f>IF(#REF!="",0,IF(#REF!="Very low",1,IF(#REF!="Low",2,IF(#REF!="Medium",3,IF(#REF!="High",4,#REF!)))))</f>
        <v>#REF!</v>
      </c>
      <c r="I38" s="16" t="e">
        <f>IF(#REF!="",0,IF(#REF!="Very low",1,IF(#REF!="Low",2,IF(#REF!="Medium",3,IF(#REF!="High",4,#REF!)))))</f>
        <v>#REF!</v>
      </c>
      <c r="J38" s="20" t="e">
        <f t="shared" si="0"/>
        <v>#REF!</v>
      </c>
      <c r="K38" t="e">
        <f t="shared" si="1"/>
        <v>#REF!</v>
      </c>
    </row>
    <row r="39" spans="1:11" hidden="1">
      <c r="A39" s="8"/>
      <c r="H39" s="16" t="e">
        <f>IF(#REF!="",0,IF(#REF!="Very low",1,IF(#REF!="Low",2,IF(#REF!="Medium",3,IF(#REF!="High",4,#REF!)))))</f>
        <v>#REF!</v>
      </c>
      <c r="I39" s="16" t="e">
        <f>IF(#REF!="",0,IF(#REF!="Very low",1,IF(#REF!="Low",2,IF(#REF!="Medium",3,IF(#REF!="High",4,#REF!)))))</f>
        <v>#REF!</v>
      </c>
      <c r="J39" s="20" t="e">
        <f t="shared" si="0"/>
        <v>#REF!</v>
      </c>
      <c r="K39" t="e">
        <f t="shared" si="1"/>
        <v>#REF!</v>
      </c>
    </row>
    <row r="40" spans="1:11" hidden="1">
      <c r="A40" s="8"/>
      <c r="H40" s="16" t="e">
        <f>IF(#REF!="",0,IF(#REF!="Very low",1,IF(#REF!="Low",2,IF(#REF!="Medium",3,IF(#REF!="High",4,#REF!)))))</f>
        <v>#REF!</v>
      </c>
      <c r="I40" s="16" t="e">
        <f>IF(#REF!="",0,IF(#REF!="Very low",1,IF(#REF!="Low",2,IF(#REF!="Medium",3,IF(#REF!="High",4,#REF!)))))</f>
        <v>#REF!</v>
      </c>
      <c r="J40" s="20" t="e">
        <f t="shared" si="0"/>
        <v>#REF!</v>
      </c>
      <c r="K40" t="e">
        <f t="shared" si="1"/>
        <v>#REF!</v>
      </c>
    </row>
    <row r="41" spans="1:11" hidden="1">
      <c r="A41" s="8"/>
      <c r="H41" s="16" t="e">
        <f>IF(#REF!="",0,IF(#REF!="Very low",1,IF(#REF!="Low",2,IF(#REF!="Medium",3,IF(#REF!="High",4,#REF!)))))</f>
        <v>#REF!</v>
      </c>
      <c r="I41" s="16" t="e">
        <f>IF(#REF!="",0,IF(#REF!="Very low",1,IF(#REF!="Low",2,IF(#REF!="Medium",3,IF(#REF!="High",4,#REF!)))))</f>
        <v>#REF!</v>
      </c>
      <c r="J41" s="20" t="e">
        <f t="shared" si="0"/>
        <v>#REF!</v>
      </c>
      <c r="K41" t="e">
        <f t="shared" si="1"/>
        <v>#REF!</v>
      </c>
    </row>
    <row r="42" spans="1:11" hidden="1">
      <c r="A42" s="8"/>
      <c r="H42" s="16" t="e">
        <f>IF(#REF!="",0,IF(#REF!="Very low",1,IF(#REF!="Low",2,IF(#REF!="Medium",3,IF(#REF!="High",4,F10)))))</f>
        <v>#REF!</v>
      </c>
      <c r="I42" s="16" t="e">
        <f>IF(#REF!="",0,IF(#REF!="Very low",1,IF(#REF!="Low",2,IF(#REF!="Medium",3,IF(#REF!="High",4,G10)))))</f>
        <v>#REF!</v>
      </c>
      <c r="J42" s="20" t="e">
        <f t="shared" si="0"/>
        <v>#REF!</v>
      </c>
      <c r="K42" t="e">
        <f t="shared" si="1"/>
        <v>#REF!</v>
      </c>
    </row>
    <row r="43" spans="1:11" hidden="1">
      <c r="A43" s="8"/>
    </row>
    <row r="44" spans="1:11" hidden="1"/>
    <row r="45" spans="1:11" hidden="1"/>
    <row r="46" spans="1:11" hidden="1"/>
    <row r="47" spans="1:11" ht="127.5">
      <c r="B47" s="24" t="s">
        <v>63</v>
      </c>
      <c r="C47" s="22" t="s">
        <v>64</v>
      </c>
      <c r="D47" s="25" t="s">
        <v>65</v>
      </c>
      <c r="E47" s="37" t="s">
        <v>66</v>
      </c>
      <c r="F47" s="33" t="s">
        <v>41</v>
      </c>
      <c r="G47" s="38" t="s">
        <v>41</v>
      </c>
      <c r="H47" s="39" t="s">
        <v>41</v>
      </c>
      <c r="I47" s="37" t="s">
        <v>69</v>
      </c>
      <c r="J47" s="42" t="s">
        <v>68</v>
      </c>
      <c r="K47" s="28" t="s">
        <v>32</v>
      </c>
    </row>
    <row r="48" spans="1:11" ht="255">
      <c r="B48" s="24" t="s">
        <v>70</v>
      </c>
      <c r="C48" s="22" t="s">
        <v>47</v>
      </c>
      <c r="D48" s="25" t="s">
        <v>29</v>
      </c>
      <c r="E48" s="37" t="s">
        <v>71</v>
      </c>
      <c r="F48" s="33" t="s">
        <v>30</v>
      </c>
      <c r="G48" s="38" t="s">
        <v>30</v>
      </c>
      <c r="H48" s="39" t="s">
        <v>30</v>
      </c>
      <c r="I48" s="23" t="s">
        <v>48</v>
      </c>
      <c r="J48" s="42" t="s">
        <v>68</v>
      </c>
      <c r="K48" s="28" t="s">
        <v>32</v>
      </c>
    </row>
    <row r="80" ht="13.5" customHeight="1"/>
  </sheetData>
  <sheetProtection selectLockedCells="1"/>
  <dataValidations count="1">
    <dataValidation type="list" allowBlank="1" showInputMessage="1" showErrorMessage="1" sqref="F5:G9 F47:G48" xr:uid="{F2354ACE-5F44-4FD8-AD44-DC82653E0C40}">
      <formula1>$F$23:$F$27</formula1>
    </dataValidation>
  </dataValidations>
  <pageMargins left="0.74803149606299213" right="0.74803149606299213" top="0.39370078740157483" bottom="0.43307086614173229" header="0.23622047244094491" footer="0.19685039370078741"/>
  <pageSetup paperSize="9" scale="75" fitToHeight="0" orientation="landscape" r:id="rId1"/>
  <headerFooter alignWithMargins="0">
    <oddHeader>&amp;CWoodcote Wood Quarry Landfill</oddHeader>
    <oddFooter>Page &amp;P</oddFooter>
  </headerFooter>
  <rowBreaks count="1" manualBreakCount="1">
    <brk id="46" min="1" max="2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D3BB0-3AFA-4088-B3F8-45E961A56E68}">
  <sheetPr>
    <pageSetUpPr fitToPage="1"/>
  </sheetPr>
  <dimension ref="A1:K77"/>
  <sheetViews>
    <sheetView view="pageLayout" topLeftCell="B1" zoomScaleNormal="100" zoomScaleSheetLayoutView="100" workbookViewId="0">
      <selection activeCell="C5" sqref="C5"/>
    </sheetView>
  </sheetViews>
  <sheetFormatPr defaultRowHeight="12.75"/>
  <cols>
    <col min="1" max="1" width="0" hidden="1" customWidth="1"/>
    <col min="2" max="2" width="16.7109375" customWidth="1"/>
    <col min="3" max="3" width="16.85546875" customWidth="1"/>
    <col min="4" max="5" width="16.7109375" customWidth="1"/>
    <col min="6" max="6" width="12.85546875" customWidth="1"/>
    <col min="7" max="7" width="13" customWidth="1"/>
    <col min="8" max="8" width="12.28515625" customWidth="1"/>
    <col min="9" max="9" width="33.85546875" customWidth="1"/>
    <col min="10" max="10" width="20.28515625" customWidth="1"/>
    <col min="11" max="11" width="16.7109375" customWidth="1"/>
  </cols>
  <sheetData>
    <row r="1" spans="1:11" ht="13.5" thickBot="1">
      <c r="B1" s="29" t="s">
        <v>72</v>
      </c>
      <c r="C1" s="29"/>
      <c r="D1" s="29" t="s">
        <v>73</v>
      </c>
      <c r="I1" s="29" t="s">
        <v>74</v>
      </c>
    </row>
    <row r="2" spans="1:11" ht="28.5" customHeight="1" thickTop="1">
      <c r="A2" s="1"/>
      <c r="B2" s="14" t="s">
        <v>3</v>
      </c>
      <c r="C2" s="10"/>
      <c r="D2" s="10"/>
      <c r="E2" s="10"/>
      <c r="F2" s="11"/>
      <c r="G2" s="12" t="s">
        <v>4</v>
      </c>
      <c r="H2" s="12"/>
      <c r="I2" s="13"/>
      <c r="J2" s="14" t="s">
        <v>5</v>
      </c>
      <c r="K2" s="15"/>
    </row>
    <row r="3" spans="1:11" ht="25.5">
      <c r="B3" s="2" t="s">
        <v>6</v>
      </c>
      <c r="C3" s="3" t="s">
        <v>7</v>
      </c>
      <c r="D3" s="3" t="s">
        <v>8</v>
      </c>
      <c r="E3" s="4" t="s">
        <v>9</v>
      </c>
      <c r="F3" s="2" t="s">
        <v>10</v>
      </c>
      <c r="G3" s="3" t="s">
        <v>11</v>
      </c>
      <c r="H3" s="3" t="s">
        <v>12</v>
      </c>
      <c r="I3" s="4" t="s">
        <v>13</v>
      </c>
      <c r="J3" s="2" t="s">
        <v>14</v>
      </c>
      <c r="K3" s="35" t="s">
        <v>15</v>
      </c>
    </row>
    <row r="4" spans="1:11" ht="121.5" customHeight="1">
      <c r="B4" s="5" t="s">
        <v>16</v>
      </c>
      <c r="C4" s="6" t="s">
        <v>17</v>
      </c>
      <c r="D4" s="6" t="s">
        <v>18</v>
      </c>
      <c r="E4" s="7" t="s">
        <v>19</v>
      </c>
      <c r="F4" s="5" t="s">
        <v>20</v>
      </c>
      <c r="G4" s="6" t="s">
        <v>21</v>
      </c>
      <c r="H4" s="6" t="s">
        <v>22</v>
      </c>
      <c r="I4" s="7" t="s">
        <v>43</v>
      </c>
      <c r="J4" s="5" t="s">
        <v>44</v>
      </c>
      <c r="K4" s="36" t="s">
        <v>25</v>
      </c>
    </row>
    <row r="5" spans="1:11" ht="409.5" customHeight="1">
      <c r="A5" s="26"/>
      <c r="B5" s="21" t="s">
        <v>75</v>
      </c>
      <c r="C5" s="22" t="s">
        <v>76</v>
      </c>
      <c r="D5" s="22" t="s">
        <v>77</v>
      </c>
      <c r="E5" s="23" t="s">
        <v>78</v>
      </c>
      <c r="F5" s="33" t="s">
        <v>41</v>
      </c>
      <c r="G5" s="34" t="s">
        <v>41</v>
      </c>
      <c r="H5" s="39" t="s">
        <v>32</v>
      </c>
      <c r="I5" s="23" t="s">
        <v>79</v>
      </c>
      <c r="J5" s="21" t="s">
        <v>80</v>
      </c>
      <c r="K5" s="27" t="s">
        <v>81</v>
      </c>
    </row>
    <row r="6" spans="1:11" ht="347.45" customHeight="1">
      <c r="A6" s="26"/>
      <c r="B6" s="21" t="s">
        <v>82</v>
      </c>
      <c r="C6" s="25" t="s">
        <v>76</v>
      </c>
      <c r="D6" s="25" t="s">
        <v>83</v>
      </c>
      <c r="E6" s="37" t="s">
        <v>78</v>
      </c>
      <c r="F6" s="33" t="s">
        <v>41</v>
      </c>
      <c r="G6" s="38" t="s">
        <v>41</v>
      </c>
      <c r="H6" s="39" t="s">
        <v>41</v>
      </c>
      <c r="I6" s="37" t="s">
        <v>84</v>
      </c>
      <c r="J6" s="21" t="s">
        <v>85</v>
      </c>
      <c r="K6" s="28" t="s">
        <v>32</v>
      </c>
    </row>
    <row r="7" spans="1:11" ht="102.75" thickBot="1">
      <c r="A7" s="8"/>
      <c r="B7" s="24" t="s">
        <v>86</v>
      </c>
      <c r="C7" s="25" t="s">
        <v>76</v>
      </c>
      <c r="D7" s="25" t="s">
        <v>87</v>
      </c>
      <c r="E7" s="37" t="s">
        <v>88</v>
      </c>
      <c r="F7" s="60" t="s">
        <v>31</v>
      </c>
      <c r="G7" s="60" t="s">
        <v>31</v>
      </c>
      <c r="H7" s="39" t="s">
        <v>32</v>
      </c>
      <c r="I7" s="37" t="s">
        <v>89</v>
      </c>
      <c r="J7" s="21" t="s">
        <v>85</v>
      </c>
      <c r="K7" s="28" t="s">
        <v>32</v>
      </c>
    </row>
    <row r="8" spans="1:11" ht="15.75">
      <c r="A8" s="8"/>
      <c r="B8" s="32"/>
      <c r="H8" s="31"/>
    </row>
    <row r="9" spans="1:11" ht="15.75">
      <c r="A9" s="8"/>
      <c r="B9" s="29"/>
      <c r="H9" s="31"/>
    </row>
    <row r="10" spans="1:11" ht="15.75" hidden="1">
      <c r="A10" s="8"/>
      <c r="B10" s="29"/>
      <c r="H10" s="31"/>
    </row>
    <row r="11" spans="1:11" hidden="1">
      <c r="A11" s="8"/>
    </row>
    <row r="12" spans="1:11" hidden="1">
      <c r="A12" s="8"/>
      <c r="C12" s="30"/>
      <c r="D12" s="30"/>
      <c r="E12" s="30"/>
      <c r="F12" s="30"/>
    </row>
    <row r="13" spans="1:11" hidden="1">
      <c r="A13" s="8"/>
      <c r="B13" s="29"/>
      <c r="C13" s="19"/>
      <c r="D13" s="18"/>
      <c r="E13" s="17"/>
      <c r="F13" s="17"/>
    </row>
    <row r="14" spans="1:11" hidden="1">
      <c r="A14" s="8"/>
      <c r="B14" s="29"/>
      <c r="C14" s="19"/>
      <c r="D14" s="18"/>
      <c r="E14" s="18"/>
      <c r="F14" s="17"/>
    </row>
    <row r="15" spans="1:11" hidden="1">
      <c r="A15" s="8"/>
      <c r="B15" s="29"/>
      <c r="C15" s="19"/>
      <c r="D15" s="19"/>
      <c r="E15" s="18"/>
      <c r="F15" s="18"/>
    </row>
    <row r="16" spans="1:11" hidden="1">
      <c r="A16" s="8"/>
      <c r="B16" s="29"/>
      <c r="C16" s="19"/>
      <c r="D16" s="19"/>
      <c r="E16" s="19"/>
      <c r="F16" s="19"/>
    </row>
    <row r="17" spans="1:11" hidden="1">
      <c r="A17" s="8"/>
    </row>
    <row r="18" spans="1:11" hidden="1">
      <c r="A18" s="8"/>
    </row>
    <row r="19" spans="1:11" hidden="1">
      <c r="A19" s="8"/>
    </row>
    <row r="20" spans="1:11" hidden="1">
      <c r="A20" s="8"/>
      <c r="H20" s="16"/>
      <c r="I20" s="16"/>
      <c r="J20" s="20" t="str">
        <f>IF(H20*I20=0,"",IF(H20*I20&gt;0.5,H20*I20))</f>
        <v/>
      </c>
      <c r="K20" t="str">
        <f>IF(J20="","",IF(J20&lt;5, "Low",IF(J20&lt;11,"Medium",IF(J20&gt;11,"High"))))</f>
        <v/>
      </c>
    </row>
    <row r="21" spans="1:11" hidden="1">
      <c r="A21" s="8"/>
      <c r="H21" s="16"/>
      <c r="I21" s="16"/>
      <c r="J21" s="20" t="str">
        <f t="shared" ref="J21:J39" si="0">IF(H21*I21=0,"",IF(H21*I21&gt;0.5,H21*I21))</f>
        <v/>
      </c>
      <c r="K21" t="str">
        <f t="shared" ref="K21:K39" si="1">IF(J21="","",IF(J21&lt;5, "Low",IF(J21&lt;11,"Medium",IF(J21&gt;11,"High"))))</f>
        <v/>
      </c>
    </row>
    <row r="22" spans="1:11" hidden="1">
      <c r="A22" s="8"/>
      <c r="H22" s="16"/>
      <c r="I22" s="16"/>
      <c r="J22" s="20" t="str">
        <f t="shared" si="0"/>
        <v/>
      </c>
      <c r="K22" t="str">
        <f t="shared" si="1"/>
        <v/>
      </c>
    </row>
    <row r="23" spans="1:11" hidden="1">
      <c r="A23" s="8"/>
      <c r="H23" s="16"/>
      <c r="I23" s="16"/>
      <c r="J23" s="20" t="str">
        <f t="shared" si="0"/>
        <v/>
      </c>
      <c r="K23" t="str">
        <f t="shared" si="1"/>
        <v/>
      </c>
    </row>
    <row r="24" spans="1:11" hidden="1">
      <c r="A24" s="8"/>
      <c r="H24" s="16"/>
      <c r="I24" s="16"/>
      <c r="J24" s="20" t="str">
        <f t="shared" si="0"/>
        <v/>
      </c>
      <c r="K24" t="str">
        <f t="shared" si="1"/>
        <v/>
      </c>
    </row>
    <row r="25" spans="1:11" hidden="1">
      <c r="A25" s="8"/>
      <c r="H25" s="16"/>
      <c r="I25" s="16"/>
      <c r="J25" s="20" t="str">
        <f t="shared" si="0"/>
        <v/>
      </c>
      <c r="K25" t="str">
        <f t="shared" si="1"/>
        <v/>
      </c>
    </row>
    <row r="26" spans="1:11" hidden="1">
      <c r="A26" s="8"/>
      <c r="H26" s="16"/>
      <c r="I26" s="16"/>
      <c r="J26" s="20" t="str">
        <f t="shared" si="0"/>
        <v/>
      </c>
      <c r="K26" t="str">
        <f t="shared" si="1"/>
        <v/>
      </c>
    </row>
    <row r="27" spans="1:11" hidden="1">
      <c r="A27" s="8"/>
      <c r="H27" s="16"/>
      <c r="I27" s="16"/>
      <c r="J27" s="20" t="str">
        <f t="shared" si="0"/>
        <v/>
      </c>
      <c r="K27" t="str">
        <f t="shared" si="1"/>
        <v/>
      </c>
    </row>
    <row r="28" spans="1:11" hidden="1">
      <c r="A28" s="8"/>
      <c r="H28" s="16"/>
      <c r="I28" s="16"/>
      <c r="J28" s="20" t="str">
        <f t="shared" si="0"/>
        <v/>
      </c>
      <c r="K28" t="str">
        <f t="shared" si="1"/>
        <v/>
      </c>
    </row>
    <row r="29" spans="1:11" hidden="1">
      <c r="A29" s="8"/>
      <c r="C29" s="19"/>
      <c r="D29" s="19"/>
      <c r="E29" s="19"/>
      <c r="F29" s="19"/>
      <c r="H29" s="16"/>
      <c r="I29" s="16"/>
      <c r="J29" s="20" t="str">
        <f t="shared" si="0"/>
        <v/>
      </c>
      <c r="K29" t="str">
        <f t="shared" si="1"/>
        <v/>
      </c>
    </row>
    <row r="30" spans="1:11" hidden="1">
      <c r="A30" s="8"/>
      <c r="C30" s="19"/>
      <c r="D30" s="19"/>
      <c r="E30" s="18"/>
      <c r="F30" s="18"/>
      <c r="H30" s="16"/>
      <c r="I30" s="16"/>
      <c r="J30" s="20" t="str">
        <f t="shared" si="0"/>
        <v/>
      </c>
      <c r="K30" t="str">
        <f t="shared" si="1"/>
        <v/>
      </c>
    </row>
    <row r="31" spans="1:11" hidden="1">
      <c r="A31" s="8"/>
      <c r="C31" s="19"/>
      <c r="D31" s="18"/>
      <c r="E31" s="18"/>
      <c r="F31" s="17"/>
      <c r="H31" s="16"/>
      <c r="I31" s="16"/>
      <c r="J31" s="20" t="str">
        <f t="shared" si="0"/>
        <v/>
      </c>
      <c r="K31" t="str">
        <f t="shared" si="1"/>
        <v/>
      </c>
    </row>
    <row r="32" spans="1:11" hidden="1">
      <c r="A32" s="8"/>
      <c r="C32" s="19"/>
      <c r="D32" s="18"/>
      <c r="E32" s="17"/>
      <c r="F32" s="17"/>
      <c r="H32" s="16"/>
      <c r="I32" s="16"/>
      <c r="J32" s="20" t="str">
        <f t="shared" si="0"/>
        <v/>
      </c>
      <c r="K32" t="str">
        <f t="shared" si="1"/>
        <v/>
      </c>
    </row>
    <row r="33" spans="1:11" hidden="1">
      <c r="A33" s="8"/>
      <c r="H33" s="16"/>
      <c r="I33" s="16"/>
      <c r="J33" s="20" t="str">
        <f t="shared" si="0"/>
        <v/>
      </c>
      <c r="K33" t="str">
        <f t="shared" si="1"/>
        <v/>
      </c>
    </row>
    <row r="34" spans="1:11" hidden="1">
      <c r="A34" s="8"/>
      <c r="H34" s="16"/>
      <c r="I34" s="16"/>
      <c r="J34" s="20" t="str">
        <f t="shared" si="0"/>
        <v/>
      </c>
      <c r="K34" t="str">
        <f t="shared" si="1"/>
        <v/>
      </c>
    </row>
    <row r="35" spans="1:11" hidden="1">
      <c r="A35" s="8"/>
      <c r="H35" s="16"/>
      <c r="I35" s="16"/>
      <c r="J35" s="20" t="str">
        <f t="shared" si="0"/>
        <v/>
      </c>
      <c r="K35" t="str">
        <f t="shared" si="1"/>
        <v/>
      </c>
    </row>
    <row r="36" spans="1:11" hidden="1">
      <c r="A36" s="8"/>
      <c r="H36" s="16"/>
      <c r="I36" s="16"/>
      <c r="J36" s="20" t="str">
        <f t="shared" si="0"/>
        <v/>
      </c>
      <c r="K36" t="str">
        <f t="shared" si="1"/>
        <v/>
      </c>
    </row>
    <row r="37" spans="1:11" hidden="1">
      <c r="A37" s="8"/>
      <c r="H37" s="16"/>
      <c r="I37" s="16"/>
      <c r="J37" s="20" t="str">
        <f t="shared" si="0"/>
        <v/>
      </c>
      <c r="K37" t="str">
        <f t="shared" si="1"/>
        <v/>
      </c>
    </row>
    <row r="38" spans="1:11" hidden="1">
      <c r="A38" s="8"/>
      <c r="H38" s="16"/>
      <c r="I38" s="16"/>
      <c r="J38" s="20" t="str">
        <f t="shared" si="0"/>
        <v/>
      </c>
      <c r="K38" t="str">
        <f t="shared" si="1"/>
        <v/>
      </c>
    </row>
    <row r="39" spans="1:11" hidden="1">
      <c r="A39" s="8"/>
      <c r="H39" s="16"/>
      <c r="I39" s="16"/>
      <c r="J39" s="20" t="str">
        <f t="shared" si="0"/>
        <v/>
      </c>
      <c r="K39" t="str">
        <f t="shared" si="1"/>
        <v/>
      </c>
    </row>
    <row r="40" spans="1:11" hidden="1">
      <c r="A40" s="8"/>
    </row>
    <row r="41" spans="1:11" hidden="1"/>
    <row r="42" spans="1:11" hidden="1"/>
    <row r="43" spans="1:11" hidden="1"/>
    <row r="77" ht="13.5" customHeight="1"/>
  </sheetData>
  <sheetProtection selectLockedCells="1"/>
  <dataValidations count="2">
    <dataValidation type="list" allowBlank="1" showInputMessage="1" showErrorMessage="1" sqref="F5:G6" xr:uid="{D9AA099E-0A62-4C72-A3A7-F7DAE2D59BE4}">
      <formula1>$F$20:$F$24</formula1>
    </dataValidation>
    <dataValidation type="list" allowBlank="1" showInputMessage="1" showErrorMessage="1" sqref="F7:G7" xr:uid="{C003959F-702D-4AC9-87FE-085C92DE59A3}">
      <formula1>$F$21:$F$25</formula1>
    </dataValidation>
  </dataValidations>
  <pageMargins left="0.74803149606299213" right="0.74803149606299213" top="0.39370078740157483" bottom="0.43307086614173229" header="0.23622047244094491" footer="0.19685039370078741"/>
  <pageSetup paperSize="9" scale="75" fitToHeight="0" orientation="landscape" r:id="rId1"/>
  <headerFooter alignWithMargins="0">
    <oddHeader>&amp;CWoodcote Wood Quarry Landfill</oddHeader>
    <oddFooter>&amp;CPage &amp;P</oddFooter>
  </headerFooter>
  <rowBreaks count="1" manualBreakCount="1">
    <brk id="43" min="1" max="2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B37A4-2A6A-4126-A1F8-D8449B3A11B7}">
  <sheetPr>
    <pageSetUpPr fitToPage="1"/>
  </sheetPr>
  <dimension ref="A1:K83"/>
  <sheetViews>
    <sheetView view="pageLayout" topLeftCell="B8" zoomScaleNormal="100" zoomScaleSheetLayoutView="100" workbookViewId="0">
      <selection activeCell="J8" sqref="J8"/>
    </sheetView>
  </sheetViews>
  <sheetFormatPr defaultRowHeight="12.75"/>
  <cols>
    <col min="1" max="1" width="0" hidden="1" customWidth="1"/>
    <col min="2" max="2" width="16.7109375" customWidth="1"/>
    <col min="3" max="3" width="16.85546875" customWidth="1"/>
    <col min="4" max="5" width="16.7109375" customWidth="1"/>
    <col min="6" max="6" width="12.85546875" customWidth="1"/>
    <col min="7" max="7" width="13" customWidth="1"/>
    <col min="8" max="8" width="12.28515625" customWidth="1"/>
    <col min="9" max="9" width="33.85546875" customWidth="1"/>
    <col min="10" max="10" width="20.28515625" customWidth="1"/>
    <col min="11" max="11" width="16.7109375" customWidth="1"/>
  </cols>
  <sheetData>
    <row r="1" spans="1:11" ht="13.5" thickBot="1">
      <c r="B1" s="29" t="s">
        <v>72</v>
      </c>
      <c r="C1" s="29"/>
      <c r="D1" s="29" t="s">
        <v>90</v>
      </c>
      <c r="I1" s="29" t="s">
        <v>2</v>
      </c>
    </row>
    <row r="2" spans="1:11" ht="28.5" customHeight="1">
      <c r="B2" s="65" t="s">
        <v>3</v>
      </c>
      <c r="C2" s="66"/>
      <c r="D2" s="66"/>
      <c r="E2" s="66"/>
      <c r="F2" s="67"/>
      <c r="G2" s="68" t="s">
        <v>4</v>
      </c>
      <c r="H2" s="68"/>
      <c r="I2" s="69"/>
      <c r="J2" s="70" t="s">
        <v>5</v>
      </c>
      <c r="K2" s="71"/>
    </row>
    <row r="3" spans="1:11" ht="25.5">
      <c r="B3" s="80" t="s">
        <v>6</v>
      </c>
      <c r="C3" s="3" t="s">
        <v>7</v>
      </c>
      <c r="D3" s="3" t="s">
        <v>8</v>
      </c>
      <c r="E3" s="4" t="s">
        <v>9</v>
      </c>
      <c r="F3" s="2" t="s">
        <v>10</v>
      </c>
      <c r="G3" s="3" t="s">
        <v>11</v>
      </c>
      <c r="H3" s="3" t="s">
        <v>12</v>
      </c>
      <c r="I3" s="4" t="s">
        <v>13</v>
      </c>
      <c r="J3" s="2" t="s">
        <v>14</v>
      </c>
      <c r="K3" s="81" t="s">
        <v>15</v>
      </c>
    </row>
    <row r="4" spans="1:11" ht="121.5" customHeight="1">
      <c r="B4" s="82" t="s">
        <v>16</v>
      </c>
      <c r="C4" s="6" t="s">
        <v>17</v>
      </c>
      <c r="D4" s="6" t="s">
        <v>18</v>
      </c>
      <c r="E4" s="7" t="s">
        <v>19</v>
      </c>
      <c r="F4" s="5" t="s">
        <v>20</v>
      </c>
      <c r="G4" s="6" t="s">
        <v>21</v>
      </c>
      <c r="H4" s="6" t="s">
        <v>22</v>
      </c>
      <c r="I4" s="7" t="s">
        <v>43</v>
      </c>
      <c r="J4" s="5" t="s">
        <v>44</v>
      </c>
      <c r="K4" s="83" t="s">
        <v>25</v>
      </c>
    </row>
    <row r="5" spans="1:11" ht="120" customHeight="1">
      <c r="A5" s="26"/>
      <c r="B5" s="54" t="s">
        <v>91</v>
      </c>
      <c r="C5" s="22" t="s">
        <v>92</v>
      </c>
      <c r="D5" s="22" t="s">
        <v>93</v>
      </c>
      <c r="E5" s="23" t="s">
        <v>94</v>
      </c>
      <c r="F5" s="33" t="s">
        <v>41</v>
      </c>
      <c r="G5" s="34" t="s">
        <v>32</v>
      </c>
      <c r="H5" s="39" t="s">
        <v>32</v>
      </c>
      <c r="I5" s="46" t="s">
        <v>95</v>
      </c>
      <c r="J5" s="41" t="s">
        <v>96</v>
      </c>
      <c r="K5" s="84" t="s">
        <v>32</v>
      </c>
    </row>
    <row r="6" spans="1:11" ht="165.75" customHeight="1">
      <c r="A6" s="26"/>
      <c r="B6" s="54" t="s">
        <v>97</v>
      </c>
      <c r="C6" s="22" t="s">
        <v>98</v>
      </c>
      <c r="D6" s="22" t="s">
        <v>99</v>
      </c>
      <c r="E6" s="46" t="s">
        <v>100</v>
      </c>
      <c r="F6" s="33" t="s">
        <v>41</v>
      </c>
      <c r="G6" s="34" t="s">
        <v>32</v>
      </c>
      <c r="H6" s="39" t="s">
        <v>32</v>
      </c>
      <c r="I6" s="46" t="s">
        <v>101</v>
      </c>
      <c r="J6" s="41" t="s">
        <v>102</v>
      </c>
      <c r="K6" s="84" t="s">
        <v>32</v>
      </c>
    </row>
    <row r="7" spans="1:11" ht="90.75" customHeight="1">
      <c r="A7" s="26"/>
      <c r="B7" s="54" t="s">
        <v>103</v>
      </c>
      <c r="C7" s="22" t="s">
        <v>104</v>
      </c>
      <c r="D7" s="22" t="s">
        <v>105</v>
      </c>
      <c r="E7" s="23" t="s">
        <v>106</v>
      </c>
      <c r="F7" s="33" t="s">
        <v>41</v>
      </c>
      <c r="G7" s="34" t="s">
        <v>32</v>
      </c>
      <c r="H7" s="39" t="s">
        <v>32</v>
      </c>
      <c r="I7" s="23" t="s">
        <v>106</v>
      </c>
      <c r="J7" s="21" t="s">
        <v>107</v>
      </c>
      <c r="K7" s="84" t="s">
        <v>32</v>
      </c>
    </row>
    <row r="8" spans="1:11" ht="194.25" customHeight="1">
      <c r="A8" s="26"/>
      <c r="B8" s="54" t="s">
        <v>108</v>
      </c>
      <c r="C8" s="22" t="s">
        <v>109</v>
      </c>
      <c r="D8" s="22" t="s">
        <v>110</v>
      </c>
      <c r="E8" s="23" t="s">
        <v>111</v>
      </c>
      <c r="F8" s="33" t="s">
        <v>32</v>
      </c>
      <c r="G8" s="34" t="s">
        <v>32</v>
      </c>
      <c r="H8" s="39" t="s">
        <v>32</v>
      </c>
      <c r="I8" s="46" t="s">
        <v>112</v>
      </c>
      <c r="J8" s="41" t="s">
        <v>113</v>
      </c>
      <c r="K8" s="84" t="s">
        <v>31</v>
      </c>
    </row>
    <row r="9" spans="1:11" ht="105.75" customHeight="1">
      <c r="A9" s="26"/>
      <c r="B9" s="54" t="s">
        <v>108</v>
      </c>
      <c r="C9" s="22" t="s">
        <v>109</v>
      </c>
      <c r="D9" s="22" t="s">
        <v>114</v>
      </c>
      <c r="E9" s="23" t="s">
        <v>115</v>
      </c>
      <c r="F9" s="33" t="s">
        <v>32</v>
      </c>
      <c r="G9" s="34" t="s">
        <v>32</v>
      </c>
      <c r="H9" s="39" t="s">
        <v>32</v>
      </c>
      <c r="I9" s="23" t="s">
        <v>112</v>
      </c>
      <c r="J9" s="21" t="s">
        <v>116</v>
      </c>
      <c r="K9" s="84" t="s">
        <v>31</v>
      </c>
    </row>
    <row r="10" spans="1:11" ht="122.25" customHeight="1">
      <c r="A10" s="26"/>
      <c r="B10" s="54" t="s">
        <v>117</v>
      </c>
      <c r="C10" s="22" t="s">
        <v>109</v>
      </c>
      <c r="D10" s="22" t="s">
        <v>118</v>
      </c>
      <c r="E10" s="23" t="s">
        <v>119</v>
      </c>
      <c r="F10" s="33" t="s">
        <v>32</v>
      </c>
      <c r="G10" s="34" t="s">
        <v>32</v>
      </c>
      <c r="H10" s="39" t="s">
        <v>32</v>
      </c>
      <c r="I10" s="46" t="s">
        <v>120</v>
      </c>
      <c r="J10" s="21" t="s">
        <v>116</v>
      </c>
      <c r="K10" s="84" t="s">
        <v>31</v>
      </c>
    </row>
    <row r="11" spans="1:11" ht="81" customHeight="1">
      <c r="A11" s="26"/>
      <c r="B11" s="85" t="s">
        <v>121</v>
      </c>
      <c r="C11" s="77" t="s">
        <v>50</v>
      </c>
      <c r="D11" s="77" t="s">
        <v>122</v>
      </c>
      <c r="E11" s="77" t="s">
        <v>123</v>
      </c>
      <c r="F11" s="40" t="s">
        <v>32</v>
      </c>
      <c r="G11" s="40" t="s">
        <v>32</v>
      </c>
      <c r="H11" s="78" t="s">
        <v>32</v>
      </c>
      <c r="I11" s="79" t="s">
        <v>124</v>
      </c>
      <c r="J11" s="21" t="s">
        <v>116</v>
      </c>
      <c r="K11" s="86" t="s">
        <v>31</v>
      </c>
    </row>
    <row r="12" spans="1:11" ht="156" customHeight="1" thickBot="1">
      <c r="A12" s="26"/>
      <c r="B12" s="56" t="s">
        <v>63</v>
      </c>
      <c r="C12" s="57" t="s">
        <v>66</v>
      </c>
      <c r="D12" s="57" t="s">
        <v>65</v>
      </c>
      <c r="E12" s="58" t="s">
        <v>66</v>
      </c>
      <c r="F12" s="59" t="s">
        <v>41</v>
      </c>
      <c r="G12" s="60" t="s">
        <v>41</v>
      </c>
      <c r="H12" s="87" t="s">
        <v>32</v>
      </c>
      <c r="I12" s="58" t="s">
        <v>125</v>
      </c>
      <c r="J12" s="63" t="s">
        <v>126</v>
      </c>
      <c r="K12" s="88" t="s">
        <v>32</v>
      </c>
    </row>
    <row r="13" spans="1:11" ht="64.5" thickBot="1">
      <c r="A13" s="8"/>
      <c r="B13" s="56" t="s">
        <v>127</v>
      </c>
      <c r="C13" s="57" t="s">
        <v>66</v>
      </c>
      <c r="D13" s="57" t="s">
        <v>128</v>
      </c>
      <c r="E13" s="58" t="s">
        <v>129</v>
      </c>
      <c r="F13" s="59" t="s">
        <v>41</v>
      </c>
      <c r="G13" s="60" t="s">
        <v>41</v>
      </c>
      <c r="H13" s="87" t="s">
        <v>130</v>
      </c>
      <c r="I13" s="58" t="s">
        <v>131</v>
      </c>
      <c r="J13" s="63" t="s">
        <v>132</v>
      </c>
      <c r="K13" s="88" t="s">
        <v>32</v>
      </c>
    </row>
    <row r="14" spans="1:11" ht="153.75" thickBot="1">
      <c r="A14" s="8"/>
      <c r="B14" s="56" t="s">
        <v>133</v>
      </c>
      <c r="C14" s="57" t="s">
        <v>66</v>
      </c>
      <c r="D14" s="57" t="s">
        <v>122</v>
      </c>
      <c r="E14" s="77" t="s">
        <v>123</v>
      </c>
      <c r="F14" s="40" t="s">
        <v>32</v>
      </c>
      <c r="G14" s="40" t="s">
        <v>32</v>
      </c>
      <c r="H14" s="78" t="s">
        <v>32</v>
      </c>
      <c r="I14" s="58" t="s">
        <v>125</v>
      </c>
      <c r="J14" s="63" t="s">
        <v>126</v>
      </c>
      <c r="K14" s="88" t="s">
        <v>32</v>
      </c>
    </row>
    <row r="15" spans="1:11" ht="15.75">
      <c r="A15" s="8"/>
      <c r="B15" s="29"/>
      <c r="H15" s="31"/>
    </row>
    <row r="16" spans="1:11" ht="15.75" hidden="1">
      <c r="A16" s="8"/>
      <c r="B16" s="29"/>
      <c r="H16" s="31"/>
    </row>
    <row r="17" spans="1:11" hidden="1">
      <c r="A17" s="8"/>
    </row>
    <row r="18" spans="1:11" hidden="1">
      <c r="A18" s="8"/>
      <c r="C18" s="30" t="s">
        <v>31</v>
      </c>
      <c r="D18" s="30" t="s">
        <v>32</v>
      </c>
      <c r="E18" s="30" t="s">
        <v>41</v>
      </c>
      <c r="F18" s="30" t="s">
        <v>30</v>
      </c>
    </row>
    <row r="19" spans="1:11" hidden="1">
      <c r="A19" s="8"/>
      <c r="B19" s="29" t="s">
        <v>30</v>
      </c>
      <c r="C19" s="19">
        <v>4</v>
      </c>
      <c r="D19" s="18">
        <v>8</v>
      </c>
      <c r="E19" s="17">
        <v>12</v>
      </c>
      <c r="F19" s="17">
        <v>16</v>
      </c>
    </row>
    <row r="20" spans="1:11" hidden="1">
      <c r="A20" s="8"/>
      <c r="B20" s="29" t="s">
        <v>41</v>
      </c>
      <c r="C20" s="19">
        <v>3</v>
      </c>
      <c r="D20" s="18">
        <v>6</v>
      </c>
      <c r="E20" s="18">
        <v>9</v>
      </c>
      <c r="F20" s="17">
        <v>12</v>
      </c>
    </row>
    <row r="21" spans="1:11" hidden="1">
      <c r="A21" s="8"/>
      <c r="B21" s="29" t="s">
        <v>32</v>
      </c>
      <c r="C21" s="19">
        <v>2</v>
      </c>
      <c r="D21" s="19">
        <v>4</v>
      </c>
      <c r="E21" s="18">
        <v>6</v>
      </c>
      <c r="F21" s="18">
        <v>8</v>
      </c>
    </row>
    <row r="22" spans="1:11" hidden="1">
      <c r="A22" s="8"/>
      <c r="B22" s="29" t="s">
        <v>31</v>
      </c>
      <c r="C22" s="19">
        <v>1</v>
      </c>
      <c r="D22" s="19">
        <v>2</v>
      </c>
      <c r="E22" s="19">
        <v>3</v>
      </c>
      <c r="F22" s="19">
        <v>4</v>
      </c>
    </row>
    <row r="23" spans="1:11" hidden="1">
      <c r="A23" s="8"/>
    </row>
    <row r="24" spans="1:11" hidden="1">
      <c r="A24" s="8"/>
    </row>
    <row r="25" spans="1:11" hidden="1">
      <c r="A25" s="8"/>
    </row>
    <row r="26" spans="1:11" hidden="1">
      <c r="A26" s="8"/>
      <c r="F26" t="s">
        <v>31</v>
      </c>
      <c r="H26" s="16" t="e">
        <f>IF(#REF!="",0,IF(#REF!="Very low",1,IF(#REF!="Low",2,IF(#REF!="Medium",3,IF(#REF!="High",4,F10)))))</f>
        <v>#REF!</v>
      </c>
      <c r="I26" s="16" t="e">
        <f>IF(#REF!="",0,IF(#REF!="Very low",1,IF(#REF!="Low",2,IF(#REF!="Medium",3,IF(#REF!="High",4,G10)))))</f>
        <v>#REF!</v>
      </c>
      <c r="J26" s="20" t="e">
        <f>IF(H26*I26=0,"",IF(H26*I26&gt;0.5,H26*I26))</f>
        <v>#REF!</v>
      </c>
      <c r="K26" t="e">
        <f>IF(J26="","",IF(J26&lt;5, "Low",IF(J26&lt;11,"Medium",IF(J26&gt;11,"High"))))</f>
        <v>#REF!</v>
      </c>
    </row>
    <row r="27" spans="1:11" hidden="1">
      <c r="A27" s="8"/>
      <c r="F27" t="s">
        <v>32</v>
      </c>
      <c r="H27" s="16">
        <f>IF(F10="",0,IF(F10="Very low",1,IF(F10="Low",2,IF(F10="Medium",3,IF(F10="High",4,#REF!)))))</f>
        <v>2</v>
      </c>
      <c r="I27" s="16">
        <f>IF(G10="",0,IF(G10="Very low",1,IF(G10="Low",2,IF(G10="Medium",3,IF(G10="High",4,#REF!)))))</f>
        <v>2</v>
      </c>
      <c r="J27" s="20">
        <f t="shared" ref="J27:J45" si="0">IF(H27*I27=0,"",IF(H27*I27&gt;0.5,H27*I27))</f>
        <v>4</v>
      </c>
      <c r="K27" t="str">
        <f t="shared" ref="K27:K45" si="1">IF(J27="","",IF(J27&lt;5, "Low",IF(J27&lt;11,"Medium",IF(J27&gt;11,"High"))))</f>
        <v>Low</v>
      </c>
    </row>
    <row r="28" spans="1:11" hidden="1">
      <c r="A28" s="8"/>
      <c r="F28" t="s">
        <v>41</v>
      </c>
      <c r="H28" s="16" t="e">
        <f>IF(#REF!="",0,IF(#REF!="Very low",1,IF(#REF!="Low",2,IF(#REF!="Medium",3,IF(#REF!="High",4,#REF!)))))</f>
        <v>#REF!</v>
      </c>
      <c r="I28" s="16" t="e">
        <f>IF(#REF!="",0,IF(#REF!="Very low",1,IF(#REF!="Low",2,IF(#REF!="Medium",3,IF(#REF!="High",4,#REF!)))))</f>
        <v>#REF!</v>
      </c>
      <c r="J28" s="20" t="e">
        <f t="shared" si="0"/>
        <v>#REF!</v>
      </c>
      <c r="K28" t="e">
        <f t="shared" si="1"/>
        <v>#REF!</v>
      </c>
    </row>
    <row r="29" spans="1:11" hidden="1">
      <c r="A29" s="8"/>
      <c r="F29" t="s">
        <v>30</v>
      </c>
      <c r="H29" s="16" t="e">
        <f>IF(#REF!="",0,IF(#REF!="Very low",1,IF(#REF!="Low",2,IF(#REF!="Medium",3,IF(#REF!="High",4,#REF!)))))</f>
        <v>#REF!</v>
      </c>
      <c r="I29" s="16" t="e">
        <f>IF(#REF!="",0,IF(#REF!="Very low",1,IF(#REF!="Low",2,IF(#REF!="Medium",3,IF(#REF!="High",4,#REF!)))))</f>
        <v>#REF!</v>
      </c>
      <c r="J29" s="20" t="e">
        <f t="shared" si="0"/>
        <v>#REF!</v>
      </c>
      <c r="K29" t="e">
        <f t="shared" si="1"/>
        <v>#REF!</v>
      </c>
    </row>
    <row r="30" spans="1:11" hidden="1">
      <c r="A30" s="8"/>
      <c r="H30" s="16" t="e">
        <f>IF(#REF!="",0,IF(#REF!="Very low",1,IF(#REF!="Low",2,IF(#REF!="Medium",3,IF(#REF!="High",4,#REF!)))))</f>
        <v>#REF!</v>
      </c>
      <c r="I30" s="16" t="e">
        <f>IF(#REF!="",0,IF(#REF!="Very low",1,IF(#REF!="Low",2,IF(#REF!="Medium",3,IF(#REF!="High",4,#REF!)))))</f>
        <v>#REF!</v>
      </c>
      <c r="J30" s="20" t="e">
        <f t="shared" si="0"/>
        <v>#REF!</v>
      </c>
      <c r="K30" t="e">
        <f t="shared" si="1"/>
        <v>#REF!</v>
      </c>
    </row>
    <row r="31" spans="1:11" hidden="1">
      <c r="A31" s="8"/>
      <c r="H31" s="16" t="e">
        <f>IF(#REF!="",0,IF(#REF!="Very low",1,IF(#REF!="Low",2,IF(#REF!="Medium",3,IF(#REF!="High",4,#REF!)))))</f>
        <v>#REF!</v>
      </c>
      <c r="I31" s="16" t="e">
        <f>IF(#REF!="",0,IF(#REF!="Very low",1,IF(#REF!="Low",2,IF(#REF!="Medium",3,IF(#REF!="High",4,#REF!)))))</f>
        <v>#REF!</v>
      </c>
      <c r="J31" s="20" t="e">
        <f t="shared" si="0"/>
        <v>#REF!</v>
      </c>
      <c r="K31" t="e">
        <f t="shared" si="1"/>
        <v>#REF!</v>
      </c>
    </row>
    <row r="32" spans="1:11" hidden="1">
      <c r="A32" s="8"/>
      <c r="H32" s="16" t="e">
        <f>IF(#REF!="",0,IF(#REF!="Very low",1,IF(#REF!="Low",2,IF(#REF!="Medium",3,IF(#REF!="High",4,#REF!)))))</f>
        <v>#REF!</v>
      </c>
      <c r="I32" s="16" t="e">
        <f>IF(#REF!="",0,IF(#REF!="Very low",1,IF(#REF!="Low",2,IF(#REF!="Medium",3,IF(#REF!="High",4,#REF!)))))</f>
        <v>#REF!</v>
      </c>
      <c r="J32" s="20" t="e">
        <f t="shared" si="0"/>
        <v>#REF!</v>
      </c>
      <c r="K32" t="e">
        <f t="shared" si="1"/>
        <v>#REF!</v>
      </c>
    </row>
    <row r="33" spans="1:11" hidden="1">
      <c r="A33" s="8"/>
      <c r="H33" s="16" t="e">
        <f>IF(#REF!="",0,IF(#REF!="Very low",1,IF(#REF!="Low",2,IF(#REF!="Medium",3,IF(#REF!="High",4,#REF!)))))</f>
        <v>#REF!</v>
      </c>
      <c r="I33" s="16" t="e">
        <f>IF(#REF!="",0,IF(#REF!="Very low",1,IF(#REF!="Low",2,IF(#REF!="Medium",3,IF(#REF!="High",4,#REF!)))))</f>
        <v>#REF!</v>
      </c>
      <c r="J33" s="20" t="e">
        <f t="shared" si="0"/>
        <v>#REF!</v>
      </c>
      <c r="K33" t="e">
        <f t="shared" si="1"/>
        <v>#REF!</v>
      </c>
    </row>
    <row r="34" spans="1:11" hidden="1">
      <c r="A34" s="8"/>
      <c r="C34" t="s">
        <v>31</v>
      </c>
      <c r="D34" t="s">
        <v>32</v>
      </c>
      <c r="E34" t="s">
        <v>41</v>
      </c>
      <c r="F34" t="s">
        <v>30</v>
      </c>
      <c r="H34" s="16" t="e">
        <f>IF(#REF!="",0,IF(#REF!="Very low",1,IF(#REF!="Low",2,IF(#REF!="Medium",3,IF(#REF!="High",4,#REF!)))))</f>
        <v>#REF!</v>
      </c>
      <c r="I34" s="16" t="e">
        <f>IF(#REF!="",0,IF(#REF!="Very low",1,IF(#REF!="Low",2,IF(#REF!="Medium",3,IF(#REF!="High",4,#REF!)))))</f>
        <v>#REF!</v>
      </c>
      <c r="J34" s="20" t="e">
        <f t="shared" si="0"/>
        <v>#REF!</v>
      </c>
      <c r="K34" t="e">
        <f t="shared" si="1"/>
        <v>#REF!</v>
      </c>
    </row>
    <row r="35" spans="1:11" hidden="1">
      <c r="A35" s="8"/>
      <c r="B35" t="s">
        <v>31</v>
      </c>
      <c r="C35" s="19">
        <v>1</v>
      </c>
      <c r="D35" s="19">
        <v>2</v>
      </c>
      <c r="E35" s="19">
        <v>3</v>
      </c>
      <c r="F35" s="19">
        <v>4</v>
      </c>
      <c r="H35" s="16" t="e">
        <f>IF(#REF!="",0,IF(#REF!="Very low",1,IF(#REF!="Low",2,IF(#REF!="Medium",3,IF(#REF!="High",4,#REF!)))))</f>
        <v>#REF!</v>
      </c>
      <c r="I35" s="16" t="e">
        <f>IF(#REF!="",0,IF(#REF!="Very low",1,IF(#REF!="Low",2,IF(#REF!="Medium",3,IF(#REF!="High",4,#REF!)))))</f>
        <v>#REF!</v>
      </c>
      <c r="J35" s="20" t="e">
        <f t="shared" si="0"/>
        <v>#REF!</v>
      </c>
      <c r="K35" t="e">
        <f t="shared" si="1"/>
        <v>#REF!</v>
      </c>
    </row>
    <row r="36" spans="1:11" hidden="1">
      <c r="A36" s="8"/>
      <c r="B36" t="s">
        <v>32</v>
      </c>
      <c r="C36" s="19">
        <v>2</v>
      </c>
      <c r="D36" s="19">
        <v>4</v>
      </c>
      <c r="E36" s="18">
        <v>6</v>
      </c>
      <c r="F36" s="18">
        <v>8</v>
      </c>
      <c r="H36" s="16" t="e">
        <f>IF(#REF!="",0,IF(#REF!="Very low",1,IF(#REF!="Low",2,IF(#REF!="Medium",3,IF(#REF!="High",4,#REF!)))))</f>
        <v>#REF!</v>
      </c>
      <c r="I36" s="16" t="e">
        <f>IF(#REF!="",0,IF(#REF!="Very low",1,IF(#REF!="Low",2,IF(#REF!="Medium",3,IF(#REF!="High",4,#REF!)))))</f>
        <v>#REF!</v>
      </c>
      <c r="J36" s="20" t="e">
        <f t="shared" si="0"/>
        <v>#REF!</v>
      </c>
      <c r="K36" t="e">
        <f t="shared" si="1"/>
        <v>#REF!</v>
      </c>
    </row>
    <row r="37" spans="1:11" hidden="1">
      <c r="A37" s="8"/>
      <c r="B37" t="s">
        <v>41</v>
      </c>
      <c r="C37" s="19">
        <v>3</v>
      </c>
      <c r="D37" s="18">
        <v>6</v>
      </c>
      <c r="E37" s="18">
        <v>9</v>
      </c>
      <c r="F37" s="17">
        <v>12</v>
      </c>
      <c r="H37" s="16" t="e">
        <f>IF(#REF!="",0,IF(#REF!="Very low",1,IF(#REF!="Low",2,IF(#REF!="Medium",3,IF(#REF!="High",4,#REF!)))))</f>
        <v>#REF!</v>
      </c>
      <c r="I37" s="16" t="e">
        <f>IF(#REF!="",0,IF(#REF!="Very low",1,IF(#REF!="Low",2,IF(#REF!="Medium",3,IF(#REF!="High",4,#REF!)))))</f>
        <v>#REF!</v>
      </c>
      <c r="J37" s="20" t="e">
        <f t="shared" si="0"/>
        <v>#REF!</v>
      </c>
      <c r="K37" t="e">
        <f t="shared" si="1"/>
        <v>#REF!</v>
      </c>
    </row>
    <row r="38" spans="1:11" hidden="1">
      <c r="A38" s="8"/>
      <c r="B38" t="s">
        <v>30</v>
      </c>
      <c r="C38" s="19">
        <v>4</v>
      </c>
      <c r="D38" s="18">
        <v>8</v>
      </c>
      <c r="E38" s="17">
        <v>12</v>
      </c>
      <c r="F38" s="17">
        <v>16</v>
      </c>
      <c r="H38" s="16" t="e">
        <f>IF(#REF!="",0,IF(#REF!="Very low",1,IF(#REF!="Low",2,IF(#REF!="Medium",3,IF(#REF!="High",4,#REF!)))))</f>
        <v>#REF!</v>
      </c>
      <c r="I38" s="16" t="e">
        <f>IF(#REF!="",0,IF(#REF!="Very low",1,IF(#REF!="Low",2,IF(#REF!="Medium",3,IF(#REF!="High",4,#REF!)))))</f>
        <v>#REF!</v>
      </c>
      <c r="J38" s="20" t="e">
        <f t="shared" si="0"/>
        <v>#REF!</v>
      </c>
      <c r="K38" t="e">
        <f t="shared" si="1"/>
        <v>#REF!</v>
      </c>
    </row>
    <row r="39" spans="1:11" hidden="1">
      <c r="A39" s="8"/>
      <c r="H39" s="16" t="e">
        <f>IF(#REF!="",0,IF(#REF!="Very low",1,IF(#REF!="Low",2,IF(#REF!="Medium",3,IF(#REF!="High",4,#REF!)))))</f>
        <v>#REF!</v>
      </c>
      <c r="I39" s="16" t="e">
        <f>IF(#REF!="",0,IF(#REF!="Very low",1,IF(#REF!="Low",2,IF(#REF!="Medium",3,IF(#REF!="High",4,#REF!)))))</f>
        <v>#REF!</v>
      </c>
      <c r="J39" s="20" t="e">
        <f t="shared" si="0"/>
        <v>#REF!</v>
      </c>
      <c r="K39" t="e">
        <f t="shared" si="1"/>
        <v>#REF!</v>
      </c>
    </row>
    <row r="40" spans="1:11" hidden="1">
      <c r="A40" s="8"/>
      <c r="H40" s="16" t="e">
        <f>IF(#REF!="",0,IF(#REF!="Very low",1,IF(#REF!="Low",2,IF(#REF!="Medium",3,IF(#REF!="High",4,#REF!)))))</f>
        <v>#REF!</v>
      </c>
      <c r="I40" s="16" t="e">
        <f>IF(#REF!="",0,IF(#REF!="Very low",1,IF(#REF!="Low",2,IF(#REF!="Medium",3,IF(#REF!="High",4,#REF!)))))</f>
        <v>#REF!</v>
      </c>
      <c r="J40" s="20" t="e">
        <f t="shared" si="0"/>
        <v>#REF!</v>
      </c>
      <c r="K40" t="e">
        <f t="shared" si="1"/>
        <v>#REF!</v>
      </c>
    </row>
    <row r="41" spans="1:11" hidden="1">
      <c r="A41" s="8"/>
      <c r="H41" s="16" t="e">
        <f>IF(#REF!="",0,IF(#REF!="Very low",1,IF(#REF!="Low",2,IF(#REF!="Medium",3,IF(#REF!="High",4,#REF!)))))</f>
        <v>#REF!</v>
      </c>
      <c r="I41" s="16" t="e">
        <f>IF(#REF!="",0,IF(#REF!="Very low",1,IF(#REF!="Low",2,IF(#REF!="Medium",3,IF(#REF!="High",4,#REF!)))))</f>
        <v>#REF!</v>
      </c>
      <c r="J41" s="20" t="e">
        <f t="shared" si="0"/>
        <v>#REF!</v>
      </c>
      <c r="K41" t="e">
        <f t="shared" si="1"/>
        <v>#REF!</v>
      </c>
    </row>
    <row r="42" spans="1:11" hidden="1">
      <c r="A42" s="8"/>
      <c r="H42" s="16" t="e">
        <f>IF(#REF!="",0,IF(#REF!="Very low",1,IF(#REF!="Low",2,IF(#REF!="Medium",3,IF(#REF!="High",4,#REF!)))))</f>
        <v>#REF!</v>
      </c>
      <c r="I42" s="16" t="e">
        <f>IF(#REF!="",0,IF(#REF!="Very low",1,IF(#REF!="Low",2,IF(#REF!="Medium",3,IF(#REF!="High",4,#REF!)))))</f>
        <v>#REF!</v>
      </c>
      <c r="J42" s="20" t="e">
        <f t="shared" si="0"/>
        <v>#REF!</v>
      </c>
      <c r="K42" t="e">
        <f t="shared" si="1"/>
        <v>#REF!</v>
      </c>
    </row>
    <row r="43" spans="1:11" hidden="1">
      <c r="A43" s="8"/>
      <c r="H43" s="16" t="e">
        <f>IF(#REF!="",0,IF(#REF!="Very low",1,IF(#REF!="Low",2,IF(#REF!="Medium",3,IF(#REF!="High",4,#REF!)))))</f>
        <v>#REF!</v>
      </c>
      <c r="I43" s="16" t="e">
        <f>IF(#REF!="",0,IF(#REF!="Very low",1,IF(#REF!="Low",2,IF(#REF!="Medium",3,IF(#REF!="High",4,#REF!)))))</f>
        <v>#REF!</v>
      </c>
      <c r="J43" s="20" t="e">
        <f t="shared" si="0"/>
        <v>#REF!</v>
      </c>
      <c r="K43" t="e">
        <f t="shared" si="1"/>
        <v>#REF!</v>
      </c>
    </row>
    <row r="44" spans="1:11" hidden="1">
      <c r="A44" s="8"/>
      <c r="H44" s="16" t="e">
        <f>IF(#REF!="",0,IF(#REF!="Very low",1,IF(#REF!="Low",2,IF(#REF!="Medium",3,IF(#REF!="High",4,#REF!)))))</f>
        <v>#REF!</v>
      </c>
      <c r="I44" s="16" t="e">
        <f>IF(#REF!="",0,IF(#REF!="Very low",1,IF(#REF!="Low",2,IF(#REF!="Medium",3,IF(#REF!="High",4,#REF!)))))</f>
        <v>#REF!</v>
      </c>
      <c r="J44" s="20" t="e">
        <f t="shared" si="0"/>
        <v>#REF!</v>
      </c>
      <c r="K44" t="e">
        <f t="shared" si="1"/>
        <v>#REF!</v>
      </c>
    </row>
    <row r="45" spans="1:11" hidden="1">
      <c r="A45" s="8"/>
      <c r="H45" s="16" t="e">
        <f>IF(#REF!="",0,IF(#REF!="Very low",1,IF(#REF!="Low",2,IF(#REF!="Medium",3,IF(#REF!="High",4,F13)))))</f>
        <v>#REF!</v>
      </c>
      <c r="I45" s="16" t="e">
        <f>IF(#REF!="",0,IF(#REF!="Very low",1,IF(#REF!="Low",2,IF(#REF!="Medium",3,IF(#REF!="High",4,G13)))))</f>
        <v>#REF!</v>
      </c>
      <c r="J45" s="20" t="e">
        <f t="shared" si="0"/>
        <v>#REF!</v>
      </c>
      <c r="K45" t="e">
        <f t="shared" si="1"/>
        <v>#REF!</v>
      </c>
    </row>
    <row r="46" spans="1:11" hidden="1">
      <c r="A46" s="8"/>
    </row>
    <row r="47" spans="1:11" hidden="1"/>
    <row r="48" spans="1:11" hidden="1"/>
    <row r="49" hidden="1"/>
    <row r="83" ht="13.5" customHeight="1"/>
  </sheetData>
  <sheetProtection selectLockedCells="1"/>
  <phoneticPr fontId="0" type="noConversion"/>
  <dataValidations count="1">
    <dataValidation type="list" allowBlank="1" showInputMessage="1" showErrorMessage="1" sqref="F5:G14" xr:uid="{64E2E5FA-AE95-45BA-9E38-394C75B2B608}">
      <formula1>$F$26:$F$30</formula1>
    </dataValidation>
  </dataValidations>
  <pageMargins left="0.74803149606299213" right="0.74803149606299213" top="0.39370078740157483" bottom="0.43307086614173229" header="0.23622047244094491" footer="0.19685039370078741"/>
  <pageSetup paperSize="9" scale="75" fitToHeight="0" orientation="landscape" r:id="rId1"/>
  <headerFooter alignWithMargins="0">
    <oddHeader>&amp;CWoodcote Wood Quarry Landfill</oddHeader>
    <oddFooter>Page &amp;P</oddFooter>
  </headerFooter>
  <rowBreaks count="2" manualBreakCount="2">
    <brk id="10" min="1" max="10" man="1"/>
    <brk id="49" min="1" max="2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61C50-AD52-48B8-8708-3DF214BB03B8}">
  <sheetPr>
    <pageSetUpPr fitToPage="1"/>
  </sheetPr>
  <dimension ref="A1:K79"/>
  <sheetViews>
    <sheetView tabSelected="1" view="pageLayout" topLeftCell="B1" zoomScaleNormal="100" zoomScaleSheetLayoutView="100" workbookViewId="0">
      <selection activeCell="I8" sqref="I8"/>
    </sheetView>
  </sheetViews>
  <sheetFormatPr defaultRowHeight="12.75"/>
  <cols>
    <col min="1" max="1" width="0" hidden="1" customWidth="1"/>
    <col min="2" max="2" width="16.7109375" customWidth="1"/>
    <col min="3" max="3" width="16.85546875" customWidth="1"/>
    <col min="4" max="5" width="16.7109375" customWidth="1"/>
    <col min="6" max="6" width="12.85546875" customWidth="1"/>
    <col min="7" max="7" width="13" customWidth="1"/>
    <col min="8" max="8" width="12.28515625" customWidth="1"/>
    <col min="9" max="9" width="33.85546875" customWidth="1"/>
    <col min="10" max="10" width="20.28515625" customWidth="1"/>
    <col min="11" max="11" width="16.7109375" customWidth="1"/>
  </cols>
  <sheetData>
    <row r="1" spans="1:11" ht="13.5" thickBot="1">
      <c r="B1" s="29" t="s">
        <v>72</v>
      </c>
      <c r="C1" s="29"/>
      <c r="D1" s="29" t="s">
        <v>134</v>
      </c>
      <c r="I1" s="29" t="s">
        <v>135</v>
      </c>
    </row>
    <row r="2" spans="1:11" ht="28.5" customHeight="1">
      <c r="B2" s="65" t="s">
        <v>3</v>
      </c>
      <c r="C2" s="66"/>
      <c r="D2" s="66"/>
      <c r="E2" s="66"/>
      <c r="F2" s="67"/>
      <c r="G2" s="68" t="s">
        <v>4</v>
      </c>
      <c r="H2" s="68"/>
      <c r="I2" s="69"/>
      <c r="J2" s="70" t="s">
        <v>5</v>
      </c>
      <c r="K2" s="71"/>
    </row>
    <row r="3" spans="1:11" ht="26.25" thickBot="1">
      <c r="B3" s="72" t="s">
        <v>6</v>
      </c>
      <c r="C3" s="73" t="s">
        <v>7</v>
      </c>
      <c r="D3" s="73" t="s">
        <v>8</v>
      </c>
      <c r="E3" s="74" t="s">
        <v>9</v>
      </c>
      <c r="F3" s="75" t="s">
        <v>10</v>
      </c>
      <c r="G3" s="73" t="s">
        <v>11</v>
      </c>
      <c r="H3" s="73" t="s">
        <v>12</v>
      </c>
      <c r="I3" s="74" t="s">
        <v>13</v>
      </c>
      <c r="J3" s="75" t="s">
        <v>14</v>
      </c>
      <c r="K3" s="76" t="s">
        <v>15</v>
      </c>
    </row>
    <row r="4" spans="1:11" ht="121.5" customHeight="1">
      <c r="B4" s="47" t="s">
        <v>16</v>
      </c>
      <c r="C4" s="48" t="s">
        <v>17</v>
      </c>
      <c r="D4" s="48" t="s">
        <v>18</v>
      </c>
      <c r="E4" s="49" t="s">
        <v>19</v>
      </c>
      <c r="F4" s="50" t="s">
        <v>20</v>
      </c>
      <c r="G4" s="48" t="s">
        <v>21</v>
      </c>
      <c r="H4" s="48" t="s">
        <v>22</v>
      </c>
      <c r="I4" s="51" t="s">
        <v>23</v>
      </c>
      <c r="J4" s="52" t="s">
        <v>24</v>
      </c>
      <c r="K4" s="53" t="s">
        <v>25</v>
      </c>
    </row>
    <row r="5" spans="1:11" ht="183.75" customHeight="1">
      <c r="A5" s="26"/>
      <c r="B5" s="54" t="s">
        <v>136</v>
      </c>
      <c r="C5" s="44" t="s">
        <v>137</v>
      </c>
      <c r="D5" s="22" t="s">
        <v>138</v>
      </c>
      <c r="E5" s="23" t="s">
        <v>139</v>
      </c>
      <c r="F5" s="33" t="s">
        <v>30</v>
      </c>
      <c r="G5" s="34" t="s">
        <v>31</v>
      </c>
      <c r="H5" s="45" t="s">
        <v>32</v>
      </c>
      <c r="I5" s="46" t="s">
        <v>140</v>
      </c>
      <c r="J5" s="41" t="s">
        <v>141</v>
      </c>
      <c r="K5" s="55" t="s">
        <v>31</v>
      </c>
    </row>
    <row r="6" spans="1:11" ht="117.75" customHeight="1" thickBot="1">
      <c r="A6" s="26"/>
      <c r="B6" s="56" t="s">
        <v>63</v>
      </c>
      <c r="C6" s="89" t="s">
        <v>142</v>
      </c>
      <c r="D6" s="22" t="s">
        <v>138</v>
      </c>
      <c r="E6" s="23" t="s">
        <v>143</v>
      </c>
      <c r="F6" s="59" t="s">
        <v>30</v>
      </c>
      <c r="G6" s="60" t="s">
        <v>31</v>
      </c>
      <c r="H6" s="61" t="s">
        <v>32</v>
      </c>
      <c r="I6" s="62" t="s">
        <v>144</v>
      </c>
      <c r="J6" s="41" t="s">
        <v>141</v>
      </c>
      <c r="K6" s="64" t="s">
        <v>40</v>
      </c>
    </row>
    <row r="7" spans="1:11" ht="97.5" customHeight="1">
      <c r="A7" s="26"/>
      <c r="B7" s="54" t="s">
        <v>145</v>
      </c>
      <c r="C7" s="44" t="s">
        <v>137</v>
      </c>
      <c r="D7" s="22" t="s">
        <v>138</v>
      </c>
      <c r="E7" s="23" t="s">
        <v>146</v>
      </c>
      <c r="F7" s="33" t="s">
        <v>30</v>
      </c>
      <c r="G7" s="34" t="s">
        <v>31</v>
      </c>
      <c r="H7" s="45" t="s">
        <v>32</v>
      </c>
      <c r="I7" s="46" t="s">
        <v>147</v>
      </c>
      <c r="J7" s="41" t="s">
        <v>141</v>
      </c>
      <c r="K7" s="55" t="s">
        <v>31</v>
      </c>
    </row>
    <row r="8" spans="1:11" ht="90" thickBot="1">
      <c r="A8" s="8"/>
      <c r="B8" s="56" t="s">
        <v>148</v>
      </c>
      <c r="C8" s="89" t="s">
        <v>149</v>
      </c>
      <c r="D8" s="22" t="s">
        <v>150</v>
      </c>
      <c r="E8" s="23" t="s">
        <v>151</v>
      </c>
      <c r="F8" s="59" t="s">
        <v>30</v>
      </c>
      <c r="G8" s="60" t="s">
        <v>31</v>
      </c>
      <c r="H8" s="61" t="s">
        <v>32</v>
      </c>
      <c r="I8" s="62" t="s">
        <v>152</v>
      </c>
      <c r="J8" s="41" t="s">
        <v>141</v>
      </c>
      <c r="K8" s="64" t="s">
        <v>40</v>
      </c>
    </row>
    <row r="9" spans="1:11" ht="90" thickBot="1">
      <c r="A9" s="8"/>
      <c r="B9" s="56" t="s">
        <v>153</v>
      </c>
      <c r="C9" s="89" t="s">
        <v>154</v>
      </c>
      <c r="D9" s="22" t="s">
        <v>155</v>
      </c>
      <c r="E9" s="23" t="s">
        <v>156</v>
      </c>
      <c r="F9" s="59" t="s">
        <v>30</v>
      </c>
      <c r="G9" s="60" t="s">
        <v>31</v>
      </c>
      <c r="H9" s="61" t="s">
        <v>32</v>
      </c>
      <c r="I9" s="62" t="s">
        <v>157</v>
      </c>
      <c r="J9" s="41" t="s">
        <v>141</v>
      </c>
      <c r="K9" s="64" t="s">
        <v>40</v>
      </c>
    </row>
    <row r="10" spans="1:11" ht="78.75" customHeight="1" thickBot="1">
      <c r="A10" s="8"/>
      <c r="B10" s="56" t="s">
        <v>158</v>
      </c>
      <c r="C10" s="89" t="s">
        <v>159</v>
      </c>
      <c r="D10" s="22" t="s">
        <v>160</v>
      </c>
      <c r="E10" s="23" t="s">
        <v>139</v>
      </c>
      <c r="F10" s="59" t="s">
        <v>30</v>
      </c>
      <c r="G10" s="60" t="s">
        <v>31</v>
      </c>
      <c r="H10" s="61" t="s">
        <v>32</v>
      </c>
      <c r="I10" s="62" t="s">
        <v>161</v>
      </c>
      <c r="J10" s="41" t="s">
        <v>162</v>
      </c>
      <c r="K10" s="64" t="s">
        <v>40</v>
      </c>
    </row>
    <row r="11" spans="1:11" ht="51.75" thickBot="1">
      <c r="A11" s="8"/>
      <c r="B11" s="56" t="s">
        <v>163</v>
      </c>
      <c r="C11" s="89" t="s">
        <v>164</v>
      </c>
      <c r="D11" s="22" t="s">
        <v>165</v>
      </c>
      <c r="E11" s="23" t="s">
        <v>166</v>
      </c>
      <c r="F11" s="59" t="s">
        <v>30</v>
      </c>
      <c r="G11" s="60" t="s">
        <v>31</v>
      </c>
      <c r="H11" s="61" t="s">
        <v>32</v>
      </c>
      <c r="I11" s="62" t="s">
        <v>167</v>
      </c>
      <c r="J11" s="41" t="s">
        <v>168</v>
      </c>
      <c r="K11" s="64" t="s">
        <v>40</v>
      </c>
    </row>
    <row r="12" spans="1:11" ht="90" hidden="1" thickBot="1">
      <c r="A12" s="8"/>
      <c r="B12" s="56" t="s">
        <v>148</v>
      </c>
      <c r="C12" s="89" t="s">
        <v>169</v>
      </c>
      <c r="D12" s="22" t="s">
        <v>138</v>
      </c>
      <c r="E12" s="23" t="s">
        <v>139</v>
      </c>
      <c r="F12" s="59" t="s">
        <v>30</v>
      </c>
      <c r="G12" s="60" t="s">
        <v>31</v>
      </c>
      <c r="H12" s="61" t="s">
        <v>32</v>
      </c>
      <c r="I12" s="62" t="s">
        <v>170</v>
      </c>
      <c r="J12" s="41" t="s">
        <v>141</v>
      </c>
      <c r="K12" s="64" t="s">
        <v>40</v>
      </c>
    </row>
    <row r="13" spans="1:11" ht="90" hidden="1" thickBot="1">
      <c r="A13" s="8"/>
      <c r="B13" s="56" t="s">
        <v>148</v>
      </c>
      <c r="C13" s="89" t="s">
        <v>169</v>
      </c>
      <c r="D13" s="22" t="s">
        <v>138</v>
      </c>
      <c r="E13" s="23" t="s">
        <v>139</v>
      </c>
      <c r="F13" s="59" t="s">
        <v>30</v>
      </c>
      <c r="G13" s="60" t="s">
        <v>31</v>
      </c>
      <c r="H13" s="61" t="s">
        <v>32</v>
      </c>
      <c r="I13" s="62" t="s">
        <v>170</v>
      </c>
      <c r="J13" s="41" t="s">
        <v>141</v>
      </c>
      <c r="K13" s="64" t="s">
        <v>40</v>
      </c>
    </row>
    <row r="14" spans="1:11" ht="90" hidden="1" thickBot="1">
      <c r="A14" s="8"/>
      <c r="B14" s="56" t="s">
        <v>148</v>
      </c>
      <c r="C14" s="89" t="s">
        <v>169</v>
      </c>
      <c r="D14" s="22" t="s">
        <v>138</v>
      </c>
      <c r="E14" s="23" t="s">
        <v>139</v>
      </c>
      <c r="F14" s="59" t="s">
        <v>30</v>
      </c>
      <c r="G14" s="60" t="s">
        <v>31</v>
      </c>
      <c r="H14" s="61" t="s">
        <v>32</v>
      </c>
      <c r="I14" s="62" t="s">
        <v>170</v>
      </c>
      <c r="J14" s="41" t="s">
        <v>141</v>
      </c>
      <c r="K14" s="64" t="s">
        <v>40</v>
      </c>
    </row>
    <row r="15" spans="1:11" ht="90" hidden="1" thickBot="1">
      <c r="A15" s="8"/>
      <c r="B15" s="56" t="s">
        <v>148</v>
      </c>
      <c r="C15" s="89" t="s">
        <v>169</v>
      </c>
      <c r="D15" s="22" t="s">
        <v>138</v>
      </c>
      <c r="E15" s="23" t="s">
        <v>139</v>
      </c>
      <c r="F15" s="59" t="s">
        <v>30</v>
      </c>
      <c r="G15" s="60" t="s">
        <v>31</v>
      </c>
      <c r="H15" s="61" t="s">
        <v>32</v>
      </c>
      <c r="I15" s="62" t="s">
        <v>170</v>
      </c>
      <c r="J15" s="41" t="s">
        <v>141</v>
      </c>
      <c r="K15" s="64" t="s">
        <v>40</v>
      </c>
    </row>
    <row r="16" spans="1:11" ht="90" hidden="1" thickBot="1">
      <c r="A16" s="8"/>
      <c r="B16" s="56" t="s">
        <v>148</v>
      </c>
      <c r="C16" s="89" t="s">
        <v>169</v>
      </c>
      <c r="D16" s="22" t="s">
        <v>138</v>
      </c>
      <c r="E16" s="23" t="s">
        <v>139</v>
      </c>
      <c r="F16" s="59" t="s">
        <v>30</v>
      </c>
      <c r="G16" s="60" t="s">
        <v>31</v>
      </c>
      <c r="H16" s="61" t="s">
        <v>32</v>
      </c>
      <c r="I16" s="62" t="s">
        <v>170</v>
      </c>
      <c r="J16" s="41" t="s">
        <v>141</v>
      </c>
      <c r="K16" s="64" t="s">
        <v>40</v>
      </c>
    </row>
    <row r="17" spans="1:11" ht="90" hidden="1" thickBot="1">
      <c r="A17" s="8"/>
      <c r="B17" s="56" t="s">
        <v>148</v>
      </c>
      <c r="C17" s="89" t="s">
        <v>169</v>
      </c>
      <c r="D17" s="22" t="s">
        <v>138</v>
      </c>
      <c r="E17" s="23" t="s">
        <v>139</v>
      </c>
      <c r="F17" s="59" t="s">
        <v>30</v>
      </c>
      <c r="G17" s="60" t="s">
        <v>31</v>
      </c>
      <c r="H17" s="61" t="s">
        <v>32</v>
      </c>
      <c r="I17" s="62" t="s">
        <v>170</v>
      </c>
      <c r="J17" s="41" t="s">
        <v>141</v>
      </c>
      <c r="K17" s="64" t="s">
        <v>40</v>
      </c>
    </row>
    <row r="18" spans="1:11" ht="90" hidden="1" thickBot="1">
      <c r="A18" s="8"/>
      <c r="B18" s="56" t="s">
        <v>148</v>
      </c>
      <c r="C18" s="89" t="s">
        <v>169</v>
      </c>
      <c r="D18" s="22" t="s">
        <v>138</v>
      </c>
      <c r="E18" s="23" t="s">
        <v>139</v>
      </c>
      <c r="F18" s="59" t="s">
        <v>30</v>
      </c>
      <c r="G18" s="60" t="s">
        <v>31</v>
      </c>
      <c r="H18" s="61" t="s">
        <v>32</v>
      </c>
      <c r="I18" s="62" t="s">
        <v>170</v>
      </c>
      <c r="J18" s="41" t="s">
        <v>141</v>
      </c>
      <c r="K18" s="64" t="s">
        <v>40</v>
      </c>
    </row>
    <row r="19" spans="1:11" ht="90" hidden="1" thickBot="1">
      <c r="A19" s="8"/>
      <c r="B19" s="56" t="s">
        <v>148</v>
      </c>
      <c r="C19" s="89" t="s">
        <v>169</v>
      </c>
      <c r="D19" s="22" t="s">
        <v>138</v>
      </c>
      <c r="E19" s="23" t="s">
        <v>139</v>
      </c>
      <c r="F19" s="59" t="s">
        <v>30</v>
      </c>
      <c r="G19" s="60" t="s">
        <v>31</v>
      </c>
      <c r="H19" s="61" t="s">
        <v>32</v>
      </c>
      <c r="I19" s="62" t="s">
        <v>170</v>
      </c>
      <c r="J19" s="41" t="s">
        <v>141</v>
      </c>
      <c r="K19" s="64" t="s">
        <v>40</v>
      </c>
    </row>
    <row r="20" spans="1:11" ht="90" hidden="1" thickBot="1">
      <c r="A20" s="8"/>
      <c r="B20" s="56" t="s">
        <v>148</v>
      </c>
      <c r="C20" s="89" t="s">
        <v>169</v>
      </c>
      <c r="D20" s="22" t="s">
        <v>138</v>
      </c>
      <c r="E20" s="23" t="s">
        <v>139</v>
      </c>
      <c r="F20" s="59" t="s">
        <v>30</v>
      </c>
      <c r="G20" s="60" t="s">
        <v>31</v>
      </c>
      <c r="H20" s="61" t="s">
        <v>32</v>
      </c>
      <c r="I20" s="62" t="s">
        <v>170</v>
      </c>
      <c r="J20" s="41" t="s">
        <v>141</v>
      </c>
      <c r="K20" s="64" t="s">
        <v>40</v>
      </c>
    </row>
    <row r="21" spans="1:11" ht="90" hidden="1" thickBot="1">
      <c r="A21" s="8"/>
      <c r="B21" s="56" t="s">
        <v>148</v>
      </c>
      <c r="C21" s="89" t="s">
        <v>169</v>
      </c>
      <c r="D21" s="22" t="s">
        <v>138</v>
      </c>
      <c r="E21" s="23" t="s">
        <v>139</v>
      </c>
      <c r="F21" s="59" t="s">
        <v>30</v>
      </c>
      <c r="G21" s="60" t="s">
        <v>31</v>
      </c>
      <c r="H21" s="61" t="s">
        <v>32</v>
      </c>
      <c r="I21" s="62" t="s">
        <v>170</v>
      </c>
      <c r="J21" s="41" t="s">
        <v>141</v>
      </c>
      <c r="K21" s="64" t="s">
        <v>40</v>
      </c>
    </row>
    <row r="22" spans="1:11" ht="90" hidden="1" thickBot="1">
      <c r="A22" s="8"/>
      <c r="B22" s="56" t="s">
        <v>148</v>
      </c>
      <c r="C22" s="89" t="s">
        <v>169</v>
      </c>
      <c r="D22" s="22" t="s">
        <v>138</v>
      </c>
      <c r="E22" s="23" t="s">
        <v>139</v>
      </c>
      <c r="F22" s="59" t="s">
        <v>30</v>
      </c>
      <c r="G22" s="60" t="s">
        <v>31</v>
      </c>
      <c r="H22" s="61" t="s">
        <v>32</v>
      </c>
      <c r="I22" s="62" t="s">
        <v>170</v>
      </c>
      <c r="J22" s="41" t="s">
        <v>141</v>
      </c>
      <c r="K22" s="64" t="s">
        <v>40</v>
      </c>
    </row>
    <row r="23" spans="1:11" ht="90" hidden="1" thickBot="1">
      <c r="A23" s="8"/>
      <c r="B23" s="56" t="s">
        <v>148</v>
      </c>
      <c r="C23" s="89" t="s">
        <v>169</v>
      </c>
      <c r="D23" s="22" t="s">
        <v>138</v>
      </c>
      <c r="E23" s="23" t="s">
        <v>139</v>
      </c>
      <c r="F23" s="59" t="s">
        <v>30</v>
      </c>
      <c r="G23" s="60" t="s">
        <v>31</v>
      </c>
      <c r="H23" s="61" t="s">
        <v>32</v>
      </c>
      <c r="I23" s="62" t="s">
        <v>170</v>
      </c>
      <c r="J23" s="41" t="s">
        <v>141</v>
      </c>
      <c r="K23" s="64" t="s">
        <v>40</v>
      </c>
    </row>
    <row r="24" spans="1:11" ht="90" hidden="1" thickBot="1">
      <c r="A24" s="8"/>
      <c r="B24" s="56" t="s">
        <v>148</v>
      </c>
      <c r="C24" s="89" t="s">
        <v>169</v>
      </c>
      <c r="D24" s="22" t="s">
        <v>138</v>
      </c>
      <c r="E24" s="23" t="s">
        <v>139</v>
      </c>
      <c r="F24" s="59" t="s">
        <v>30</v>
      </c>
      <c r="G24" s="60" t="s">
        <v>31</v>
      </c>
      <c r="H24" s="61" t="s">
        <v>32</v>
      </c>
      <c r="I24" s="62" t="s">
        <v>170</v>
      </c>
      <c r="J24" s="41" t="s">
        <v>141</v>
      </c>
      <c r="K24" s="64" t="s">
        <v>40</v>
      </c>
    </row>
    <row r="25" spans="1:11" ht="90" hidden="1" thickBot="1">
      <c r="A25" s="8"/>
      <c r="B25" s="56" t="s">
        <v>148</v>
      </c>
      <c r="C25" s="89" t="s">
        <v>169</v>
      </c>
      <c r="D25" s="22" t="s">
        <v>138</v>
      </c>
      <c r="E25" s="23" t="s">
        <v>139</v>
      </c>
      <c r="F25" s="59" t="s">
        <v>30</v>
      </c>
      <c r="G25" s="60" t="s">
        <v>31</v>
      </c>
      <c r="H25" s="61" t="s">
        <v>32</v>
      </c>
      <c r="I25" s="62" t="s">
        <v>170</v>
      </c>
      <c r="J25" s="41" t="s">
        <v>141</v>
      </c>
      <c r="K25" s="64" t="s">
        <v>40</v>
      </c>
    </row>
    <row r="26" spans="1:11" ht="90" hidden="1" thickBot="1">
      <c r="A26" s="8"/>
      <c r="B26" s="56" t="s">
        <v>148</v>
      </c>
      <c r="C26" s="89" t="s">
        <v>169</v>
      </c>
      <c r="D26" s="22" t="s">
        <v>138</v>
      </c>
      <c r="E26" s="23" t="s">
        <v>139</v>
      </c>
      <c r="F26" s="59" t="s">
        <v>30</v>
      </c>
      <c r="G26" s="60" t="s">
        <v>31</v>
      </c>
      <c r="H26" s="61" t="s">
        <v>32</v>
      </c>
      <c r="I26" s="62" t="s">
        <v>170</v>
      </c>
      <c r="J26" s="41" t="s">
        <v>141</v>
      </c>
      <c r="K26" s="64" t="s">
        <v>40</v>
      </c>
    </row>
    <row r="27" spans="1:11" ht="90" hidden="1" thickBot="1">
      <c r="A27" s="8"/>
      <c r="B27" s="56" t="s">
        <v>148</v>
      </c>
      <c r="C27" s="89" t="s">
        <v>169</v>
      </c>
      <c r="D27" s="22" t="s">
        <v>138</v>
      </c>
      <c r="E27" s="23" t="s">
        <v>139</v>
      </c>
      <c r="F27" s="59" t="s">
        <v>30</v>
      </c>
      <c r="G27" s="60" t="s">
        <v>31</v>
      </c>
      <c r="H27" s="61" t="s">
        <v>32</v>
      </c>
      <c r="I27" s="62" t="s">
        <v>170</v>
      </c>
      <c r="J27" s="41" t="s">
        <v>141</v>
      </c>
      <c r="K27" s="64" t="s">
        <v>40</v>
      </c>
    </row>
    <row r="28" spans="1:11" ht="90" hidden="1" thickBot="1">
      <c r="A28" s="8"/>
      <c r="B28" s="56" t="s">
        <v>148</v>
      </c>
      <c r="C28" s="89" t="s">
        <v>169</v>
      </c>
      <c r="D28" s="22" t="s">
        <v>138</v>
      </c>
      <c r="E28" s="23" t="s">
        <v>139</v>
      </c>
      <c r="F28" s="59" t="s">
        <v>30</v>
      </c>
      <c r="G28" s="60" t="s">
        <v>31</v>
      </c>
      <c r="H28" s="61" t="s">
        <v>32</v>
      </c>
      <c r="I28" s="62" t="s">
        <v>170</v>
      </c>
      <c r="J28" s="41" t="s">
        <v>141</v>
      </c>
      <c r="K28" s="64" t="s">
        <v>40</v>
      </c>
    </row>
    <row r="29" spans="1:11" ht="90" hidden="1" thickBot="1">
      <c r="A29" s="8"/>
      <c r="B29" s="56" t="s">
        <v>148</v>
      </c>
      <c r="C29" s="89" t="s">
        <v>169</v>
      </c>
      <c r="D29" s="22" t="s">
        <v>138</v>
      </c>
      <c r="E29" s="23" t="s">
        <v>139</v>
      </c>
      <c r="F29" s="59" t="s">
        <v>30</v>
      </c>
      <c r="G29" s="60" t="s">
        <v>31</v>
      </c>
      <c r="H29" s="61" t="s">
        <v>32</v>
      </c>
      <c r="I29" s="62" t="s">
        <v>170</v>
      </c>
      <c r="J29" s="41" t="s">
        <v>141</v>
      </c>
      <c r="K29" s="64" t="s">
        <v>40</v>
      </c>
    </row>
    <row r="30" spans="1:11" ht="90" hidden="1" thickBot="1">
      <c r="A30" s="8"/>
      <c r="B30" s="56" t="s">
        <v>148</v>
      </c>
      <c r="C30" s="89" t="s">
        <v>169</v>
      </c>
      <c r="D30" s="22" t="s">
        <v>138</v>
      </c>
      <c r="E30" s="23" t="s">
        <v>139</v>
      </c>
      <c r="F30" s="59" t="s">
        <v>30</v>
      </c>
      <c r="G30" s="60" t="s">
        <v>31</v>
      </c>
      <c r="H30" s="61" t="s">
        <v>32</v>
      </c>
      <c r="I30" s="62" t="s">
        <v>170</v>
      </c>
      <c r="J30" s="41" t="s">
        <v>141</v>
      </c>
      <c r="K30" s="64" t="s">
        <v>40</v>
      </c>
    </row>
    <row r="31" spans="1:11" ht="90" hidden="1" thickBot="1">
      <c r="A31" s="8"/>
      <c r="B31" s="56" t="s">
        <v>148</v>
      </c>
      <c r="C31" s="89" t="s">
        <v>169</v>
      </c>
      <c r="D31" s="22" t="s">
        <v>138</v>
      </c>
      <c r="E31" s="23" t="s">
        <v>139</v>
      </c>
      <c r="F31" s="59" t="s">
        <v>30</v>
      </c>
      <c r="G31" s="60" t="s">
        <v>31</v>
      </c>
      <c r="H31" s="61" t="s">
        <v>32</v>
      </c>
      <c r="I31" s="62" t="s">
        <v>170</v>
      </c>
      <c r="J31" s="41" t="s">
        <v>141</v>
      </c>
      <c r="K31" s="64" t="s">
        <v>40</v>
      </c>
    </row>
    <row r="32" spans="1:11" ht="90" hidden="1" thickBot="1">
      <c r="A32" s="8"/>
      <c r="B32" s="56" t="s">
        <v>148</v>
      </c>
      <c r="C32" s="89" t="s">
        <v>169</v>
      </c>
      <c r="D32" s="22" t="s">
        <v>138</v>
      </c>
      <c r="E32" s="23" t="s">
        <v>139</v>
      </c>
      <c r="F32" s="59" t="s">
        <v>30</v>
      </c>
      <c r="G32" s="60" t="s">
        <v>31</v>
      </c>
      <c r="H32" s="61" t="s">
        <v>32</v>
      </c>
      <c r="I32" s="62" t="s">
        <v>170</v>
      </c>
      <c r="J32" s="41" t="s">
        <v>141</v>
      </c>
      <c r="K32" s="64" t="s">
        <v>40</v>
      </c>
    </row>
    <row r="33" spans="1:11" ht="90" hidden="1" thickBot="1">
      <c r="A33" s="8"/>
      <c r="B33" s="56" t="s">
        <v>148</v>
      </c>
      <c r="C33" s="89" t="s">
        <v>169</v>
      </c>
      <c r="D33" s="22" t="s">
        <v>138</v>
      </c>
      <c r="E33" s="23" t="s">
        <v>139</v>
      </c>
      <c r="F33" s="59" t="s">
        <v>30</v>
      </c>
      <c r="G33" s="60" t="s">
        <v>31</v>
      </c>
      <c r="H33" s="61" t="s">
        <v>32</v>
      </c>
      <c r="I33" s="62" t="s">
        <v>170</v>
      </c>
      <c r="J33" s="41" t="s">
        <v>141</v>
      </c>
      <c r="K33" s="64" t="s">
        <v>40</v>
      </c>
    </row>
    <row r="34" spans="1:11" ht="90" hidden="1" thickBot="1">
      <c r="A34" s="8"/>
      <c r="B34" s="56" t="s">
        <v>148</v>
      </c>
      <c r="C34" s="89" t="s">
        <v>169</v>
      </c>
      <c r="D34" s="22" t="s">
        <v>138</v>
      </c>
      <c r="E34" s="23" t="s">
        <v>139</v>
      </c>
      <c r="F34" s="59" t="s">
        <v>30</v>
      </c>
      <c r="G34" s="60" t="s">
        <v>31</v>
      </c>
      <c r="H34" s="61" t="s">
        <v>32</v>
      </c>
      <c r="I34" s="62" t="s">
        <v>170</v>
      </c>
      <c r="J34" s="41" t="s">
        <v>141</v>
      </c>
      <c r="K34" s="64" t="s">
        <v>40</v>
      </c>
    </row>
    <row r="35" spans="1:11" ht="90" hidden="1" thickBot="1">
      <c r="A35" s="8"/>
      <c r="B35" s="56" t="s">
        <v>148</v>
      </c>
      <c r="C35" s="89" t="s">
        <v>169</v>
      </c>
      <c r="D35" s="22" t="s">
        <v>138</v>
      </c>
      <c r="E35" s="23" t="s">
        <v>139</v>
      </c>
      <c r="F35" s="59" t="s">
        <v>30</v>
      </c>
      <c r="G35" s="60" t="s">
        <v>31</v>
      </c>
      <c r="H35" s="61" t="s">
        <v>32</v>
      </c>
      <c r="I35" s="62" t="s">
        <v>170</v>
      </c>
      <c r="J35" s="41" t="s">
        <v>141</v>
      </c>
      <c r="K35" s="64" t="s">
        <v>40</v>
      </c>
    </row>
    <row r="36" spans="1:11" ht="90" hidden="1" thickBot="1">
      <c r="A36" s="8"/>
      <c r="B36" s="56" t="s">
        <v>148</v>
      </c>
      <c r="C36" s="89" t="s">
        <v>169</v>
      </c>
      <c r="D36" s="22" t="s">
        <v>138</v>
      </c>
      <c r="E36" s="23" t="s">
        <v>139</v>
      </c>
      <c r="F36" s="59" t="s">
        <v>30</v>
      </c>
      <c r="G36" s="60" t="s">
        <v>31</v>
      </c>
      <c r="H36" s="61" t="s">
        <v>32</v>
      </c>
      <c r="I36" s="62" t="s">
        <v>170</v>
      </c>
      <c r="J36" s="41" t="s">
        <v>141</v>
      </c>
      <c r="K36" s="64" t="s">
        <v>40</v>
      </c>
    </row>
    <row r="37" spans="1:11" ht="90" hidden="1" thickBot="1">
      <c r="A37" s="8"/>
      <c r="B37" s="56" t="s">
        <v>148</v>
      </c>
      <c r="C37" s="89" t="s">
        <v>169</v>
      </c>
      <c r="D37" s="22" t="s">
        <v>138</v>
      </c>
      <c r="E37" s="23" t="s">
        <v>139</v>
      </c>
      <c r="F37" s="59" t="s">
        <v>30</v>
      </c>
      <c r="G37" s="60" t="s">
        <v>31</v>
      </c>
      <c r="H37" s="61" t="s">
        <v>32</v>
      </c>
      <c r="I37" s="62" t="s">
        <v>170</v>
      </c>
      <c r="J37" s="41" t="s">
        <v>141</v>
      </c>
      <c r="K37" s="64" t="s">
        <v>40</v>
      </c>
    </row>
    <row r="38" spans="1:11" ht="90" hidden="1" thickBot="1">
      <c r="A38" s="8"/>
      <c r="B38" s="56" t="s">
        <v>148</v>
      </c>
      <c r="C38" s="89" t="s">
        <v>169</v>
      </c>
      <c r="D38" s="22" t="s">
        <v>138</v>
      </c>
      <c r="E38" s="23" t="s">
        <v>139</v>
      </c>
      <c r="F38" s="59" t="s">
        <v>30</v>
      </c>
      <c r="G38" s="60" t="s">
        <v>31</v>
      </c>
      <c r="H38" s="61" t="s">
        <v>32</v>
      </c>
      <c r="I38" s="62" t="s">
        <v>170</v>
      </c>
      <c r="J38" s="41" t="s">
        <v>141</v>
      </c>
      <c r="K38" s="64" t="s">
        <v>40</v>
      </c>
    </row>
    <row r="39" spans="1:11" ht="90" hidden="1" thickBot="1">
      <c r="A39" s="8"/>
      <c r="B39" s="56" t="s">
        <v>148</v>
      </c>
      <c r="C39" s="89" t="s">
        <v>169</v>
      </c>
      <c r="D39" s="22" t="s">
        <v>138</v>
      </c>
      <c r="E39" s="23" t="s">
        <v>139</v>
      </c>
      <c r="F39" s="59" t="s">
        <v>30</v>
      </c>
      <c r="G39" s="60" t="s">
        <v>31</v>
      </c>
      <c r="H39" s="61" t="s">
        <v>32</v>
      </c>
      <c r="I39" s="62" t="s">
        <v>170</v>
      </c>
      <c r="J39" s="41" t="s">
        <v>141</v>
      </c>
      <c r="K39" s="64" t="s">
        <v>40</v>
      </c>
    </row>
    <row r="40" spans="1:11" ht="90" hidden="1" thickBot="1">
      <c r="A40" s="8"/>
      <c r="B40" s="56" t="s">
        <v>148</v>
      </c>
      <c r="C40" s="89" t="s">
        <v>169</v>
      </c>
      <c r="D40" s="22" t="s">
        <v>138</v>
      </c>
      <c r="E40" s="23" t="s">
        <v>139</v>
      </c>
      <c r="F40" s="59" t="s">
        <v>30</v>
      </c>
      <c r="G40" s="60" t="s">
        <v>31</v>
      </c>
      <c r="H40" s="61" t="s">
        <v>32</v>
      </c>
      <c r="I40" s="62" t="s">
        <v>170</v>
      </c>
      <c r="J40" s="41" t="s">
        <v>141</v>
      </c>
      <c r="K40" s="64" t="s">
        <v>40</v>
      </c>
    </row>
    <row r="41" spans="1:11" ht="90" hidden="1" thickBot="1">
      <c r="A41" s="8"/>
      <c r="B41" s="56" t="s">
        <v>148</v>
      </c>
      <c r="C41" s="89" t="s">
        <v>169</v>
      </c>
      <c r="D41" s="22" t="s">
        <v>138</v>
      </c>
      <c r="E41" s="23" t="s">
        <v>139</v>
      </c>
      <c r="F41" s="59" t="s">
        <v>30</v>
      </c>
      <c r="G41" s="60" t="s">
        <v>31</v>
      </c>
      <c r="H41" s="61" t="s">
        <v>32</v>
      </c>
      <c r="I41" s="62" t="s">
        <v>170</v>
      </c>
      <c r="J41" s="41" t="s">
        <v>141</v>
      </c>
      <c r="K41" s="64" t="s">
        <v>40</v>
      </c>
    </row>
    <row r="42" spans="1:11" ht="90" hidden="1" thickBot="1">
      <c r="A42" s="8"/>
      <c r="B42" s="56" t="s">
        <v>148</v>
      </c>
      <c r="C42" s="89" t="s">
        <v>169</v>
      </c>
      <c r="D42" s="22" t="s">
        <v>138</v>
      </c>
      <c r="E42" s="23" t="s">
        <v>139</v>
      </c>
      <c r="F42" s="59" t="s">
        <v>30</v>
      </c>
      <c r="G42" s="60" t="s">
        <v>31</v>
      </c>
      <c r="H42" s="61" t="s">
        <v>32</v>
      </c>
      <c r="I42" s="62" t="s">
        <v>170</v>
      </c>
      <c r="J42" s="41" t="s">
        <v>141</v>
      </c>
      <c r="K42" s="64" t="s">
        <v>40</v>
      </c>
    </row>
    <row r="43" spans="1:11" ht="90" hidden="1" thickBot="1">
      <c r="B43" s="56" t="s">
        <v>148</v>
      </c>
      <c r="C43" s="89" t="s">
        <v>169</v>
      </c>
      <c r="D43" s="22" t="s">
        <v>138</v>
      </c>
      <c r="E43" s="23" t="s">
        <v>139</v>
      </c>
      <c r="F43" s="59" t="s">
        <v>30</v>
      </c>
      <c r="G43" s="60" t="s">
        <v>31</v>
      </c>
      <c r="H43" s="61" t="s">
        <v>32</v>
      </c>
      <c r="I43" s="62" t="s">
        <v>170</v>
      </c>
      <c r="J43" s="41" t="s">
        <v>141</v>
      </c>
      <c r="K43" s="64" t="s">
        <v>40</v>
      </c>
    </row>
    <row r="44" spans="1:11" ht="90" hidden="1" thickBot="1">
      <c r="B44" s="56" t="s">
        <v>148</v>
      </c>
      <c r="C44" s="89" t="s">
        <v>169</v>
      </c>
      <c r="D44" s="22" t="s">
        <v>138</v>
      </c>
      <c r="E44" s="23" t="s">
        <v>139</v>
      </c>
      <c r="F44" s="59" t="s">
        <v>30</v>
      </c>
      <c r="G44" s="60" t="s">
        <v>31</v>
      </c>
      <c r="H44" s="61" t="s">
        <v>32</v>
      </c>
      <c r="I44" s="62" t="s">
        <v>170</v>
      </c>
      <c r="J44" s="41" t="s">
        <v>141</v>
      </c>
      <c r="K44" s="64" t="s">
        <v>40</v>
      </c>
    </row>
    <row r="45" spans="1:11" ht="90" hidden="1" thickBot="1">
      <c r="B45" s="56" t="s">
        <v>148</v>
      </c>
      <c r="C45" s="89" t="s">
        <v>169</v>
      </c>
      <c r="D45" s="22" t="s">
        <v>138</v>
      </c>
      <c r="E45" s="23" t="s">
        <v>139</v>
      </c>
      <c r="F45" s="59" t="s">
        <v>30</v>
      </c>
      <c r="G45" s="60" t="s">
        <v>31</v>
      </c>
      <c r="H45" s="61" t="s">
        <v>32</v>
      </c>
      <c r="I45" s="62" t="s">
        <v>170</v>
      </c>
      <c r="J45" s="41" t="s">
        <v>141</v>
      </c>
      <c r="K45" s="64" t="s">
        <v>40</v>
      </c>
    </row>
    <row r="79" ht="13.5" customHeight="1"/>
  </sheetData>
  <sheetProtection selectLockedCells="1"/>
  <dataValidations count="1">
    <dataValidation type="list" allowBlank="1" showInputMessage="1" showErrorMessage="1" sqref="F5:G45" xr:uid="{5F1D50BF-86E8-4D93-84EB-C3F0D9B2BD93}">
      <formula1>$F$22:$F$26</formula1>
    </dataValidation>
  </dataValidations>
  <pageMargins left="0.74803149606299213" right="0.74803149606299213" top="0.39370078740157483" bottom="0.43307086614173229" header="0.23622047244094491" footer="0.19685039370078741"/>
  <pageSetup paperSize="9" scale="75" fitToHeight="0" orientation="landscape" r:id="rId1"/>
  <headerFooter alignWithMargins="0">
    <oddHeader>&amp;CWoodcote Wood Quarry Landfill</oddHeader>
    <oddFooter>Page &amp;P</oddFooter>
  </headerFooter>
  <rowBreaks count="1" manualBreakCount="1">
    <brk id="45" min="1" max="2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ermit File" ma:contentTypeID="0x0101000E9AD557692E154F9D2697C8C6432F760064CCF2290A9227498CBA22780DE46CFA" ma:contentTypeVersion="44" ma:contentTypeDescription="Create a new document." ma:contentTypeScope="" ma:versionID="94bb4e09b28e1feae55f3438729693e9">
  <xsd:schema xmlns:xsd="http://www.w3.org/2001/XMLSchema" xmlns:xs="http://www.w3.org/2001/XMLSchema" xmlns:p="http://schemas.microsoft.com/office/2006/metadata/properties" xmlns:ns2="dbe221e7-66db-4bdb-a92c-aa517c005f15" xmlns:ns3="662745e8-e224-48e8-a2e3-254862b8c2f5" xmlns:ns4="eebef177-55b5-4448-a5fb-28ea454417ee" xmlns:ns5="5ffd8e36-f429-4edc-ab50-c5be84842779" xmlns:ns6="9a785deb-a762-4798-bcdc-303564f53cb0" targetNamespace="http://schemas.microsoft.com/office/2006/metadata/properties" ma:root="true" ma:fieldsID="ede022386e9fe758cb89ead7642d8aec" ns2:_="" ns3:_="" ns4:_="" ns5:_="" ns6:_="">
    <xsd:import namespace="dbe221e7-66db-4bdb-a92c-aa517c005f15"/>
    <xsd:import namespace="662745e8-e224-48e8-a2e3-254862b8c2f5"/>
    <xsd:import namespace="eebef177-55b5-4448-a5fb-28ea454417ee"/>
    <xsd:import namespace="5ffd8e36-f429-4edc-ab50-c5be84842779"/>
    <xsd:import namespace="9a785deb-a762-4798-bcdc-303564f53cb0"/>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lcf76f155ced4ddcb4097134ff3c332f" minOccurs="0"/>
                <xsd:element ref="ns6:MediaServiceGenerationTime" minOccurs="0"/>
                <xsd:element ref="ns6:MediaServiceEventHashCode" minOccurs="0"/>
                <xsd:element ref="ns6:MediaServiceOCR" minOccurs="0"/>
                <xsd:element ref="ns6:MediaServiceDateTaken" minOccurs="0"/>
                <xsd:element ref="ns6:MediaServiceLocation" minOccurs="0"/>
                <xsd:element ref="ns6:MediaLengthInSeconds" minOccurs="0"/>
                <xsd:element ref="ns2:SharedWithUsers" minOccurs="0"/>
                <xsd:element ref="ns2:SharedWithDetail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e221e7-66db-4bdb-a92c-aa517c005f15"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1;#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1;#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5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43e4e61-1be0-4b06-bd98-8598df83c830}" ma:internalName="TaxCatchAll" ma:showField="CatchAllData" ma:web="dbe221e7-66db-4bdb-a92c-aa517c005f1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3e4e61-1be0-4b06-bd98-8598df83c830}" ma:internalName="TaxCatchAllLabel" ma:readOnly="true" ma:showField="CatchAllDataLabel" ma:web="dbe221e7-66db-4bdb-a92c-aa517c005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785deb-a762-4798-bcdc-303564f53cb0"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OCR" ma:index="54" nillable="true" ma:displayName="Extracted Text" ma:internalName="MediaServiceOCR" ma:readOnly="true">
      <xsd:simpleType>
        <xsd:restriction base="dms:Note">
          <xsd:maxLength value="255"/>
        </xsd:restriction>
      </xsd:simpleType>
    </xsd:element>
    <xsd:element name="MediaServiceDateTaken" ma:index="55" nillable="true" ma:displayName="MediaServiceDateTaken" ma:internalName="MediaServiceDateTaken" ma:readOnly="true">
      <xsd:simpleType>
        <xsd:restriction base="dms:Text"/>
      </xsd:simpleType>
    </xsd:element>
    <xsd:element name="MediaServiceLocation" ma:index="56" nillable="true" ma:displayName="Location" ma:indexed="true" ma:internalName="MediaServiceLocation"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element name="MediaServiceObjectDetectorVersions" ma:index="6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LongProp xmlns="" name="TaxCatchAll"><![CDATA[41;#Public Register|f1fcf6a6-5d97-4f1d-964e-a2f916eb1f18;#40;#Waste Operations|dc63c9b7-da6e-463c-b2cf-265b08d49156;#11;#EPR|0e5af97d-1a8c-4d8f-a20b-528a11cab1f6;#32;#Bespoke|743fbb82-64b4-442a-8bac-afa632175399;#14;#Application ＆ Associated Docs|5eadfd3c-6deb-44e1-b7e1-16accd427bec]]></LongProp>
</LongProperties>
</file>

<file path=customXml/itemProps1.xml><?xml version="1.0" encoding="utf-8"?>
<ds:datastoreItem xmlns:ds="http://schemas.openxmlformats.org/officeDocument/2006/customXml" ds:itemID="{3483F7CA-11E1-48C9-A38D-01A1332B777D}"/>
</file>

<file path=customXml/itemProps2.xml><?xml version="1.0" encoding="utf-8"?>
<ds:datastoreItem xmlns:ds="http://schemas.openxmlformats.org/officeDocument/2006/customXml" ds:itemID="{1C53F94F-1BF2-490A-A277-BC1B05BDAF7A}"/>
</file>

<file path=customXml/itemProps3.xml><?xml version="1.0" encoding="utf-8"?>
<ds:datastoreItem xmlns:ds="http://schemas.openxmlformats.org/officeDocument/2006/customXml" ds:itemID="{136A34E5-33D2-4ECA-A107-14EE89B3FC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R.Yearsley</dc:creator>
  <cp:keywords/>
  <dc:description>207_06_SD33; Version 2_x000d_
Issue date: 22/02/07_x000d_
review due: 22/05/08</dc:description>
  <cp:lastModifiedBy>X</cp:lastModifiedBy>
  <cp:revision/>
  <dcterms:created xsi:type="dcterms:W3CDTF">2005-05-04T08:30:35Z</dcterms:created>
  <dcterms:modified xsi:type="dcterms:W3CDTF">2024-08-29T09:34:53Z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-52445563</vt:i4>
  </property>
  <property fmtid="{D5CDD505-2E9C-101B-9397-08002B2CF9AE}" pid="3" name="_NewReviewCycle">
    <vt:lpwstr/>
  </property>
  <property fmtid="{D5CDD505-2E9C-101B-9397-08002B2CF9AE}" pid="4" name="_EmailSubject">
    <vt:lpwstr>Cranebrook Quarry EAWML 104252</vt:lpwstr>
  </property>
  <property fmtid="{D5CDD505-2E9C-101B-9397-08002B2CF9AE}" pid="5" name="_AuthorEmail">
    <vt:lpwstr>barry.curtis@environment-agency.gov.uk</vt:lpwstr>
  </property>
  <property fmtid="{D5CDD505-2E9C-101B-9397-08002B2CF9AE}" pid="6" name="_AuthorEmailDisplayName">
    <vt:lpwstr>Curtis, Barry</vt:lpwstr>
  </property>
  <property fmtid="{D5CDD505-2E9C-101B-9397-08002B2CF9AE}" pid="7" name="_PreviousAdHocReviewCycleID">
    <vt:i4>-1142760875</vt:i4>
  </property>
  <property fmtid="{D5CDD505-2E9C-101B-9397-08002B2CF9AE}" pid="8" name="_ReviewingToolsShownOnce">
    <vt:lpwstr/>
  </property>
  <property fmtid="{D5CDD505-2E9C-101B-9397-08002B2CF9AE}" pid="9" name="d3564be703db47eda46ec138bc1ba091">
    <vt:lpwstr>Application ＆ Associated Docs|5eadfd3c-6deb-44e1-b7e1-16accd427bec</vt:lpwstr>
  </property>
  <property fmtid="{D5CDD505-2E9C-101B-9397-08002B2CF9AE}" pid="10" name="TaxCatchAll">
    <vt:lpwstr>41;#Public Register|f1fcf6a6-5d97-4f1d-964e-a2f916eb1f18;#40;#Waste Operations|dc63c9b7-da6e-463c-b2cf-265b08d49156;#11;#EPR|0e5af97d-1a8c-4d8f-a20b-528a11cab1f6;#32;#Bespoke|743fbb82-64b4-442a-8bac-afa632175399;#14;#Application ＆ Associated Docs|5eadfd3c</vt:lpwstr>
  </property>
  <property fmtid="{D5CDD505-2E9C-101B-9397-08002B2CF9AE}" pid="11" name="la34db7254a948be973d9738b9f07ba7">
    <vt:lpwstr>Bespoke|743fbb82-64b4-442a-8bac-afa632175399</vt:lpwstr>
  </property>
  <property fmtid="{D5CDD505-2E9C-101B-9397-08002B2CF9AE}" pid="12" name="ncb1594ff73b435992550f571a78c184">
    <vt:lpwstr>EPR|0e5af97d-1a8c-4d8f-a20b-528a11cab1f6</vt:lpwstr>
  </property>
  <property fmtid="{D5CDD505-2E9C-101B-9397-08002B2CF9AE}" pid="13" name="EPRNumber">
    <vt:lpwstr>EPR/WP3929SF/A001</vt:lpwstr>
  </property>
  <property fmtid="{D5CDD505-2E9C-101B-9397-08002B2CF9AE}" pid="14" name="ed3cfd1978f244c4af5dc9d642a18018">
    <vt:lpwstr/>
  </property>
  <property fmtid="{D5CDD505-2E9C-101B-9397-08002B2CF9AE}" pid="15" name="StandardRulesID">
    <vt:lpwstr/>
  </property>
  <property fmtid="{D5CDD505-2E9C-101B-9397-08002B2CF9AE}" pid="16" name="m63bd5d2e6554c968a3f4ff9289590fe">
    <vt:lpwstr/>
  </property>
  <property fmtid="{D5CDD505-2E9C-101B-9397-08002B2CF9AE}" pid="17" name="PermitNumber">
    <vt:lpwstr>EPR-WP3929SF</vt:lpwstr>
  </property>
  <property fmtid="{D5CDD505-2E9C-101B-9397-08002B2CF9AE}" pid="18" name="FacilityAddress">
    <vt:lpwstr>Woodcote Hill, Sheriffhales, Shifnal Shropshire, TF11 8RS</vt:lpwstr>
  </property>
  <property fmtid="{D5CDD505-2E9C-101B-9397-08002B2CF9AE}" pid="19" name="FacilityAddressPostcode">
    <vt:lpwstr>TF11 8RS</vt:lpwstr>
  </property>
  <property fmtid="{D5CDD505-2E9C-101B-9397-08002B2CF9AE}" pid="20" name="CessationStatus">
    <vt:lpwstr/>
  </property>
  <property fmtid="{D5CDD505-2E9C-101B-9397-08002B2CF9AE}" pid="21" name="Regime">
    <vt:lpwstr>11;#EPR|0e5af97d-1a8c-4d8f-a20b-528a11cab1f6</vt:lpwstr>
  </property>
  <property fmtid="{D5CDD505-2E9C-101B-9397-08002B2CF9AE}" pid="22" name="mb0b523b12654e57a98fd73f451222f6">
    <vt:lpwstr/>
  </property>
  <property fmtid="{D5CDD505-2E9C-101B-9397-08002B2CF9AE}" pid="23" name="Customer/OperatorName">
    <vt:lpwstr>NRS Woodcote Aggregates Limited</vt:lpwstr>
  </property>
  <property fmtid="{D5CDD505-2E9C-101B-9397-08002B2CF9AE}" pid="24" name="bf174f8632e04660b372cf372c1956fe">
    <vt:lpwstr/>
  </property>
  <property fmtid="{D5CDD505-2E9C-101B-9397-08002B2CF9AE}" pid="25" name="EventType1">
    <vt:lpwstr/>
  </property>
  <property fmtid="{D5CDD505-2E9C-101B-9397-08002B2CF9AE}" pid="26" name="lcf76f155ced4ddcb4097134ff3c332f">
    <vt:lpwstr/>
  </property>
  <property fmtid="{D5CDD505-2E9C-101B-9397-08002B2CF9AE}" pid="27" name="ga477587807b4e8dbd9d142e03c014fa">
    <vt:lpwstr/>
  </property>
  <property fmtid="{D5CDD505-2E9C-101B-9397-08002B2CF9AE}" pid="28" name="RegulatedActivitySub_x002d_Class">
    <vt:lpwstr/>
  </property>
  <property fmtid="{D5CDD505-2E9C-101B-9397-08002B2CF9AE}" pid="29" name="ActivityGrouping">
    <vt:lpwstr>14;#Application ＆ Associated Docs|5eadfd3c-6deb-44e1-b7e1-16accd427bec</vt:lpwstr>
  </property>
  <property fmtid="{D5CDD505-2E9C-101B-9397-08002B2CF9AE}" pid="30" name="p517ccc45a7e4674ae144f9410147bb3">
    <vt:lpwstr>Waste Operations|dc63c9b7-da6e-463c-b2cf-265b08d49156</vt:lpwstr>
  </property>
  <property fmtid="{D5CDD505-2E9C-101B-9397-08002B2CF9AE}" pid="31" name="RegulatedActivityClass">
    <vt:lpwstr>40;#Waste Operations|dc63c9b7-da6e-463c-b2cf-265b08d49156</vt:lpwstr>
  </property>
  <property fmtid="{D5CDD505-2E9C-101B-9397-08002B2CF9AE}" pid="32" name="SiteName">
    <vt:lpwstr>Woodcote Wood Quarry</vt:lpwstr>
  </property>
  <property fmtid="{D5CDD505-2E9C-101B-9397-08002B2CF9AE}" pid="33" name="PermitDocumentType">
    <vt:lpwstr/>
  </property>
  <property fmtid="{D5CDD505-2E9C-101B-9397-08002B2CF9AE}" pid="34" name="OtherReference">
    <vt:lpwstr>EAWML 409026</vt:lpwstr>
  </property>
  <property fmtid="{D5CDD505-2E9C-101B-9397-08002B2CF9AE}" pid="35" name="Catchment">
    <vt:lpwstr/>
  </property>
  <property fmtid="{D5CDD505-2E9C-101B-9397-08002B2CF9AE}" pid="36" name="MajorProjectID">
    <vt:lpwstr/>
  </property>
  <property fmtid="{D5CDD505-2E9C-101B-9397-08002B2CF9AE}" pid="37" name="d22401b98bfe4ec6b8dacbec81c66a1e">
    <vt:lpwstr/>
  </property>
  <property fmtid="{D5CDD505-2E9C-101B-9397-08002B2CF9AE}" pid="38" name="c52c737aaa794145b5e1ab0b33580095">
    <vt:lpwstr>Public Register|f1fcf6a6-5d97-4f1d-964e-a2f916eb1f18</vt:lpwstr>
  </property>
  <property fmtid="{D5CDD505-2E9C-101B-9397-08002B2CF9AE}" pid="39" name="MediaServiceImageTags">
    <vt:lpwstr/>
  </property>
  <property fmtid="{D5CDD505-2E9C-101B-9397-08002B2CF9AE}" pid="40" name="TypeofPermit">
    <vt:lpwstr>32;#Bespoke|743fbb82-64b4-442a-8bac-afa632175399</vt:lpwstr>
  </property>
  <property fmtid="{D5CDD505-2E9C-101B-9397-08002B2CF9AE}" pid="41" name="DisclosureStatus">
    <vt:lpwstr>41;#Public Register|f1fcf6a6-5d97-4f1d-964e-a2f916eb1f18</vt:lpwstr>
  </property>
  <property fmtid="{D5CDD505-2E9C-101B-9397-08002B2CF9AE}" pid="42" name="f91636ce86a943e5a85e589048b494b2">
    <vt:lpwstr/>
  </property>
  <property fmtid="{D5CDD505-2E9C-101B-9397-08002B2CF9AE}" pid="43" name="ExternalAuthor">
    <vt:lpwstr>Andrew Morris</vt:lpwstr>
  </property>
  <property fmtid="{D5CDD505-2E9C-101B-9397-08002B2CF9AE}" pid="44" name="DocumentDate">
    <vt:lpwstr>2024-07-17T00:00:00Z</vt:lpwstr>
  </property>
  <property fmtid="{D5CDD505-2E9C-101B-9397-08002B2CF9AE}" pid="45" name="EAReceivedDate">
    <vt:lpwstr>2024-07-17T00:00:00Z</vt:lpwstr>
  </property>
</Properties>
</file>