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 yWindow="5520" windowWidth="28815" windowHeight="9435"/>
  </bookViews>
  <sheets>
    <sheet name="Standard Permit GRA1" sheetId="1" r:id="rId1"/>
  </sheets>
  <calcPr calcId="125725"/>
</workbook>
</file>

<file path=xl/calcChain.xml><?xml version="1.0" encoding="utf-8"?>
<calcChain xmlns="http://schemas.openxmlformats.org/spreadsheetml/2006/main">
  <c r="H86" i="1"/>
  <c r="I86"/>
  <c r="H85"/>
  <c r="J85" s="1"/>
  <c r="K85" s="1"/>
  <c r="I85"/>
  <c r="H84"/>
  <c r="I84"/>
  <c r="H83"/>
  <c r="I83"/>
  <c r="H82"/>
  <c r="I82"/>
  <c r="H81"/>
  <c r="I81"/>
  <c r="H80"/>
  <c r="I80"/>
  <c r="H79"/>
  <c r="I79"/>
  <c r="H78"/>
  <c r="I78"/>
  <c r="H77"/>
  <c r="I77"/>
  <c r="H76"/>
  <c r="I76"/>
  <c r="H75"/>
  <c r="I75"/>
  <c r="H74"/>
  <c r="I74"/>
  <c r="H73"/>
  <c r="I73"/>
  <c r="H72"/>
  <c r="I72"/>
  <c r="H71"/>
  <c r="I71"/>
  <c r="I70"/>
  <c r="H70"/>
  <c r="I69"/>
  <c r="H69"/>
  <c r="H68"/>
  <c r="I68"/>
  <c r="H67"/>
  <c r="I67"/>
  <c r="J79" l="1"/>
  <c r="K79" s="1"/>
  <c r="J71"/>
  <c r="K71" s="1"/>
  <c r="J74"/>
  <c r="K74" s="1"/>
  <c r="J76"/>
  <c r="K76" s="1"/>
  <c r="J78"/>
  <c r="K78" s="1"/>
  <c r="J80"/>
  <c r="K80" s="1"/>
  <c r="J82"/>
  <c r="K82" s="1"/>
  <c r="J70"/>
  <c r="K70" s="1"/>
  <c r="J72"/>
  <c r="K72" s="1"/>
  <c r="J69"/>
  <c r="K69" s="1"/>
  <c r="J73"/>
  <c r="K73" s="1"/>
  <c r="J75"/>
  <c r="K75" s="1"/>
  <c r="J77"/>
  <c r="K77" s="1"/>
  <c r="J81"/>
  <c r="K81" s="1"/>
  <c r="J83"/>
  <c r="K83" s="1"/>
  <c r="J67"/>
  <c r="K67" s="1"/>
  <c r="J86"/>
  <c r="K86" s="1"/>
  <c r="J84"/>
  <c r="K84" s="1"/>
  <c r="J68"/>
  <c r="K68" s="1"/>
</calcChain>
</file>

<file path=xl/comments1.xml><?xml version="1.0" encoding="utf-8"?>
<comments xmlns="http://schemas.openxmlformats.org/spreadsheetml/2006/main">
  <authors>
    <author>Roger Yearsley</author>
  </authors>
  <commentList>
    <comment ref="B31" authorId="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31" authorId="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31" authorId="0">
      <text>
        <r>
          <rPr>
            <b/>
            <sz val="10"/>
            <color indexed="81"/>
            <rFont val="Arial"/>
            <family val="2"/>
          </rPr>
          <t xml:space="preserve">Harm </t>
        </r>
        <r>
          <rPr>
            <sz val="10"/>
            <color indexed="81"/>
            <rFont val="Arial"/>
            <family val="2"/>
          </rPr>
          <t>may arise when a specific hazard is realised.</t>
        </r>
      </text>
    </comment>
    <comment ref="E31" authorId="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31" authorId="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31" authorId="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31" authorId="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31" authorId="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<sst xmlns="http://schemas.openxmlformats.org/spreadsheetml/2006/main" count="295" uniqueCount="157">
  <si>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</si>
  <si>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</si>
  <si>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</si>
  <si>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</si>
  <si>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</si>
  <si>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</si>
  <si>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</si>
  <si>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</si>
  <si>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</si>
  <si>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</si>
  <si>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</si>
  <si>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</si>
  <si>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</si>
  <si>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</si>
  <si>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</si>
  <si>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</si>
  <si>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</si>
  <si>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</si>
  <si>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</si>
  <si>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</si>
  <si>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</si>
  <si>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</si>
  <si>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</si>
  <si>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</si>
  <si>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</si>
  <si>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</si>
  <si>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</si>
  <si>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</si>
  <si>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</si>
  <si>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</si>
  <si>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</si>
  <si>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</si>
  <si>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</si>
  <si>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</si>
  <si>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</si>
  <si>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What is the magnitude of the risk after management? (This residual risk will be controlled by Compliance Assessment).</t>
  </si>
  <si>
    <t>Location of environmentally sensitive sites (km / m):</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</si>
  <si>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</si>
  <si>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</si>
  <si>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</si>
  <si>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</si>
  <si>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</si>
  <si>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</si>
  <si>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</si>
  <si>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</si>
  <si>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</si>
  <si>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</si>
  <si>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Flood waters</t>
  </si>
  <si>
    <t>Direct run-off from site across ground surface, via surface water drains, ditches etc.</t>
  </si>
  <si>
    <t>Groundwater</t>
  </si>
  <si>
    <t>Any</t>
  </si>
  <si>
    <t>Nuisance, loss of amenity and harm to animal health</t>
  </si>
  <si>
    <t>Local human population and local environment</t>
  </si>
  <si>
    <t>Direct physical contact</t>
  </si>
  <si>
    <t xml:space="preserve">Abstraction from watercourse downstream of facility (for agricultural or potable use). </t>
  </si>
  <si>
    <t>Acute effects, closure of abstraction intakes.</t>
  </si>
  <si>
    <t>Parameter 7</t>
  </si>
  <si>
    <t>The scope of the permit and associated rules is defined by the following risk criteria:</t>
  </si>
  <si>
    <t xml:space="preserve">As above </t>
  </si>
  <si>
    <t>Air transport then deposition</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</si>
  <si>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</si>
  <si>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</si>
  <si>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</si>
  <si>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</si>
  <si>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</si>
  <si>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</si>
  <si>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</si>
  <si>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</si>
  <si>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</si>
  <si>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</si>
  <si>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</si>
  <si>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Nuisance, loss of amenity, loss of sleep.</t>
  </si>
  <si>
    <t xml:space="preserve">Noise through the air and vibration through the ground. </t>
  </si>
  <si>
    <t>Local human population and / or livestock after gaining unauthorised access to the waste operation</t>
  </si>
  <si>
    <t>Local human population and local environment.</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</si>
  <si>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</si>
  <si>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</si>
  <si>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</si>
  <si>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</si>
  <si>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</si>
  <si>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</si>
  <si>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Direct run-off from site across ground surface, via surface water drains, ditches etc. then abstraction.</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</si>
  <si>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</si>
  <si>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</si>
  <si>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</si>
  <si>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</si>
  <si>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</si>
  <si>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</si>
  <si>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5</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</si>
  <si>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</si>
  <si>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</si>
  <si>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</si>
  <si>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</si>
  <si>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</si>
  <si>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</si>
  <si>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</si>
  <si>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Spillage of liquids, leachate from waste, contaminated rainwater run-off from waste e.g. containing suspended solids.</t>
  </si>
  <si>
    <t>Parameter 8</t>
  </si>
  <si>
    <t>Chronic effects: deterioration of water quality</t>
  </si>
  <si>
    <t>Local human population and all surface waters close to and downstream of site.</t>
  </si>
  <si>
    <t>Serious Fire</t>
  </si>
  <si>
    <t>Nuisance, harm to human health, loss of amenity, deterioration of water quality</t>
  </si>
  <si>
    <t>Air transport then inhalation or deposition.  Direct run off of fire water across site to surface waters.</t>
  </si>
  <si>
    <t>Loss of amenity, deterioration of water quality</t>
  </si>
  <si>
    <t>Direct run off of fire water across site to surface waters.</t>
  </si>
  <si>
    <t>Greater than 50m (see below)</t>
  </si>
  <si>
    <t>Environmental Risk Assessment for Bespoke Permit Application - re existing SR Permit No. EPR/DB3704KC (EAWML 402972)</t>
  </si>
  <si>
    <t>Facility:</t>
  </si>
  <si>
    <t xml:space="preserve">
  </t>
  </si>
  <si>
    <t>Plasterboard Recycling Solutions Ltd., Thruxton Aerodrome, Unit T2, Hangar 14, Thruxton, Andover, Hants.  SP11 8PW</t>
  </si>
  <si>
    <t>Waste Operation: Household, Commercial and Industrial Waste Transfer Station with treatment - restricted to plasterboard wastes by MS</t>
  </si>
  <si>
    <t>Quantity of waste accepted at the facility: &lt;175,000 tonnes per annum.</t>
  </si>
  <si>
    <t>All wastes shall be bulked, transferred or treated inside the building, except for specified low-risk wastes recovered from the treatment processes that may be stored in enclosed or covered containers on an impermeable surface within the external permitted area.</t>
  </si>
  <si>
    <t xml:space="preserve">The only point source discharges to controlled waters or groundwater are surface water from the roofs of buildings or from external operational areas.  </t>
  </si>
  <si>
    <t xml:space="preserve">The site is not within 500m of a European Site (candidate or Special Area of Conservation, proposed or Special Protection Area or Ramsar site) or a Site of Special Scientific Interest (SSSI).  </t>
  </si>
  <si>
    <t>Permitted activities - The storage and repackaging of waste (D15, R13, D14) and treatment consisting only of manual sorting, separation, screening, baling, shredding, crushing or compaction (D9, R3, R4, R5).</t>
  </si>
  <si>
    <t>Permitted waste types - Non hazardous Household, Commercial and Industrial Wastes, but restricted to plasterboard wastes for the purposes of this ERA and current site usage.</t>
  </si>
  <si>
    <t>Activities are not carried out within 50m of any well, spring or borehole used for the supply of water for human consumption (including private water supplies).</t>
  </si>
  <si>
    <t>Standard Rules</t>
  </si>
  <si>
    <t>SR:</t>
  </si>
  <si>
    <t>ERA:</t>
  </si>
  <si>
    <t>Environmental Risk Assessment</t>
  </si>
  <si>
    <t>MS:</t>
  </si>
  <si>
    <t>Management System</t>
  </si>
  <si>
    <t>DMP:</t>
  </si>
  <si>
    <t>Dust Management Plan</t>
  </si>
  <si>
    <t>By following the procedures detailed in the MS and DMP.  Staff training to ensure dust containment systems are in place and used correctly.  Building and plant maintenanace to minimise risk of dust escape.  Cleaning of delivery and collection vehicles and mobile plant before leaving the building to prevent dust leaving the building.  Washing and sweeping external surfaces to remove dust and sludge transferred by vehicle/plant wheels.</t>
  </si>
  <si>
    <t>The handling and treatment of plasterboard wastes does create gypsum dust, but the activity is fully contained within a sealed building, fitted with fast-acting doors and a dust suppression system that operates around the vehicle door whilst open.  Gypsum dust is not a bioaerosol.  Nearest residential property is over 500 metres away.  Very few commercial neighbours in close proximity to site, and very low risk of any exposure to airborne gypsum.</t>
  </si>
  <si>
    <t>Releases of particulate matter (gypsum dust).</t>
  </si>
  <si>
    <t>As above.  If necessary, litter-picking would be undertaken both within and around the site.</t>
  </si>
  <si>
    <t xml:space="preserve">Gypsum dust is heavy, so no risk of reaching local residents, given the distances involved.  Occasional mild complaints of dust escape received from one immediate commercial neighbour, but over two years ago, prior to improvements to vehicle door operation and dust suppression system. </t>
  </si>
  <si>
    <t>The majority of site activities take place within a sealed building.  Very little litter is created by processing plasterboard, other then the backing paper, which is stored and loaded within the building and is treated as a product.  All staff, drivers and visitors are encouraged to dispose of their own waste (food packaging, cigarette butts, etc.) in the bins provided.  If litter is discovered, all staff are trained to pick it up and contain it immediately.  No livestock is kept within 500 metres of the site.</t>
  </si>
  <si>
    <t>Some gypsum dust and sludge can be transferred onto external surfaces on the tyres of vehicles leaving the building.  However, all of the external surfaces within the permitted area are now concreted, making it much easier to remove such deposits with the road-sweeper permanently based on site.   If necessary, the road-sweeper is used to dampen and clean the immediate approach roads to the site.  Thruxton Aerodrome's private internal roads extend to more that 500 metres before joining the public highway.</t>
  </si>
  <si>
    <t>As above.  Vehicles and their wheels are cleaned as effectively as possible before leaving the enclosed building.  Any residual gypsum transferred to external surfaces will be swept up as soon as possible.</t>
  </si>
  <si>
    <t xml:space="preserve">There is no odour or risk of putrefaction associated with plasterboard or its constituent products.  </t>
  </si>
  <si>
    <t>Relatively quiet operation, mostly taking place within an enclosed building.  Residential properties over 500 metres away.  Noise levels very low, even for commercial neighbours.</t>
  </si>
  <si>
    <t>Plasterboard and its constituent components offer no food value to scavengers and a hostile environment for pests.</t>
  </si>
  <si>
    <t>As above - no insect pests have been experienced in the last six years of operation.</t>
  </si>
  <si>
    <t xml:space="preserve">No evidence of flooding in living memory.  Tilhill Brook is located to the south of the site flowing east into Thruxton Village, but the first &gt;100 metres of its course was dry or was lightly puddled during recent heavy and sustained rainfall across England (19/01/2021).  Plasterboard and its constituent products are non-hazardous.  All wastes are stored within the sealed building or in secure containers, so the likelihood of escape is very low in the unlikely event of a flood occurring in the area.  </t>
  </si>
  <si>
    <t>The site is remotely located on private land within the curtilage of an aerodrome and motor racing circuit.           There is no public right of way, other than for legitimate access to businesses based within the estate.  The external area of the permitted area is fully secured by substantial fencing and the building is fully secured when not in operation.  All plant and mobile equipment is stored within the secured building outside operational times.  24/7 CCTV is in operation around the site, which is accessible remotely by senior staff.  Plasterboard and its constituent components are non-hazardous.  No livestock in the vicinity.</t>
  </si>
  <si>
    <t>Largely as above,  Plasterboard and its constituent products are non-flammable.</t>
  </si>
  <si>
    <t>Plasterboard and its constituent products are non-flammable.</t>
  </si>
  <si>
    <t>As above.  Also see FPP.</t>
  </si>
  <si>
    <t>Plasterboard and its constituent components are non-hazardous and non-putrescible.  Most waste and products are stored within the sealed building.  A small quantity of residual waste is stored externally in enclosed containers on sealed concrete surfaces.</t>
  </si>
  <si>
    <t>As above.  Bunded containment of fuels and oils.  Spillage procedures for vehicles and plant detailed in MS.</t>
  </si>
  <si>
    <t>FPP:</t>
  </si>
  <si>
    <t>Fire Prevention Plan</t>
  </si>
  <si>
    <t>As above.  No known local abstraction.</t>
  </si>
  <si>
    <t xml:space="preserve">As above.  Activities are not within 50m of any well, spring or borehole used for the supply of water for human consumption (including private water suplies). </t>
  </si>
  <si>
    <t>As above.  Activities are not within 50m of any well, spring or borehole used for the supply of water for human consumption (including private water suplies).  Bunded containment of fuels and oils.  Spillage procedures for vehicles and plant detailed in MS.</t>
  </si>
  <si>
    <t>As above.  No recreational waters within I km.</t>
  </si>
  <si>
    <t>Habitat within 500 metres of site - Coastal and Floodplain Grazing Marsh alongside Pilhill Brook</t>
  </si>
  <si>
    <t>Despite its designation, there has been no grazing of this strip of land in living memory.  It starts more than 50 metres south of the site and runs in an easterly direction along the route of Pilhill Brook, the first 100 metres of which is dry even in very wet weather.  The area consists of scrubby grassland, which has been disturbed by the creation of earth bunds adjacent to the south side of the brook.  Plasterboard and its constituent components are non-hazardous and non-putrescible, so the site poses a very low risk to this area in any circumstances.</t>
  </si>
  <si>
    <t>Habitat within 500 metres of site - Deciduous Woodland adjacent to A303.</t>
  </si>
  <si>
    <t>This is a small woodland located over 200 metres south of the site. It is highly unlikely that any harm could be inflicted on it by activities at the site.</t>
  </si>
  <si>
    <t>Chris O'Brien, Paul Cairns and Gary Abrams</t>
  </si>
  <si>
    <t>Site activities are currently limited to the receipt and treatment of a single waste stream, but plasterboard and its constituent products represent a very low risk to human health and the environment, whilst also being non-flammable.</t>
  </si>
</sst>
</file>

<file path=xl/styles.xml><?xml version="1.0" encoding="utf-8"?>
<styleSheet xmlns="http://schemas.openxmlformats.org/spreadsheetml/2006/main">
  <fonts count="11">
    <font>
      <sz val="10"/>
      <name val="Arial"/>
    </font>
    <font>
      <b/>
      <sz val="10"/>
      <name val="Arial"/>
      <family val="2"/>
    </font>
    <font>
      <b/>
      <sz val="12"/>
      <name val="Arial"/>
      <family val="2"/>
    </font>
    <font>
      <sz val="12"/>
      <name val="Arial"/>
      <family val="2"/>
    </font>
    <font>
      <b/>
      <sz val="12"/>
      <name val="Arial"/>
      <family val="2"/>
    </font>
    <font>
      <b/>
      <sz val="14"/>
      <name val="Arial"/>
      <family val="2"/>
    </font>
    <font>
      <sz val="8"/>
      <color indexed="81"/>
      <name val="Tahoma"/>
      <family val="2"/>
    </font>
    <font>
      <sz val="10"/>
      <color indexed="81"/>
      <name val="Arial"/>
      <family val="2"/>
    </font>
    <font>
      <b/>
      <sz val="10"/>
      <color indexed="81"/>
      <name val="Arial"/>
      <family val="2"/>
    </font>
    <font>
      <b/>
      <sz val="10"/>
      <name val="Arial"/>
      <family val="2"/>
    </font>
    <font>
      <sz val="10"/>
      <name val="Arial"/>
      <family val="2"/>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s>
  <borders count="25">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right/>
      <top/>
      <bottom style="hair">
        <color auto="1"/>
      </bottom>
      <diagonal/>
    </border>
    <border>
      <left style="thin">
        <color indexed="64"/>
      </left>
      <right/>
      <top style="thin">
        <color indexed="64"/>
      </top>
      <bottom style="thin">
        <color indexed="64"/>
      </bottom>
      <diagonal/>
    </border>
  </borders>
  <cellStyleXfs count="1">
    <xf numFmtId="0" fontId="0" fillId="0" borderId="0"/>
  </cellStyleXfs>
  <cellXfs count="116">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0" xfId="0" applyFill="1" applyBorder="1"/>
    <xf numFmtId="0" fontId="0" fillId="0" borderId="0" xfId="0" applyFill="1"/>
    <xf numFmtId="0" fontId="0" fillId="2" borderId="8" xfId="0" applyFill="1" applyBorder="1" applyAlignment="1">
      <alignment horizontal="centerContinuous" vertical="top"/>
    </xf>
    <xf numFmtId="0" fontId="4" fillId="2" borderId="9" xfId="0" applyFont="1" applyFill="1" applyBorder="1" applyAlignment="1">
      <alignment vertical="center"/>
    </xf>
    <xf numFmtId="0" fontId="4" fillId="2" borderId="8" xfId="0" applyFont="1" applyFill="1" applyBorder="1" applyAlignment="1">
      <alignment horizontal="centerContinuous" vertical="center"/>
    </xf>
    <xf numFmtId="0" fontId="4" fillId="2" borderId="8" xfId="0" applyFont="1" applyFill="1" applyBorder="1" applyAlignment="1">
      <alignment vertical="center"/>
    </xf>
    <xf numFmtId="0" fontId="2" fillId="2" borderId="9" xfId="0" applyFont="1" applyFill="1" applyBorder="1" applyAlignment="1">
      <alignment horizontal="centerContinuous" vertical="center"/>
    </xf>
    <xf numFmtId="0" fontId="0" fillId="2" borderId="10" xfId="0" applyFill="1" applyBorder="1" applyAlignment="1">
      <alignment horizontal="centerContinuous" vertical="center"/>
    </xf>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7" borderId="0" xfId="0" applyFill="1" applyProtection="1"/>
    <xf numFmtId="0" fontId="0" fillId="7" borderId="14" xfId="0" applyFill="1" applyBorder="1" applyProtection="1"/>
    <xf numFmtId="0" fontId="0" fillId="7" borderId="15"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9" fillId="0" borderId="0" xfId="0" applyFont="1" applyFill="1" applyBorder="1"/>
    <xf numFmtId="0" fontId="9"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9" fillId="0" borderId="0" xfId="0" applyFont="1" applyFill="1" applyBorder="1" applyProtection="1"/>
    <xf numFmtId="0" fontId="9" fillId="0" borderId="0" xfId="0" applyFont="1" applyFill="1" applyBorder="1" applyAlignment="1" applyProtection="1">
      <alignment horizontal="right"/>
    </xf>
    <xf numFmtId="0" fontId="0" fillId="5" borderId="16" xfId="0" applyFill="1" applyBorder="1" applyAlignment="1" applyProtection="1">
      <alignment vertical="top" wrapText="1"/>
      <protection locked="0"/>
    </xf>
    <xf numFmtId="0" fontId="0" fillId="5" borderId="17" xfId="0" applyFill="1" applyBorder="1" applyAlignment="1" applyProtection="1">
      <alignment vertical="top" wrapText="1"/>
      <protection locked="0"/>
    </xf>
    <xf numFmtId="0" fontId="1" fillId="2" borderId="18" xfId="0" applyFont="1" applyFill="1" applyBorder="1" applyAlignment="1">
      <alignment horizontal="center" vertical="top" wrapText="1"/>
    </xf>
    <xf numFmtId="0" fontId="1" fillId="3" borderId="19" xfId="0" applyFont="1" applyFill="1" applyBorder="1" applyAlignment="1">
      <alignment vertical="top" wrapText="1"/>
    </xf>
    <xf numFmtId="0" fontId="0" fillId="0" borderId="0" xfId="0"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10" fillId="0" borderId="11" xfId="0" applyFont="1" applyBorder="1" applyAlignment="1" applyProtection="1">
      <alignment vertical="top" wrapText="1"/>
      <protection locked="0"/>
    </xf>
    <xf numFmtId="0" fontId="10" fillId="0" borderId="5" xfId="0" applyFont="1" applyBorder="1" applyAlignment="1" applyProtection="1">
      <alignment vertical="top" wrapText="1"/>
      <protection locked="0"/>
    </xf>
    <xf numFmtId="0" fontId="10" fillId="0" borderId="22" xfId="0" applyFont="1" applyBorder="1" applyAlignment="1">
      <alignment vertical="top" wrapText="1"/>
    </xf>
    <xf numFmtId="0" fontId="10" fillId="10" borderId="22" xfId="0" applyFont="1" applyFill="1" applyBorder="1" applyAlignment="1">
      <alignment vertical="top" wrapText="1"/>
    </xf>
    <xf numFmtId="0" fontId="5" fillId="0" borderId="0" xfId="0" applyFont="1" applyAlignment="1"/>
    <xf numFmtId="0" fontId="0" fillId="0" borderId="0" xfId="0" applyAlignment="1"/>
    <xf numFmtId="0" fontId="0" fillId="0" borderId="0" xfId="0" applyAlignment="1">
      <alignment horizontal="left" vertical="top"/>
    </xf>
    <xf numFmtId="0" fontId="10" fillId="5" borderId="16" xfId="0" applyFont="1" applyFill="1" applyBorder="1" applyAlignment="1" applyProtection="1">
      <alignment vertical="top" wrapText="1"/>
      <protection locked="0"/>
    </xf>
    <xf numFmtId="0" fontId="10" fillId="5" borderId="17" xfId="0" applyFont="1" applyFill="1" applyBorder="1" applyAlignment="1" applyProtection="1">
      <alignment vertical="top" wrapText="1"/>
      <protection locked="0"/>
    </xf>
    <xf numFmtId="0" fontId="10" fillId="0" borderId="7" xfId="0" applyFont="1" applyFill="1" applyBorder="1" applyAlignment="1" applyProtection="1">
      <alignment vertical="top" wrapText="1"/>
      <protection locked="0"/>
    </xf>
    <xf numFmtId="0" fontId="10" fillId="0" borderId="12" xfId="0" applyFont="1" applyBorder="1" applyAlignment="1" applyProtection="1">
      <alignment vertical="top" wrapText="1"/>
      <protection locked="0"/>
    </xf>
    <xf numFmtId="0" fontId="10" fillId="5" borderId="16" xfId="0" applyNumberFormat="1" applyFont="1" applyFill="1" applyBorder="1" applyAlignment="1" applyProtection="1">
      <alignment vertical="top" wrapText="1"/>
      <protection locked="0"/>
    </xf>
    <xf numFmtId="0" fontId="10" fillId="0" borderId="5" xfId="0" applyNumberFormat="1" applyFont="1" applyBorder="1" applyAlignment="1" applyProtection="1">
      <alignment vertical="top" wrapText="1"/>
      <protection locked="0"/>
    </xf>
    <xf numFmtId="0" fontId="10" fillId="5" borderId="21" xfId="0" applyFont="1" applyFill="1" applyBorder="1" applyAlignment="1" applyProtection="1">
      <alignment vertical="top" wrapText="1"/>
      <protection locked="0"/>
    </xf>
    <xf numFmtId="0" fontId="10" fillId="5" borderId="20" xfId="0" applyFont="1" applyFill="1" applyBorder="1" applyAlignment="1" applyProtection="1">
      <alignment vertical="top" wrapText="1"/>
      <protection locked="0"/>
    </xf>
    <xf numFmtId="0" fontId="10" fillId="0" borderId="17" xfId="0" applyFont="1" applyBorder="1" applyAlignment="1">
      <alignment vertical="top" wrapText="1"/>
    </xf>
    <xf numFmtId="0" fontId="10" fillId="10" borderId="17" xfId="0" applyFont="1" applyFill="1" applyBorder="1" applyAlignment="1">
      <alignment vertical="top" wrapText="1"/>
    </xf>
    <xf numFmtId="0" fontId="10" fillId="0" borderId="0" xfId="0" applyFont="1"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18" xfId="0" applyBorder="1" applyAlignment="1" applyProtection="1">
      <alignment vertical="top" wrapText="1"/>
      <protection locked="0"/>
    </xf>
    <xf numFmtId="0" fontId="10" fillId="5" borderId="2" xfId="0" applyFont="1" applyFill="1" applyBorder="1" applyAlignment="1" applyProtection="1">
      <alignment vertical="top" wrapText="1"/>
      <protection locked="0"/>
    </xf>
    <xf numFmtId="0" fontId="10" fillId="5" borderId="22" xfId="0" applyFont="1" applyFill="1" applyBorder="1" applyAlignment="1" applyProtection="1">
      <alignment vertical="top" wrapText="1"/>
      <protection locked="0"/>
    </xf>
    <xf numFmtId="0" fontId="1" fillId="8" borderId="22" xfId="0" applyFont="1" applyFill="1" applyBorder="1" applyAlignment="1" applyProtection="1">
      <alignment vertical="top" wrapText="1"/>
      <protection locked="0"/>
    </xf>
    <xf numFmtId="0" fontId="1" fillId="8" borderId="24" xfId="0" applyFont="1" applyFill="1" applyBorder="1" applyAlignment="1" applyProtection="1">
      <alignment vertical="top" wrapText="1"/>
      <protection locked="0"/>
    </xf>
    <xf numFmtId="0" fontId="10" fillId="0" borderId="22" xfId="0" applyFont="1" applyFill="1" applyBorder="1" applyAlignment="1" applyProtection="1">
      <alignment vertical="top" wrapText="1"/>
      <protection locked="0"/>
    </xf>
    <xf numFmtId="0" fontId="10" fillId="0" borderId="24" xfId="0" applyFont="1" applyFill="1" applyBorder="1" applyAlignment="1" applyProtection="1">
      <alignment vertical="top" wrapText="1"/>
      <protection locked="0"/>
    </xf>
    <xf numFmtId="0" fontId="10" fillId="0" borderId="2" xfId="0" applyNumberFormat="1" applyFont="1" applyBorder="1" applyAlignment="1" applyProtection="1">
      <alignment vertical="top" wrapText="1"/>
      <protection locked="0"/>
    </xf>
    <xf numFmtId="0" fontId="10" fillId="0" borderId="22" xfId="0" applyFont="1" applyBorder="1" applyAlignment="1" applyProtection="1">
      <alignment vertical="top" wrapText="1"/>
      <protection locked="0"/>
    </xf>
    <xf numFmtId="0" fontId="0" fillId="5" borderId="2" xfId="0" applyFill="1" applyBorder="1" applyAlignment="1" applyProtection="1">
      <alignment vertical="top" wrapText="1"/>
      <protection locked="0"/>
    </xf>
    <xf numFmtId="0" fontId="0" fillId="5" borderId="22" xfId="0" applyFill="1" applyBorder="1" applyAlignment="1" applyProtection="1">
      <alignment vertical="top" wrapText="1"/>
      <protection locked="0"/>
    </xf>
    <xf numFmtId="0" fontId="10" fillId="10" borderId="6" xfId="0" applyFont="1" applyFill="1" applyBorder="1" applyAlignment="1">
      <alignment vertical="top" wrapText="1"/>
    </xf>
    <xf numFmtId="0" fontId="10" fillId="10" borderId="3" xfId="0" applyFont="1" applyFill="1" applyBorder="1" applyAlignment="1">
      <alignment vertical="top" wrapText="1"/>
    </xf>
    <xf numFmtId="0" fontId="10" fillId="0" borderId="18" xfId="0" applyFont="1" applyBorder="1" applyAlignment="1">
      <alignment vertical="top" wrapText="1"/>
    </xf>
    <xf numFmtId="0" fontId="1" fillId="11" borderId="17" xfId="0" applyFont="1" applyFill="1" applyBorder="1" applyAlignment="1">
      <alignment vertical="top" wrapText="1"/>
    </xf>
    <xf numFmtId="0" fontId="1" fillId="11" borderId="22" xfId="0" applyFont="1" applyFill="1" applyBorder="1" applyAlignment="1">
      <alignment vertical="top" wrapText="1"/>
    </xf>
    <xf numFmtId="0" fontId="10" fillId="0" borderId="2" xfId="0" applyFont="1" applyBorder="1" applyAlignment="1" applyProtection="1">
      <alignment vertical="top" wrapText="1"/>
      <protection locked="0"/>
    </xf>
    <xf numFmtId="15" fontId="0" fillId="9" borderId="14" xfId="0" applyNumberFormat="1" applyFill="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9" borderId="14" xfId="0" applyFill="1" applyBorder="1" applyAlignment="1" applyProtection="1">
      <alignment vertical="top" wrapText="1"/>
      <protection locked="0"/>
    </xf>
    <xf numFmtId="0" fontId="10" fillId="9" borderId="14" xfId="0" applyFont="1" applyFill="1" applyBorder="1" applyAlignment="1" applyProtection="1">
      <alignment vertical="top" wrapText="1"/>
      <protection locked="0"/>
    </xf>
    <xf numFmtId="0" fontId="0" fillId="0" borderId="14" xfId="0" applyBorder="1" applyAlignment="1" applyProtection="1">
      <alignment vertical="top" wrapText="1"/>
      <protection locked="0"/>
    </xf>
    <xf numFmtId="0" fontId="10" fillId="9" borderId="15" xfId="0" applyFont="1" applyFill="1" applyBorder="1" applyAlignment="1" applyProtection="1">
      <alignment vertical="top" wrapText="1"/>
      <protection locked="0"/>
    </xf>
    <xf numFmtId="0" fontId="0" fillId="9" borderId="15" xfId="0" applyFill="1" applyBorder="1" applyAlignment="1" applyProtection="1">
      <alignment vertical="top" wrapText="1"/>
      <protection locked="0"/>
    </xf>
    <xf numFmtId="0" fontId="10" fillId="0" borderId="23" xfId="0" applyFont="1" applyBorder="1" applyAlignment="1">
      <alignment horizontal="left"/>
    </xf>
    <xf numFmtId="0" fontId="0" fillId="0" borderId="23" xfId="0" applyBorder="1" applyAlignment="1">
      <alignment horizontal="left"/>
    </xf>
    <xf numFmtId="0" fontId="10" fillId="0" borderId="5" xfId="0" applyFont="1" applyBorder="1" applyAlignment="1">
      <alignment vertical="top" wrapText="1"/>
    </xf>
    <xf numFmtId="0" fontId="10" fillId="0" borderId="2" xfId="0" applyFont="1" applyBorder="1" applyAlignment="1">
      <alignment vertical="top" wrapText="1"/>
    </xf>
    <xf numFmtId="0" fontId="2" fillId="0" borderId="0" xfId="0" applyFont="1" applyFill="1" applyBorder="1" applyAlignment="1" applyProtection="1">
      <alignment horizontal="left" vertical="top"/>
    </xf>
    <xf numFmtId="0" fontId="0" fillId="0" borderId="0" xfId="0" applyFill="1" applyAlignment="1">
      <alignment horizontal="left" vertical="top"/>
    </xf>
    <xf numFmtId="0" fontId="0" fillId="0" borderId="0" xfId="0" applyFill="1" applyBorder="1" applyAlignment="1">
      <alignment horizontal="left" vertical="top"/>
    </xf>
    <xf numFmtId="0" fontId="0" fillId="0" borderId="0" xfId="0" applyFill="1" applyBorder="1" applyAlignment="1" applyProtection="1">
      <alignment horizontal="left" vertical="center"/>
    </xf>
    <xf numFmtId="0" fontId="0" fillId="0" borderId="0" xfId="0" applyAlignment="1">
      <alignment horizontal="left" vertical="center"/>
    </xf>
    <xf numFmtId="0" fontId="10" fillId="0" borderId="0" xfId="0" applyFont="1" applyFill="1" applyBorder="1" applyAlignment="1" applyProtection="1">
      <alignment horizontal="left" vertical="center" wrapText="1"/>
    </xf>
    <xf numFmtId="0" fontId="10"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0" fillId="0" borderId="0" xfId="0" applyAlignment="1">
      <alignment horizontal="left" vertical="center"/>
    </xf>
    <xf numFmtId="0" fontId="1" fillId="0" borderId="0" xfId="0" applyFont="1" applyFill="1" applyBorder="1" applyAlignment="1" applyProtection="1">
      <alignment horizontal="lef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M124"/>
  <sheetViews>
    <sheetView tabSelected="1" topLeftCell="B1" zoomScaleNormal="100" workbookViewId="0">
      <selection activeCell="L25" sqref="L25"/>
    </sheetView>
  </sheetViews>
  <sheetFormatPr defaultRowHeight="12.75"/>
  <cols>
    <col min="1" max="1" width="0" hidden="1" customWidth="1"/>
    <col min="2" max="2" width="16.7109375" customWidth="1"/>
    <col min="3" max="3" width="16.85546875" customWidth="1"/>
    <col min="4" max="5" width="16.7109375" customWidth="1"/>
    <col min="6" max="6" width="11.85546875" customWidth="1"/>
    <col min="7" max="7" width="9.7109375" customWidth="1"/>
    <col min="8" max="8" width="11.28515625" customWidth="1"/>
    <col min="9" max="9" width="48.42578125" customWidth="1"/>
    <col min="10" max="10" width="62.42578125" customWidth="1"/>
    <col min="11" max="11" width="16.7109375" customWidth="1"/>
  </cols>
  <sheetData>
    <row r="2" spans="1:13" ht="18">
      <c r="B2" s="61" t="s">
        <v>106</v>
      </c>
      <c r="C2" s="62"/>
      <c r="D2" s="62"/>
      <c r="E2" s="62"/>
      <c r="F2" s="62"/>
      <c r="G2" s="62"/>
      <c r="H2" s="62"/>
      <c r="I2" s="62"/>
    </row>
    <row r="3" spans="1:13" ht="12.75" customHeight="1">
      <c r="B3" s="38"/>
      <c r="C3" s="38"/>
      <c r="D3" s="38"/>
      <c r="E3" s="40"/>
      <c r="F3" s="34"/>
      <c r="G3" s="34"/>
      <c r="H3" s="34"/>
      <c r="I3" s="34"/>
      <c r="J3" s="34"/>
      <c r="K3" s="34"/>
    </row>
    <row r="4" spans="1:13" ht="15.75">
      <c r="B4" s="39" t="s">
        <v>107</v>
      </c>
      <c r="C4" s="39"/>
      <c r="D4" s="39"/>
      <c r="E4" s="41"/>
      <c r="F4" s="96" t="s">
        <v>110</v>
      </c>
      <c r="G4" s="96"/>
      <c r="H4" s="96"/>
      <c r="I4" s="96"/>
      <c r="J4" s="96"/>
      <c r="K4" s="35"/>
    </row>
    <row r="5" spans="1:13" ht="9.75" customHeight="1">
      <c r="B5" s="39"/>
      <c r="C5" s="39"/>
      <c r="D5" s="39"/>
      <c r="E5" s="41"/>
      <c r="F5" s="37"/>
      <c r="G5" s="37"/>
      <c r="H5" s="34"/>
      <c r="I5" s="34"/>
      <c r="J5" s="34"/>
      <c r="K5" s="34"/>
    </row>
    <row r="6" spans="1:13" ht="15.75">
      <c r="B6" s="39" t="s">
        <v>0</v>
      </c>
      <c r="C6" s="41"/>
      <c r="D6" s="41"/>
      <c r="E6" s="41"/>
      <c r="F6" s="101" t="s">
        <v>109</v>
      </c>
      <c r="G6" s="102"/>
      <c r="H6" s="102"/>
      <c r="I6" s="102"/>
      <c r="J6" s="102"/>
      <c r="K6" s="35"/>
    </row>
    <row r="7" spans="1:13" ht="15" customHeight="1">
      <c r="B7" s="42"/>
      <c r="C7" s="37"/>
      <c r="D7" s="37"/>
      <c r="E7" s="37"/>
      <c r="F7" s="42" t="s">
        <v>108</v>
      </c>
      <c r="G7" s="42"/>
      <c r="H7" s="42"/>
      <c r="I7" s="42"/>
      <c r="J7" s="42"/>
      <c r="K7" s="34"/>
    </row>
    <row r="8" spans="1:13" ht="15" customHeight="1">
      <c r="B8" s="39" t="s">
        <v>36</v>
      </c>
      <c r="C8" s="41"/>
      <c r="D8" s="41"/>
      <c r="E8" s="41"/>
      <c r="F8" s="97" t="s">
        <v>105</v>
      </c>
      <c r="G8" s="98"/>
      <c r="H8" s="98"/>
      <c r="I8" s="98"/>
      <c r="J8" s="98"/>
      <c r="K8" s="35"/>
    </row>
    <row r="9" spans="1:13" ht="10.5" customHeight="1">
      <c r="B9" s="37"/>
      <c r="C9" s="37"/>
      <c r="D9" s="37"/>
      <c r="E9" s="37"/>
      <c r="F9" s="37"/>
      <c r="G9" s="37"/>
      <c r="H9" s="34"/>
      <c r="I9" s="34"/>
      <c r="J9" s="34"/>
      <c r="K9" s="34"/>
    </row>
    <row r="10" spans="1:13" ht="15.75">
      <c r="B10" s="43" t="s">
        <v>1</v>
      </c>
      <c r="C10" s="37"/>
      <c r="D10" s="37"/>
      <c r="E10" s="37"/>
      <c r="F10" s="99" t="s">
        <v>155</v>
      </c>
      <c r="G10" s="100"/>
      <c r="H10" s="100"/>
      <c r="I10" s="100"/>
      <c r="J10" s="100"/>
      <c r="K10" s="36"/>
    </row>
    <row r="11" spans="1:13" ht="11.25" customHeight="1">
      <c r="B11" s="43"/>
      <c r="C11" s="37"/>
      <c r="D11" s="37"/>
      <c r="E11" s="37"/>
      <c r="F11" s="37"/>
      <c r="G11" s="37"/>
      <c r="H11" s="38"/>
      <c r="I11" s="34"/>
      <c r="J11" s="34"/>
      <c r="K11" s="34"/>
    </row>
    <row r="12" spans="1:13" ht="15.75">
      <c r="B12" s="39" t="s">
        <v>2</v>
      </c>
      <c r="C12" s="37"/>
      <c r="D12" s="37"/>
      <c r="E12" s="37"/>
      <c r="F12" s="94">
        <v>44217</v>
      </c>
      <c r="G12" s="95"/>
      <c r="H12" s="95"/>
      <c r="I12" s="95"/>
      <c r="J12" s="95"/>
      <c r="K12" s="35"/>
    </row>
    <row r="13" spans="1:13" ht="15.75">
      <c r="B13" s="39"/>
      <c r="C13" s="37"/>
      <c r="D13" s="37"/>
      <c r="E13" s="37"/>
      <c r="F13" s="37"/>
      <c r="G13" s="37"/>
      <c r="H13" s="39"/>
      <c r="I13" s="37"/>
      <c r="J13" s="37"/>
      <c r="K13" s="37"/>
    </row>
    <row r="14" spans="1:13" ht="29.25" customHeight="1">
      <c r="A14" s="11"/>
      <c r="B14" s="105"/>
      <c r="C14" s="115" t="s">
        <v>57</v>
      </c>
      <c r="D14" s="115"/>
      <c r="E14" s="115"/>
      <c r="F14" s="115"/>
      <c r="G14" s="115"/>
      <c r="H14" s="115"/>
      <c r="I14" s="115"/>
      <c r="J14" s="115"/>
      <c r="K14" s="115"/>
      <c r="L14" s="11"/>
      <c r="M14" s="11"/>
    </row>
    <row r="15" spans="1:13" ht="29.25" customHeight="1">
      <c r="A15" s="11"/>
      <c r="B15" s="105"/>
      <c r="C15" s="109" t="s">
        <v>31</v>
      </c>
      <c r="D15" s="110" t="s">
        <v>115</v>
      </c>
      <c r="E15" s="110"/>
      <c r="F15" s="110"/>
      <c r="G15" s="110"/>
      <c r="H15" s="110"/>
      <c r="I15" s="110"/>
      <c r="J15" s="110"/>
      <c r="K15" s="110"/>
      <c r="L15" s="11"/>
      <c r="M15" s="11"/>
    </row>
    <row r="16" spans="1:13" ht="29.25" customHeight="1">
      <c r="A16" s="11"/>
      <c r="B16" s="63"/>
      <c r="C16" s="109" t="s">
        <v>32</v>
      </c>
      <c r="D16" s="111" t="s">
        <v>116</v>
      </c>
      <c r="E16" s="111"/>
      <c r="F16" s="111"/>
      <c r="G16" s="111"/>
      <c r="H16" s="111"/>
      <c r="I16" s="111"/>
      <c r="J16" s="111"/>
      <c r="K16" s="111"/>
      <c r="L16" s="11"/>
      <c r="M16" s="11"/>
    </row>
    <row r="17" spans="1:13" ht="29.25" customHeight="1">
      <c r="A17" s="11"/>
      <c r="B17" s="63"/>
      <c r="C17" s="109" t="s">
        <v>33</v>
      </c>
      <c r="D17" s="114" t="s">
        <v>111</v>
      </c>
      <c r="E17" s="114"/>
      <c r="F17" s="114"/>
      <c r="G17" s="114"/>
      <c r="H17" s="114"/>
      <c r="I17" s="114"/>
      <c r="J17" s="114"/>
      <c r="K17" s="114"/>
      <c r="L17" s="11"/>
      <c r="M17" s="11"/>
    </row>
    <row r="18" spans="1:13" ht="29.25" customHeight="1">
      <c r="A18" s="11"/>
      <c r="B18" s="63"/>
      <c r="C18" s="112" t="s">
        <v>37</v>
      </c>
      <c r="D18" s="113" t="s">
        <v>112</v>
      </c>
      <c r="E18" s="113"/>
      <c r="F18" s="113"/>
      <c r="G18" s="113"/>
      <c r="H18" s="113"/>
      <c r="I18" s="113"/>
      <c r="J18" s="113"/>
      <c r="K18" s="113"/>
      <c r="L18" s="11"/>
      <c r="M18" s="11"/>
    </row>
    <row r="19" spans="1:13" ht="29.25" customHeight="1">
      <c r="A19" s="11"/>
      <c r="B19" s="63"/>
      <c r="C19" s="112" t="s">
        <v>88</v>
      </c>
      <c r="D19" s="111" t="s">
        <v>113</v>
      </c>
      <c r="E19" s="111"/>
      <c r="F19" s="111"/>
      <c r="G19" s="111"/>
      <c r="H19" s="111"/>
      <c r="I19" s="111"/>
      <c r="J19" s="111"/>
      <c r="K19" s="111"/>
      <c r="L19" s="11"/>
      <c r="M19" s="11"/>
    </row>
    <row r="20" spans="1:13" ht="29.25" customHeight="1">
      <c r="A20" s="11"/>
      <c r="B20" s="63"/>
      <c r="C20" s="112" t="s">
        <v>38</v>
      </c>
      <c r="D20" s="113" t="s">
        <v>114</v>
      </c>
      <c r="E20" s="113"/>
      <c r="F20" s="113"/>
      <c r="G20" s="113"/>
      <c r="H20" s="113"/>
      <c r="I20" s="113"/>
      <c r="J20" s="113"/>
      <c r="K20" s="113"/>
      <c r="L20" s="11"/>
      <c r="M20" s="11"/>
    </row>
    <row r="21" spans="1:13" ht="29.25" customHeight="1">
      <c r="A21" s="11"/>
      <c r="B21" s="63"/>
      <c r="C21" s="112" t="s">
        <v>56</v>
      </c>
      <c r="D21" s="111" t="s">
        <v>117</v>
      </c>
      <c r="E21" s="111"/>
      <c r="F21" s="111"/>
      <c r="G21" s="111"/>
      <c r="H21" s="111"/>
      <c r="I21" s="111"/>
      <c r="J21" s="111"/>
      <c r="K21" s="111"/>
      <c r="L21" s="11"/>
      <c r="M21" s="11"/>
    </row>
    <row r="22" spans="1:13" ht="29.25" customHeight="1">
      <c r="A22" s="11"/>
      <c r="B22" s="63"/>
      <c r="C22" s="112" t="s">
        <v>97</v>
      </c>
      <c r="D22" s="113" t="s">
        <v>156</v>
      </c>
      <c r="E22" s="113"/>
      <c r="F22" s="113"/>
      <c r="G22" s="113"/>
      <c r="H22" s="113"/>
      <c r="I22" s="113"/>
      <c r="J22" s="113"/>
      <c r="K22" s="113"/>
      <c r="L22" s="11"/>
      <c r="M22" s="11"/>
    </row>
    <row r="23" spans="1:13" ht="29.25" customHeight="1">
      <c r="A23" s="11"/>
      <c r="B23" s="63"/>
      <c r="C23" s="109"/>
      <c r="D23" s="109"/>
      <c r="E23" s="109"/>
      <c r="F23" s="109"/>
      <c r="G23" s="109"/>
      <c r="H23" s="109"/>
      <c r="I23" s="109"/>
      <c r="J23" s="109"/>
      <c r="K23" s="108"/>
      <c r="L23" s="11"/>
      <c r="M23" s="11"/>
    </row>
    <row r="24" spans="1:13" ht="29.25" customHeight="1">
      <c r="A24" s="11"/>
      <c r="B24" s="63"/>
      <c r="C24" s="109" t="s">
        <v>39</v>
      </c>
      <c r="D24" s="112" t="s">
        <v>119</v>
      </c>
      <c r="E24" s="111" t="s">
        <v>118</v>
      </c>
      <c r="F24" s="111"/>
      <c r="G24" s="109"/>
      <c r="H24" s="109"/>
      <c r="I24" s="109"/>
      <c r="J24" s="109"/>
      <c r="K24" s="108"/>
      <c r="L24" s="11"/>
      <c r="M24" s="11"/>
    </row>
    <row r="25" spans="1:13" ht="29.25" customHeight="1">
      <c r="A25" s="11"/>
      <c r="B25" s="63"/>
      <c r="C25" s="109"/>
      <c r="D25" s="112" t="s">
        <v>120</v>
      </c>
      <c r="E25" s="111" t="s">
        <v>121</v>
      </c>
      <c r="F25" s="111"/>
      <c r="G25" s="109"/>
      <c r="H25" s="109"/>
      <c r="I25" s="109"/>
      <c r="J25" s="109"/>
      <c r="K25" s="108"/>
      <c r="L25" s="11"/>
      <c r="M25" s="11"/>
    </row>
    <row r="26" spans="1:13" ht="29.25" customHeight="1">
      <c r="A26" s="11"/>
      <c r="B26" s="63"/>
      <c r="C26" s="109"/>
      <c r="D26" s="112" t="s">
        <v>122</v>
      </c>
      <c r="E26" s="111" t="s">
        <v>123</v>
      </c>
      <c r="F26" s="111"/>
      <c r="G26" s="109"/>
      <c r="H26" s="109"/>
      <c r="I26" s="109"/>
      <c r="J26" s="109"/>
      <c r="K26" s="108"/>
      <c r="L26" s="11"/>
      <c r="M26" s="11"/>
    </row>
    <row r="27" spans="1:13" ht="29.25" customHeight="1">
      <c r="A27" s="11"/>
      <c r="B27" s="63"/>
      <c r="C27" s="109"/>
      <c r="D27" s="112" t="s">
        <v>124</v>
      </c>
      <c r="E27" s="111" t="s">
        <v>125</v>
      </c>
      <c r="F27" s="111"/>
      <c r="G27" s="109"/>
      <c r="H27" s="109"/>
      <c r="I27" s="109"/>
      <c r="J27" s="109"/>
      <c r="K27" s="108"/>
      <c r="L27" s="11"/>
      <c r="M27" s="11"/>
    </row>
    <row r="28" spans="1:13" ht="29.25" customHeight="1">
      <c r="A28" s="11"/>
      <c r="B28" s="63"/>
      <c r="C28" s="109"/>
      <c r="D28" s="112" t="s">
        <v>145</v>
      </c>
      <c r="E28" s="111" t="s">
        <v>146</v>
      </c>
      <c r="F28" s="111"/>
      <c r="G28" s="109"/>
      <c r="H28" s="109"/>
      <c r="I28" s="109"/>
      <c r="J28" s="109"/>
      <c r="K28" s="108"/>
      <c r="L28" s="11"/>
      <c r="M28" s="11"/>
    </row>
    <row r="29" spans="1:13" ht="13.5" thickBot="1">
      <c r="B29" s="106"/>
      <c r="C29" s="106"/>
      <c r="D29" s="106"/>
      <c r="E29" s="106"/>
      <c r="F29" s="107"/>
      <c r="G29" s="106"/>
      <c r="H29" s="106"/>
      <c r="I29" s="106"/>
      <c r="J29" s="106"/>
      <c r="K29" s="106"/>
    </row>
    <row r="30" spans="1:13" ht="28.5" customHeight="1" thickTop="1">
      <c r="A30" s="2"/>
      <c r="B30" s="16" t="s">
        <v>3</v>
      </c>
      <c r="C30" s="12"/>
      <c r="D30" s="12"/>
      <c r="E30" s="12"/>
      <c r="F30" s="13"/>
      <c r="G30" s="14" t="s">
        <v>4</v>
      </c>
      <c r="H30" s="14"/>
      <c r="I30" s="15"/>
      <c r="J30" s="16" t="s">
        <v>34</v>
      </c>
      <c r="K30" s="17"/>
    </row>
    <row r="31" spans="1:13" ht="25.5">
      <c r="A31" s="1"/>
      <c r="B31" s="3" t="s">
        <v>5</v>
      </c>
      <c r="C31" s="4" t="s">
        <v>6</v>
      </c>
      <c r="D31" s="4" t="s">
        <v>7</v>
      </c>
      <c r="E31" s="5" t="s">
        <v>8</v>
      </c>
      <c r="F31" s="3" t="s">
        <v>9</v>
      </c>
      <c r="G31" s="4" t="s">
        <v>10</v>
      </c>
      <c r="H31" s="4" t="s">
        <v>11</v>
      </c>
      <c r="I31" s="5" t="s">
        <v>12</v>
      </c>
      <c r="J31" s="3" t="s">
        <v>13</v>
      </c>
      <c r="K31" s="52" t="s">
        <v>14</v>
      </c>
    </row>
    <row r="32" spans="1:13" ht="121.5" customHeight="1">
      <c r="A32" s="1"/>
      <c r="B32" s="6" t="s">
        <v>15</v>
      </c>
      <c r="C32" s="7" t="s">
        <v>16</v>
      </c>
      <c r="D32" s="7" t="s">
        <v>17</v>
      </c>
      <c r="E32" s="8" t="s">
        <v>18</v>
      </c>
      <c r="F32" s="6" t="s">
        <v>19</v>
      </c>
      <c r="G32" s="7" t="s">
        <v>20</v>
      </c>
      <c r="H32" s="7" t="s">
        <v>21</v>
      </c>
      <c r="I32" s="8" t="s">
        <v>22</v>
      </c>
      <c r="J32" s="6" t="s">
        <v>23</v>
      </c>
      <c r="K32" s="53" t="s">
        <v>35</v>
      </c>
    </row>
    <row r="33" spans="1:11" ht="168.75" customHeight="1">
      <c r="A33" s="31"/>
      <c r="B33" s="26" t="s">
        <v>40</v>
      </c>
      <c r="C33" s="27" t="s">
        <v>128</v>
      </c>
      <c r="D33" s="27" t="s">
        <v>77</v>
      </c>
      <c r="E33" s="28" t="s">
        <v>60</v>
      </c>
      <c r="F33" s="64" t="s">
        <v>25</v>
      </c>
      <c r="G33" s="65" t="s">
        <v>25</v>
      </c>
      <c r="H33" s="55" t="s">
        <v>25</v>
      </c>
      <c r="I33" s="66" t="s">
        <v>127</v>
      </c>
      <c r="J33" s="58" t="s">
        <v>126</v>
      </c>
      <c r="K33" s="32" t="s">
        <v>25</v>
      </c>
    </row>
    <row r="34" spans="1:11" ht="110.25" customHeight="1">
      <c r="A34" s="31"/>
      <c r="B34" s="26" t="s">
        <v>40</v>
      </c>
      <c r="C34" s="27" t="s">
        <v>75</v>
      </c>
      <c r="D34" s="27" t="s">
        <v>41</v>
      </c>
      <c r="E34" s="28" t="s">
        <v>59</v>
      </c>
      <c r="F34" s="50" t="s">
        <v>25</v>
      </c>
      <c r="G34" s="51" t="s">
        <v>25</v>
      </c>
      <c r="H34" s="55" t="s">
        <v>25</v>
      </c>
      <c r="I34" s="66" t="s">
        <v>130</v>
      </c>
      <c r="J34" s="26" t="s">
        <v>93</v>
      </c>
      <c r="K34" s="32" t="s">
        <v>25</v>
      </c>
    </row>
    <row r="35" spans="1:11" ht="165" customHeight="1">
      <c r="A35" s="31"/>
      <c r="B35" s="26" t="s">
        <v>61</v>
      </c>
      <c r="C35" s="27" t="s">
        <v>89</v>
      </c>
      <c r="D35" s="27" t="s">
        <v>51</v>
      </c>
      <c r="E35" s="28" t="s">
        <v>59</v>
      </c>
      <c r="F35" s="64" t="s">
        <v>25</v>
      </c>
      <c r="G35" s="65" t="s">
        <v>25</v>
      </c>
      <c r="H35" s="55" t="s">
        <v>25</v>
      </c>
      <c r="I35" s="66" t="s">
        <v>131</v>
      </c>
      <c r="J35" s="58" t="s">
        <v>129</v>
      </c>
      <c r="K35" s="32" t="s">
        <v>25</v>
      </c>
    </row>
    <row r="36" spans="1:11" ht="157.5" customHeight="1">
      <c r="A36" s="31"/>
      <c r="B36" s="26" t="s">
        <v>40</v>
      </c>
      <c r="C36" s="27" t="s">
        <v>62</v>
      </c>
      <c r="D36" s="27" t="s">
        <v>78</v>
      </c>
      <c r="E36" s="28" t="s">
        <v>63</v>
      </c>
      <c r="F36" s="64" t="s">
        <v>25</v>
      </c>
      <c r="G36" s="65" t="s">
        <v>25</v>
      </c>
      <c r="H36" s="55" t="s">
        <v>25</v>
      </c>
      <c r="I36" s="66" t="s">
        <v>132</v>
      </c>
      <c r="J36" s="58" t="s">
        <v>133</v>
      </c>
      <c r="K36" s="32" t="s">
        <v>25</v>
      </c>
    </row>
    <row r="37" spans="1:11" ht="133.5" customHeight="1">
      <c r="A37" s="31"/>
      <c r="B37" s="26" t="s">
        <v>40</v>
      </c>
      <c r="C37" s="27" t="s">
        <v>43</v>
      </c>
      <c r="D37" s="27" t="s">
        <v>42</v>
      </c>
      <c r="E37" s="28" t="s">
        <v>60</v>
      </c>
      <c r="F37" s="64" t="s">
        <v>24</v>
      </c>
      <c r="G37" s="65" t="s">
        <v>24</v>
      </c>
      <c r="H37" s="55" t="s">
        <v>24</v>
      </c>
      <c r="I37" s="66" t="s">
        <v>134</v>
      </c>
      <c r="J37" s="58" t="s">
        <v>93</v>
      </c>
      <c r="K37" s="67" t="s">
        <v>24</v>
      </c>
    </row>
    <row r="38" spans="1:11" ht="148.5" customHeight="1">
      <c r="A38" s="31"/>
      <c r="B38" s="26" t="s">
        <v>40</v>
      </c>
      <c r="C38" s="27" t="s">
        <v>84</v>
      </c>
      <c r="D38" s="27" t="s">
        <v>71</v>
      </c>
      <c r="E38" s="28" t="s">
        <v>72</v>
      </c>
      <c r="F38" s="64" t="s">
        <v>25</v>
      </c>
      <c r="G38" s="65" t="s">
        <v>25</v>
      </c>
      <c r="H38" s="55" t="s">
        <v>25</v>
      </c>
      <c r="I38" s="66" t="s">
        <v>135</v>
      </c>
      <c r="J38" s="58" t="s">
        <v>93</v>
      </c>
      <c r="K38" s="32" t="s">
        <v>25</v>
      </c>
    </row>
    <row r="39" spans="1:11" ht="189" customHeight="1">
      <c r="A39" s="31"/>
      <c r="B39" s="26" t="s">
        <v>40</v>
      </c>
      <c r="C39" s="27" t="s">
        <v>64</v>
      </c>
      <c r="D39" s="27" t="s">
        <v>90</v>
      </c>
      <c r="E39" s="28" t="s">
        <v>45</v>
      </c>
      <c r="F39" s="64" t="s">
        <v>24</v>
      </c>
      <c r="G39" s="65" t="s">
        <v>24</v>
      </c>
      <c r="H39" s="55" t="s">
        <v>24</v>
      </c>
      <c r="I39" s="66" t="s">
        <v>136</v>
      </c>
      <c r="J39" s="58" t="s">
        <v>93</v>
      </c>
      <c r="K39" s="32" t="s">
        <v>24</v>
      </c>
    </row>
    <row r="40" spans="1:11" ht="189" customHeight="1">
      <c r="A40" s="31"/>
      <c r="B40" s="26" t="s">
        <v>40</v>
      </c>
      <c r="C40" s="27" t="s">
        <v>46</v>
      </c>
      <c r="D40" s="27" t="s">
        <v>44</v>
      </c>
      <c r="E40" s="28" t="s">
        <v>45</v>
      </c>
      <c r="F40" s="68" t="s">
        <v>24</v>
      </c>
      <c r="G40" s="65" t="s">
        <v>24</v>
      </c>
      <c r="H40" s="55" t="s">
        <v>24</v>
      </c>
      <c r="I40" s="66" t="s">
        <v>137</v>
      </c>
      <c r="J40" s="58" t="s">
        <v>93</v>
      </c>
      <c r="K40" s="67" t="s">
        <v>24</v>
      </c>
    </row>
    <row r="41" spans="1:11" ht="131.25" customHeight="1">
      <c r="A41" s="31"/>
      <c r="B41" s="26" t="s">
        <v>52</v>
      </c>
      <c r="C41" s="27" t="s">
        <v>65</v>
      </c>
      <c r="D41" s="27" t="s">
        <v>66</v>
      </c>
      <c r="E41" s="28" t="s">
        <v>47</v>
      </c>
      <c r="F41" s="64" t="s">
        <v>24</v>
      </c>
      <c r="G41" s="65" t="s">
        <v>24</v>
      </c>
      <c r="H41" s="55" t="s">
        <v>24</v>
      </c>
      <c r="I41" s="66" t="s">
        <v>138</v>
      </c>
      <c r="J41" s="58" t="s">
        <v>93</v>
      </c>
      <c r="K41" s="32" t="s">
        <v>24</v>
      </c>
    </row>
    <row r="42" spans="1:11" ht="184.5" customHeight="1">
      <c r="A42" s="31"/>
      <c r="B42" s="26" t="s">
        <v>73</v>
      </c>
      <c r="C42" s="27" t="s">
        <v>67</v>
      </c>
      <c r="D42" s="27" t="s">
        <v>68</v>
      </c>
      <c r="E42" s="28" t="s">
        <v>53</v>
      </c>
      <c r="F42" s="64" t="s">
        <v>25</v>
      </c>
      <c r="G42" s="65" t="s">
        <v>25</v>
      </c>
      <c r="H42" s="55" t="s">
        <v>25</v>
      </c>
      <c r="I42" s="66" t="s">
        <v>139</v>
      </c>
      <c r="J42" s="58" t="s">
        <v>93</v>
      </c>
      <c r="K42" s="32" t="s">
        <v>25</v>
      </c>
    </row>
    <row r="43" spans="1:11" ht="150.75" customHeight="1">
      <c r="A43" s="31"/>
      <c r="B43" s="26" t="s">
        <v>74</v>
      </c>
      <c r="C43" s="27" t="s">
        <v>85</v>
      </c>
      <c r="D43" s="27" t="s">
        <v>86</v>
      </c>
      <c r="E43" s="28" t="s">
        <v>87</v>
      </c>
      <c r="F43" s="64" t="s">
        <v>25</v>
      </c>
      <c r="G43" s="65" t="s">
        <v>25</v>
      </c>
      <c r="H43" s="55" t="s">
        <v>25</v>
      </c>
      <c r="I43" s="66" t="s">
        <v>140</v>
      </c>
      <c r="J43" s="58" t="s">
        <v>142</v>
      </c>
      <c r="K43" s="32" t="s">
        <v>25</v>
      </c>
    </row>
    <row r="44" spans="1:11" ht="116.25" customHeight="1">
      <c r="A44" s="31"/>
      <c r="B44" s="26" t="s">
        <v>52</v>
      </c>
      <c r="C44" s="27" t="s">
        <v>91</v>
      </c>
      <c r="D44" s="27" t="s">
        <v>92</v>
      </c>
      <c r="E44" s="28" t="s">
        <v>93</v>
      </c>
      <c r="F44" s="64" t="s">
        <v>24</v>
      </c>
      <c r="G44" s="65" t="s">
        <v>24</v>
      </c>
      <c r="H44" s="55" t="s">
        <v>24</v>
      </c>
      <c r="I44" s="66" t="s">
        <v>141</v>
      </c>
      <c r="J44" s="58" t="s">
        <v>142</v>
      </c>
      <c r="K44" s="67" t="s">
        <v>24</v>
      </c>
    </row>
    <row r="45" spans="1:11" ht="168" customHeight="1">
      <c r="A45" s="31"/>
      <c r="B45" s="26" t="s">
        <v>95</v>
      </c>
      <c r="C45" s="27" t="s">
        <v>96</v>
      </c>
      <c r="D45" s="27" t="s">
        <v>69</v>
      </c>
      <c r="E45" s="28" t="s">
        <v>48</v>
      </c>
      <c r="F45" s="64" t="s">
        <v>25</v>
      </c>
      <c r="G45" s="65" t="s">
        <v>25</v>
      </c>
      <c r="H45" s="55" t="s">
        <v>25</v>
      </c>
      <c r="I45" s="66" t="s">
        <v>143</v>
      </c>
      <c r="J45" s="69" t="s">
        <v>144</v>
      </c>
      <c r="K45" s="32" t="s">
        <v>24</v>
      </c>
    </row>
    <row r="46" spans="1:11" ht="147" customHeight="1">
      <c r="A46" s="31"/>
      <c r="B46" s="26" t="s">
        <v>95</v>
      </c>
      <c r="C46" s="27" t="s">
        <v>58</v>
      </c>
      <c r="D46" s="27" t="s">
        <v>98</v>
      </c>
      <c r="E46" s="28" t="s">
        <v>83</v>
      </c>
      <c r="F46" s="64" t="s">
        <v>25</v>
      </c>
      <c r="G46" s="51" t="s">
        <v>25</v>
      </c>
      <c r="H46" s="55" t="s">
        <v>25</v>
      </c>
      <c r="I46" s="66" t="s">
        <v>93</v>
      </c>
      <c r="J46" s="69" t="s">
        <v>93</v>
      </c>
      <c r="K46" s="32" t="s">
        <v>25</v>
      </c>
    </row>
    <row r="47" spans="1:11" ht="123.75" customHeight="1">
      <c r="A47" s="31"/>
      <c r="B47" s="26" t="s">
        <v>54</v>
      </c>
      <c r="C47" s="27" t="s">
        <v>75</v>
      </c>
      <c r="D47" s="27" t="s">
        <v>55</v>
      </c>
      <c r="E47" s="28" t="s">
        <v>81</v>
      </c>
      <c r="F47" s="64" t="s">
        <v>25</v>
      </c>
      <c r="G47" s="65" t="s">
        <v>25</v>
      </c>
      <c r="H47" s="55" t="s">
        <v>25</v>
      </c>
      <c r="I47" s="66" t="s">
        <v>147</v>
      </c>
      <c r="J47" s="58" t="s">
        <v>148</v>
      </c>
      <c r="K47" s="32" t="s">
        <v>25</v>
      </c>
    </row>
    <row r="48" spans="1:11" ht="117" customHeight="1">
      <c r="A48" s="31"/>
      <c r="B48" s="29" t="s">
        <v>49</v>
      </c>
      <c r="C48" s="30" t="s">
        <v>75</v>
      </c>
      <c r="D48" s="30" t="s">
        <v>82</v>
      </c>
      <c r="E48" s="54" t="s">
        <v>70</v>
      </c>
      <c r="F48" s="70" t="s">
        <v>25</v>
      </c>
      <c r="G48" s="71" t="s">
        <v>25</v>
      </c>
      <c r="H48" s="56" t="s">
        <v>25</v>
      </c>
      <c r="I48" s="74" t="s">
        <v>143</v>
      </c>
      <c r="J48" s="57" t="s">
        <v>149</v>
      </c>
      <c r="K48" s="33" t="s">
        <v>25</v>
      </c>
    </row>
    <row r="49" spans="1:11" ht="99" customHeight="1">
      <c r="A49" s="31"/>
      <c r="B49" s="76" t="s">
        <v>40</v>
      </c>
      <c r="C49" s="75" t="s">
        <v>76</v>
      </c>
      <c r="D49" s="75" t="s">
        <v>80</v>
      </c>
      <c r="E49" s="77" t="s">
        <v>79</v>
      </c>
      <c r="F49" s="78" t="s">
        <v>24</v>
      </c>
      <c r="G49" s="79" t="s">
        <v>24</v>
      </c>
      <c r="H49" s="81" t="s">
        <v>24</v>
      </c>
      <c r="I49" s="83" t="s">
        <v>150</v>
      </c>
      <c r="J49" s="84" t="s">
        <v>93</v>
      </c>
      <c r="K49" s="77" t="s">
        <v>24</v>
      </c>
    </row>
    <row r="50" spans="1:11" ht="156.75" customHeight="1">
      <c r="A50" s="31"/>
      <c r="B50" s="57" t="s">
        <v>151</v>
      </c>
      <c r="C50" s="30" t="s">
        <v>50</v>
      </c>
      <c r="D50" s="75" t="s">
        <v>94</v>
      </c>
      <c r="E50" s="77" t="s">
        <v>50</v>
      </c>
      <c r="F50" s="70" t="s">
        <v>24</v>
      </c>
      <c r="G50" s="71" t="s">
        <v>24</v>
      </c>
      <c r="H50" s="56" t="s">
        <v>24</v>
      </c>
      <c r="I50" s="74" t="s">
        <v>152</v>
      </c>
      <c r="J50" s="57" t="s">
        <v>93</v>
      </c>
      <c r="K50" s="77" t="s">
        <v>24</v>
      </c>
    </row>
    <row r="51" spans="1:11" ht="156.75" customHeight="1">
      <c r="A51" s="31"/>
      <c r="B51" s="93" t="s">
        <v>153</v>
      </c>
      <c r="C51" s="85" t="s">
        <v>50</v>
      </c>
      <c r="D51" s="30" t="s">
        <v>94</v>
      </c>
      <c r="E51" s="54" t="s">
        <v>50</v>
      </c>
      <c r="F51" s="86" t="s">
        <v>24</v>
      </c>
      <c r="G51" s="87" t="s">
        <v>24</v>
      </c>
      <c r="H51" s="80" t="s">
        <v>24</v>
      </c>
      <c r="I51" s="83" t="s">
        <v>154</v>
      </c>
      <c r="J51" s="93" t="s">
        <v>93</v>
      </c>
      <c r="K51" s="77" t="s">
        <v>24</v>
      </c>
    </row>
    <row r="52" spans="1:11" ht="97.5" customHeight="1">
      <c r="A52" s="9"/>
      <c r="B52" s="103" t="s">
        <v>99</v>
      </c>
      <c r="C52" s="72" t="s">
        <v>100</v>
      </c>
      <c r="D52" s="59" t="s">
        <v>101</v>
      </c>
      <c r="E52" s="90" t="s">
        <v>102</v>
      </c>
      <c r="F52" s="88" t="s">
        <v>24</v>
      </c>
      <c r="G52" s="73" t="s">
        <v>24</v>
      </c>
      <c r="H52" s="91" t="s">
        <v>24</v>
      </c>
      <c r="I52" s="82" t="s">
        <v>141</v>
      </c>
      <c r="J52" s="58" t="s">
        <v>142</v>
      </c>
      <c r="K52" s="77" t="s">
        <v>24</v>
      </c>
    </row>
    <row r="53" spans="1:11" ht="74.25" customHeight="1">
      <c r="A53" s="9"/>
      <c r="B53" s="104" t="s">
        <v>95</v>
      </c>
      <c r="C53" s="59" t="s">
        <v>100</v>
      </c>
      <c r="D53" s="59" t="s">
        <v>103</v>
      </c>
      <c r="E53" s="90" t="s">
        <v>104</v>
      </c>
      <c r="F53" s="89" t="s">
        <v>24</v>
      </c>
      <c r="G53" s="60" t="s">
        <v>24</v>
      </c>
      <c r="H53" s="92" t="s">
        <v>24</v>
      </c>
      <c r="I53" s="82" t="s">
        <v>141</v>
      </c>
      <c r="J53" s="58" t="s">
        <v>142</v>
      </c>
      <c r="K53" s="77" t="s">
        <v>24</v>
      </c>
    </row>
    <row r="54" spans="1:11" ht="15.75">
      <c r="A54" s="9"/>
      <c r="B54" s="49" t="s">
        <v>28</v>
      </c>
      <c r="C54" s="47" t="s">
        <v>29</v>
      </c>
      <c r="D54" s="47"/>
      <c r="E54" s="47"/>
      <c r="F54" s="47"/>
      <c r="G54" s="47"/>
      <c r="H54" s="46"/>
      <c r="I54" s="47"/>
      <c r="J54" s="47"/>
      <c r="K54" s="1"/>
    </row>
    <row r="55" spans="1:11" ht="15.75">
      <c r="A55" s="9"/>
      <c r="B55" s="48"/>
      <c r="C55" s="47" t="s">
        <v>30</v>
      </c>
      <c r="D55" s="47"/>
      <c r="E55" s="47"/>
      <c r="F55" s="47"/>
      <c r="G55" s="47"/>
      <c r="H55" s="46"/>
      <c r="I55" s="47"/>
      <c r="J55" s="47"/>
      <c r="K55" s="1"/>
    </row>
    <row r="56" spans="1:11" ht="15.75">
      <c r="A56" s="9"/>
      <c r="B56" s="48"/>
      <c r="C56" s="47"/>
      <c r="D56" s="47"/>
      <c r="E56" s="47"/>
      <c r="F56" s="47"/>
      <c r="G56" s="47"/>
      <c r="H56" s="46"/>
      <c r="I56" s="47"/>
      <c r="J56" s="47"/>
      <c r="K56" s="1"/>
    </row>
    <row r="57" spans="1:11" ht="15.75" hidden="1">
      <c r="A57" s="9"/>
      <c r="B57" s="48"/>
      <c r="C57" s="47"/>
      <c r="D57" s="47"/>
      <c r="E57" s="47"/>
      <c r="F57" s="47"/>
      <c r="G57" s="47"/>
      <c r="H57" s="46"/>
      <c r="I57" s="47"/>
      <c r="J57" s="47"/>
      <c r="K57" s="1"/>
    </row>
    <row r="58" spans="1:11" hidden="1">
      <c r="A58" s="9"/>
      <c r="B58" s="1"/>
      <c r="C58" s="1"/>
      <c r="D58" s="1"/>
      <c r="E58" s="1"/>
      <c r="F58" s="10"/>
      <c r="G58" s="10"/>
      <c r="H58" s="10"/>
      <c r="I58" s="10"/>
      <c r="J58" s="1"/>
      <c r="K58" s="1"/>
    </row>
    <row r="59" spans="1:11" hidden="1">
      <c r="A59" s="9"/>
      <c r="B59" s="1"/>
      <c r="C59" s="45" t="s">
        <v>24</v>
      </c>
      <c r="D59" s="45" t="s">
        <v>25</v>
      </c>
      <c r="E59" s="45" t="s">
        <v>26</v>
      </c>
      <c r="F59" s="45" t="s">
        <v>27</v>
      </c>
      <c r="G59" s="10"/>
      <c r="H59" s="10"/>
      <c r="I59" s="10"/>
      <c r="J59" s="1"/>
      <c r="K59" s="1"/>
    </row>
    <row r="60" spans="1:11" hidden="1">
      <c r="A60" s="9"/>
      <c r="B60" s="44" t="s">
        <v>27</v>
      </c>
      <c r="C60" s="23">
        <v>4</v>
      </c>
      <c r="D60" s="21">
        <v>8</v>
      </c>
      <c r="E60" s="20">
        <v>12</v>
      </c>
      <c r="F60" s="19">
        <v>16</v>
      </c>
      <c r="G60" s="10"/>
      <c r="H60" s="10"/>
      <c r="I60" s="10"/>
      <c r="J60" s="1"/>
      <c r="K60" s="1"/>
    </row>
    <row r="61" spans="1:11" hidden="1">
      <c r="A61" s="9"/>
      <c r="B61" s="44" t="s">
        <v>26</v>
      </c>
      <c r="C61" s="23">
        <v>3</v>
      </c>
      <c r="D61" s="21">
        <v>6</v>
      </c>
      <c r="E61" s="22">
        <v>9</v>
      </c>
      <c r="F61" s="19">
        <v>12</v>
      </c>
      <c r="G61" s="10"/>
      <c r="H61" s="10"/>
      <c r="I61" s="10"/>
      <c r="J61" s="1"/>
      <c r="K61" s="1"/>
    </row>
    <row r="62" spans="1:11" hidden="1">
      <c r="A62" s="9"/>
      <c r="B62" s="44" t="s">
        <v>25</v>
      </c>
      <c r="C62" s="23">
        <v>2</v>
      </c>
      <c r="D62" s="23">
        <v>4</v>
      </c>
      <c r="E62" s="22">
        <v>6</v>
      </c>
      <c r="F62" s="21">
        <v>8</v>
      </c>
      <c r="G62" s="10"/>
      <c r="H62" s="10"/>
      <c r="I62" s="10"/>
      <c r="J62" s="1"/>
      <c r="K62" s="1"/>
    </row>
    <row r="63" spans="1:11" hidden="1">
      <c r="A63" s="9"/>
      <c r="B63" s="44" t="s">
        <v>24</v>
      </c>
      <c r="C63" s="23">
        <v>1</v>
      </c>
      <c r="D63" s="23">
        <v>2</v>
      </c>
      <c r="E63" s="24">
        <v>3</v>
      </c>
      <c r="F63" s="23">
        <v>4</v>
      </c>
      <c r="G63" s="10"/>
      <c r="H63" s="10"/>
      <c r="I63" s="10"/>
      <c r="J63" s="1"/>
      <c r="K63" s="1"/>
    </row>
    <row r="64" spans="1:11" hidden="1">
      <c r="A64" s="9"/>
      <c r="B64" s="11"/>
      <c r="C64" s="10"/>
      <c r="D64" s="10"/>
      <c r="E64" s="11"/>
      <c r="F64" s="10"/>
      <c r="G64" s="10"/>
      <c r="H64" s="10"/>
      <c r="I64" s="10"/>
      <c r="J64" s="1"/>
      <c r="K64" s="1"/>
    </row>
    <row r="65" spans="1:11" hidden="1">
      <c r="A65" s="9"/>
      <c r="B65" s="1"/>
      <c r="C65" s="1"/>
      <c r="D65" s="1"/>
      <c r="E65" s="1"/>
      <c r="F65" s="10"/>
      <c r="G65" s="10"/>
      <c r="H65" s="10"/>
      <c r="I65" s="10"/>
      <c r="J65" s="1"/>
      <c r="K65" s="1"/>
    </row>
    <row r="66" spans="1:11" hidden="1">
      <c r="A66" s="9"/>
      <c r="B66" s="1"/>
      <c r="C66" s="1"/>
      <c r="D66" s="1"/>
      <c r="E66" s="1"/>
      <c r="F66" s="10"/>
      <c r="G66" s="10"/>
      <c r="H66" s="10"/>
      <c r="I66" s="10"/>
      <c r="J66" s="1"/>
      <c r="K66" s="1"/>
    </row>
    <row r="67" spans="1:11" hidden="1">
      <c r="A67" s="9"/>
      <c r="B67" s="1"/>
      <c r="C67" s="1"/>
      <c r="D67" s="1"/>
      <c r="E67" s="1"/>
      <c r="F67" s="10" t="s">
        <v>24</v>
      </c>
      <c r="G67" s="10"/>
      <c r="H67" s="18" t="e">
        <f>IF(#REF!="",0,IF(#REF!="Very low",1,IF(#REF!="Low",2,IF(#REF!="Medium",3,IF(#REF!="High",4,F47)))))</f>
        <v>#REF!</v>
      </c>
      <c r="I67" s="18" t="e">
        <f>IF(#REF!="",0,IF(#REF!="Very low",1,IF(#REF!="Low",2,IF(#REF!="Medium",3,IF(#REF!="High",4,G47)))))</f>
        <v>#REF!</v>
      </c>
      <c r="J67" s="25" t="e">
        <f>IF(H67*I67=0,"",IF(H67*I67&gt;0.5,H67*I67))</f>
        <v>#REF!</v>
      </c>
      <c r="K67" s="1" t="e">
        <f>IF(J67="","",IF(J67&lt;5, "Low",IF(J67&lt;11,"Medium",IF(J67&gt;11,"High"))))</f>
        <v>#REF!</v>
      </c>
    </row>
    <row r="68" spans="1:11" hidden="1">
      <c r="A68" s="9"/>
      <c r="B68" s="1"/>
      <c r="C68" s="1"/>
      <c r="D68" s="1"/>
      <c r="E68" s="1"/>
      <c r="F68" s="10" t="s">
        <v>25</v>
      </c>
      <c r="G68" s="10"/>
      <c r="H68" s="18">
        <f>IF(F47="",0,IF(F47="Very low",1,IF(F47="Low",2,IF(F47="Medium",3,IF(F47="High",4,#REF!)))))</f>
        <v>2</v>
      </c>
      <c r="I68" s="18">
        <f>IF(G47="",0,IF(G47="Very low",1,IF(G47="Low",2,IF(G47="Medium",3,IF(G47="High",4,#REF!)))))</f>
        <v>2</v>
      </c>
      <c r="J68" s="25">
        <f t="shared" ref="J68:J86" si="0">IF(H68*I68=0,"",IF(H68*I68&gt;0.5,H68*I68))</f>
        <v>4</v>
      </c>
      <c r="K68" s="1" t="str">
        <f t="shared" ref="K68:K86" si="1">IF(J68="","",IF(J68&lt;5, "Low",IF(J68&lt;11,"Medium",IF(J68&gt;11,"High"))))</f>
        <v>Low</v>
      </c>
    </row>
    <row r="69" spans="1:11" hidden="1">
      <c r="A69" s="9"/>
      <c r="B69" s="1"/>
      <c r="C69" s="1"/>
      <c r="D69" s="1"/>
      <c r="E69" s="1"/>
      <c r="F69" s="10" t="s">
        <v>26</v>
      </c>
      <c r="G69" s="10"/>
      <c r="H69" s="18" t="e">
        <f>IF(#REF!="",0,IF(#REF!="Very low",1,IF(#REF!="Low",2,IF(#REF!="Medium",3,IF(#REF!="High",4,F33)))))</f>
        <v>#REF!</v>
      </c>
      <c r="I69" s="18" t="e">
        <f>IF(#REF!="",0,IF(#REF!="Very low",1,IF(#REF!="Low",2,IF(#REF!="Medium",3,IF(#REF!="High",4,G33)))))</f>
        <v>#REF!</v>
      </c>
      <c r="J69" s="25" t="e">
        <f t="shared" si="0"/>
        <v>#REF!</v>
      </c>
      <c r="K69" s="1" t="e">
        <f t="shared" si="1"/>
        <v>#REF!</v>
      </c>
    </row>
    <row r="70" spans="1:11" hidden="1">
      <c r="A70" s="9"/>
      <c r="B70" s="1"/>
      <c r="C70" s="1"/>
      <c r="D70" s="1"/>
      <c r="E70" s="1"/>
      <c r="F70" s="10" t="s">
        <v>27</v>
      </c>
      <c r="G70" s="10"/>
      <c r="H70" s="18">
        <f>IF(F33="",0,IF(F33="Very low",1,IF(F33="Low",2,IF(F33="Medium",3,IF(F33="High",4,F34)))))</f>
        <v>2</v>
      </c>
      <c r="I70" s="18">
        <f>IF(G33="",0,IF(G33="Very low",1,IF(G33="Low",2,IF(G33="Medium",3,IF(G33="High",4,G34)))))</f>
        <v>2</v>
      </c>
      <c r="J70" s="25">
        <f t="shared" si="0"/>
        <v>4</v>
      </c>
      <c r="K70" s="1" t="str">
        <f t="shared" si="1"/>
        <v>Low</v>
      </c>
    </row>
    <row r="71" spans="1:11" hidden="1">
      <c r="A71" s="9"/>
      <c r="B71" s="1"/>
      <c r="C71" s="1"/>
      <c r="D71" s="1"/>
      <c r="E71" s="1"/>
      <c r="F71" s="10"/>
      <c r="G71" s="10"/>
      <c r="H71" s="18">
        <f>IF(F34="",0,IF(F34="Very low",1,IF(F34="Low",2,IF(F34="Medium",3,IF(F34="High",4,#REF!)))))</f>
        <v>2</v>
      </c>
      <c r="I71" s="18">
        <f>IF(G34="",0,IF(G34="Very low",1,IF(G34="Low",2,IF(G34="Medium",3,IF(G34="High",4,#REF!)))))</f>
        <v>2</v>
      </c>
      <c r="J71" s="25">
        <f t="shared" si="0"/>
        <v>4</v>
      </c>
      <c r="K71" s="1" t="str">
        <f t="shared" si="1"/>
        <v>Low</v>
      </c>
    </row>
    <row r="72" spans="1:11" hidden="1">
      <c r="A72" s="9"/>
      <c r="B72" s="1"/>
      <c r="C72" s="1"/>
      <c r="D72" s="1"/>
      <c r="E72" s="1"/>
      <c r="F72" s="10"/>
      <c r="G72" s="10"/>
      <c r="H72" s="18" t="e">
        <f>IF(#REF!="",0,IF(#REF!="Very low",1,IF(#REF!="Low",2,IF(#REF!="Medium",3,IF(#REF!="High",4,F36)))))</f>
        <v>#REF!</v>
      </c>
      <c r="I72" s="18" t="e">
        <f>IF(#REF!="",0,IF(#REF!="Very low",1,IF(#REF!="Low",2,IF(#REF!="Medium",3,IF(#REF!="High",4,G36)))))</f>
        <v>#REF!</v>
      </c>
      <c r="J72" s="25" t="e">
        <f t="shared" si="0"/>
        <v>#REF!</v>
      </c>
      <c r="K72" s="1" t="e">
        <f t="shared" si="1"/>
        <v>#REF!</v>
      </c>
    </row>
    <row r="73" spans="1:11" hidden="1">
      <c r="A73" s="9"/>
      <c r="B73" s="1"/>
      <c r="C73" s="1"/>
      <c r="D73" s="1"/>
      <c r="E73" s="1"/>
      <c r="F73" s="10"/>
      <c r="G73" s="10"/>
      <c r="H73" s="18">
        <f>IF(F36="",0,IF(F36="Very low",1,IF(F36="Low",2,IF(F36="Medium",3,IF(F36="High",4,F37)))))</f>
        <v>2</v>
      </c>
      <c r="I73" s="18">
        <f>IF(G36="",0,IF(G36="Very low",1,IF(G36="Low",2,IF(G36="Medium",3,IF(G36="High",4,G37)))))</f>
        <v>2</v>
      </c>
      <c r="J73" s="25">
        <f t="shared" si="0"/>
        <v>4</v>
      </c>
      <c r="K73" s="1" t="str">
        <f t="shared" si="1"/>
        <v>Low</v>
      </c>
    </row>
    <row r="74" spans="1:11" hidden="1">
      <c r="A74" s="9"/>
      <c r="B74" s="1"/>
      <c r="C74" s="1"/>
      <c r="D74" s="1"/>
      <c r="E74" s="1"/>
      <c r="F74" s="10"/>
      <c r="G74" s="10"/>
      <c r="H74" s="18">
        <f>IF(F37="",0,IF(F37="Very low",1,IF(F37="Low",2,IF(F37="Medium",3,IF(F37="High",4,#REF!)))))</f>
        <v>1</v>
      </c>
      <c r="I74" s="18">
        <f>IF(G37="",0,IF(G37="Very low",1,IF(G37="Low",2,IF(G37="Medium",3,IF(G37="High",4,#REF!)))))</f>
        <v>1</v>
      </c>
      <c r="J74" s="25">
        <f t="shared" si="0"/>
        <v>1</v>
      </c>
      <c r="K74" s="1" t="str">
        <f t="shared" si="1"/>
        <v>Low</v>
      </c>
    </row>
    <row r="75" spans="1:11" hidden="1">
      <c r="A75" s="9"/>
      <c r="B75" s="1"/>
      <c r="C75" s="10" t="s">
        <v>24</v>
      </c>
      <c r="D75" s="10" t="s">
        <v>25</v>
      </c>
      <c r="E75" s="10" t="s">
        <v>26</v>
      </c>
      <c r="F75" s="10" t="s">
        <v>27</v>
      </c>
      <c r="G75" s="10"/>
      <c r="H75" s="18" t="e">
        <f>IF(#REF!="",0,IF(#REF!="Very low",1,IF(#REF!="Low",2,IF(#REF!="Medium",3,IF(#REF!="High",4,#REF!)))))</f>
        <v>#REF!</v>
      </c>
      <c r="I75" s="18" t="e">
        <f>IF(#REF!="",0,IF(#REF!="Very low",1,IF(#REF!="Low",2,IF(#REF!="Medium",3,IF(#REF!="High",4,#REF!)))))</f>
        <v>#REF!</v>
      </c>
      <c r="J75" s="25" t="e">
        <f t="shared" si="0"/>
        <v>#REF!</v>
      </c>
      <c r="K75" s="1" t="e">
        <f t="shared" si="1"/>
        <v>#REF!</v>
      </c>
    </row>
    <row r="76" spans="1:11" hidden="1">
      <c r="A76" s="9"/>
      <c r="B76" s="10" t="s">
        <v>24</v>
      </c>
      <c r="C76" s="23">
        <v>1</v>
      </c>
      <c r="D76" s="23">
        <v>2</v>
      </c>
      <c r="E76" s="24">
        <v>3</v>
      </c>
      <c r="F76" s="23">
        <v>4</v>
      </c>
      <c r="G76" s="10"/>
      <c r="H76" s="18" t="e">
        <f>IF(#REF!="",0,IF(#REF!="Very low",1,IF(#REF!="Low",2,IF(#REF!="Medium",3,IF(#REF!="High",4,F39)))))</f>
        <v>#REF!</v>
      </c>
      <c r="I76" s="18" t="e">
        <f>IF(#REF!="",0,IF(#REF!="Very low",1,IF(#REF!="Low",2,IF(#REF!="Medium",3,IF(#REF!="High",4,G39)))))</f>
        <v>#REF!</v>
      </c>
      <c r="J76" s="25" t="e">
        <f t="shared" si="0"/>
        <v>#REF!</v>
      </c>
      <c r="K76" s="1" t="e">
        <f t="shared" si="1"/>
        <v>#REF!</v>
      </c>
    </row>
    <row r="77" spans="1:11" hidden="1">
      <c r="A77" s="9"/>
      <c r="B77" s="10" t="s">
        <v>25</v>
      </c>
      <c r="C77" s="23">
        <v>2</v>
      </c>
      <c r="D77" s="23">
        <v>4</v>
      </c>
      <c r="E77" s="22">
        <v>6</v>
      </c>
      <c r="F77" s="21">
        <v>8</v>
      </c>
      <c r="G77" s="10"/>
      <c r="H77" s="18">
        <f>IF(F39="",0,IF(F39="Very low",1,IF(F39="Low",2,IF(F39="Medium",3,IF(F39="High",4,#REF!)))))</f>
        <v>1</v>
      </c>
      <c r="I77" s="18">
        <f>IF(G39="",0,IF(G39="Very low",1,IF(G39="Low",2,IF(G39="Medium",3,IF(G39="High",4,#REF!)))))</f>
        <v>1</v>
      </c>
      <c r="J77" s="25">
        <f t="shared" si="0"/>
        <v>1</v>
      </c>
      <c r="K77" s="1" t="str">
        <f t="shared" si="1"/>
        <v>Low</v>
      </c>
    </row>
    <row r="78" spans="1:11" hidden="1">
      <c r="A78" s="9"/>
      <c r="B78" s="10" t="s">
        <v>26</v>
      </c>
      <c r="C78" s="23">
        <v>3</v>
      </c>
      <c r="D78" s="21">
        <v>6</v>
      </c>
      <c r="E78" s="22">
        <v>9</v>
      </c>
      <c r="F78" s="19">
        <v>12</v>
      </c>
      <c r="G78" s="10"/>
      <c r="H78" s="18" t="e">
        <f>IF(#REF!="",0,IF(#REF!="Very low",1,IF(#REF!="Low",2,IF(#REF!="Medium",3,IF(#REF!="High",4,#REF!)))))</f>
        <v>#REF!</v>
      </c>
      <c r="I78" s="18" t="e">
        <f>IF(#REF!="",0,IF(#REF!="Very low",1,IF(#REF!="Low",2,IF(#REF!="Medium",3,IF(#REF!="High",4,#REF!)))))</f>
        <v>#REF!</v>
      </c>
      <c r="J78" s="25" t="e">
        <f t="shared" si="0"/>
        <v>#REF!</v>
      </c>
      <c r="K78" s="1" t="e">
        <f t="shared" si="1"/>
        <v>#REF!</v>
      </c>
    </row>
    <row r="79" spans="1:11" hidden="1">
      <c r="A79" s="9"/>
      <c r="B79" s="10" t="s">
        <v>27</v>
      </c>
      <c r="C79" s="23">
        <v>4</v>
      </c>
      <c r="D79" s="21">
        <v>8</v>
      </c>
      <c r="E79" s="20">
        <v>12</v>
      </c>
      <c r="F79" s="19">
        <v>16</v>
      </c>
      <c r="G79" s="10"/>
      <c r="H79" s="18" t="e">
        <f>IF(#REF!="",0,IF(#REF!="Very low",1,IF(#REF!="Low",2,IF(#REF!="Medium",3,IF(#REF!="High",4,#REF!)))))</f>
        <v>#REF!</v>
      </c>
      <c r="I79" s="18" t="e">
        <f>IF(#REF!="",0,IF(#REF!="Very low",1,IF(#REF!="Low",2,IF(#REF!="Medium",3,IF(#REF!="High",4,#REF!)))))</f>
        <v>#REF!</v>
      </c>
      <c r="J79" s="25" t="e">
        <f t="shared" si="0"/>
        <v>#REF!</v>
      </c>
      <c r="K79" s="1" t="e">
        <f t="shared" si="1"/>
        <v>#REF!</v>
      </c>
    </row>
    <row r="80" spans="1:11" hidden="1">
      <c r="A80" s="9"/>
      <c r="B80" s="10"/>
      <c r="C80" s="10"/>
      <c r="D80" s="10"/>
      <c r="F80" s="10"/>
      <c r="G80" s="10"/>
      <c r="H80" s="18" t="e">
        <f>IF(#REF!="",0,IF(#REF!="Very low",1,IF(#REF!="Low",2,IF(#REF!="Medium",3,IF(#REF!="High",4,#REF!)))))</f>
        <v>#REF!</v>
      </c>
      <c r="I80" s="18" t="e">
        <f>IF(#REF!="",0,IF(#REF!="Very low",1,IF(#REF!="Low",2,IF(#REF!="Medium",3,IF(#REF!="High",4,#REF!)))))</f>
        <v>#REF!</v>
      </c>
      <c r="J80" s="25" t="e">
        <f t="shared" si="0"/>
        <v>#REF!</v>
      </c>
      <c r="K80" s="1" t="e">
        <f t="shared" si="1"/>
        <v>#REF!</v>
      </c>
    </row>
    <row r="81" spans="1:11" hidden="1">
      <c r="A81" s="9"/>
      <c r="B81" s="1"/>
      <c r="C81" s="1"/>
      <c r="D81" s="1"/>
      <c r="E81" s="1"/>
      <c r="F81" s="10"/>
      <c r="G81" s="10"/>
      <c r="H81" s="18" t="e">
        <f>IF(#REF!="",0,IF(#REF!="Very low",1,IF(#REF!="Low",2,IF(#REF!="Medium",3,IF(#REF!="High",4,#REF!)))))</f>
        <v>#REF!</v>
      </c>
      <c r="I81" s="18" t="e">
        <f>IF(#REF!="",0,IF(#REF!="Very low",1,IF(#REF!="Low",2,IF(#REF!="Medium",3,IF(#REF!="High",4,#REF!)))))</f>
        <v>#REF!</v>
      </c>
      <c r="J81" s="25" t="e">
        <f t="shared" si="0"/>
        <v>#REF!</v>
      </c>
      <c r="K81" s="1" t="e">
        <f t="shared" si="1"/>
        <v>#REF!</v>
      </c>
    </row>
    <row r="82" spans="1:11" hidden="1">
      <c r="A82" s="9"/>
      <c r="B82" s="1"/>
      <c r="C82" s="1"/>
      <c r="D82" s="1"/>
      <c r="E82" s="1"/>
      <c r="F82" s="10"/>
      <c r="G82" s="10"/>
      <c r="H82" s="18" t="e">
        <f>IF(#REF!="",0,IF(#REF!="Very low",1,IF(#REF!="Low",2,IF(#REF!="Medium",3,IF(#REF!="High",4,#REF!)))))</f>
        <v>#REF!</v>
      </c>
      <c r="I82" s="18" t="e">
        <f>IF(#REF!="",0,IF(#REF!="Very low",1,IF(#REF!="Low",2,IF(#REF!="Medium",3,IF(#REF!="High",4,#REF!)))))</f>
        <v>#REF!</v>
      </c>
      <c r="J82" s="25" t="e">
        <f t="shared" si="0"/>
        <v>#REF!</v>
      </c>
      <c r="K82" s="1" t="e">
        <f t="shared" si="1"/>
        <v>#REF!</v>
      </c>
    </row>
    <row r="83" spans="1:11" hidden="1">
      <c r="A83" s="9"/>
      <c r="B83" s="1"/>
      <c r="C83" s="1"/>
      <c r="D83" s="1"/>
      <c r="E83" s="1"/>
      <c r="F83" s="10"/>
      <c r="G83" s="10"/>
      <c r="H83" s="18" t="e">
        <f>IF(#REF!="",0,IF(#REF!="Very low",1,IF(#REF!="Low",2,IF(#REF!="Medium",3,IF(#REF!="High",4,#REF!)))))</f>
        <v>#REF!</v>
      </c>
      <c r="I83" s="18" t="e">
        <f>IF(#REF!="",0,IF(#REF!="Very low",1,IF(#REF!="Low",2,IF(#REF!="Medium",3,IF(#REF!="High",4,#REF!)))))</f>
        <v>#REF!</v>
      </c>
      <c r="J83" s="25" t="e">
        <f t="shared" si="0"/>
        <v>#REF!</v>
      </c>
      <c r="K83" s="1" t="e">
        <f t="shared" si="1"/>
        <v>#REF!</v>
      </c>
    </row>
    <row r="84" spans="1:11" hidden="1">
      <c r="A84" s="9"/>
      <c r="B84" s="1"/>
      <c r="C84" s="1"/>
      <c r="D84" s="1"/>
      <c r="E84" s="1"/>
      <c r="F84" s="10"/>
      <c r="G84" s="10"/>
      <c r="H84" s="18" t="e">
        <f>IF(#REF!="",0,IF(#REF!="Very low",1,IF(#REF!="Low",2,IF(#REF!="Medium",3,IF(#REF!="High",4,#REF!)))))</f>
        <v>#REF!</v>
      </c>
      <c r="I84" s="18" t="e">
        <f>IF(#REF!="",0,IF(#REF!="Very low",1,IF(#REF!="Low",2,IF(#REF!="Medium",3,IF(#REF!="High",4,#REF!)))))</f>
        <v>#REF!</v>
      </c>
      <c r="J84" s="25" t="e">
        <f t="shared" si="0"/>
        <v>#REF!</v>
      </c>
      <c r="K84" s="1" t="e">
        <f t="shared" si="1"/>
        <v>#REF!</v>
      </c>
    </row>
    <row r="85" spans="1:11" hidden="1">
      <c r="A85" s="9"/>
      <c r="B85" s="1"/>
      <c r="C85" s="1"/>
      <c r="D85" s="1"/>
      <c r="E85" s="1"/>
      <c r="F85" s="10"/>
      <c r="G85" s="10"/>
      <c r="H85" s="18" t="e">
        <f>IF(#REF!="",0,IF(#REF!="Very low",1,IF(#REF!="Low",2,IF(#REF!="Medium",3,IF(#REF!="High",4,#REF!)))))</f>
        <v>#REF!</v>
      </c>
      <c r="I85" s="18" t="e">
        <f>IF(#REF!="",0,IF(#REF!="Very low",1,IF(#REF!="Low",2,IF(#REF!="Medium",3,IF(#REF!="High",4,#REF!)))))</f>
        <v>#REF!</v>
      </c>
      <c r="J85" s="25" t="e">
        <f t="shared" si="0"/>
        <v>#REF!</v>
      </c>
      <c r="K85" s="1" t="e">
        <f t="shared" si="1"/>
        <v>#REF!</v>
      </c>
    </row>
    <row r="86" spans="1:11" hidden="1">
      <c r="A86" s="9"/>
      <c r="B86" s="1"/>
      <c r="C86" s="1"/>
      <c r="D86" s="1"/>
      <c r="E86" s="1"/>
      <c r="F86" s="10"/>
      <c r="G86" s="10"/>
      <c r="H86" s="18" t="e">
        <f>IF(#REF!="",0,IF(#REF!="Very low",1,IF(#REF!="Low",2,IF(#REF!="Medium",3,IF(#REF!="High",4,F52)))))</f>
        <v>#REF!</v>
      </c>
      <c r="I86" s="18" t="e">
        <f>IF(#REF!="",0,IF(#REF!="Very low",1,IF(#REF!="Low",2,IF(#REF!="Medium",3,IF(#REF!="High",4,G52)))))</f>
        <v>#REF!</v>
      </c>
      <c r="J86" s="25" t="e">
        <f t="shared" si="0"/>
        <v>#REF!</v>
      </c>
      <c r="K86" s="1" t="e">
        <f t="shared" si="1"/>
        <v>#REF!</v>
      </c>
    </row>
    <row r="87" spans="1:11" hidden="1">
      <c r="A87" s="9"/>
      <c r="B87" s="1"/>
      <c r="C87" s="1"/>
      <c r="D87" s="1"/>
      <c r="E87" s="1"/>
      <c r="F87" s="10"/>
      <c r="G87" s="10"/>
      <c r="H87" s="10"/>
      <c r="I87" s="10"/>
      <c r="J87" s="1"/>
      <c r="K87" s="1"/>
    </row>
    <row r="88" spans="1:11" hidden="1">
      <c r="A88" s="1"/>
      <c r="B88" s="1"/>
      <c r="C88" s="1"/>
      <c r="D88" s="1"/>
      <c r="E88" s="1"/>
      <c r="F88" s="10"/>
      <c r="G88" s="10"/>
      <c r="H88" s="10"/>
      <c r="I88" s="10"/>
      <c r="J88" s="1"/>
      <c r="K88" s="1"/>
    </row>
    <row r="89" spans="1:11" hidden="1">
      <c r="A89" s="1"/>
      <c r="B89" s="1"/>
      <c r="C89" s="1"/>
      <c r="D89" s="1"/>
      <c r="E89" s="1"/>
      <c r="F89" s="10"/>
      <c r="G89" s="10"/>
      <c r="H89" s="10"/>
      <c r="I89" s="10"/>
      <c r="J89" s="1"/>
      <c r="K89" s="1"/>
    </row>
    <row r="90" spans="1:11" hidden="1">
      <c r="A90" s="1"/>
      <c r="B90" s="1"/>
      <c r="C90" s="1"/>
      <c r="D90" s="1"/>
      <c r="E90" s="1"/>
      <c r="F90" s="10"/>
      <c r="G90" s="10"/>
      <c r="H90" s="10"/>
      <c r="I90" s="10"/>
      <c r="J90" s="1"/>
      <c r="K90" s="1"/>
    </row>
    <row r="124" ht="13.5" customHeight="1"/>
  </sheetData>
  <sheetProtection selectLockedCells="1"/>
  <mergeCells count="19">
    <mergeCell ref="C14:K14"/>
    <mergeCell ref="F12:J12"/>
    <mergeCell ref="F4:J4"/>
    <mergeCell ref="F8:J8"/>
    <mergeCell ref="F10:J10"/>
    <mergeCell ref="F6:J6"/>
    <mergeCell ref="E28:F28"/>
    <mergeCell ref="D15:K15"/>
    <mergeCell ref="D16:K16"/>
    <mergeCell ref="D18:K18"/>
    <mergeCell ref="E24:F24"/>
    <mergeCell ref="E25:F25"/>
    <mergeCell ref="E26:F26"/>
    <mergeCell ref="E27:F27"/>
    <mergeCell ref="D20:K20"/>
    <mergeCell ref="D21:K21"/>
    <mergeCell ref="D22:K22"/>
    <mergeCell ref="D17:K17"/>
    <mergeCell ref="D19:K19"/>
  </mergeCells>
  <phoneticPr fontId="0" type="noConversion"/>
  <dataValidations count="2">
    <dataValidation type="list" allowBlank="1" showInputMessage="1" showErrorMessage="1" sqref="F33:G39 F41:G51">
      <formula1>$F$67:$F$71</formula1>
    </dataValidation>
    <dataValidation type="list" allowBlank="1" showInputMessage="1" showErrorMessage="1" sqref="F40:G40">
      <formula1>$F$66:$F$71</formula1>
    </dataValidation>
  </dataValidations>
  <pageMargins left="0.74803149606299213" right="0.74803149606299213" top="0.98425196850393704" bottom="0.98425196850393704" header="0.51181102362204722" footer="0.51181102362204722"/>
  <pageSetup paperSize="8" orientation="landscape" r:id="rId1"/>
  <headerFooter alignWithMargins="0">
    <oddHeader>&amp;CGeneric Risk Assessment SR2008No3GRA</oddHeader>
    <oddFooter>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 10257 Generic risk assessment for standard rules set number SR2015 No6</dc:title>
  <dc:creator>MD</dc:creator>
  <cp:keywords>LIT 10257</cp:keywords>
  <dc:description>version 1, issued 01/12/2015</dc:description>
  <cp:lastModifiedBy>Chris</cp:lastModifiedBy>
  <cp:lastPrinted>2008-03-18T14:29:18Z</cp:lastPrinted>
  <dcterms:created xsi:type="dcterms:W3CDTF">2005-05-04T08:30:35Z</dcterms:created>
  <dcterms:modified xsi:type="dcterms:W3CDTF">2021-01-22T12:57:26Z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