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EA Doc control\Revised Submission Pack May 2025\Appendixes\Appendix 33 Noise Risk Assessment\"/>
    </mc:Choice>
  </mc:AlternateContent>
  <xr:revisionPtr revIDLastSave="0" documentId="8_{432987EB-601A-49C7-BF89-1D33AF1AF401}" xr6:coauthVersionLast="47" xr6:coauthVersionMax="47" xr10:uidLastSave="{00000000-0000-0000-0000-000000000000}"/>
  <bookViews>
    <workbookView xWindow="-28920" yWindow="-7215" windowWidth="29040" windowHeight="15840" xr2:uid="{8B88223B-0668-487E-8929-ED2EEB7BFE0F}"/>
  </bookViews>
  <sheets>
    <sheet name="Instructions" sheetId="1" r:id="rId1"/>
    <sheet name="Noise_Advisory_Tool" sheetId="2" r:id="rId2"/>
    <sheet name="Validation_Lists" sheetId="3" state="hidden" r:id="rId3"/>
    <sheet name="Additional_evidence" sheetId="4" r:id="rId4"/>
  </sheets>
  <definedNames>
    <definedName name="Activity_containment">Validation_Lists!$B$4:$C$8</definedName>
    <definedName name="Activity_type">Validation_Lists!$B$12:$C$34</definedName>
    <definedName name="distance_r">!#REF!</definedName>
    <definedName name="Nearest_rec_dist">Validation_Lists!$B$43:$C$44</definedName>
    <definedName name="Night_operation">Validation_Lists!$B$61:$C$63</definedName>
    <definedName name="Operation_size">Validation_Lists!$B$37:$C$39</definedName>
    <definedName name="_xlnm.Print_Area" localSheetId="2">Validation_Lists!$B$1:$C$63</definedName>
    <definedName name="Rec_disto_mainsource">Validation_Lists!$B$54:$C$57</definedName>
    <definedName name="Rec_location">Validation_Lists!$B$47:$C$50</definedName>
    <definedName name="Thermal_inpu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 l="1"/>
  <c r="E20" i="2"/>
  <c r="E19" i="2"/>
  <c r="E22" i="2" s="1"/>
  <c r="E18" i="2"/>
  <c r="E17" i="2"/>
  <c r="E13" i="2"/>
  <c r="E12" i="2"/>
  <c r="E11" i="2"/>
  <c r="E10" i="2"/>
  <c r="E9" i="2"/>
  <c r="E8" i="2"/>
  <c r="E7" i="2"/>
  <c r="E14" i="2" l="1"/>
  <c r="B14" i="2" s="1"/>
  <c r="B22" i="2"/>
</calcChain>
</file>

<file path=xl/sharedStrings.xml><?xml version="1.0" encoding="utf-8"?>
<sst xmlns="http://schemas.openxmlformats.org/spreadsheetml/2006/main" count="159" uniqueCount="126">
  <si>
    <t>Introduction to the Noise Advisory Tool (NAT) V1.0</t>
  </si>
  <si>
    <t>Check the associated guidance on noise and vibration before using the NAT. This guidance explains:</t>
  </si>
  <si>
    <t>·       the role of the NAT and what it can be used for</t>
  </si>
  <si>
    <t>·       how to complete the NAT</t>
  </si>
  <si>
    <t>·       how you can discuss the output of the NAT with the Environment Agency</t>
  </si>
  <si>
    <t>Noise and vibration: Environmental permit application guidance</t>
  </si>
  <si>
    <t>NAT disclaimer</t>
  </si>
  <si>
    <t>The Environment Agency does not:</t>
  </si>
  <si>
    <t>·       promise that the worksheet will provide particular facilities or functions</t>
  </si>
  <si>
    <t>·       provide warranty about the fitness for purpose of performance of any part of the worksheet</t>
  </si>
  <si>
    <t>·       promise that the media will always be free from defects, computer viruses, software locks or other similar code</t>
  </si>
  <si>
    <t>·       promise that the operation of the worksheet will be uninterrupted or error free</t>
  </si>
  <si>
    <t>You are responsible for:</t>
  </si>
  <si>
    <t>·       the competent use of the worksheet</t>
  </si>
  <si>
    <t>·       the consequences of any use of the worksheet</t>
  </si>
  <si>
    <t>·       ensuring that the worksheet meets your needs</t>
  </si>
  <si>
    <t xml:space="preserve">·       carrying out necessary virus checks before installing on your computer </t>
  </si>
  <si>
    <t xml:space="preserve">The NAT can only advise on whether you will need to submit a noise and vibration impact assessment (NIA) and noise and vibration management plan (NMP) to support your environmental permit application. The tool is not determinative or legally binding. </t>
  </si>
  <si>
    <t>The NAT is under continuous review and may be subject to change. Applicants should ensure they are using the latest version of the tool and quote the version used when in correspondence with the Environment Agency. </t>
  </si>
  <si>
    <t>Contact details</t>
  </si>
  <si>
    <t>If you need help using this tool, contact:</t>
  </si>
  <si>
    <t>NAT@environment-agency.gov.uk</t>
  </si>
  <si>
    <t>Go to the next worksheet to start the NAT</t>
  </si>
  <si>
    <t>The Noise Advisory Tool (NAT)</t>
  </si>
  <si>
    <t>Select your answers from the drop down menus in column B (answer cells start at B7) and add further evidence to support your answer in column C (cells start at C7)</t>
  </si>
  <si>
    <t>Step 1: To be completed for all applications</t>
  </si>
  <si>
    <t xml:space="preserve">Question </t>
  </si>
  <si>
    <t>Answer selection: Dropdown menu</t>
  </si>
  <si>
    <t>Evidence your decision here</t>
  </si>
  <si>
    <t>1. Activity type</t>
  </si>
  <si>
    <t>Please select</t>
  </si>
  <si>
    <t>2. Activity containment</t>
  </si>
  <si>
    <t>3. Operation at night</t>
  </si>
  <si>
    <t>4. Operation size</t>
  </si>
  <si>
    <t xml:space="preserve">5. Input distance from site to the nearest (or proposed) noise sensitive receptor (m) </t>
  </si>
  <si>
    <t>6. Residential receptor location</t>
  </si>
  <si>
    <t>7. Residential receptor proximity to other major noise source, for example busy road, other industrial activities, etc. (m)</t>
  </si>
  <si>
    <t>Evaluation</t>
  </si>
  <si>
    <t>Step 2: Variation applications only</t>
  </si>
  <si>
    <t>8. Has a NIA or NMP previously been requested by the Environment Agency?</t>
  </si>
  <si>
    <t>9. Will new noise generating sources or activities be introduced?</t>
  </si>
  <si>
    <t>10. Will annual throughput increase?</t>
  </si>
  <si>
    <t>11. Will the time operations occur change?</t>
  </si>
  <si>
    <t>12. Will the variation change how noise-generating activities are enclosed?</t>
  </si>
  <si>
    <t>Note: The Environment Agency reserves the right to request the submission of an NIA or NMP independent of the outcome of noise advisory tool.</t>
  </si>
  <si>
    <t>Go to the next worksheet to add additional evidence to support your answers</t>
  </si>
  <si>
    <t>ACTIVITY CRITERIA</t>
  </si>
  <si>
    <t>SCORE</t>
  </si>
  <si>
    <t>External operations with processing and storage</t>
  </si>
  <si>
    <t>Internal operations with external deliveries, goods handling and storage, no processing</t>
  </si>
  <si>
    <t>Internal operations with external deliveries or External storage, no processing</t>
  </si>
  <si>
    <t xml:space="preserve">activity type (score from NIRS noise data) </t>
  </si>
  <si>
    <t>Waste recycling transfer, treatment or processing</t>
  </si>
  <si>
    <t>Hard material handling or recycling (e.g. ELV, scrap metals and glass)</t>
  </si>
  <si>
    <t>Wood processing and recycling</t>
  </si>
  <si>
    <t>Landfill that includes the processing of waste or DFR with waste processing</t>
  </si>
  <si>
    <t>Carbon Capture</t>
  </si>
  <si>
    <t>Soil and aggregates</t>
  </si>
  <si>
    <t>Power generation backup or peaking (see guidance)</t>
  </si>
  <si>
    <t>Energy from waste</t>
  </si>
  <si>
    <t>Food Processing</t>
  </si>
  <si>
    <t>Waste transfer and storage with no processing</t>
  </si>
  <si>
    <t>Anaerobic digestion or Waste Water Treatment Works</t>
  </si>
  <si>
    <t>Manufacturing</t>
  </si>
  <si>
    <t>Operation size</t>
  </si>
  <si>
    <t>small</t>
  </si>
  <si>
    <t>medium</t>
  </si>
  <si>
    <t>large</t>
  </si>
  <si>
    <t>RECEPTOR CRITERIA</t>
  </si>
  <si>
    <t>Receptor location</t>
  </si>
  <si>
    <t>rural</t>
  </si>
  <si>
    <t>suburban</t>
  </si>
  <si>
    <t>urban</t>
  </si>
  <si>
    <t>Receptor proximity to other major noise source, e.g. busy road, other industrial activities (m)</t>
  </si>
  <si>
    <t>&gt;200</t>
  </si>
  <si>
    <t>101-200</t>
  </si>
  <si>
    <t>&lt;100</t>
  </si>
  <si>
    <t>OPERATION AT NIGHT</t>
  </si>
  <si>
    <t>Yes</t>
  </si>
  <si>
    <t>Yes but enclosed</t>
  </si>
  <si>
    <t>No</t>
  </si>
  <si>
    <t>Distance (metres)</t>
  </si>
  <si>
    <t>Multiplier</t>
  </si>
  <si>
    <t>&lt;50</t>
  </si>
  <si>
    <t>51-&lt;100</t>
  </si>
  <si>
    <t>100-150</t>
  </si>
  <si>
    <t>151-200</t>
  </si>
  <si>
    <t>201-300</t>
  </si>
  <si>
    <t>301-400</t>
  </si>
  <si>
    <t>401-500</t>
  </si>
  <si>
    <t>501-600</t>
  </si>
  <si>
    <t>601-700</t>
  </si>
  <si>
    <t>701-800</t>
  </si>
  <si>
    <t>801-900</t>
  </si>
  <si>
    <t>901-1000</t>
  </si>
  <si>
    <t>&gt;1000</t>
  </si>
  <si>
    <t>Variation</t>
  </si>
  <si>
    <t>Has a NIA been previously requested?</t>
  </si>
  <si>
    <t xml:space="preserve">Yes </t>
  </si>
  <si>
    <t>Will new noise generating sources/activities be introduced?</t>
  </si>
  <si>
    <t>Will annual throughput increase?</t>
  </si>
  <si>
    <t>0-25%</t>
  </si>
  <si>
    <t>26-50%</t>
  </si>
  <si>
    <t>51-75%</t>
  </si>
  <si>
    <t>76-100%</t>
  </si>
  <si>
    <t>&gt;100%</t>
  </si>
  <si>
    <t>Will the time operations occur change?</t>
  </si>
  <si>
    <t>Yes, variation changes daytime operating times only</t>
  </si>
  <si>
    <t>Yes, variation includes the addition of weekend operations</t>
  </si>
  <si>
    <t>Yes, the variation includes the addition of evening operations</t>
  </si>
  <si>
    <t>Yes, variation includes the addition of night time activities</t>
  </si>
  <si>
    <t>Will the variation change how activities are are enclosed?</t>
  </si>
  <si>
    <t>Yes, new external operations</t>
  </si>
  <si>
    <t>Yes, new operations but operations but enclosed</t>
  </si>
  <si>
    <t>No change</t>
  </si>
  <si>
    <t>Use this sheet to include any additional information in support of your answers</t>
  </si>
  <si>
    <t>See the associated guidance on how to discuss the output of the NAT</t>
  </si>
  <si>
    <t>Site Name: Capabilities Beyond Engineering LTD</t>
  </si>
  <si>
    <t>Application Reference: EPR/EP3020MQ/P001</t>
  </si>
  <si>
    <t>Below 250 employees</t>
  </si>
  <si>
    <t>Nearest residential property</t>
  </si>
  <si>
    <t>Holmewood is a small rural village</t>
  </si>
  <si>
    <t>There are other factories between our site and the nearest residential property</t>
  </si>
  <si>
    <t>We are a manufacturing business</t>
  </si>
  <si>
    <t>Only exterior activity is moving goods, intermittently.</t>
  </si>
  <si>
    <t>As per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</si>
</sst>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font>
      <sz val="14"/>
      <color rgb="FF000000"/>
      <name val="Arial1"/>
    </font>
    <font>
      <sz val="14"/>
      <color rgb="FF000000"/>
      <name val="Arial1"/>
    </font>
    <font>
      <sz val="11"/>
      <color rgb="FF000000"/>
      <name val="Aptos Narrow"/>
      <family val="2"/>
    </font>
    <font>
      <b/>
      <sz val="10"/>
      <color rgb="FF000000"/>
      <name val="Arial1"/>
    </font>
    <font>
      <sz val="10"/>
      <color rgb="FFFFFFFF"/>
      <name val="Arial1"/>
    </font>
    <font>
      <sz val="10"/>
      <color rgb="FFCC0000"/>
      <name val="Arial1"/>
    </font>
    <font>
      <sz val="11"/>
      <color rgb="FF006100"/>
      <name val="Aptos Narrow"/>
      <family val="2"/>
    </font>
    <font>
      <sz val="11"/>
      <color rgb="FF9C0006"/>
      <name val="Aptos Narrow"/>
      <family val="2"/>
    </font>
    <font>
      <b/>
      <sz val="10"/>
      <color rgb="FFFFFFFF"/>
      <name val="Arial1"/>
    </font>
    <font>
      <u/>
      <sz val="14"/>
      <color rgb="FF000000"/>
      <name val="Arial1"/>
    </font>
    <font>
      <i/>
      <sz val="10"/>
      <color rgb="FF808080"/>
      <name val="Arial1"/>
    </font>
    <font>
      <sz val="10"/>
      <color rgb="FF006600"/>
      <name val="Arial1"/>
    </font>
    <font>
      <b/>
      <sz val="24"/>
      <color rgb="FF000000"/>
      <name val="Arial1"/>
    </font>
    <font>
      <b/>
      <sz val="20"/>
      <color rgb="FF000000"/>
      <name val="Arial1"/>
    </font>
    <font>
      <b/>
      <sz val="16"/>
      <color rgb="FF000000"/>
      <name val="Arial1"/>
    </font>
    <font>
      <b/>
      <u/>
      <sz val="14"/>
      <color rgb="FF0563C1"/>
      <name val="Arial"/>
      <family val="2"/>
    </font>
    <font>
      <sz val="10"/>
      <color rgb="FF996600"/>
      <name val="Arial1"/>
    </font>
    <font>
      <sz val="10"/>
      <color rgb="FF333333"/>
      <name val="Arial1"/>
    </font>
    <font>
      <b/>
      <i/>
      <u/>
      <sz val="10"/>
      <color rgb="FF000000"/>
      <name val="Arial1"/>
    </font>
    <font>
      <sz val="14"/>
      <color rgb="FF000000"/>
      <name val="Arial"/>
      <family val="2"/>
    </font>
    <font>
      <b/>
      <u/>
      <sz val="14"/>
      <color rgb="FF0563C1"/>
      <name val="Arial1"/>
    </font>
    <font>
      <b/>
      <sz val="14"/>
      <color rgb="FF000000"/>
      <name val="Arial"/>
      <family val="2"/>
    </font>
    <font>
      <b/>
      <sz val="11"/>
      <color rgb="FF000000"/>
      <name val="Arial"/>
      <family val="2"/>
    </font>
    <font>
      <b/>
      <sz val="10"/>
      <color rgb="FF000000"/>
      <name val="Arial"/>
      <family val="2"/>
    </font>
    <font>
      <sz val="10"/>
      <color rgb="FF000000"/>
      <name val="Arial"/>
      <family val="2"/>
    </font>
    <font>
      <sz val="11"/>
      <color rgb="FF000000"/>
      <name val="Arial"/>
      <family val="2"/>
    </font>
    <font>
      <b/>
      <sz val="11"/>
      <color rgb="FF000000"/>
      <name val="Aptos Narrow"/>
      <family val="2"/>
    </font>
    <font>
      <sz val="10"/>
      <color rgb="FF000000"/>
      <name val="Aptos Narrow"/>
      <family val="2"/>
    </font>
  </fonts>
  <fills count="30">
    <fill>
      <patternFill patternType="none"/>
    </fill>
    <fill>
      <patternFill patternType="gray125"/>
    </fill>
    <fill>
      <patternFill patternType="solid">
        <fgColor rgb="FFC0E6F5"/>
        <bgColor rgb="FFC0E6F5"/>
      </patternFill>
    </fill>
    <fill>
      <patternFill patternType="solid">
        <fgColor rgb="FFFBE2D5"/>
        <bgColor rgb="FFFBE2D5"/>
      </patternFill>
    </fill>
    <fill>
      <patternFill patternType="solid">
        <fgColor rgb="FFC1F0C8"/>
        <bgColor rgb="FFC1F0C8"/>
      </patternFill>
    </fill>
    <fill>
      <patternFill patternType="solid">
        <fgColor rgb="FFCAEDFB"/>
        <bgColor rgb="FFCAEDFB"/>
      </patternFill>
    </fill>
    <fill>
      <patternFill patternType="solid">
        <fgColor rgb="FFF2CEEF"/>
        <bgColor rgb="FFF2CEEF"/>
      </patternFill>
    </fill>
    <fill>
      <patternFill patternType="solid">
        <fgColor rgb="FFDAF2D0"/>
        <bgColor rgb="FFDAF2D0"/>
      </patternFill>
    </fill>
    <fill>
      <patternFill patternType="solid">
        <fgColor rgb="FF83CCEB"/>
        <bgColor rgb="FF83CCEB"/>
      </patternFill>
    </fill>
    <fill>
      <patternFill patternType="solid">
        <fgColor rgb="FFF7C7AC"/>
        <bgColor rgb="FFF7C7AC"/>
      </patternFill>
    </fill>
    <fill>
      <patternFill patternType="solid">
        <fgColor rgb="FF83E28E"/>
        <bgColor rgb="FF83E28E"/>
      </patternFill>
    </fill>
    <fill>
      <patternFill patternType="solid">
        <fgColor rgb="FF94DCF8"/>
        <bgColor rgb="FF94DCF8"/>
      </patternFill>
    </fill>
    <fill>
      <patternFill patternType="solid">
        <fgColor rgb="FFE49EDD"/>
        <bgColor rgb="FFE49EDD"/>
      </patternFill>
    </fill>
    <fill>
      <patternFill patternType="solid">
        <fgColor rgb="FFB5E6A2"/>
        <bgColor rgb="FFB5E6A2"/>
      </patternFill>
    </fill>
    <fill>
      <patternFill patternType="solid">
        <fgColor rgb="FF44B3E1"/>
        <bgColor rgb="FF44B3E1"/>
      </patternFill>
    </fill>
    <fill>
      <patternFill patternType="solid">
        <fgColor rgb="FFF1A983"/>
        <bgColor rgb="FFF1A983"/>
      </patternFill>
    </fill>
    <fill>
      <patternFill patternType="solid">
        <fgColor rgb="FF47D359"/>
        <bgColor rgb="FF47D359"/>
      </patternFill>
    </fill>
    <fill>
      <patternFill patternType="solid">
        <fgColor rgb="FF61CBF3"/>
        <bgColor rgb="FF61CBF3"/>
      </patternFill>
    </fill>
    <fill>
      <patternFill patternType="solid">
        <fgColor rgb="FFD86DCD"/>
        <bgColor rgb="FFD86DCD"/>
      </patternFill>
    </fill>
    <fill>
      <patternFill patternType="solid">
        <fgColor rgb="FF8ED973"/>
        <bgColor rgb="FF8ED973"/>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6EFCE"/>
        <bgColor rgb="FFC6EFCE"/>
      </patternFill>
    </fill>
    <fill>
      <patternFill patternType="solid">
        <fgColor rgb="FFFFC7CE"/>
        <bgColor rgb="FFFFC7CE"/>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s>
  <borders count="20">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diagonal/>
    </border>
    <border>
      <left style="thin">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style="thin">
        <color rgb="FF000000"/>
      </bottom>
      <diagonal/>
    </border>
  </borders>
  <cellStyleXfs count="52">
    <xf numFmtId="0" fontId="0" fillId="0" borderId="0">
      <alignment vertical="top" wrapText="1"/>
      <protection locked="0"/>
    </xf>
    <xf numFmtId="0" fontId="13" fillId="0" borderId="0" applyNumberFormat="0" applyBorder="0">
      <alignment vertical="top" wrapText="1"/>
      <protection locked="0"/>
    </xf>
    <xf numFmtId="0" fontId="14" fillId="0" borderId="0" applyNumberFormat="0" applyBorder="0">
      <alignment vertical="top" wrapText="1"/>
      <protection locked="0"/>
    </xf>
    <xf numFmtId="0" fontId="11" fillId="27" borderId="0" applyNumberFormat="0" applyBorder="0">
      <alignment vertical="top" wrapText="1"/>
      <protection locked="0"/>
    </xf>
    <xf numFmtId="0" fontId="5" fillId="23" borderId="0" applyNumberFormat="0" applyBorder="0">
      <alignment vertical="top" wrapText="1"/>
      <protection locked="0"/>
    </xf>
    <xf numFmtId="0" fontId="16" fillId="28" borderId="0" applyNumberFormat="0" applyBorder="0">
      <alignment vertical="top" wrapText="1"/>
      <protection locked="0"/>
    </xf>
    <xf numFmtId="0" fontId="17" fillId="28" borderId="1" applyNumberFormat="0">
      <alignment vertical="top" wrapText="1"/>
      <protection locked="0"/>
    </xf>
    <xf numFmtId="0" fontId="2" fillId="2" borderId="0" applyNumberFormat="0" applyBorder="0" applyAlignment="0" applyProtection="0">
      <alignment vertical="top" wrapText="1"/>
      <protection locked="0"/>
    </xf>
    <xf numFmtId="0" fontId="2" fillId="8" borderId="0" applyNumberFormat="0" applyBorder="0" applyAlignment="0" applyProtection="0">
      <alignment vertical="top" wrapText="1"/>
      <protection locked="0"/>
    </xf>
    <xf numFmtId="0" fontId="2" fillId="14" borderId="0" applyNumberFormat="0" applyBorder="0" applyAlignment="0" applyProtection="0">
      <alignment vertical="top" wrapText="1"/>
      <protection locked="0"/>
    </xf>
    <xf numFmtId="0" fontId="2" fillId="3" borderId="0" applyNumberFormat="0" applyBorder="0" applyAlignment="0" applyProtection="0">
      <alignment vertical="top" wrapText="1"/>
      <protection locked="0"/>
    </xf>
    <xf numFmtId="0" fontId="2" fillId="9" borderId="0" applyNumberFormat="0" applyBorder="0" applyAlignment="0" applyProtection="0">
      <alignment vertical="top" wrapText="1"/>
      <protection locked="0"/>
    </xf>
    <xf numFmtId="0" fontId="2" fillId="15" borderId="0" applyNumberFormat="0" applyBorder="0" applyAlignment="0" applyProtection="0">
      <alignment vertical="top" wrapText="1"/>
      <protection locked="0"/>
    </xf>
    <xf numFmtId="0" fontId="2" fillId="4" borderId="0" applyNumberFormat="0" applyBorder="0" applyAlignment="0" applyProtection="0">
      <alignment vertical="top" wrapText="1"/>
      <protection locked="0"/>
    </xf>
    <xf numFmtId="0" fontId="2" fillId="10" borderId="0" applyNumberFormat="0" applyBorder="0" applyAlignment="0" applyProtection="0">
      <alignment vertical="top" wrapText="1"/>
      <protection locked="0"/>
    </xf>
    <xf numFmtId="0" fontId="2" fillId="16" borderId="0" applyNumberFormat="0" applyBorder="0" applyAlignment="0" applyProtection="0">
      <alignment vertical="top" wrapText="1"/>
      <protection locked="0"/>
    </xf>
    <xf numFmtId="0" fontId="2" fillId="5" borderId="0" applyNumberFormat="0" applyBorder="0" applyAlignment="0" applyProtection="0">
      <alignment vertical="top" wrapText="1"/>
      <protection locked="0"/>
    </xf>
    <xf numFmtId="0" fontId="2" fillId="11" borderId="0" applyNumberFormat="0" applyBorder="0" applyAlignment="0" applyProtection="0">
      <alignment vertical="top" wrapText="1"/>
      <protection locked="0"/>
    </xf>
    <xf numFmtId="0" fontId="2" fillId="17" borderId="0" applyNumberFormat="0" applyBorder="0" applyAlignment="0" applyProtection="0">
      <alignment vertical="top" wrapText="1"/>
      <protection locked="0"/>
    </xf>
    <xf numFmtId="0" fontId="2" fillId="6" borderId="0" applyNumberFormat="0" applyBorder="0" applyAlignment="0" applyProtection="0">
      <alignment vertical="top" wrapText="1"/>
      <protection locked="0"/>
    </xf>
    <xf numFmtId="0" fontId="2" fillId="12" borderId="0" applyNumberFormat="0" applyBorder="0" applyAlignment="0" applyProtection="0">
      <alignment vertical="top" wrapText="1"/>
      <protection locked="0"/>
    </xf>
    <xf numFmtId="0" fontId="2" fillId="18" borderId="0" applyNumberFormat="0" applyBorder="0" applyAlignment="0" applyProtection="0">
      <alignment vertical="top" wrapText="1"/>
      <protection locked="0"/>
    </xf>
    <xf numFmtId="0" fontId="2" fillId="7" borderId="0" applyNumberFormat="0" applyBorder="0" applyAlignment="0" applyProtection="0">
      <alignment vertical="top" wrapText="1"/>
      <protection locked="0"/>
    </xf>
    <xf numFmtId="0" fontId="2" fillId="13" borderId="0" applyNumberFormat="0" applyBorder="0" applyAlignment="0" applyProtection="0">
      <alignment vertical="top" wrapText="1"/>
      <protection locked="0"/>
    </xf>
    <xf numFmtId="0" fontId="2" fillId="19" borderId="0" applyNumberFormat="0" applyBorder="0" applyAlignment="0" applyProtection="0">
      <alignment vertical="top" wrapText="1"/>
      <protection locked="0"/>
    </xf>
    <xf numFmtId="0" fontId="3" fillId="0" borderId="0" applyNumberFormat="0" applyBorder="0">
      <alignment vertical="top" wrapText="1"/>
      <protection locked="0"/>
    </xf>
    <xf numFmtId="0" fontId="4" fillId="20" borderId="0" applyNumberFormat="0" applyBorder="0">
      <alignment vertical="top" wrapText="1"/>
      <protection locked="0"/>
    </xf>
    <xf numFmtId="0" fontId="4" fillId="21" borderId="0" applyNumberFormat="0" applyBorder="0">
      <alignment vertical="top" wrapText="1"/>
      <protection locked="0"/>
    </xf>
    <xf numFmtId="0" fontId="3" fillId="22" borderId="0" applyNumberFormat="0" applyBorder="0">
      <alignment vertical="top" wrapText="1"/>
      <protection locked="0"/>
    </xf>
    <xf numFmtId="0" fontId="6" fillId="24" borderId="0" applyNumberFormat="0" applyBorder="0" applyAlignment="0" applyProtection="0">
      <alignment vertical="top" wrapText="1"/>
      <protection locked="0"/>
    </xf>
    <xf numFmtId="0" fontId="6" fillId="24" borderId="0" applyNumberFormat="0" applyBorder="0" applyAlignment="0" applyProtection="0">
      <alignment vertical="top" wrapText="1"/>
      <protection locked="0"/>
    </xf>
    <xf numFmtId="0" fontId="7" fillId="25" borderId="0" applyNumberFormat="0" applyBorder="0" applyAlignment="0" applyProtection="0">
      <alignment vertical="top" wrapText="1"/>
      <protection locked="0"/>
    </xf>
    <xf numFmtId="0" fontId="6" fillId="24" borderId="0" applyNumberFormat="0" applyBorder="0" applyAlignment="0" applyProtection="0">
      <alignment vertical="top" wrapText="1"/>
      <protection locked="0"/>
    </xf>
    <xf numFmtId="0" fontId="1" fillId="25" borderId="0" applyNumberFormat="0" applyBorder="0" applyAlignment="0" applyProtection="0">
      <alignment vertical="top" wrapText="1"/>
      <protection locked="0"/>
    </xf>
    <xf numFmtId="0" fontId="1" fillId="24" borderId="0" applyNumberFormat="0" applyBorder="0" applyAlignment="0" applyProtection="0">
      <alignment vertical="top" wrapText="1"/>
      <protection locked="0"/>
    </xf>
    <xf numFmtId="0" fontId="7" fillId="25" borderId="0" applyNumberFormat="0" applyBorder="0" applyAlignment="0" applyProtection="0">
      <alignment vertical="top" wrapText="1"/>
      <protection locked="0"/>
    </xf>
    <xf numFmtId="0" fontId="7" fillId="25" borderId="0" applyNumberFormat="0" applyBorder="0" applyAlignment="0" applyProtection="0">
      <alignment vertical="top" wrapText="1"/>
      <protection locked="0"/>
    </xf>
    <xf numFmtId="0" fontId="6" fillId="24" borderId="0" applyNumberFormat="0" applyBorder="0" applyAlignment="0" applyProtection="0">
      <alignment vertical="top" wrapText="1"/>
      <protection locked="0"/>
    </xf>
    <xf numFmtId="0" fontId="7" fillId="25" borderId="0" applyNumberFormat="0" applyBorder="0" applyAlignment="0" applyProtection="0">
      <alignment vertical="top" wrapText="1"/>
      <protection locked="0"/>
    </xf>
    <xf numFmtId="0" fontId="6" fillId="24" borderId="0" applyNumberFormat="0" applyBorder="0" applyAlignment="0" applyProtection="0">
      <alignment vertical="top" wrapText="1"/>
      <protection locked="0"/>
    </xf>
    <xf numFmtId="0" fontId="7" fillId="25" borderId="0" applyNumberFormat="0" applyBorder="0" applyAlignment="0" applyProtection="0">
      <alignment vertical="top" wrapText="1"/>
      <protection locked="0"/>
    </xf>
    <xf numFmtId="0" fontId="6" fillId="24" borderId="0" applyNumberFormat="0" applyBorder="0" applyAlignment="0" applyProtection="0">
      <alignment vertical="top" wrapText="1"/>
      <protection locked="0"/>
    </xf>
    <xf numFmtId="0" fontId="7" fillId="25" borderId="0" applyNumberFormat="0" applyBorder="0" applyAlignment="0" applyProtection="0">
      <alignment vertical="top" wrapText="1"/>
      <protection locked="0"/>
    </xf>
    <xf numFmtId="0" fontId="8" fillId="26" borderId="0" applyNumberFormat="0" applyBorder="0">
      <alignment vertical="top" wrapText="1"/>
      <protection locked="0"/>
    </xf>
    <xf numFmtId="0" fontId="9" fillId="0" borderId="0" applyNumberFormat="0" applyBorder="0">
      <alignment vertical="top" wrapText="1"/>
      <protection locked="0"/>
    </xf>
    <xf numFmtId="0" fontId="10" fillId="0" borderId="0" applyNumberFormat="0" applyBorder="0">
      <alignment vertical="top" wrapText="1"/>
      <protection locked="0"/>
    </xf>
    <xf numFmtId="0" fontId="12" fillId="0" borderId="0" applyNumberFormat="0" applyBorder="0">
      <alignment vertical="top" wrapText="1"/>
      <protection locked="0"/>
    </xf>
    <xf numFmtId="0" fontId="15" fillId="0" borderId="0" applyNumberFormat="0" applyBorder="0">
      <alignment vertical="top" wrapText="1"/>
      <protection locked="0"/>
    </xf>
    <xf numFmtId="0" fontId="18" fillId="0" borderId="0" applyNumberFormat="0" applyBorder="0">
      <alignment vertical="top" wrapText="1"/>
      <protection locked="0"/>
    </xf>
    <xf numFmtId="0" fontId="1" fillId="0" borderId="0" applyNumberFormat="0" applyFont="0" applyBorder="0">
      <alignment vertical="top" wrapText="1"/>
      <protection locked="0"/>
    </xf>
    <xf numFmtId="0" fontId="1" fillId="0" borderId="0" applyNumberFormat="0" applyFont="0" applyBorder="0">
      <alignment vertical="top" wrapText="1"/>
      <protection locked="0"/>
    </xf>
    <xf numFmtId="0" fontId="5" fillId="0" borderId="0" applyNumberFormat="0" applyBorder="0">
      <alignment vertical="top" wrapText="1"/>
      <protection locked="0"/>
    </xf>
  </cellStyleXfs>
  <cellXfs count="80">
    <xf numFmtId="0" fontId="0" fillId="0" borderId="0" xfId="0">
      <alignment vertical="top" wrapText="1"/>
      <protection locked="0"/>
    </xf>
    <xf numFmtId="0" fontId="13" fillId="0" borderId="2" xfId="1" applyBorder="1">
      <alignment vertical="top" wrapText="1"/>
      <protection locked="0"/>
    </xf>
    <xf numFmtId="0" fontId="19" fillId="0" borderId="2" xfId="0" applyFont="1" applyBorder="1" applyAlignment="1">
      <alignment wrapText="1"/>
      <protection locked="0"/>
    </xf>
    <xf numFmtId="0" fontId="19" fillId="0" borderId="3" xfId="0" applyFont="1" applyBorder="1" applyAlignment="1">
      <alignment wrapText="1"/>
      <protection locked="0"/>
    </xf>
    <xf numFmtId="0" fontId="19" fillId="0" borderId="4" xfId="0" applyFont="1" applyBorder="1" applyAlignment="1">
      <alignment wrapText="1"/>
      <protection locked="0"/>
    </xf>
    <xf numFmtId="0" fontId="19" fillId="0" borderId="5" xfId="0" applyFont="1" applyBorder="1">
      <alignment vertical="top" wrapText="1"/>
      <protection locked="0"/>
    </xf>
    <xf numFmtId="0" fontId="15" fillId="0" borderId="6" xfId="47" applyBorder="1">
      <alignment vertical="top" wrapText="1"/>
      <protection locked="0"/>
    </xf>
    <xf numFmtId="0" fontId="14" fillId="0" borderId="7" xfId="2" applyBorder="1">
      <alignment vertical="top" wrapText="1"/>
      <protection locked="0"/>
    </xf>
    <xf numFmtId="0" fontId="19" fillId="0" borderId="8" xfId="0" applyFont="1" applyBorder="1" applyAlignment="1">
      <alignment wrapText="1"/>
      <protection locked="0"/>
    </xf>
    <xf numFmtId="0" fontId="19" fillId="29" borderId="3" xfId="0" applyFont="1" applyFill="1" applyBorder="1">
      <alignment vertical="top" wrapText="1"/>
      <protection locked="0"/>
    </xf>
    <xf numFmtId="0" fontId="19" fillId="29" borderId="4" xfId="0" applyFont="1" applyFill="1" applyBorder="1">
      <alignment vertical="top" wrapText="1"/>
      <protection locked="0"/>
    </xf>
    <xf numFmtId="0" fontId="19" fillId="0" borderId="5" xfId="0" applyFont="1" applyBorder="1" applyAlignment="1">
      <alignment wrapText="1"/>
      <protection locked="0"/>
    </xf>
    <xf numFmtId="0" fontId="19" fillId="0" borderId="9" xfId="0" applyFont="1" applyBorder="1" applyAlignment="1">
      <alignment wrapText="1"/>
      <protection locked="0"/>
    </xf>
    <xf numFmtId="0" fontId="20" fillId="7" borderId="9" xfId="47" applyFont="1" applyFill="1" applyBorder="1">
      <alignment vertical="top" wrapText="1"/>
      <protection locked="0"/>
    </xf>
    <xf numFmtId="0" fontId="19" fillId="0" borderId="0" xfId="0" applyFont="1">
      <alignment vertical="top" wrapText="1"/>
      <protection locked="0"/>
    </xf>
    <xf numFmtId="0" fontId="13" fillId="0" borderId="10" xfId="1" applyBorder="1">
      <alignment vertical="top" wrapText="1"/>
      <protection locked="0"/>
    </xf>
    <xf numFmtId="0" fontId="19" fillId="29" borderId="11" xfId="0" applyFont="1" applyFill="1" applyBorder="1">
      <alignment vertical="top" wrapText="1"/>
      <protection locked="0"/>
    </xf>
    <xf numFmtId="0" fontId="19" fillId="29" borderId="8" xfId="0" applyFont="1" applyFill="1" applyBorder="1">
      <alignment vertical="top" wrapText="1"/>
      <protection locked="0"/>
    </xf>
    <xf numFmtId="0" fontId="19" fillId="29" borderId="0" xfId="0" applyFont="1" applyFill="1">
      <alignment vertical="top" wrapText="1"/>
      <protection locked="0"/>
    </xf>
    <xf numFmtId="0" fontId="0" fillId="29" borderId="0" xfId="0" applyFill="1">
      <alignment vertical="top" wrapText="1"/>
      <protection locked="0"/>
    </xf>
    <xf numFmtId="0" fontId="19" fillId="29" borderId="12" xfId="0" applyFont="1" applyFill="1" applyBorder="1">
      <alignment vertical="top" wrapText="1"/>
      <protection locked="0"/>
    </xf>
    <xf numFmtId="0" fontId="19" fillId="29" borderId="13" xfId="0" applyFont="1" applyFill="1" applyBorder="1">
      <alignment vertical="top" wrapText="1"/>
      <protection locked="0"/>
    </xf>
    <xf numFmtId="0" fontId="19" fillId="29" borderId="14" xfId="0" applyFont="1" applyFill="1" applyBorder="1">
      <alignment vertical="top" wrapText="1"/>
      <protection locked="0"/>
    </xf>
    <xf numFmtId="0" fontId="19" fillId="29" borderId="7" xfId="0" applyFont="1" applyFill="1" applyBorder="1">
      <alignment vertical="top" wrapText="1"/>
      <protection locked="0"/>
    </xf>
    <xf numFmtId="0" fontId="21" fillId="29" borderId="9" xfId="0" applyFont="1" applyFill="1" applyBorder="1">
      <alignment vertical="top" wrapText="1"/>
      <protection locked="0"/>
    </xf>
    <xf numFmtId="0" fontId="21" fillId="29" borderId="5" xfId="0" applyFont="1" applyFill="1" applyBorder="1">
      <alignment vertical="top" wrapText="1"/>
      <protection locked="0"/>
    </xf>
    <xf numFmtId="0" fontId="21" fillId="29" borderId="7" xfId="0" applyFont="1" applyFill="1" applyBorder="1">
      <alignment vertical="top" wrapText="1"/>
      <protection locked="0"/>
    </xf>
    <xf numFmtId="0" fontId="21" fillId="29" borderId="15" xfId="0" applyFont="1" applyFill="1" applyBorder="1">
      <alignment vertical="top" wrapText="1"/>
      <protection locked="0"/>
    </xf>
    <xf numFmtId="0" fontId="19" fillId="29" borderId="6" xfId="0" applyFont="1" applyFill="1" applyBorder="1" applyAlignment="1">
      <alignment horizontal="left" vertical="center" wrapText="1"/>
      <protection locked="0"/>
    </xf>
    <xf numFmtId="0" fontId="19" fillId="29" borderId="9" xfId="0" applyFont="1" applyFill="1" applyBorder="1">
      <alignment vertical="top" wrapText="1"/>
      <protection locked="0"/>
    </xf>
    <xf numFmtId="0" fontId="19" fillId="29" borderId="16" xfId="0" applyFont="1" applyFill="1" applyBorder="1">
      <alignment vertical="top" wrapText="1"/>
      <protection locked="0"/>
    </xf>
    <xf numFmtId="0" fontId="19" fillId="29" borderId="8" xfId="0" applyFont="1" applyFill="1" applyBorder="1" applyAlignment="1">
      <alignment horizontal="left" vertical="center" wrapText="1"/>
      <protection locked="0"/>
    </xf>
    <xf numFmtId="0" fontId="19" fillId="29" borderId="2" xfId="0" applyFont="1" applyFill="1" applyBorder="1">
      <alignment vertical="top" wrapText="1"/>
      <protection locked="0"/>
    </xf>
    <xf numFmtId="0" fontId="19" fillId="29" borderId="17" xfId="0" applyFont="1" applyFill="1" applyBorder="1">
      <alignment vertical="top" wrapText="1"/>
      <protection locked="0"/>
    </xf>
    <xf numFmtId="0" fontId="21" fillId="29" borderId="9" xfId="0" applyFont="1" applyFill="1" applyBorder="1" applyAlignment="1">
      <alignment horizontal="left" vertical="center" wrapText="1"/>
      <protection locked="0"/>
    </xf>
    <xf numFmtId="0" fontId="21" fillId="29" borderId="9" xfId="0" applyFont="1" applyFill="1" applyBorder="1" applyAlignment="1" applyProtection="1">
      <alignment horizontal="center" vertical="center" wrapText="1"/>
      <protection hidden="1"/>
    </xf>
    <xf numFmtId="0" fontId="21" fillId="29" borderId="2" xfId="0" applyFont="1" applyFill="1" applyBorder="1" applyAlignment="1" applyProtection="1">
      <alignment vertical="center" wrapText="1"/>
      <protection hidden="1"/>
    </xf>
    <xf numFmtId="0" fontId="21" fillId="29" borderId="13" xfId="0" applyFont="1" applyFill="1" applyBorder="1" applyAlignment="1" applyProtection="1">
      <alignment vertical="center" wrapText="1"/>
      <protection hidden="1"/>
    </xf>
    <xf numFmtId="0" fontId="21" fillId="29" borderId="6" xfId="0" applyFont="1" applyFill="1" applyBorder="1" applyAlignment="1" applyProtection="1">
      <alignment vertical="center" wrapText="1"/>
      <protection hidden="1"/>
    </xf>
    <xf numFmtId="0" fontId="21" fillId="29" borderId="0" xfId="0" applyFont="1" applyFill="1" applyAlignment="1" applyProtection="1">
      <alignment vertical="center" wrapText="1"/>
      <protection hidden="1"/>
    </xf>
    <xf numFmtId="0" fontId="21" fillId="29" borderId="0" xfId="0" applyFont="1" applyFill="1">
      <alignment vertical="top" wrapText="1"/>
      <protection locked="0"/>
    </xf>
    <xf numFmtId="0" fontId="21" fillId="29" borderId="16" xfId="0" applyFont="1" applyFill="1" applyBorder="1">
      <alignment vertical="top" wrapText="1"/>
      <protection locked="0"/>
    </xf>
    <xf numFmtId="0" fontId="19" fillId="29" borderId="9" xfId="0" applyFont="1" applyFill="1" applyBorder="1" applyAlignment="1">
      <alignment horizontal="left" vertical="center" wrapText="1"/>
      <protection locked="0"/>
    </xf>
    <xf numFmtId="0" fontId="19" fillId="29" borderId="9" xfId="0" applyFont="1" applyFill="1" applyBorder="1" applyAlignment="1">
      <alignment vertical="center" wrapText="1"/>
      <protection locked="0"/>
    </xf>
    <xf numFmtId="0" fontId="19" fillId="29" borderId="2" xfId="0" applyFont="1" applyFill="1" applyBorder="1" applyAlignment="1">
      <alignment horizontal="left" vertical="center" wrapText="1"/>
      <protection locked="0"/>
    </xf>
    <xf numFmtId="0" fontId="21" fillId="29" borderId="9" xfId="0" applyFont="1" applyFill="1" applyBorder="1" applyAlignment="1">
      <alignment horizontal="left" vertical="center"/>
      <protection locked="0"/>
    </xf>
    <xf numFmtId="0" fontId="21" fillId="29" borderId="9" xfId="0" applyFont="1" applyFill="1" applyBorder="1" applyAlignment="1" applyProtection="1">
      <alignment vertical="center" wrapText="1"/>
      <protection hidden="1"/>
    </xf>
    <xf numFmtId="0" fontId="19" fillId="29" borderId="18" xfId="0" applyFont="1" applyFill="1" applyBorder="1" applyAlignment="1">
      <alignment vertical="top"/>
      <protection locked="0"/>
    </xf>
    <xf numFmtId="0" fontId="19" fillId="29" borderId="19" xfId="0" applyFont="1" applyFill="1" applyBorder="1">
      <alignment vertical="top" wrapText="1"/>
      <protection locked="0"/>
    </xf>
    <xf numFmtId="0" fontId="19" fillId="29" borderId="6" xfId="0" applyFont="1" applyFill="1" applyBorder="1">
      <alignment vertical="top" wrapText="1"/>
      <protection locked="0"/>
    </xf>
    <xf numFmtId="0" fontId="15" fillId="7" borderId="9" xfId="47" applyFill="1" applyBorder="1">
      <alignment vertical="top" wrapText="1"/>
      <protection locked="0"/>
    </xf>
    <xf numFmtId="0" fontId="19" fillId="29" borderId="0" xfId="0" applyFont="1" applyFill="1" applyAlignment="1">
      <alignment horizontal="center" vertical="center"/>
      <protection locked="0"/>
    </xf>
    <xf numFmtId="0" fontId="22" fillId="29" borderId="9" xfId="0" applyFont="1" applyFill="1" applyBorder="1" applyAlignment="1">
      <alignment horizontal="center"/>
      <protection locked="0"/>
    </xf>
    <xf numFmtId="0" fontId="23" fillId="29" borderId="9" xfId="0" applyFont="1" applyFill="1" applyBorder="1" applyAlignment="1">
      <alignment horizontal="center"/>
      <protection locked="0"/>
    </xf>
    <xf numFmtId="1" fontId="0" fillId="29" borderId="0" xfId="0" applyNumberFormat="1" applyFill="1">
      <alignment vertical="top" wrapText="1"/>
      <protection locked="0"/>
    </xf>
    <xf numFmtId="0" fontId="24" fillId="29" borderId="9" xfId="0" applyFont="1" applyFill="1" applyBorder="1" applyAlignment="1">
      <alignment horizontal="center"/>
      <protection locked="0"/>
    </xf>
    <xf numFmtId="0" fontId="0" fillId="29" borderId="9" xfId="0" applyFill="1" applyBorder="1" applyAlignment="1">
      <alignment horizontal="center" vertical="center" wrapText="1"/>
      <protection locked="0"/>
    </xf>
    <xf numFmtId="0" fontId="25" fillId="29" borderId="0" xfId="0" applyFont="1" applyFill="1">
      <alignment vertical="top" wrapText="1"/>
      <protection locked="0"/>
    </xf>
    <xf numFmtId="0" fontId="24" fillId="29" borderId="0" xfId="0" applyFont="1" applyFill="1" applyAlignment="1">
      <alignment horizontal="center"/>
      <protection locked="0"/>
    </xf>
    <xf numFmtId="0" fontId="22" fillId="29" borderId="9" xfId="0" applyFont="1" applyFill="1" applyBorder="1">
      <alignment vertical="top" wrapText="1"/>
      <protection locked="0"/>
    </xf>
    <xf numFmtId="0" fontId="22" fillId="29" borderId="9" xfId="0" applyFont="1" applyFill="1" applyBorder="1" applyAlignment="1">
      <alignment horizontal="center" vertical="top" wrapText="1"/>
      <protection locked="0"/>
    </xf>
    <xf numFmtId="1" fontId="24" fillId="29" borderId="9" xfId="0" applyNumberFormat="1" applyFont="1" applyFill="1" applyBorder="1" applyAlignment="1">
      <alignment horizontal="center"/>
      <protection locked="0"/>
    </xf>
    <xf numFmtId="1" fontId="24" fillId="29" borderId="0" xfId="0" applyNumberFormat="1" applyFont="1" applyFill="1" applyAlignment="1">
      <alignment horizontal="center"/>
      <protection locked="0"/>
    </xf>
    <xf numFmtId="0" fontId="25" fillId="29" borderId="9" xfId="0" applyFont="1" applyFill="1" applyBorder="1">
      <alignment vertical="top" wrapText="1"/>
      <protection locked="0"/>
    </xf>
    <xf numFmtId="0" fontId="22" fillId="29" borderId="0" xfId="0" applyFont="1" applyFill="1">
      <alignment vertical="top" wrapText="1"/>
      <protection locked="0"/>
    </xf>
    <xf numFmtId="164" fontId="23" fillId="29" borderId="0" xfId="0" applyNumberFormat="1" applyFont="1" applyFill="1" applyAlignment="1">
      <alignment horizontal="center"/>
      <protection locked="0"/>
    </xf>
    <xf numFmtId="0" fontId="22" fillId="29" borderId="9" xfId="0" applyFont="1" applyFill="1" applyBorder="1" applyAlignment="1">
      <alignment wrapText="1"/>
      <protection locked="0"/>
    </xf>
    <xf numFmtId="0" fontId="0" fillId="29" borderId="9" xfId="0" applyFill="1" applyBorder="1">
      <alignment vertical="top" wrapText="1"/>
      <protection locked="0"/>
    </xf>
    <xf numFmtId="0" fontId="0" fillId="29" borderId="9" xfId="0" applyFill="1" applyBorder="1" applyAlignment="1">
      <alignment horizontal="center" vertical="center"/>
      <protection locked="0"/>
    </xf>
    <xf numFmtId="0" fontId="26" fillId="29" borderId="0" xfId="0" applyFont="1" applyFill="1" applyAlignment="1">
      <alignment horizontal="center" vertical="center"/>
      <protection locked="0"/>
    </xf>
    <xf numFmtId="164" fontId="0" fillId="29" borderId="0" xfId="0" applyNumberFormat="1" applyFill="1" applyAlignment="1">
      <alignment horizontal="center" vertical="center"/>
      <protection locked="0"/>
    </xf>
    <xf numFmtId="0" fontId="26" fillId="29" borderId="0" xfId="0" applyFont="1" applyFill="1">
      <alignment vertical="top" wrapText="1"/>
      <protection locked="0"/>
    </xf>
    <xf numFmtId="0" fontId="26" fillId="29" borderId="9" xfId="0" applyFont="1" applyFill="1" applyBorder="1" applyAlignment="1">
      <alignment horizontal="center" vertical="center" wrapText="1"/>
      <protection locked="0"/>
    </xf>
    <xf numFmtId="0" fontId="27" fillId="29" borderId="9" xfId="0" applyFont="1" applyFill="1" applyBorder="1" applyAlignment="1">
      <alignment horizontal="center" vertical="center"/>
      <protection locked="0"/>
    </xf>
    <xf numFmtId="0" fontId="14" fillId="0" borderId="9" xfId="2" applyBorder="1">
      <alignment vertical="top" wrapText="1"/>
      <protection locked="0"/>
    </xf>
    <xf numFmtId="0" fontId="0" fillId="0" borderId="8" xfId="0" applyBorder="1">
      <alignment vertical="top" wrapText="1"/>
      <protection locked="0"/>
    </xf>
    <xf numFmtId="0" fontId="0" fillId="0" borderId="4" xfId="0" applyBorder="1">
      <alignment vertical="top" wrapText="1"/>
      <protection locked="0"/>
    </xf>
    <xf numFmtId="0" fontId="0" fillId="0" borderId="5" xfId="0" applyBorder="1">
      <alignment vertical="top" wrapText="1"/>
      <protection locked="0"/>
    </xf>
    <xf numFmtId="0" fontId="15" fillId="7" borderId="6" xfId="47" applyFill="1" applyBorder="1">
      <alignment vertical="top" wrapText="1"/>
      <protection locked="0"/>
    </xf>
    <xf numFmtId="0" fontId="26" fillId="29" borderId="9" xfId="0" applyFont="1" applyFill="1" applyBorder="1" applyAlignment="1">
      <alignment horizontal="center" vertical="center" wrapText="1"/>
      <protection locked="0"/>
    </xf>
  </cellXfs>
  <cellStyles count="52">
    <cellStyle name="20% - Accent1" xfId="7" builtinId="30" customBuiltin="1"/>
    <cellStyle name="20% - Accent2" xfId="10" builtinId="34" customBuiltin="1"/>
    <cellStyle name="20% - Accent3" xfId="13" builtinId="38" customBuiltin="1"/>
    <cellStyle name="20% - Accent4" xfId="16" builtinId="42" customBuiltin="1"/>
    <cellStyle name="20% - Accent5" xfId="19" builtinId="46" customBuiltin="1"/>
    <cellStyle name="20% - Accent6" xfId="22" builtinId="50" customBuiltin="1"/>
    <cellStyle name="40% - Accent1" xfId="8" builtinId="31" customBuiltin="1"/>
    <cellStyle name="40% - Accent2" xfId="11" builtinId="35" customBuiltin="1"/>
    <cellStyle name="40% - Accent3" xfId="14" builtinId="39" customBuiltin="1"/>
    <cellStyle name="40% - Accent4" xfId="17" builtinId="43" customBuiltin="1"/>
    <cellStyle name="40% - Accent5" xfId="20" builtinId="47" customBuiltin="1"/>
    <cellStyle name="40% - Accent6" xfId="23" builtinId="51" customBuiltin="1"/>
    <cellStyle name="60% - Accent1" xfId="9" builtinId="32" customBuiltin="1"/>
    <cellStyle name="60% - Accent2" xfId="12" builtinId="36" customBuiltin="1"/>
    <cellStyle name="60% - Accent3" xfId="15" builtinId="40" customBuiltin="1"/>
    <cellStyle name="60% - Accent4" xfId="18" builtinId="44" customBuiltin="1"/>
    <cellStyle name="60% - Accent5" xfId="21" builtinId="48" customBuiltin="1"/>
    <cellStyle name="60% - Accent6" xfId="24" builtinId="52" customBuiltin="1"/>
    <cellStyle name="Accent" xfId="25" xr:uid="{2536D022-8C84-4B13-B615-532EF4582595}"/>
    <cellStyle name="Accent 1" xfId="26" xr:uid="{444F1B5B-CDE0-40F2-960A-C668B564F175}"/>
    <cellStyle name="Accent 2" xfId="27" xr:uid="{30778C0B-E7C1-4191-9239-95CD613693CD}"/>
    <cellStyle name="Accent 3" xfId="28" xr:uid="{D269BE22-1936-4893-8E18-BFC1EA01D6DD}"/>
    <cellStyle name="Bad" xfId="4" builtinId="27" customBuiltin="1"/>
    <cellStyle name="cf1" xfId="29" xr:uid="{4A4D5386-A26E-438D-8058-74E4BB2432EA}"/>
    <cellStyle name="cf10" xfId="30" xr:uid="{2C027510-71BA-42FE-9254-0B33FD4A114B}"/>
    <cellStyle name="cf11" xfId="31" xr:uid="{B593E8D7-0CB4-43D3-838D-0003466C33B7}"/>
    <cellStyle name="cf12" xfId="32" xr:uid="{EF08982C-BCC8-4E2F-A515-B62EBCD22393}"/>
    <cellStyle name="cf13" xfId="33" xr:uid="{E9E962FC-BBEE-44A8-9B38-633036196399}"/>
    <cellStyle name="cf14" xfId="34" xr:uid="{18F0DC07-87CC-46F4-9FA3-1F55869595E0}"/>
    <cellStyle name="cf2" xfId="35" xr:uid="{72D2A69C-39E3-48D2-AA6F-127643ECEAE2}"/>
    <cellStyle name="cf3" xfId="36" xr:uid="{1A72BC57-D91B-4A98-9E0E-ACDFBA99904E}"/>
    <cellStyle name="cf4" xfId="37" xr:uid="{3A74C793-34C1-4F96-8CBC-AA73596B824F}"/>
    <cellStyle name="cf5" xfId="38" xr:uid="{61D7E86F-B289-4E91-88E5-6CD743854DED}"/>
    <cellStyle name="cf6" xfId="39" xr:uid="{A4974876-FCF4-4351-9ABC-E23A55BB3CCD}"/>
    <cellStyle name="cf7" xfId="40" xr:uid="{A73A0E35-28B3-4489-A333-635B8911EDFD}"/>
    <cellStyle name="cf8" xfId="41" xr:uid="{06D9FD1D-ED6D-458B-B562-8CB2CBA71C18}"/>
    <cellStyle name="cf9" xfId="42" xr:uid="{C7B199EA-37CF-4CBE-9E5F-CB0C7BABECBC}"/>
    <cellStyle name="Error" xfId="43" xr:uid="{5A001447-0C6A-4496-8312-FAF438F030F5}"/>
    <cellStyle name="Followed Hyperlink" xfId="44" xr:uid="{8CAFCCF7-5B0A-42C0-9DA2-A2155EF6DD60}"/>
    <cellStyle name="Footnote" xfId="45" xr:uid="{63C14DB7-3705-4D19-A535-A00D4D1380CB}"/>
    <cellStyle name="Good" xfId="3" builtinId="26" customBuiltin="1"/>
    <cellStyle name="Heading" xfId="46" xr:uid="{4DC268D1-75DB-4A94-A9B7-05D121F591E9}"/>
    <cellStyle name="Heading 1" xfId="1" builtinId="16" customBuiltin="1"/>
    <cellStyle name="Heading 2" xfId="2" builtinId="17" customBuiltin="1"/>
    <cellStyle name="Hyperlink" xfId="47" xr:uid="{CF4E251E-B3D8-4B29-B8D0-E55D73A95457}"/>
    <cellStyle name="Neutral" xfId="5" builtinId="28" customBuiltin="1"/>
    <cellStyle name="Normal" xfId="0" builtinId="0" customBuiltin="1"/>
    <cellStyle name="Note" xfId="6" builtinId="10" customBuiltin="1"/>
    <cellStyle name="Result" xfId="48" xr:uid="{FCB1C615-651E-46CF-8F23-F6A9125C7222}"/>
    <cellStyle name="Status" xfId="49" xr:uid="{06B21AC9-ACFF-46C1-9214-5F338F8DC3B3}"/>
    <cellStyle name="Text" xfId="50" xr:uid="{E9997493-D39B-4C59-AEBA-D66D2E4C4E03}"/>
    <cellStyle name="Warning" xfId="51" xr:uid="{225D2510-605F-4E72-BD24-7BBBEE6C2825}"/>
  </cellStyles>
  <dxfs count="5">
    <dxf>
      <font>
        <color rgb="FF000000"/>
      </font>
      <fill>
        <patternFill patternType="solid">
          <fgColor rgb="FFFFC7CE"/>
          <bgColor rgb="FFFFC7CE"/>
        </patternFill>
      </fill>
    </dxf>
    <dxf>
      <font>
        <color rgb="FF000000"/>
      </font>
      <fill>
        <patternFill patternType="solid">
          <fgColor rgb="FFC6EFCE"/>
          <bgColor rgb="FFC6EFCE"/>
        </patternFill>
      </fill>
    </dxf>
    <dxf>
      <font>
        <color rgb="FF000000"/>
      </font>
      <fill>
        <patternFill patternType="solid">
          <fgColor rgb="FFFFC7CE"/>
          <bgColor rgb="FFFFC7CE"/>
        </patternFill>
      </fill>
    </dxf>
    <dxf>
      <font>
        <color rgb="FF000000"/>
      </font>
      <fill>
        <patternFill patternType="solid">
          <fgColor rgb="FFC6EFCE"/>
          <bgColor rgb="FFC6EFCE"/>
        </patternFill>
      </fill>
    </dxf>
    <dxf>
      <font>
        <color rgb="FF000000"/>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2724153" cy="1106661"/>
    <xdr:pic>
      <xdr:nvPicPr>
        <xdr:cNvPr id="2" name="Picture 3" descr="Environment Agency - Delivering reliable digital data and information  management | 1Spatial">
          <a:extLst>
            <a:ext uri="{FF2B5EF4-FFF2-40B4-BE49-F238E27FC236}">
              <a16:creationId xmlns:a16="http://schemas.microsoft.com/office/drawing/2014/main" id="{DE11FB22-9C3F-30D7-99EC-3F96F188429F}"/>
            </a:ext>
          </a:extLst>
        </xdr:cNvPr>
        <xdr:cNvPicPr>
          <a:picLocks noChangeAspect="1"/>
        </xdr:cNvPicPr>
      </xdr:nvPicPr>
      <xdr:blipFill>
        <a:blip xmlns:r="http://schemas.openxmlformats.org/officeDocument/2006/relationships" r:embed="rId1"/>
        <a:srcRect/>
        <a:stretch>
          <a:fillRect/>
        </a:stretch>
      </xdr:blipFill>
      <xdr:spPr>
        <a:xfrm>
          <a:off x="9328150" y="0"/>
          <a:ext cx="2724153" cy="1106661"/>
        </a:xfrm>
        <a:prstGeom prst="rect">
          <a:avLst/>
        </a:prstGeom>
        <a:noFill/>
        <a:ln cap="flat">
          <a:no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AFBBE9-4ED2-4093-BF59-294C49AF552A}" name="Table4" displayName="Table4" ref="A6:C13" totalsRowShown="0">
  <tableColumns count="3">
    <tableColumn id="1" xr3:uid="{ABDBE6E3-A10B-46FE-843E-29319E8EB05B}" name="Question "/>
    <tableColumn id="2" xr3:uid="{E7A02E8F-4C68-47DE-AF6E-2BC5E970BB68}" name="Answer selection: Dropdown menu"/>
    <tableColumn id="3" xr3:uid="{EA2D080D-B242-40E2-A58F-AB2AE608278C}" name="Evidence your decision here"/>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28634F-DFD8-4F5B-8B70-6826DDE895A8}" name="Table5" displayName="Table5" ref="A16:C21" totalsRowShown="0">
  <tableColumns count="3">
    <tableColumn id="1" xr3:uid="{3FF6BCFE-B9D4-49CA-8E83-827F156A3A13}" name="Question "/>
    <tableColumn id="2" xr3:uid="{0CEBA63B-4394-4F3A-B429-261265AFCB10}" name="Answer selection: Dropdown menu"/>
    <tableColumn id="3" xr3:uid="{0CFE286E-C6D9-41AC-B3B0-2E7B264DD352}" name="Evidence your decision here"/>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NAT@environment-agency.gov.uk" TargetMode="External"/><Relationship Id="rId1" Type="http://schemas.openxmlformats.org/officeDocument/2006/relationships/hyperlink" Target="https://www.gov.uk/government/publications/noise-and-vibration-environmental-permit-application-guidanc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gov.uk/government/publications/noise-and-vibration-environmental-permit-application-guid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6D3F4-40AD-4D58-8EB3-A1BF38DD0213}">
  <dimension ref="A1:A27"/>
  <sheetViews>
    <sheetView tabSelected="1" workbookViewId="0">
      <selection activeCell="A43" sqref="A43"/>
    </sheetView>
  </sheetViews>
  <sheetFormatPr defaultRowHeight="18"/>
  <cols>
    <col min="1" max="1" width="91.81640625" customWidth="1"/>
    <col min="2" max="2" width="9" customWidth="1"/>
  </cols>
  <sheetData>
    <row r="1" spans="1:1" ht="26.25">
      <c r="A1" s="1" t="s">
        <v>0</v>
      </c>
    </row>
    <row r="2" spans="1:1">
      <c r="A2" s="2" t="s">
        <v>1</v>
      </c>
    </row>
    <row r="3" spans="1:1">
      <c r="A3" s="3" t="s">
        <v>2</v>
      </c>
    </row>
    <row r="4" spans="1:1">
      <c r="A4" s="4" t="s">
        <v>3</v>
      </c>
    </row>
    <row r="5" spans="1:1">
      <c r="A5" s="5" t="s">
        <v>4</v>
      </c>
    </row>
    <row r="6" spans="1:1">
      <c r="A6" s="6" t="s">
        <v>5</v>
      </c>
    </row>
    <row r="7" spans="1:1" ht="20.25">
      <c r="A7" s="7" t="s">
        <v>6</v>
      </c>
    </row>
    <row r="8" spans="1:1">
      <c r="A8" s="8" t="s">
        <v>7</v>
      </c>
    </row>
    <row r="9" spans="1:1">
      <c r="A9" s="9" t="s">
        <v>8</v>
      </c>
    </row>
    <row r="10" spans="1:1">
      <c r="A10" s="9" t="s">
        <v>9</v>
      </c>
    </row>
    <row r="11" spans="1:1">
      <c r="A11" s="9" t="s">
        <v>10</v>
      </c>
    </row>
    <row r="12" spans="1:1">
      <c r="A12" s="9" t="s">
        <v>11</v>
      </c>
    </row>
    <row r="13" spans="1:1">
      <c r="A13" s="10" t="s">
        <v>12</v>
      </c>
    </row>
    <row r="14" spans="1:1">
      <c r="A14" s="9" t="s">
        <v>13</v>
      </c>
    </row>
    <row r="15" spans="1:1">
      <c r="A15" s="9" t="s">
        <v>14</v>
      </c>
    </row>
    <row r="16" spans="1:1">
      <c r="A16" s="9" t="s">
        <v>15</v>
      </c>
    </row>
    <row r="17" spans="1:1">
      <c r="A17" s="10" t="s">
        <v>16</v>
      </c>
    </row>
    <row r="18" spans="1:1" ht="54">
      <c r="A18" s="2" t="s">
        <v>17</v>
      </c>
    </row>
    <row r="19" spans="1:1" ht="36">
      <c r="A19" s="11" t="s">
        <v>18</v>
      </c>
    </row>
    <row r="20" spans="1:1" ht="20.25">
      <c r="A20" s="7" t="s">
        <v>19</v>
      </c>
    </row>
    <row r="21" spans="1:1">
      <c r="A21" s="12" t="s">
        <v>20</v>
      </c>
    </row>
    <row r="22" spans="1:1">
      <c r="A22" s="6" t="s">
        <v>21</v>
      </c>
    </row>
    <row r="23" spans="1:1" ht="25.5" customHeight="1">
      <c r="A23" s="13" t="s">
        <v>22</v>
      </c>
    </row>
    <row r="27" spans="1:1">
      <c r="A27" s="14"/>
    </row>
  </sheetData>
  <hyperlinks>
    <hyperlink ref="A6" r:id="rId1" xr:uid="{8BA57B73-461D-40C7-9E27-ECE954EBCB74}"/>
    <hyperlink ref="A22" r:id="rId2" xr:uid="{6F5DE45C-62E2-463C-8460-99BA180D8A0E}"/>
    <hyperlink ref="A23" location="Noise_Advisory_Tool!A1" display="Go to the next worksheet to start the NAT" xr:uid="{F13C0F3A-EA77-4901-B4BA-674579BBD5AE}"/>
  </hyperlinks>
  <pageMargins left="0.70000000000000007" right="0.70000000000000007" top="0.75" bottom="0.75" header="0.30000000000000004" footer="0.30000000000000004"/>
  <pageSetup paperSize="0" fitToWidth="0" fitToHeight="0" orientation="portrait" horizontalDpi="0" verticalDpi="0" copie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8241D-5CC1-4314-8772-CC7EA5218FD2}">
  <dimension ref="A1:J27"/>
  <sheetViews>
    <sheetView zoomScale="70" zoomScaleNormal="70" workbookViewId="0">
      <selection activeCell="C22" sqref="C22"/>
    </sheetView>
  </sheetViews>
  <sheetFormatPr defaultColWidth="9" defaultRowHeight="18"/>
  <cols>
    <col min="1" max="1" width="93.81640625" style="18" customWidth="1"/>
    <col min="2" max="2" width="59.08984375" style="18" customWidth="1"/>
    <col min="3" max="3" width="54.1796875" style="18" customWidth="1"/>
    <col min="4" max="4" width="4.26953125" style="18" hidden="1" customWidth="1"/>
    <col min="5" max="6" width="9" style="18" hidden="1" customWidth="1"/>
    <col min="7" max="7" width="9" style="18" customWidth="1"/>
    <col min="8" max="16384" width="9" style="18"/>
  </cols>
  <sheetData>
    <row r="1" spans="1:10" ht="26.25">
      <c r="A1" s="15" t="s">
        <v>23</v>
      </c>
      <c r="B1" s="16"/>
      <c r="C1" s="17"/>
      <c r="J1" s="19"/>
    </row>
    <row r="2" spans="1:10" ht="18.75" thickBot="1">
      <c r="A2" s="20" t="s">
        <v>117</v>
      </c>
      <c r="B2" s="21"/>
      <c r="C2" s="10"/>
      <c r="J2" s="19"/>
    </row>
    <row r="3" spans="1:10" ht="18.75" thickBot="1">
      <c r="A3" s="20" t="s">
        <v>118</v>
      </c>
      <c r="B3" s="22"/>
      <c r="C3" s="10"/>
    </row>
    <row r="4" spans="1:10" ht="36">
      <c r="A4" s="23" t="s">
        <v>24</v>
      </c>
      <c r="C4" s="10"/>
    </row>
    <row r="5" spans="1:10">
      <c r="A5" s="24" t="s">
        <v>25</v>
      </c>
      <c r="C5" s="10"/>
    </row>
    <row r="6" spans="1:10">
      <c r="A6" s="25" t="s">
        <v>26</v>
      </c>
      <c r="B6" s="26" t="s">
        <v>27</v>
      </c>
      <c r="C6" s="27" t="s">
        <v>28</v>
      </c>
    </row>
    <row r="7" spans="1:10" ht="20.100000000000001" customHeight="1">
      <c r="A7" s="28" t="s">
        <v>29</v>
      </c>
      <c r="B7" s="29" t="s">
        <v>63</v>
      </c>
      <c r="C7" s="30" t="s">
        <v>123</v>
      </c>
      <c r="E7" s="18">
        <f>VLOOKUP(B7,Validation_Lists!B11:C23,2,FALSE)</f>
        <v>1</v>
      </c>
    </row>
    <row r="8" spans="1:10" ht="36">
      <c r="A8" s="28" t="s">
        <v>31</v>
      </c>
      <c r="B8" s="29" t="s">
        <v>49</v>
      </c>
      <c r="C8" s="30" t="s">
        <v>124</v>
      </c>
      <c r="E8" s="18">
        <f>VLOOKUP(B8,Validation_Lists!B3:C6,2,FALSE)</f>
        <v>2</v>
      </c>
    </row>
    <row r="9" spans="1:10">
      <c r="A9" s="28" t="s">
        <v>32</v>
      </c>
      <c r="B9" s="29" t="s">
        <v>79</v>
      </c>
      <c r="C9" s="30" t="s">
        <v>125</v>
      </c>
      <c r="E9" s="18">
        <f>VLOOKUP(B9,Validation_Lists!B60:C63,2,FALSE)</f>
        <v>2</v>
      </c>
    </row>
    <row r="10" spans="1:10">
      <c r="A10" s="28" t="s">
        <v>33</v>
      </c>
      <c r="B10" s="29" t="s">
        <v>65</v>
      </c>
      <c r="C10" s="30" t="s">
        <v>119</v>
      </c>
      <c r="E10" s="18">
        <f>VLOOKUP(B10,Validation_Lists!B36:C39,2,FALSE)</f>
        <v>1</v>
      </c>
    </row>
    <row r="11" spans="1:10">
      <c r="A11" s="28" t="s">
        <v>34</v>
      </c>
      <c r="B11" s="29" t="s">
        <v>86</v>
      </c>
      <c r="C11" s="30" t="s">
        <v>120</v>
      </c>
      <c r="E11" s="18">
        <f>VLOOKUP(B11,Validation_Lists!B67:C80,2,FALSE)</f>
        <v>3</v>
      </c>
    </row>
    <row r="12" spans="1:10">
      <c r="A12" s="28" t="s">
        <v>35</v>
      </c>
      <c r="B12" s="29" t="s">
        <v>70</v>
      </c>
      <c r="C12" s="30" t="s">
        <v>121</v>
      </c>
      <c r="E12" s="18">
        <f>VLOOKUP(B12,Validation_Lists!B46:C49,2,FALSE)</f>
        <v>3</v>
      </c>
    </row>
    <row r="13" spans="1:10" ht="36.75" thickBot="1">
      <c r="A13" s="31" t="s">
        <v>36</v>
      </c>
      <c r="B13" s="32" t="s">
        <v>76</v>
      </c>
      <c r="C13" s="33" t="s">
        <v>122</v>
      </c>
      <c r="E13" s="18">
        <f>VLOOKUP(B13,Validation_Lists!B53:C56,2,FALSE)</f>
        <v>1</v>
      </c>
    </row>
    <row r="14" spans="1:10" ht="38.1" customHeight="1" thickBot="1">
      <c r="A14" s="34" t="s">
        <v>37</v>
      </c>
      <c r="B14" s="35" t="str">
        <f>IF(E14&lt;F14,"NIA and NMP are not required (see note)","New bespoke application: Submit an NIA &amp; NMP                                                         Variation application: Go to step 2")</f>
        <v>New bespoke application: Submit an NIA &amp; NMP                                                         Variation application: Go to step 2</v>
      </c>
      <c r="C14" s="36"/>
      <c r="D14" s="37"/>
      <c r="E14" s="18">
        <f>SUM(E7:E10,E13,E12)*E11</f>
        <v>30</v>
      </c>
      <c r="F14" s="18">
        <v>30</v>
      </c>
    </row>
    <row r="15" spans="1:10">
      <c r="A15" s="34" t="s">
        <v>38</v>
      </c>
      <c r="C15" s="38"/>
      <c r="D15" s="39"/>
    </row>
    <row r="16" spans="1:10">
      <c r="A16" s="40" t="s">
        <v>26</v>
      </c>
      <c r="B16" s="24" t="s">
        <v>27</v>
      </c>
      <c r="C16" s="41" t="s">
        <v>28</v>
      </c>
    </row>
    <row r="17" spans="1:6">
      <c r="A17" s="42" t="s">
        <v>39</v>
      </c>
      <c r="B17" s="29" t="s">
        <v>30</v>
      </c>
      <c r="C17" s="30"/>
      <c r="E17" s="18">
        <f>VLOOKUP(B17,Validation_Lists!B87:C89,2,FALSE)</f>
        <v>100</v>
      </c>
    </row>
    <row r="18" spans="1:6">
      <c r="A18" s="43" t="s">
        <v>40</v>
      </c>
      <c r="B18" s="29" t="s">
        <v>30</v>
      </c>
      <c r="C18" s="30"/>
      <c r="E18" s="18">
        <f>VLOOKUP(B18,Validation_Lists!B93:C95,2,FALSE)</f>
        <v>100</v>
      </c>
    </row>
    <row r="19" spans="1:6">
      <c r="A19" s="42" t="s">
        <v>41</v>
      </c>
      <c r="B19" s="29" t="s">
        <v>30</v>
      </c>
      <c r="C19" s="30"/>
      <c r="E19" s="18">
        <f>VLOOKUP(B19,Validation_Lists!B98:C103,2,FALSE)</f>
        <v>100</v>
      </c>
    </row>
    <row r="20" spans="1:6">
      <c r="A20" s="42" t="s">
        <v>42</v>
      </c>
      <c r="B20" s="29" t="s">
        <v>30</v>
      </c>
      <c r="C20" s="30"/>
      <c r="E20" s="18">
        <f>VLOOKUP(B20,Validation_Lists!B106:C111,2,FALSE)</f>
        <v>100</v>
      </c>
    </row>
    <row r="21" spans="1:6" ht="18.75" thickBot="1">
      <c r="A21" s="44" t="s">
        <v>43</v>
      </c>
      <c r="B21" s="32" t="s">
        <v>30</v>
      </c>
      <c r="C21" s="33"/>
      <c r="E21" s="18">
        <f>VLOOKUP(B21,Validation_Lists!B114:C117,2,FALSE)</f>
        <v>100</v>
      </c>
    </row>
    <row r="22" spans="1:6">
      <c r="A22" s="45" t="s">
        <v>37</v>
      </c>
      <c r="B22" s="35" t="str">
        <f>IF(E14&lt;F14,"NIA and NMP are not required (see note)",IF(E22&lt;F22,"NIA and NMP are not required*","Submit an NIA &amp; NMP"))</f>
        <v>Submit an NIA &amp; NMP</v>
      </c>
      <c r="C22" s="46"/>
      <c r="D22" s="37"/>
      <c r="E22" s="18">
        <f>E17*(E18+E19+E20+E21)</f>
        <v>40000</v>
      </c>
      <c r="F22" s="18">
        <v>7</v>
      </c>
    </row>
    <row r="23" spans="1:6">
      <c r="A23" s="47" t="s">
        <v>44</v>
      </c>
      <c r="B23" s="48"/>
      <c r="C23" s="49"/>
    </row>
    <row r="24" spans="1:6" ht="25.5" customHeight="1">
      <c r="A24" s="50" t="s">
        <v>45</v>
      </c>
    </row>
    <row r="27" spans="1:6">
      <c r="C27" s="51"/>
    </row>
  </sheetData>
  <conditionalFormatting sqref="B14">
    <cfRule type="cellIs" dxfId="4" priority="1" stopIfTrue="1" operator="equal">
      <formula>"New bespoke application: Submit an NIA &amp; NMP                                                         Variation application: Go to step 2"</formula>
    </cfRule>
    <cfRule type="cellIs" dxfId="3" priority="2" stopIfTrue="1" operator="equal">
      <formula>"NIA and NMP are not required (see note)"</formula>
    </cfRule>
  </conditionalFormatting>
  <conditionalFormatting sqref="B22">
    <cfRule type="cellIs" dxfId="2" priority="3" stopIfTrue="1" operator="equal">
      <formula>"Submit an NIA &amp; NMP"</formula>
    </cfRule>
    <cfRule type="cellIs" dxfId="1" priority="4" stopIfTrue="1" operator="equal">
      <formula>"NIA and NMP are not required (see note)"</formula>
    </cfRule>
    <cfRule type="cellIs" dxfId="0" priority="5" stopIfTrue="1" operator="equal">
      <formula>"NIA and NMP may be required, check risk matrix below"</formula>
    </cfRule>
  </conditionalFormatting>
  <hyperlinks>
    <hyperlink ref="A24" location="Additional_evidence!A1" display="Go to the next worksheet to add additional evidence to support your answers" xr:uid="{0C2305CF-AE79-4C07-A8E4-43945228F674}"/>
  </hyperlinks>
  <pageMargins left="0.70000000000000007" right="0.70000000000000007" top="0.75" bottom="0.75" header="0.30000000000000004" footer="0.30000000000000004"/>
  <pageSetup paperSize="0" fitToWidth="0" fitToHeight="0" orientation="portrait" horizontalDpi="0" verticalDpi="0" copies="0"/>
  <tableParts count="2">
    <tablePart r:id="rId1"/>
    <tablePart r:id="rId2"/>
  </tableParts>
  <extLst>
    <ext xmlns:x14="http://schemas.microsoft.com/office/spreadsheetml/2009/9/main" uri="{CCE6A557-97BC-4b89-ADB6-D9C93CAAB3DF}">
      <x14:dataValidations xmlns:xm="http://schemas.microsoft.com/office/excel/2006/main" count="12">
        <x14:dataValidation type="list" allowBlank="1" showInputMessage="1" showErrorMessage="1" xr:uid="{632B9E89-F950-45AC-B79A-997194FCADF1}">
          <x14:formula1>
            <xm:f>Validation_Lists!$B$3:$B$6</xm:f>
          </x14:formula1>
          <xm:sqref>B8</xm:sqref>
        </x14:dataValidation>
        <x14:dataValidation type="list" allowBlank="1" showInputMessage="1" showErrorMessage="1" xr:uid="{2D97A273-4C13-4667-86C7-A429CA8792BD}">
          <x14:formula1>
            <xm:f>Validation_Lists!$B$106:$B$111</xm:f>
          </x14:formula1>
          <xm:sqref>B20</xm:sqref>
        </x14:dataValidation>
        <x14:dataValidation type="list" allowBlank="1" showInputMessage="1" showErrorMessage="1" xr:uid="{C2B7C19C-A975-48E8-90F7-BB11461A3089}">
          <x14:formula1>
            <xm:f>Validation_Lists!$B$114:$B$117</xm:f>
          </x14:formula1>
          <xm:sqref>B21</xm:sqref>
        </x14:dataValidation>
        <x14:dataValidation type="list" allowBlank="1" showInputMessage="1" showErrorMessage="1" xr:uid="{F889AF9C-4D61-453E-891D-152D714CB1FD}">
          <x14:formula1>
            <xm:f>Validation_Lists!$B$11:$B$23</xm:f>
          </x14:formula1>
          <xm:sqref>B7</xm:sqref>
        </x14:dataValidation>
        <x14:dataValidation type="list" allowBlank="1" showInputMessage="1" showErrorMessage="1" xr:uid="{4F34EC15-8ED4-4B71-ADFA-D00BDF05E6DF}">
          <x14:formula1>
            <xm:f>Validation_Lists!$B$60:$B$63</xm:f>
          </x14:formula1>
          <xm:sqref>B9</xm:sqref>
        </x14:dataValidation>
        <x14:dataValidation type="list" allowBlank="1" showInputMessage="1" showErrorMessage="1" xr:uid="{6FB8DCE0-4C2E-49DD-903C-772E99F23788}">
          <x14:formula1>
            <xm:f>Validation_Lists!$B$36:$B$39</xm:f>
          </x14:formula1>
          <xm:sqref>B10</xm:sqref>
        </x14:dataValidation>
        <x14:dataValidation type="list" allowBlank="1" showInputMessage="1" showErrorMessage="1" xr:uid="{63FAD90A-F26B-4B48-8863-C8D045F4F154}">
          <x14:formula1>
            <xm:f>Validation_Lists!$B$46:$B$49</xm:f>
          </x14:formula1>
          <xm:sqref>B12</xm:sqref>
        </x14:dataValidation>
        <x14:dataValidation type="list" allowBlank="1" showInputMessage="1" showErrorMessage="1" xr:uid="{8DB3AB19-65E8-49CF-8295-655894D6D883}">
          <x14:formula1>
            <xm:f>Validation_Lists!$B$53:$B$56</xm:f>
          </x14:formula1>
          <xm:sqref>B13</xm:sqref>
        </x14:dataValidation>
        <x14:dataValidation type="list" allowBlank="1" showInputMessage="1" showErrorMessage="1" xr:uid="{86E6EA6C-7E23-4D43-827C-A72D3008F307}">
          <x14:formula1>
            <xm:f>Validation_Lists!$B$67:$B$80</xm:f>
          </x14:formula1>
          <xm:sqref>B11</xm:sqref>
        </x14:dataValidation>
        <x14:dataValidation type="list" allowBlank="1" showInputMessage="1" showErrorMessage="1" xr:uid="{514DD776-78DC-4DE0-868C-13A17D7A83D0}">
          <x14:formula1>
            <xm:f>Validation_Lists!$B$87:$B$89</xm:f>
          </x14:formula1>
          <xm:sqref>B17</xm:sqref>
        </x14:dataValidation>
        <x14:dataValidation type="list" allowBlank="1" showInputMessage="1" showErrorMessage="1" xr:uid="{C2B9D066-65F8-4255-9B87-64B7CA85542C}">
          <x14:formula1>
            <xm:f>Validation_Lists!$B$93:$B$95</xm:f>
          </x14:formula1>
          <xm:sqref>B18</xm:sqref>
        </x14:dataValidation>
        <x14:dataValidation type="list" allowBlank="1" showInputMessage="1" showErrorMessage="1" xr:uid="{176A9DC3-E591-45B3-B752-B31B79139AE3}">
          <x14:formula1>
            <xm:f>Validation_Lists!$B$98:$B$103</xm:f>
          </x14:formula1>
          <xm:sqref>B19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7B6CC-8428-400A-AE22-B6E4EE34E36C}">
  <sheetPr>
    <pageSetUpPr fitToPage="1"/>
  </sheetPr>
  <dimension ref="B1:D117"/>
  <sheetViews>
    <sheetView workbookViewId="0"/>
  </sheetViews>
  <sheetFormatPr defaultColWidth="9" defaultRowHeight="18"/>
  <cols>
    <col min="1" max="1" width="6" style="19" customWidth="1"/>
    <col min="2" max="2" width="76" style="19" customWidth="1"/>
    <col min="3" max="3" width="8.90625" style="19" customWidth="1"/>
    <col min="4" max="4" width="9" style="54" customWidth="1"/>
    <col min="5" max="5" width="9" style="19" customWidth="1"/>
    <col min="6" max="15" width="6" style="19" customWidth="1"/>
    <col min="16" max="16" width="6.453125" style="19" customWidth="1"/>
    <col min="17" max="17" width="6" style="19" customWidth="1"/>
    <col min="18" max="18" width="6.7265625" style="19" customWidth="1"/>
    <col min="19" max="19" width="6" style="19" customWidth="1"/>
    <col min="20" max="20" width="9" style="19" customWidth="1"/>
    <col min="21" max="16384" width="9" style="19"/>
  </cols>
  <sheetData>
    <row r="1" spans="2:3">
      <c r="B1" s="52" t="s">
        <v>46</v>
      </c>
      <c r="C1" s="53" t="s">
        <v>47</v>
      </c>
    </row>
    <row r="2" spans="2:3">
      <c r="C2" s="53"/>
    </row>
    <row r="3" spans="2:3">
      <c r="B3" s="52" t="s">
        <v>30</v>
      </c>
      <c r="C3" s="55">
        <v>100</v>
      </c>
    </row>
    <row r="4" spans="2:3">
      <c r="B4" s="56" t="s">
        <v>48</v>
      </c>
      <c r="C4" s="55">
        <v>3</v>
      </c>
    </row>
    <row r="5" spans="2:3">
      <c r="B5" s="56" t="s">
        <v>49</v>
      </c>
      <c r="C5" s="55">
        <v>2</v>
      </c>
    </row>
    <row r="6" spans="2:3">
      <c r="B6" s="56" t="s">
        <v>50</v>
      </c>
      <c r="C6" s="55">
        <v>1</v>
      </c>
    </row>
    <row r="7" spans="2:3">
      <c r="B7" s="57"/>
      <c r="C7" s="58"/>
    </row>
    <row r="8" spans="2:3">
      <c r="B8" s="57"/>
      <c r="C8" s="58"/>
    </row>
    <row r="9" spans="2:3">
      <c r="B9" s="57"/>
      <c r="C9" s="58"/>
    </row>
    <row r="10" spans="2:3">
      <c r="B10" s="59" t="s">
        <v>51</v>
      </c>
      <c r="C10" s="55"/>
    </row>
    <row r="11" spans="2:3">
      <c r="B11" s="60" t="s">
        <v>30</v>
      </c>
      <c r="C11" s="55">
        <v>100</v>
      </c>
    </row>
    <row r="12" spans="2:3">
      <c r="B12" s="56" t="s">
        <v>52</v>
      </c>
      <c r="C12" s="61">
        <v>3</v>
      </c>
    </row>
    <row r="13" spans="2:3">
      <c r="B13" s="56" t="s">
        <v>53</v>
      </c>
      <c r="C13" s="61">
        <v>3</v>
      </c>
    </row>
    <row r="14" spans="2:3">
      <c r="B14" s="56" t="s">
        <v>54</v>
      </c>
      <c r="C14" s="61">
        <v>3</v>
      </c>
    </row>
    <row r="15" spans="2:3">
      <c r="B15" s="56" t="s">
        <v>55</v>
      </c>
      <c r="C15" s="61">
        <v>3</v>
      </c>
    </row>
    <row r="16" spans="2:3">
      <c r="B16" s="56" t="s">
        <v>56</v>
      </c>
      <c r="C16" s="61">
        <v>3</v>
      </c>
    </row>
    <row r="17" spans="2:3">
      <c r="B17" s="56" t="s">
        <v>57</v>
      </c>
      <c r="C17" s="61">
        <v>2</v>
      </c>
    </row>
    <row r="18" spans="2:3">
      <c r="B18" s="56" t="s">
        <v>58</v>
      </c>
      <c r="C18" s="61">
        <v>2</v>
      </c>
    </row>
    <row r="19" spans="2:3">
      <c r="B19" s="56" t="s">
        <v>59</v>
      </c>
      <c r="C19" s="61">
        <v>2</v>
      </c>
    </row>
    <row r="20" spans="2:3">
      <c r="B20" s="56" t="s">
        <v>60</v>
      </c>
      <c r="C20" s="61">
        <v>2</v>
      </c>
    </row>
    <row r="21" spans="2:3">
      <c r="B21" s="56" t="s">
        <v>61</v>
      </c>
      <c r="C21" s="61">
        <v>1</v>
      </c>
    </row>
    <row r="22" spans="2:3">
      <c r="B22" s="56" t="s">
        <v>62</v>
      </c>
      <c r="C22" s="61">
        <v>1</v>
      </c>
    </row>
    <row r="23" spans="2:3">
      <c r="B23" s="56" t="s">
        <v>63</v>
      </c>
      <c r="C23" s="61">
        <v>1</v>
      </c>
    </row>
    <row r="24" spans="2:3">
      <c r="B24" s="57"/>
      <c r="C24" s="62"/>
    </row>
    <row r="25" spans="2:3" ht="14.45" customHeight="1">
      <c r="B25" s="57"/>
      <c r="C25" s="62"/>
    </row>
    <row r="26" spans="2:3">
      <c r="B26" s="57"/>
      <c r="C26" s="62"/>
    </row>
    <row r="27" spans="2:3">
      <c r="B27" s="57"/>
      <c r="C27" s="62"/>
    </row>
    <row r="28" spans="2:3">
      <c r="B28" s="57"/>
      <c r="C28" s="62"/>
    </row>
    <row r="29" spans="2:3" ht="14.45" customHeight="1">
      <c r="B29" s="57"/>
      <c r="C29" s="62"/>
    </row>
    <row r="30" spans="2:3">
      <c r="B30" s="57"/>
      <c r="C30" s="62"/>
    </row>
    <row r="31" spans="2:3">
      <c r="B31" s="57"/>
      <c r="C31" s="62"/>
    </row>
    <row r="32" spans="2:3">
      <c r="B32" s="57"/>
      <c r="C32" s="62"/>
    </row>
    <row r="33" spans="2:3" ht="14.45" customHeight="1">
      <c r="B33" s="57"/>
      <c r="C33" s="62"/>
    </row>
    <row r="34" spans="2:3" ht="28.35" customHeight="1">
      <c r="B34" s="57"/>
      <c r="C34" s="62"/>
    </row>
    <row r="35" spans="2:3" ht="16.350000000000001" customHeight="1">
      <c r="B35" s="59" t="s">
        <v>64</v>
      </c>
      <c r="C35" s="55"/>
    </row>
    <row r="36" spans="2:3" ht="16.350000000000001" customHeight="1">
      <c r="B36" s="60" t="s">
        <v>30</v>
      </c>
      <c r="C36" s="55">
        <v>100</v>
      </c>
    </row>
    <row r="37" spans="2:3">
      <c r="B37" s="63" t="s">
        <v>65</v>
      </c>
      <c r="C37" s="55">
        <v>1</v>
      </c>
    </row>
    <row r="38" spans="2:3">
      <c r="B38" s="63" t="s">
        <v>66</v>
      </c>
      <c r="C38" s="55">
        <v>2</v>
      </c>
    </row>
    <row r="39" spans="2:3">
      <c r="B39" s="63" t="s">
        <v>67</v>
      </c>
      <c r="C39" s="55">
        <v>3</v>
      </c>
    </row>
    <row r="42" spans="2:3">
      <c r="B42" s="64"/>
      <c r="C42" s="58"/>
    </row>
    <row r="43" spans="2:3">
      <c r="B43" s="57"/>
      <c r="C43" s="65"/>
    </row>
    <row r="44" spans="2:3">
      <c r="B44" s="52" t="s">
        <v>68</v>
      </c>
      <c r="C44" s="53" t="s">
        <v>47</v>
      </c>
    </row>
    <row r="45" spans="2:3">
      <c r="B45" s="59" t="s">
        <v>69</v>
      </c>
      <c r="C45" s="55"/>
    </row>
    <row r="46" spans="2:3">
      <c r="B46" s="59" t="s">
        <v>30</v>
      </c>
      <c r="C46" s="55">
        <v>100</v>
      </c>
    </row>
    <row r="47" spans="2:3">
      <c r="B47" s="63" t="s">
        <v>70</v>
      </c>
      <c r="C47" s="55">
        <v>3</v>
      </c>
    </row>
    <row r="48" spans="2:3">
      <c r="B48" s="63" t="s">
        <v>71</v>
      </c>
      <c r="C48" s="55">
        <v>2</v>
      </c>
    </row>
    <row r="49" spans="2:3">
      <c r="B49" s="63" t="s">
        <v>72</v>
      </c>
      <c r="C49" s="55">
        <v>1</v>
      </c>
    </row>
    <row r="50" spans="2:3">
      <c r="B50" s="57"/>
      <c r="C50" s="58"/>
    </row>
    <row r="51" spans="2:3">
      <c r="B51" s="57"/>
      <c r="C51" s="58"/>
    </row>
    <row r="52" spans="2:3">
      <c r="B52" s="66" t="s">
        <v>73</v>
      </c>
      <c r="C52" s="55"/>
    </row>
    <row r="53" spans="2:3">
      <c r="B53" s="66" t="s">
        <v>30</v>
      </c>
      <c r="C53" s="55">
        <v>100</v>
      </c>
    </row>
    <row r="54" spans="2:3">
      <c r="B54" s="56" t="s">
        <v>74</v>
      </c>
      <c r="C54" s="55">
        <v>3</v>
      </c>
    </row>
    <row r="55" spans="2:3">
      <c r="B55" s="56" t="s">
        <v>75</v>
      </c>
      <c r="C55" s="55">
        <v>2</v>
      </c>
    </row>
    <row r="56" spans="2:3">
      <c r="B56" s="56" t="s">
        <v>76</v>
      </c>
      <c r="C56" s="55">
        <v>1</v>
      </c>
    </row>
    <row r="57" spans="2:3">
      <c r="B57" s="57"/>
      <c r="C57" s="58"/>
    </row>
    <row r="59" spans="2:3">
      <c r="B59" s="59" t="s">
        <v>77</v>
      </c>
      <c r="C59" s="53" t="s">
        <v>47</v>
      </c>
    </row>
    <row r="60" spans="2:3">
      <c r="B60" s="59" t="s">
        <v>30</v>
      </c>
      <c r="C60" s="53">
        <v>100</v>
      </c>
    </row>
    <row r="61" spans="2:3">
      <c r="B61" s="67" t="s">
        <v>78</v>
      </c>
      <c r="C61" s="55">
        <v>3</v>
      </c>
    </row>
    <row r="62" spans="2:3">
      <c r="B62" s="67" t="s">
        <v>79</v>
      </c>
      <c r="C62" s="55">
        <v>2</v>
      </c>
    </row>
    <row r="63" spans="2:3">
      <c r="B63" s="67" t="s">
        <v>80</v>
      </c>
      <c r="C63" s="55">
        <v>1</v>
      </c>
    </row>
    <row r="66" spans="2:4">
      <c r="B66" s="56" t="s">
        <v>81</v>
      </c>
      <c r="C66" s="68" t="s">
        <v>82</v>
      </c>
      <c r="D66" s="69"/>
    </row>
    <row r="67" spans="2:4">
      <c r="B67" s="56" t="s">
        <v>30</v>
      </c>
      <c r="C67" s="68">
        <v>100</v>
      </c>
      <c r="D67" s="69"/>
    </row>
    <row r="68" spans="2:4">
      <c r="B68" s="56" t="s">
        <v>83</v>
      </c>
      <c r="C68" s="68">
        <v>6</v>
      </c>
      <c r="D68" s="70"/>
    </row>
    <row r="69" spans="2:4">
      <c r="B69" s="56" t="s">
        <v>84</v>
      </c>
      <c r="C69" s="68">
        <v>4</v>
      </c>
      <c r="D69" s="70"/>
    </row>
    <row r="70" spans="2:4">
      <c r="B70" s="56" t="s">
        <v>85</v>
      </c>
      <c r="C70" s="68">
        <v>3.6</v>
      </c>
      <c r="D70" s="70"/>
    </row>
    <row r="71" spans="2:4">
      <c r="B71" s="56" t="s">
        <v>86</v>
      </c>
      <c r="C71" s="68">
        <v>3</v>
      </c>
      <c r="D71" s="70"/>
    </row>
    <row r="72" spans="2:4">
      <c r="B72" s="56" t="s">
        <v>87</v>
      </c>
      <c r="C72" s="68">
        <v>2.6</v>
      </c>
      <c r="D72" s="70"/>
    </row>
    <row r="73" spans="2:4">
      <c r="B73" s="56" t="s">
        <v>88</v>
      </c>
      <c r="C73" s="68">
        <v>2.4</v>
      </c>
      <c r="D73" s="70"/>
    </row>
    <row r="74" spans="2:4">
      <c r="B74" s="56" t="s">
        <v>89</v>
      </c>
      <c r="C74" s="68">
        <v>2.2000000000000002</v>
      </c>
      <c r="D74" s="70"/>
    </row>
    <row r="75" spans="2:4">
      <c r="B75" s="56" t="s">
        <v>90</v>
      </c>
      <c r="C75" s="68">
        <v>2.1</v>
      </c>
      <c r="D75" s="70"/>
    </row>
    <row r="76" spans="2:4">
      <c r="B76" s="56" t="s">
        <v>91</v>
      </c>
      <c r="C76" s="68">
        <v>2</v>
      </c>
      <c r="D76" s="70"/>
    </row>
    <row r="77" spans="2:4">
      <c r="B77" s="56" t="s">
        <v>92</v>
      </c>
      <c r="C77" s="68">
        <v>1.9</v>
      </c>
      <c r="D77" s="70"/>
    </row>
    <row r="78" spans="2:4">
      <c r="B78" s="56" t="s">
        <v>93</v>
      </c>
      <c r="C78" s="68">
        <v>1.8</v>
      </c>
      <c r="D78" s="70"/>
    </row>
    <row r="79" spans="2:4">
      <c r="B79" s="56" t="s">
        <v>94</v>
      </c>
      <c r="C79" s="68">
        <v>1.7</v>
      </c>
      <c r="D79" s="70"/>
    </row>
    <row r="80" spans="2:4">
      <c r="B80" s="56" t="s">
        <v>95</v>
      </c>
      <c r="C80" s="68">
        <v>1</v>
      </c>
      <c r="D80" s="70"/>
    </row>
    <row r="84" spans="2:3">
      <c r="B84" s="71" t="s">
        <v>96</v>
      </c>
    </row>
    <row r="86" spans="2:3">
      <c r="B86" s="72" t="s">
        <v>97</v>
      </c>
      <c r="C86" s="67"/>
    </row>
    <row r="87" spans="2:3">
      <c r="B87" s="72" t="s">
        <v>30</v>
      </c>
      <c r="C87" s="67">
        <v>100</v>
      </c>
    </row>
    <row r="88" spans="2:3">
      <c r="B88" s="67" t="s">
        <v>98</v>
      </c>
      <c r="C88" s="67">
        <v>2</v>
      </c>
    </row>
    <row r="89" spans="2:3">
      <c r="B89" s="67" t="s">
        <v>80</v>
      </c>
      <c r="C89" s="67">
        <v>1</v>
      </c>
    </row>
    <row r="91" spans="2:3">
      <c r="B91" s="79" t="s">
        <v>99</v>
      </c>
      <c r="C91" s="67"/>
    </row>
    <row r="92" spans="2:3">
      <c r="B92" s="79"/>
      <c r="C92" s="67"/>
    </row>
    <row r="93" spans="2:3">
      <c r="B93" s="72" t="s">
        <v>30</v>
      </c>
      <c r="C93" s="67">
        <v>100</v>
      </c>
    </row>
    <row r="94" spans="2:3">
      <c r="B94" s="67" t="s">
        <v>78</v>
      </c>
      <c r="C94" s="67">
        <v>3</v>
      </c>
    </row>
    <row r="95" spans="2:3">
      <c r="B95" s="67" t="s">
        <v>80</v>
      </c>
      <c r="C95" s="67">
        <v>1</v>
      </c>
    </row>
    <row r="97" spans="2:3">
      <c r="B97" s="72" t="s">
        <v>100</v>
      </c>
      <c r="C97" s="67"/>
    </row>
    <row r="98" spans="2:3">
      <c r="B98" s="72" t="s">
        <v>30</v>
      </c>
      <c r="C98" s="67">
        <v>100</v>
      </c>
    </row>
    <row r="99" spans="2:3">
      <c r="B99" s="67" t="s">
        <v>101</v>
      </c>
      <c r="C99" s="67">
        <v>0</v>
      </c>
    </row>
    <row r="100" spans="2:3">
      <c r="B100" s="67" t="s">
        <v>102</v>
      </c>
      <c r="C100" s="67">
        <v>1</v>
      </c>
    </row>
    <row r="101" spans="2:3">
      <c r="B101" s="67" t="s">
        <v>103</v>
      </c>
      <c r="C101" s="67">
        <v>2</v>
      </c>
    </row>
    <row r="102" spans="2:3">
      <c r="B102" s="67" t="s">
        <v>104</v>
      </c>
      <c r="C102" s="67">
        <v>3</v>
      </c>
    </row>
    <row r="103" spans="2:3">
      <c r="B103" s="67" t="s">
        <v>105</v>
      </c>
      <c r="C103" s="67">
        <v>10</v>
      </c>
    </row>
    <row r="105" spans="2:3">
      <c r="B105" s="72" t="s">
        <v>106</v>
      </c>
      <c r="C105" s="67"/>
    </row>
    <row r="106" spans="2:3">
      <c r="B106" s="72" t="s">
        <v>30</v>
      </c>
      <c r="C106" s="67">
        <v>100</v>
      </c>
    </row>
    <row r="107" spans="2:3">
      <c r="B107" s="68" t="s">
        <v>80</v>
      </c>
      <c r="C107" s="67">
        <v>0</v>
      </c>
    </row>
    <row r="108" spans="2:3">
      <c r="B108" s="73" t="s">
        <v>107</v>
      </c>
      <c r="C108" s="67">
        <v>1</v>
      </c>
    </row>
    <row r="109" spans="2:3">
      <c r="B109" s="73" t="s">
        <v>108</v>
      </c>
      <c r="C109" s="67">
        <v>2</v>
      </c>
    </row>
    <row r="110" spans="2:3">
      <c r="B110" s="73" t="s">
        <v>109</v>
      </c>
      <c r="C110" s="67">
        <v>3</v>
      </c>
    </row>
    <row r="111" spans="2:3">
      <c r="B111" s="73" t="s">
        <v>110</v>
      </c>
      <c r="C111" s="67">
        <v>10</v>
      </c>
    </row>
    <row r="113" spans="2:3">
      <c r="B113" s="72" t="s">
        <v>111</v>
      </c>
      <c r="C113" s="67"/>
    </row>
    <row r="114" spans="2:3">
      <c r="B114" s="72" t="s">
        <v>30</v>
      </c>
      <c r="C114" s="67">
        <v>100</v>
      </c>
    </row>
    <row r="115" spans="2:3">
      <c r="B115" s="56" t="s">
        <v>112</v>
      </c>
      <c r="C115" s="67">
        <v>3</v>
      </c>
    </row>
    <row r="116" spans="2:3">
      <c r="B116" s="56" t="s">
        <v>113</v>
      </c>
      <c r="C116" s="67">
        <v>2</v>
      </c>
    </row>
    <row r="117" spans="2:3">
      <c r="B117" s="56" t="s">
        <v>114</v>
      </c>
      <c r="C117" s="67">
        <v>1</v>
      </c>
    </row>
  </sheetData>
  <mergeCells count="1">
    <mergeCell ref="B91:B92"/>
  </mergeCells>
  <pageMargins left="0.70000000000000007" right="0.70000000000000007" top="0.75" bottom="0.75" header="0.30000000000000004" footer="0.30000000000000004"/>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45C30-0C5F-4917-8E0E-8B7FF40FD23B}">
  <dimension ref="A1:A14"/>
  <sheetViews>
    <sheetView workbookViewId="0"/>
  </sheetViews>
  <sheetFormatPr defaultRowHeight="18"/>
  <cols>
    <col min="1" max="1" width="75.26953125" customWidth="1"/>
    <col min="2" max="2" width="9" customWidth="1"/>
  </cols>
  <sheetData>
    <row r="1" spans="1:1" ht="24.6" customHeight="1">
      <c r="A1" s="74" t="s">
        <v>115</v>
      </c>
    </row>
    <row r="2" spans="1:1">
      <c r="A2" s="75"/>
    </row>
    <row r="3" spans="1:1">
      <c r="A3" s="76"/>
    </row>
    <row r="4" spans="1:1">
      <c r="A4" s="76"/>
    </row>
    <row r="5" spans="1:1">
      <c r="A5" s="76"/>
    </row>
    <row r="6" spans="1:1">
      <c r="A6" s="76"/>
    </row>
    <row r="7" spans="1:1">
      <c r="A7" s="76"/>
    </row>
    <row r="8" spans="1:1">
      <c r="A8" s="76"/>
    </row>
    <row r="9" spans="1:1">
      <c r="A9" s="76"/>
    </row>
    <row r="10" spans="1:1">
      <c r="A10" s="76"/>
    </row>
    <row r="11" spans="1:1">
      <c r="A11" s="76"/>
    </row>
    <row r="12" spans="1:1">
      <c r="A12" s="76"/>
    </row>
    <row r="13" spans="1:1">
      <c r="A13" s="77"/>
    </row>
    <row r="14" spans="1:1">
      <c r="A14" s="78" t="s">
        <v>116</v>
      </c>
    </row>
  </sheetData>
  <hyperlinks>
    <hyperlink ref="A14" r:id="rId1" xr:uid="{A6594CA5-E205-4DA0-966F-A99D13BEA494}"/>
  </hyperlinks>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ermit File" ma:contentTypeID="0x0101000E9AD557692E154F9D2697C8C6432F76006AA1E3962CF72F4698A24DEEB897244E" ma:contentTypeVersion="41" ma:contentTypeDescription="Create a new document." ma:contentTypeScope="" ma:versionID="ec629862f564551f0c3e454d641f8ffd">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47765e72-4413-4cff-aa40-50e617b95c52" targetNamespace="http://schemas.microsoft.com/office/2006/metadata/properties" ma:root="true" ma:fieldsID="cc58a1b200138ec8af53e26ea27cacd7" ns2:_="" ns3:_="" ns4:_="" ns5:_="" ns6:_="">
    <xsd:import namespace="dbe221e7-66db-4bdb-a92c-aa517c005f15"/>
    <xsd:import namespace="662745e8-e224-48e8-a2e3-254862b8c2f5"/>
    <xsd:import namespace="eebef177-55b5-4448-a5fb-28ea454417ee"/>
    <xsd:import namespace="5ffd8e36-f429-4edc-ab50-c5be84842779"/>
    <xsd:import namespace="47765e72-4413-4cff-aa40-50e617b95c52"/>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SearchProperties" minOccurs="0"/>
                <xsd:element ref="ns6:MediaServiceDateTaken" minOccurs="0"/>
                <xsd:element ref="ns6:lcf76f155ced4ddcb4097134ff3c332f" minOccurs="0"/>
                <xsd:element ref="ns6:MediaServiceOCR" minOccurs="0"/>
                <xsd:element ref="ns6:MediaServiceGenerationTime" minOccurs="0"/>
                <xsd:element ref="ns6:MediaServiceEventHashCode"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dexed="tru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765e72-4413-4cff-aa40-50e617b95c52"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MediaServiceDateTaken" ma:index="51" nillable="true" ma:displayName="MediaServiceDateTaken" ma:hidden="true" ma:indexed="true" ma:internalName="MediaServiceDateTaken" ma:readOnly="true">
      <xsd:simpleType>
        <xsd:restriction base="dms:Text"/>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54" nillable="true" ma:displayName="Extracted Text" ma:internalName="MediaServiceOCR" ma:readOnly="true">
      <xsd:simpleType>
        <xsd:restriction base="dms:Note">
          <xsd:maxLength value="255"/>
        </xsd:restriction>
      </xsd:simpleType>
    </xsd:element>
    <xsd:element name="MediaServiceGenerationTime" ma:index="55" nillable="true" ma:displayName="MediaServiceGenerationTime" ma:hidden="true" ma:internalName="MediaServiceGenerationTime" ma:readOnly="true">
      <xsd:simpleType>
        <xsd:restriction base="dms:Text"/>
      </xsd:simpleType>
    </xsd:element>
    <xsd:element name="MediaServiceEventHashCode" ma:index="56" nillable="true" ma:displayName="MediaServiceEventHashCode" ma:hidden="true" ma:internalName="MediaServiceEventHashCode" ma:readOnly="true">
      <xsd:simpleType>
        <xsd:restriction base="dms:Text"/>
      </xsd:simpleType>
    </xsd:element>
    <xsd:element name="MediaServiceLocation" ma:index="57" nillable="true" ma:displayName="Location" ma:indexed="true" ma:internalName="MediaServiceLocation" ma:readOnly="true">
      <xsd:simpleType>
        <xsd:restriction base="dms:Text"/>
      </xsd:simpleType>
    </xsd:element>
    <xsd:element name="MediaLengthInSeconds" ma:index="5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AReceivedDate xmlns="eebef177-55b5-4448-a5fb-28ea454417ee">2026-02-13T00:00:00+00:00</EAReceivedDate>
    <ga477587807b4e8dbd9d142e03c014fa xmlns="dbe221e7-66db-4bdb-a92c-aa517c005f15">
      <Terms xmlns="http://schemas.microsoft.com/office/infopath/2007/PartnerControls"/>
    </ga477587807b4e8dbd9d142e03c014fa>
    <PermitNumber xmlns="eebef177-55b5-4448-a5fb-28ea454417ee">EPR-EP3322LK</PermitNumber>
    <bf174f8632e04660b372cf372c1956fe xmlns="dbe221e7-66db-4bdb-a92c-aa517c005f15">
      <Terms xmlns="http://schemas.microsoft.com/office/infopath/2007/PartnerControls"/>
    </bf174f8632e04660b372cf372c1956fe>
    <CessationDate xmlns="eebef177-55b5-4448-a5fb-28ea454417ee" xsi:nil="true"/>
    <NationalSecurity xmlns="eebef177-55b5-4448-a5fb-28ea454417ee">No</NationalSecurity>
    <OtherReference xmlns="eebef177-55b5-4448-a5fb-28ea454417ee">EPR/EP3322LK</OtherReference>
    <EventLink xmlns="5ffd8e36-f429-4edc-ab50-c5be84842779" xsi:nil="true"/>
    <Customer_x002f_OperatorName xmlns="eebef177-55b5-4448-a5fb-28ea454417ee">Capabilites Beyond Engineering Limited</Customer_x002f_OperatorName>
    <m63bd5d2e6554c968a3f4ff9289590fe xmlns="dbe221e7-66db-4bdb-a92c-aa517c005f15">
      <Terms xmlns="http://schemas.microsoft.com/office/infopath/2007/PartnerControls"/>
    </m63bd5d2e6554c968a3f4ff9289590fe>
    <ncb1594ff73b435992550f571a78c184 xmlns="dbe221e7-66db-4bdb-a92c-aa517c005f15">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22401b98bfe4ec6b8dacbec81c66a1e xmlns="dbe221e7-66db-4bdb-a92c-aa517c005f15">
      <Terms xmlns="http://schemas.microsoft.com/office/infopath/2007/PartnerControls"/>
    </d22401b98bfe4ec6b8dacbec81c66a1e>
    <DocumentDate xmlns="eebef177-55b5-4448-a5fb-28ea454417ee">2026-02-13T00:00:00+00:00</DocumentDate>
    <CurrentPermit xmlns="eebef177-55b5-4448-a5fb-28ea454417ee">N/A - Do not select for New Permits</CurrentPermit>
    <c52c737aaa794145b5e1ab0b33580095 xmlns="dbe221e7-66db-4bdb-a92c-aa517c005f15">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f91636ce86a943e5a85e589048b494b2 xmlns="dbe221e7-66db-4bdb-a92c-aa517c005f15">
      <Terms xmlns="http://schemas.microsoft.com/office/infopath/2007/PartnerControls"/>
    </f91636ce86a943e5a85e589048b494b2>
    <mb0b523b12654e57a98fd73f451222f6 xmlns="dbe221e7-66db-4bdb-a92c-aa517c005f15">
      <Terms xmlns="http://schemas.microsoft.com/office/infopath/2007/PartnerControls"/>
    </mb0b523b12654e57a98fd73f451222f6>
    <lcf76f155ced4ddcb4097134ff3c332f xmlns="47765e72-4413-4cff-aa40-50e617b95c52">
      <Terms xmlns="http://schemas.microsoft.com/office/infopath/2007/PartnerControls"/>
    </lcf76f155ced4ddcb4097134ff3c332f>
    <d3564be703db47eda46ec138bc1ba091 xmlns="dbe221e7-66db-4bdb-a92c-aa517c005f15">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EPRNumber xmlns="eebef177-55b5-4448-a5fb-28ea454417ee">EPR/EP3322LK</EPRNumber>
    <FacilityAddressPostcode xmlns="eebef177-55b5-4448-a5fb-28ea454417ee">S42 5UZ</FacilityAddressPostcode>
    <ed3cfd1978f244c4af5dc9d642a18018 xmlns="dbe221e7-66db-4bdb-a92c-aa517c005f15">
      <Terms xmlns="http://schemas.microsoft.com/office/infopath/2007/PartnerControls"/>
    </ed3cfd1978f244c4af5dc9d642a18018>
    <TaxCatchAll xmlns="662745e8-e224-48e8-a2e3-254862b8c2f5">
      <Value>41</Value>
      <Value>49</Value>
      <Value>11</Value>
      <Value>32</Value>
      <Value>14</Value>
    </TaxCatchAll>
    <ExternalAuthor xmlns="eebef177-55b5-4448-a5fb-28ea454417ee">Capabilities Beyond Engineering Limited</ExternalAuthor>
    <SiteName xmlns="eebef177-55b5-4448-a5fb-28ea454417ee">Capabilites Beyond Engineering Limited</SiteName>
    <p517ccc45a7e4674ae144f9410147bb3 xmlns="dbe221e7-66db-4bdb-a92c-aa517c005f15">
      <Terms xmlns="http://schemas.microsoft.com/office/infopath/2007/PartnerControls">
        <TermInfo xmlns="http://schemas.microsoft.com/office/infopath/2007/PartnerControls">
          <TermName xmlns="http://schemas.microsoft.com/office/infopath/2007/PartnerControls">Installations</TermName>
          <TermId xmlns="http://schemas.microsoft.com/office/infopath/2007/PartnerControls">645f1c9c-65df-490a-9ce3-4a2aa7c5ff7f</TermId>
        </TermInfo>
      </Terms>
    </p517ccc45a7e4674ae144f9410147bb3>
    <FacilityAddress xmlns="eebef177-55b5-4448-a5fb-28ea454417ee">Enterprise Drive, Chesterfield</FacilityAddress>
    <la34db7254a948be973d9738b9f07ba7 xmlns="dbe221e7-66db-4bdb-a92c-aa517c005f15">
      <Terms xmlns="http://schemas.microsoft.com/office/infopath/2007/PartnerControls">
        <TermInfo xmlns="http://schemas.microsoft.com/office/infopath/2007/PartnerControls">
          <TermName xmlns="http://schemas.microsoft.com/office/infopath/2007/PartnerControls">Bespoke</TermName>
          <TermId xmlns="http://schemas.microsoft.com/office/infopath/2007/PartnerControls">743fbb82-64b4-442a-8bac-afa632175399</TermId>
        </TermInfo>
      </Terms>
    </la34db7254a948be973d9738b9f07ba7>
  </documentManagement>
</p:properties>
</file>

<file path=customXml/itemProps1.xml><?xml version="1.0" encoding="utf-8"?>
<ds:datastoreItem xmlns:ds="http://schemas.openxmlformats.org/officeDocument/2006/customXml" ds:itemID="{20E29C98-6BD1-48A7-BBD0-00A789384B34}"/>
</file>

<file path=customXml/itemProps2.xml><?xml version="1.0" encoding="utf-8"?>
<ds:datastoreItem xmlns:ds="http://schemas.openxmlformats.org/officeDocument/2006/customXml" ds:itemID="{FAF4B2EF-C262-4017-8635-31B5F17EF608}"/>
</file>

<file path=customXml/itemProps3.xml><?xml version="1.0" encoding="utf-8"?>
<ds:datastoreItem xmlns:ds="http://schemas.openxmlformats.org/officeDocument/2006/customXml" ds:itemID="{DA24C956-F76C-4F99-A864-8621ABF4FC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Instructions</vt:lpstr>
      <vt:lpstr>Noise_Advisory_Tool</vt:lpstr>
      <vt:lpstr>Validation_Lists</vt:lpstr>
      <vt:lpstr>Additional_evidence</vt:lpstr>
      <vt:lpstr>Activity_containment</vt:lpstr>
      <vt:lpstr>Activity_type</vt:lpstr>
      <vt:lpstr>Nearest_rec_dist</vt:lpstr>
      <vt:lpstr>Night_operation</vt:lpstr>
      <vt:lpstr>Operation_size</vt:lpstr>
      <vt:lpstr>Validation_Lists!Print_Area</vt:lpstr>
      <vt:lpstr>Rec_disto_mainsource</vt:lpstr>
      <vt:lpstr>Rec_location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Kelvin Davison</dc:creator>
  <dc:description/>
  <cp:lastModifiedBy>Kelvin Davison</cp:lastModifiedBy>
  <cp:revision>1</cp:revision>
  <dcterms:created xsi:type="dcterms:W3CDTF">2025-11-14T11:04:30Z</dcterms:created>
  <dcterms:modified xsi:type="dcterms:W3CDTF">2026-02-12T12:10:36Z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0x0101000E9AD557692E154F9D2697C8C6432F76006AA1E3962CF72F4698A24DEEB897244E</vt:lpwstr>
  </property>
  <property fmtid="{D5CDD505-2E9C-101B-9397-08002B2CF9AE}" pid="3" name="PermitDocumentType">
    <vt:lpwstr/>
  </property>
  <property fmtid="{D5CDD505-2E9C-101B-9397-08002B2CF9AE}" pid="4" name="MediaServiceImageTags">
    <vt:lpwstr/>
  </property>
  <property fmtid="{D5CDD505-2E9C-101B-9397-08002B2CF9AE}" pid="5" name="TypeofPermit">
    <vt:lpwstr>32;#Bespoke|743fbb82-64b4-442a-8bac-afa632175399</vt:lpwstr>
  </property>
  <property fmtid="{D5CDD505-2E9C-101B-9397-08002B2CF9AE}" pid="6" name="DisclosureStatus">
    <vt:lpwstr>41;#Public Register|f1fcf6a6-5d97-4f1d-964e-a2f916eb1f18</vt:lpwstr>
  </property>
  <property fmtid="{D5CDD505-2E9C-101B-9397-08002B2CF9AE}" pid="7" name="EventType1">
    <vt:lpwstr/>
  </property>
  <property fmtid="{D5CDD505-2E9C-101B-9397-08002B2CF9AE}" pid="8" name="ActivityGrouping">
    <vt:lpwstr>14;#Application ＆ Associated Docs|5eadfd3c-6deb-44e1-b7e1-16accd427bec</vt:lpwstr>
  </property>
  <property fmtid="{D5CDD505-2E9C-101B-9397-08002B2CF9AE}" pid="9" name="RegulatedActivityClass">
    <vt:lpwstr>49;#Installations|645f1c9c-65df-490a-9ce3-4a2aa7c5ff7f</vt:lpwstr>
  </property>
  <property fmtid="{D5CDD505-2E9C-101B-9397-08002B2CF9AE}" pid="10" name="Catchment">
    <vt:lpwstr/>
  </property>
  <property fmtid="{D5CDD505-2E9C-101B-9397-08002B2CF9AE}" pid="11" name="MajorProjectID">
    <vt:lpwstr/>
  </property>
  <property fmtid="{D5CDD505-2E9C-101B-9397-08002B2CF9AE}" pid="12" name="StandardRulesID">
    <vt:lpwstr/>
  </property>
  <property fmtid="{D5CDD505-2E9C-101B-9397-08002B2CF9AE}" pid="13" name="CessationStatus">
    <vt:lpwstr/>
  </property>
  <property fmtid="{D5CDD505-2E9C-101B-9397-08002B2CF9AE}" pid="14" name="Regime">
    <vt:lpwstr>11;#EPR|0e5af97d-1a8c-4d8f-a20b-528a11cab1f6</vt:lpwstr>
  </property>
  <property fmtid="{D5CDD505-2E9C-101B-9397-08002B2CF9AE}" pid="15" name="RegulatedActivitySub_x002d_Class">
    <vt:lpwstr/>
  </property>
  <property fmtid="{D5CDD505-2E9C-101B-9397-08002B2CF9AE}" pid="16" name="RegulatedActivitySub-Class">
    <vt:lpwstr/>
  </property>
</Properties>
</file>