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codeName="ThisWorkbook"/>
  <mc:AlternateContent xmlns:mc="http://schemas.openxmlformats.org/markup-compatibility/2006">
    <mc:Choice Requires="x15">
      <x15ac:absPath xmlns:x15ac="http://schemas.microsoft.com/office/spreadsheetml/2010/11/ac" url="\\southampton14\Data\Projects\Kevin Coghlan (K05256)\A101856 (Downend Quarry Landfill Permit)\Project Data\Water Monitoring\"/>
    </mc:Choice>
  </mc:AlternateContent>
  <xr:revisionPtr revIDLastSave="0" documentId="13_ncr:1_{B8FAF6B2-889D-4124-9A18-D36B2ABAF965}" xr6:coauthVersionLast="34" xr6:coauthVersionMax="34" xr10:uidLastSave="{00000000-0000-0000-0000-000000000000}"/>
  <bookViews>
    <workbookView xWindow="-14" yWindow="-14" windowWidth="13351" windowHeight="11646" tabRatio="636" xr2:uid="{00000000-000D-0000-FFFF-FFFF00000000}"/>
  </bookViews>
  <sheets>
    <sheet name="Groundwater Level" sheetId="234" r:id="rId1"/>
    <sheet name="Monitoring Data" sheetId="232" r:id="rId2"/>
    <sheet name="Hydrograph" sheetId="235" r:id="rId3"/>
    <sheet name="Chloride" sheetId="236" r:id="rId4"/>
    <sheet name="Ammoniacal N" sheetId="238" r:id="rId5"/>
    <sheet name="Cadmium" sheetId="237" r:id="rId6"/>
    <sheet name="On site data" sheetId="233" r:id="rId7"/>
  </sheets>
  <definedNames>
    <definedName name="_xlnm.Print_Area" localSheetId="0">'Groundwater Level'!$A$1:$H$36</definedName>
    <definedName name="_xlnm.Print_Area" localSheetId="1">'Monitoring Data'!#REF!</definedName>
  </definedNames>
  <calcPr calcId="179021"/>
</workbook>
</file>

<file path=xl/calcChain.xml><?xml version="1.0" encoding="utf-8"?>
<calcChain xmlns="http://schemas.openxmlformats.org/spreadsheetml/2006/main">
  <c r="D36" i="234" l="1"/>
  <c r="G32" i="234"/>
  <c r="G31" i="234"/>
  <c r="G30" i="234"/>
  <c r="G29" i="234"/>
  <c r="G28" i="234"/>
  <c r="G27" i="234"/>
  <c r="G36" i="234" s="1"/>
  <c r="G25" i="234"/>
  <c r="G24" i="234"/>
  <c r="G23" i="234"/>
  <c r="G22" i="234"/>
  <c r="D6" i="232" l="1"/>
  <c r="C6" i="232"/>
  <c r="B6" i="232"/>
  <c r="B24" i="232"/>
  <c r="B25" i="232"/>
  <c r="D24" i="232" l="1"/>
  <c r="D25" i="232"/>
  <c r="E18" i="232"/>
  <c r="C11" i="232" l="1"/>
  <c r="C10" i="232"/>
  <c r="C9" i="232"/>
  <c r="C8" i="232"/>
  <c r="C7" i="232"/>
  <c r="C5" i="232"/>
  <c r="D5" i="232"/>
  <c r="D11" i="232"/>
  <c r="D10" i="232"/>
  <c r="D9" i="232"/>
  <c r="D8" i="232"/>
  <c r="D7" i="232"/>
  <c r="E17" i="232" l="1"/>
  <c r="E10" i="232"/>
  <c r="E5" i="232"/>
  <c r="B5" i="232"/>
  <c r="B8" i="232"/>
  <c r="B9" i="232"/>
  <c r="B10" i="232"/>
  <c r="B11" i="232"/>
  <c r="B7" i="2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Authorised User</author>
  </authors>
  <commentList>
    <comment ref="A2" authorId="0" shapeId="0" xr:uid="{00000000-0006-0000-0000-000001000000}">
      <text>
        <r>
          <rPr>
            <b/>
            <sz val="9"/>
            <color indexed="81"/>
            <rFont val="Tahoma"/>
            <family val="2"/>
          </rPr>
          <t xml:space="preserve">Authorised User:
</t>
        </r>
        <r>
          <rPr>
            <sz val="9"/>
            <color indexed="81"/>
            <rFont val="Tahoma"/>
            <family val="2"/>
          </rPr>
          <t>The aim is to create a graph for each chemical/groundwater level showing all of the boreholes. 
Step 1: Insert Chart
Step 2: Set up chemical and GW levels in this format
Step 3: Fill any gaps with =NA() - this will connect the line over any missing points. Set an empty cell at the start of the month so the graph starts on the first day of each month
Step 4: Insert first series, name the series after the borehole. Series values are the chemical/GW levels
Step 5: Select horizontal axis (dates)
Step 6: Add data labels and format chart (use chart elements - the + sign next to the chart) 
Step 7: Add each new borehole as a new series 
Step8: Repeat to create a graph for each chemical and GW level</t>
        </r>
      </text>
    </comment>
  </commentList>
</comments>
</file>

<file path=xl/sharedStrings.xml><?xml version="1.0" encoding="utf-8"?>
<sst xmlns="http://schemas.openxmlformats.org/spreadsheetml/2006/main" count="167" uniqueCount="49">
  <si>
    <t>BOREHOLE</t>
  </si>
  <si>
    <t>Date</t>
  </si>
  <si>
    <t>Pressure (mb)</t>
  </si>
  <si>
    <t>dry</t>
  </si>
  <si>
    <t xml:space="preserve"> -</t>
  </si>
  <si>
    <t>1 (by Track near offices)</t>
  </si>
  <si>
    <t>PV</t>
  </si>
  <si>
    <t>CM</t>
  </si>
  <si>
    <t xml:space="preserve">PV </t>
  </si>
  <si>
    <t>Sampler</t>
  </si>
  <si>
    <t>PPT</t>
  </si>
  <si>
    <t>PH</t>
  </si>
  <si>
    <t>MS</t>
  </si>
  <si>
    <t>Temperature</t>
  </si>
  <si>
    <t>2 (Rifle Club)</t>
  </si>
  <si>
    <t>Dry</t>
  </si>
  <si>
    <t>Error message on gas analyser - 'internal pump flow failed'</t>
  </si>
  <si>
    <t>Dip meter fault - could not record water level</t>
  </si>
  <si>
    <t>Not a duplication</t>
  </si>
  <si>
    <t>EAGLE</t>
  </si>
  <si>
    <t>-</t>
  </si>
  <si>
    <t>Sampling not undertaken, not sure why</t>
  </si>
  <si>
    <t>Water level (mAOD)</t>
  </si>
  <si>
    <t>Borehole Level (mAOD)</t>
  </si>
  <si>
    <t>Comments</t>
  </si>
  <si>
    <t>Average GW Level</t>
  </si>
  <si>
    <t>&lt;0.2</t>
  </si>
  <si>
    <t>&lt;0.08</t>
  </si>
  <si>
    <t>Average</t>
  </si>
  <si>
    <t>Monitoring Date</t>
  </si>
  <si>
    <t>GW Level (mAOD)</t>
  </si>
  <si>
    <t>Min</t>
  </si>
  <si>
    <t>Max</t>
  </si>
  <si>
    <t>Standard 
Deveation</t>
  </si>
  <si>
    <t>Water samples taken with small bailers</t>
  </si>
  <si>
    <t>Baler stopped at 16.20m so no water could be collected</t>
  </si>
  <si>
    <t>BH2</t>
  </si>
  <si>
    <t>BH1</t>
  </si>
  <si>
    <t>BH1 - Groundwater Quality Data</t>
  </si>
  <si>
    <t>Borehole depth (mbgl)</t>
  </si>
  <si>
    <t>Water level (mbgl)</t>
  </si>
  <si>
    <t>EAL</t>
  </si>
  <si>
    <t>Cadmium (ug/l)</t>
  </si>
  <si>
    <t>Ammoniacal Nitrate (mg/l)</t>
  </si>
  <si>
    <t>Chloride (mg/l)</t>
  </si>
  <si>
    <t>EAL's</t>
  </si>
  <si>
    <t>Chloride</t>
  </si>
  <si>
    <t>Cadmium</t>
  </si>
  <si>
    <t>Ammonical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</si>
</sst>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4" x14ac:knownFonts="1">
    <font>
      <sz val="11"/>
      <color theme="1"/>
      <name val="Calibri"/>
      <family val="2"/>
      <scheme val="minor"/>
    </font>
    <font>
      <sz val="11"/>
      <color indexed="8"/>
      <name val="Calibri"/>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0"/>
      <name val="Arial"/>
      <family val="2"/>
    </font>
    <font>
      <sz val="11"/>
      <color theme="1"/>
      <name val="Cambria"/>
      <family val="2"/>
      <charset val="238"/>
      <scheme val="major"/>
    </font>
    <font>
      <sz val="10"/>
      <name val="Arial"/>
      <family val="2"/>
      <charset val="238"/>
    </font>
    <font>
      <b/>
      <sz val="14"/>
      <name val="Arial"/>
      <family val="2"/>
    </font>
    <font>
      <b/>
      <sz val="10"/>
      <name val="Arial"/>
      <family val="2"/>
    </font>
    <font>
      <b/>
      <sz val="10"/>
      <name val="Tahoma"/>
      <family val="2"/>
    </font>
    <font>
      <sz val="10"/>
      <name val="Tahoma"/>
      <family val="2"/>
    </font>
    <font>
      <sz val="10"/>
      <color theme="1"/>
      <name val="Tahoma"/>
      <family val="2"/>
    </font>
    <font>
      <b/>
      <sz val="10"/>
      <color theme="1"/>
      <name val="Tahoma"/>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Arial"/>
      <family val="2"/>
    </font>
    <font>
      <sz val="8"/>
      <name val="Arial"/>
      <family val="2"/>
    </font>
    <font>
      <sz val="9"/>
      <color indexed="81"/>
      <name val="Tahoma"/>
      <family val="2"/>
    </font>
    <font>
      <b/>
      <sz val="9"/>
      <color indexed="81"/>
      <name val="Tahoma"/>
      <family val="2"/>
    </font>
    <font>
      <sz val="10"/>
      <color indexed="8"/>
      <name val="Arial"/>
      <family val="2"/>
    </font>
    <font>
      <b/>
      <u/>
      <sz val="10"/>
      <color theme="1"/>
      <name val="Tahoma"/>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s>
  <cellStyleXfs count="130">
    <xf numFmtId="0" fontId="0" fillId="0" borderId="0"/>
    <xf numFmtId="0" fontId="4"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2" fillId="0" borderId="0"/>
    <xf numFmtId="0" fontId="2" fillId="0" borderId="0"/>
    <xf numFmtId="0" fontId="2" fillId="0" borderId="0"/>
    <xf numFmtId="0" fontId="21" fillId="0" borderId="0"/>
    <xf numFmtId="0" fontId="1" fillId="0" borderId="0"/>
    <xf numFmtId="0" fontId="22" fillId="0" borderId="0"/>
    <xf numFmtId="0" fontId="4" fillId="23" borderId="7" applyNumberFormat="0" applyFont="0" applyAlignment="0" applyProtection="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xf numFmtId="0" fontId="24" fillId="0" borderId="0"/>
    <xf numFmtId="0" fontId="23" fillId="0" borderId="0"/>
    <xf numFmtId="0" fontId="23" fillId="0" borderId="0"/>
    <xf numFmtId="0" fontId="2" fillId="0" borderId="0"/>
    <xf numFmtId="0" fontId="2" fillId="0" borderId="0"/>
    <xf numFmtId="0" fontId="19" fillId="0" borderId="15" applyNumberFormat="0" applyFill="0" applyAlignment="0" applyProtection="0"/>
    <xf numFmtId="0" fontId="17" fillId="20" borderId="14" applyNumberFormat="0" applyAlignment="0" applyProtection="0"/>
    <xf numFmtId="0" fontId="1" fillId="23" borderId="13" applyNumberFormat="0" applyFont="0" applyAlignment="0" applyProtection="0"/>
    <xf numFmtId="0" fontId="1" fillId="23" borderId="13" applyNumberFormat="0" applyFont="0" applyAlignment="0" applyProtection="0"/>
    <xf numFmtId="0" fontId="14" fillId="7" borderId="12" applyNumberFormat="0" applyAlignment="0" applyProtection="0"/>
    <xf numFmtId="0" fontId="7" fillId="20" borderId="12" applyNumberFormat="0" applyAlignment="0" applyProtection="0"/>
    <xf numFmtId="0" fontId="8" fillId="21" borderId="10" applyNumberFormat="0" applyAlignment="0" applyProtection="0"/>
    <xf numFmtId="0" fontId="13" fillId="0" borderId="11" applyNumberFormat="0" applyFill="0" applyAlignment="0" applyProtection="0"/>
    <xf numFmtId="0" fontId="32" fillId="0" borderId="0" applyNumberFormat="0" applyFill="0" applyBorder="0" applyAlignment="0" applyProtection="0"/>
    <xf numFmtId="0" fontId="33" fillId="0" borderId="45" applyNumberFormat="0" applyFill="0" applyAlignment="0" applyProtection="0"/>
    <xf numFmtId="0" fontId="34" fillId="0" borderId="46" applyNumberFormat="0" applyFill="0" applyAlignment="0" applyProtection="0"/>
    <xf numFmtId="0" fontId="35" fillId="0" borderId="47" applyNumberFormat="0" applyFill="0" applyAlignment="0" applyProtection="0"/>
    <xf numFmtId="0" fontId="35" fillId="0" borderId="0" applyNumberFormat="0" applyFill="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48" applyNumberFormat="0" applyAlignment="0" applyProtection="0"/>
    <xf numFmtId="0" fontId="40" fillId="28" borderId="49" applyNumberFormat="0" applyAlignment="0" applyProtection="0"/>
    <xf numFmtId="0" fontId="41" fillId="28" borderId="48" applyNumberFormat="0" applyAlignment="0" applyProtection="0"/>
    <xf numFmtId="0" fontId="42" fillId="0" borderId="50" applyNumberFormat="0" applyFill="0" applyAlignment="0" applyProtection="0"/>
    <xf numFmtId="0" fontId="43" fillId="29" borderId="51" applyNumberFormat="0" applyAlignment="0" applyProtection="0"/>
    <xf numFmtId="0" fontId="44" fillId="0" borderId="0" applyNumberFormat="0" applyFill="0" applyBorder="0" applyAlignment="0" applyProtection="0"/>
    <xf numFmtId="0" fontId="31" fillId="30" borderId="52" applyNumberFormat="0" applyFont="0" applyAlignment="0" applyProtection="0"/>
    <xf numFmtId="0" fontId="45" fillId="0" borderId="0" applyNumberFormat="0" applyFill="0" applyBorder="0" applyAlignment="0" applyProtection="0"/>
    <xf numFmtId="0" fontId="46" fillId="0" borderId="53" applyNumberFormat="0" applyFill="0" applyAlignment="0" applyProtection="0"/>
    <xf numFmtId="0" fontId="47"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47"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47"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47" fillId="43"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47" fillId="47"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47" fillId="51" borderId="0" applyNumberFormat="0" applyBorder="0" applyAlignment="0" applyProtection="0"/>
    <xf numFmtId="0" fontId="31"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48" fillId="0" borderId="0"/>
  </cellStyleXfs>
  <cellXfs count="144">
    <xf numFmtId="0" fontId="0" fillId="0" borderId="0" xfId="0"/>
    <xf numFmtId="0" fontId="25" fillId="0" borderId="0" xfId="0" applyFont="1" applyBorder="1" applyAlignment="1">
      <alignment horizontal="center"/>
    </xf>
    <xf numFmtId="0" fontId="0" fillId="0" borderId="0" xfId="0" applyBorder="1"/>
    <xf numFmtId="0" fontId="0" fillId="0" borderId="24" xfId="0" applyBorder="1"/>
    <xf numFmtId="0" fontId="0" fillId="0" borderId="25" xfId="0" applyBorder="1"/>
    <xf numFmtId="0" fontId="0" fillId="0" borderId="19" xfId="0" applyBorder="1"/>
    <xf numFmtId="0" fontId="0" fillId="0" borderId="23" xfId="0" applyBorder="1" applyAlignment="1">
      <alignment horizontal="center"/>
    </xf>
    <xf numFmtId="0" fontId="0" fillId="0" borderId="24" xfId="0" applyBorder="1" applyAlignment="1">
      <alignment horizontal="center"/>
    </xf>
    <xf numFmtId="0" fontId="29" fillId="0" borderId="20" xfId="0" applyFont="1" applyBorder="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14" fontId="29" fillId="0" borderId="0" xfId="0" applyNumberFormat="1" applyFont="1" applyBorder="1" applyAlignment="1">
      <alignment horizontal="center" vertical="center"/>
    </xf>
    <xf numFmtId="0" fontId="29" fillId="0" borderId="0" xfId="0" applyFont="1" applyFill="1" applyBorder="1" applyAlignment="1">
      <alignment vertical="center"/>
    </xf>
    <xf numFmtId="0" fontId="29" fillId="0" borderId="0" xfId="0" applyFont="1" applyBorder="1" applyAlignment="1">
      <alignment horizontal="center" vertical="center"/>
    </xf>
    <xf numFmtId="0" fontId="28" fillId="0" borderId="20" xfId="0" applyFont="1" applyBorder="1" applyAlignment="1">
      <alignment horizontal="center" vertical="center"/>
    </xf>
    <xf numFmtId="0" fontId="29" fillId="0" borderId="38" xfId="0" applyFont="1" applyBorder="1" applyAlignment="1">
      <alignment horizontal="center" vertical="center"/>
    </xf>
    <xf numFmtId="0" fontId="29" fillId="0" borderId="38" xfId="0" applyFont="1" applyBorder="1" applyAlignment="1">
      <alignment vertical="center"/>
    </xf>
    <xf numFmtId="0" fontId="29" fillId="0" borderId="20" xfId="0" applyFont="1" applyFill="1" applyBorder="1" applyAlignment="1">
      <alignment horizontal="center" vertical="center"/>
    </xf>
    <xf numFmtId="0" fontId="27" fillId="0" borderId="0" xfId="0" applyFont="1" applyBorder="1" applyAlignment="1">
      <alignment horizontal="center" vertical="center"/>
    </xf>
    <xf numFmtId="0" fontId="29" fillId="0" borderId="0" xfId="0" applyFont="1" applyBorder="1" applyAlignment="1">
      <alignment vertical="center"/>
    </xf>
    <xf numFmtId="0" fontId="29" fillId="0" borderId="31" xfId="0" applyFont="1" applyBorder="1" applyAlignment="1">
      <alignment vertical="center"/>
    </xf>
    <xf numFmtId="0" fontId="28" fillId="0" borderId="33" xfId="0" applyFont="1" applyBorder="1" applyAlignment="1">
      <alignment horizontal="center" vertical="center"/>
    </xf>
    <xf numFmtId="0" fontId="29" fillId="0" borderId="35" xfId="0" applyFont="1" applyBorder="1" applyAlignment="1">
      <alignment horizontal="center" vertical="center"/>
    </xf>
    <xf numFmtId="0" fontId="29" fillId="0" borderId="44" xfId="0" applyFont="1" applyBorder="1" applyAlignment="1">
      <alignment vertical="center"/>
    </xf>
    <xf numFmtId="0" fontId="30" fillId="0" borderId="27" xfId="0" applyFont="1" applyBorder="1" applyAlignment="1">
      <alignment vertical="center"/>
    </xf>
    <xf numFmtId="14" fontId="28" fillId="0" borderId="0" xfId="0" applyNumberFormat="1" applyFont="1" applyBorder="1" applyAlignment="1">
      <alignment horizontal="center" vertical="center"/>
    </xf>
    <xf numFmtId="0" fontId="30" fillId="0" borderId="0" xfId="0" applyFont="1" applyBorder="1" applyAlignment="1">
      <alignment vertical="center"/>
    </xf>
    <xf numFmtId="0" fontId="48" fillId="0" borderId="0" xfId="129"/>
    <xf numFmtId="0" fontId="48" fillId="0" borderId="0" xfId="129" applyAlignment="1">
      <alignment horizontal="left"/>
    </xf>
    <xf numFmtId="0" fontId="49" fillId="0" borderId="0" xfId="129" applyNumberFormat="1" applyFont="1" applyAlignment="1">
      <alignment horizontal="right"/>
    </xf>
    <xf numFmtId="0" fontId="29" fillId="0" borderId="23" xfId="0" applyFont="1" applyBorder="1" applyAlignment="1">
      <alignment vertical="center"/>
    </xf>
    <xf numFmtId="0" fontId="28" fillId="0" borderId="43" xfId="0" applyFont="1" applyBorder="1" applyAlignment="1">
      <alignment horizontal="center" vertical="center"/>
    </xf>
    <xf numFmtId="14" fontId="28" fillId="0" borderId="23" xfId="0" applyNumberFormat="1" applyFont="1" applyBorder="1" applyAlignment="1">
      <alignment horizontal="center" vertical="center"/>
    </xf>
    <xf numFmtId="14" fontId="29" fillId="0" borderId="23" xfId="0" applyNumberFormat="1" applyFont="1" applyBorder="1" applyAlignment="1">
      <alignment horizontal="center" vertical="center"/>
    </xf>
    <xf numFmtId="0" fontId="28" fillId="0" borderId="23" xfId="0" applyFont="1" applyBorder="1" applyAlignment="1">
      <alignment horizontal="center" vertical="center"/>
    </xf>
    <xf numFmtId="0" fontId="29" fillId="0" borderId="0" xfId="0" applyFont="1" applyAlignment="1">
      <alignment vertical="center" wrapText="1"/>
    </xf>
    <xf numFmtId="0" fontId="52" fillId="0" borderId="20" xfId="129" applyFont="1" applyBorder="1" applyAlignment="1">
      <alignment horizontal="center"/>
    </xf>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29" fillId="0" borderId="36" xfId="0" applyFont="1" applyBorder="1" applyAlignment="1">
      <alignment horizontal="center" vertical="center"/>
    </xf>
    <xf numFmtId="2" fontId="52" fillId="0" borderId="35" xfId="129" applyNumberFormat="1" applyFont="1" applyBorder="1" applyAlignment="1">
      <alignment horizontal="center"/>
    </xf>
    <xf numFmtId="0" fontId="52" fillId="0" borderId="37" xfId="129" applyFont="1" applyBorder="1" applyAlignment="1">
      <alignment horizontal="center"/>
    </xf>
    <xf numFmtId="0" fontId="52" fillId="0" borderId="38" xfId="129" applyFont="1" applyBorder="1" applyAlignment="1">
      <alignment horizontal="center"/>
    </xf>
    <xf numFmtId="0" fontId="52" fillId="0" borderId="39" xfId="129" applyFont="1" applyBorder="1" applyAlignment="1">
      <alignment horizontal="center"/>
    </xf>
    <xf numFmtId="0" fontId="29" fillId="0" borderId="43" xfId="0" applyFont="1" applyBorder="1" applyAlignment="1">
      <alignment vertical="center"/>
    </xf>
    <xf numFmtId="0" fontId="28" fillId="0" borderId="23" xfId="0" applyFont="1" applyFill="1" applyBorder="1" applyAlignment="1">
      <alignment horizontal="left" vertical="center"/>
    </xf>
    <xf numFmtId="164" fontId="52" fillId="0" borderId="36" xfId="129" applyNumberFormat="1" applyFont="1" applyBorder="1" applyAlignment="1">
      <alignment horizontal="center"/>
    </xf>
    <xf numFmtId="14" fontId="28" fillId="0" borderId="20" xfId="0" applyNumberFormat="1" applyFont="1" applyBorder="1" applyAlignment="1">
      <alignment horizontal="center" vertical="center"/>
    </xf>
    <xf numFmtId="14" fontId="29" fillId="0" borderId="20" xfId="0" applyNumberFormat="1" applyFont="1" applyBorder="1" applyAlignment="1">
      <alignment horizontal="center" vertical="center"/>
    </xf>
    <xf numFmtId="0" fontId="29" fillId="0" borderId="56" xfId="0" applyFont="1" applyBorder="1" applyAlignment="1">
      <alignment vertical="center"/>
    </xf>
    <xf numFmtId="0" fontId="29" fillId="0" borderId="28" xfId="0" applyFont="1" applyBorder="1" applyAlignment="1">
      <alignment vertical="center"/>
    </xf>
    <xf numFmtId="0" fontId="29" fillId="0" borderId="57" xfId="0" applyFont="1" applyBorder="1" applyAlignment="1">
      <alignment vertical="center"/>
    </xf>
    <xf numFmtId="0" fontId="29" fillId="0" borderId="32" xfId="0" applyFont="1" applyBorder="1" applyAlignment="1">
      <alignment vertical="center"/>
    </xf>
    <xf numFmtId="14" fontId="28" fillId="0" borderId="33" xfId="0" applyNumberFormat="1" applyFont="1" applyBorder="1" applyAlignment="1">
      <alignment horizontal="center" vertical="center"/>
    </xf>
    <xf numFmtId="0" fontId="29" fillId="0" borderId="35" xfId="0" applyFont="1" applyBorder="1" applyAlignment="1">
      <alignment vertical="center"/>
    </xf>
    <xf numFmtId="0" fontId="29" fillId="0" borderId="35" xfId="0" applyFont="1" applyFill="1" applyBorder="1" applyAlignment="1">
      <alignment vertical="center"/>
    </xf>
    <xf numFmtId="0" fontId="29" fillId="0" borderId="37" xfId="0" applyFont="1" applyFill="1" applyBorder="1" applyAlignment="1">
      <alignment vertical="center"/>
    </xf>
    <xf numFmtId="14" fontId="29" fillId="0" borderId="38" xfId="0" applyNumberFormat="1" applyFont="1" applyBorder="1" applyAlignment="1">
      <alignment horizontal="center" vertical="center"/>
    </xf>
    <xf numFmtId="0" fontId="29" fillId="0" borderId="23" xfId="0" applyFont="1" applyFill="1" applyBorder="1" applyAlignment="1">
      <alignment vertical="center"/>
    </xf>
    <xf numFmtId="0" fontId="29" fillId="0" borderId="44" xfId="0" applyFont="1" applyFill="1" applyBorder="1" applyAlignment="1">
      <alignment vertical="center"/>
    </xf>
    <xf numFmtId="14" fontId="28" fillId="0" borderId="43" xfId="0" applyNumberFormat="1" applyFont="1" applyBorder="1" applyAlignment="1">
      <alignment horizontal="center" vertical="center"/>
    </xf>
    <xf numFmtId="14" fontId="29" fillId="0" borderId="44" xfId="0" applyNumberFormat="1" applyFont="1" applyBorder="1" applyAlignment="1">
      <alignment horizontal="center" vertical="center"/>
    </xf>
    <xf numFmtId="0" fontId="29" fillId="0" borderId="23" xfId="0" applyFont="1" applyBorder="1" applyAlignment="1">
      <alignment horizontal="center" vertical="center"/>
    </xf>
    <xf numFmtId="0" fontId="29" fillId="0" borderId="44" xfId="0" applyFont="1" applyBorder="1" applyAlignment="1">
      <alignment horizontal="center" vertical="center"/>
    </xf>
    <xf numFmtId="0" fontId="29" fillId="0" borderId="58" xfId="0" applyFont="1" applyBorder="1" applyAlignment="1">
      <alignment vertical="center"/>
    </xf>
    <xf numFmtId="0" fontId="29" fillId="0" borderId="59" xfId="0" applyFont="1" applyBorder="1" applyAlignment="1">
      <alignment vertical="center"/>
    </xf>
    <xf numFmtId="0" fontId="29" fillId="0" borderId="59" xfId="0" applyFont="1" applyBorder="1" applyAlignment="1">
      <alignment horizontal="center" vertical="center"/>
    </xf>
    <xf numFmtId="0" fontId="29" fillId="0" borderId="60" xfId="0" applyFont="1" applyBorder="1" applyAlignment="1">
      <alignment horizontal="center" vertical="center"/>
    </xf>
    <xf numFmtId="0" fontId="29" fillId="0" borderId="35" xfId="0" applyFont="1" applyFill="1" applyBorder="1" applyAlignment="1">
      <alignment horizontal="left" vertical="center"/>
    </xf>
    <xf numFmtId="14" fontId="29" fillId="0" borderId="40" xfId="0" applyNumberFormat="1" applyFont="1" applyBorder="1" applyAlignment="1">
      <alignment horizontal="center" vertical="center"/>
    </xf>
    <xf numFmtId="14" fontId="28" fillId="0" borderId="41" xfId="0" applyNumberFormat="1" applyFont="1" applyBorder="1" applyAlignment="1">
      <alignment horizontal="center" vertical="center"/>
    </xf>
    <xf numFmtId="14" fontId="29" fillId="0" borderId="41" xfId="0" applyNumberFormat="1" applyFont="1" applyBorder="1" applyAlignment="1">
      <alignment horizontal="center" vertical="center"/>
    </xf>
    <xf numFmtId="14" fontId="29" fillId="0" borderId="42" xfId="0" applyNumberFormat="1" applyFont="1" applyBorder="1" applyAlignment="1">
      <alignment horizontal="center" vertical="center"/>
    </xf>
    <xf numFmtId="0" fontId="28" fillId="0" borderId="32" xfId="0" applyFont="1" applyBorder="1" applyAlignment="1">
      <alignment horizontal="center" vertical="center"/>
    </xf>
    <xf numFmtId="0" fontId="28" fillId="0" borderId="56" xfId="0" applyFont="1" applyBorder="1" applyAlignment="1">
      <alignment horizontal="center" vertical="center"/>
    </xf>
    <xf numFmtId="0" fontId="28" fillId="0" borderId="35" xfId="0" applyFont="1" applyBorder="1" applyAlignment="1">
      <alignment horizontal="center" vertical="center"/>
    </xf>
    <xf numFmtId="0" fontId="28" fillId="0" borderId="28" xfId="0" applyFont="1" applyBorder="1" applyAlignment="1">
      <alignment horizontal="center" vertical="center"/>
    </xf>
    <xf numFmtId="0" fontId="29" fillId="0" borderId="24" xfId="0" applyFont="1" applyBorder="1" applyAlignment="1">
      <alignment vertical="center"/>
    </xf>
    <xf numFmtId="0" fontId="29" fillId="0" borderId="62" xfId="0" applyFont="1" applyBorder="1" applyAlignment="1">
      <alignment vertical="center"/>
    </xf>
    <xf numFmtId="0" fontId="29" fillId="0" borderId="63" xfId="0" applyFont="1" applyBorder="1" applyAlignment="1">
      <alignment vertical="center"/>
    </xf>
    <xf numFmtId="0" fontId="28" fillId="0" borderId="57" xfId="0" applyFont="1" applyBorder="1" applyAlignment="1">
      <alignment horizontal="center" vertical="center"/>
    </xf>
    <xf numFmtId="0" fontId="28" fillId="0" borderId="34" xfId="0" applyFont="1" applyBorder="1" applyAlignment="1">
      <alignment horizontal="center" vertical="center"/>
    </xf>
    <xf numFmtId="0" fontId="28" fillId="0" borderId="36" xfId="0" applyFont="1" applyBorder="1" applyAlignment="1">
      <alignment horizontal="center" vertical="center"/>
    </xf>
    <xf numFmtId="0" fontId="29" fillId="0" borderId="40" xfId="0" applyFont="1" applyBorder="1" applyAlignment="1">
      <alignment vertical="center"/>
    </xf>
    <xf numFmtId="0" fontId="29" fillId="0" borderId="41" xfId="0" applyFont="1" applyBorder="1" applyAlignment="1">
      <alignment vertical="center"/>
    </xf>
    <xf numFmtId="17" fontId="29" fillId="0" borderId="41" xfId="0" applyNumberFormat="1" applyFont="1" applyBorder="1" applyAlignment="1">
      <alignment vertical="center"/>
    </xf>
    <xf numFmtId="0" fontId="29" fillId="0" borderId="41" xfId="0" applyFont="1" applyBorder="1" applyAlignment="1">
      <alignment vertical="center" wrapText="1"/>
    </xf>
    <xf numFmtId="0" fontId="29" fillId="0" borderId="64" xfId="0" applyFont="1" applyBorder="1" applyAlignment="1">
      <alignment vertical="center" wrapText="1"/>
    </xf>
    <xf numFmtId="0" fontId="29" fillId="0" borderId="65" xfId="0" applyFont="1" applyBorder="1" applyAlignment="1">
      <alignment vertical="center"/>
    </xf>
    <xf numFmtId="0" fontId="29" fillId="0" borderId="43" xfId="0" applyFont="1" applyBorder="1" applyAlignment="1">
      <alignment horizontal="center" vertical="center"/>
    </xf>
    <xf numFmtId="0" fontId="29" fillId="0" borderId="19" xfId="0" applyFont="1" applyBorder="1" applyAlignment="1">
      <alignment vertical="center" wrapText="1"/>
    </xf>
    <xf numFmtId="0" fontId="27" fillId="0" borderId="19" xfId="0" applyFont="1" applyBorder="1" applyAlignment="1">
      <alignment horizontal="center" vertical="center" wrapText="1"/>
    </xf>
    <xf numFmtId="0" fontId="27" fillId="0" borderId="22" xfId="0" applyFont="1" applyBorder="1" applyAlignment="1">
      <alignment horizontal="left" vertical="center" wrapText="1"/>
    </xf>
    <xf numFmtId="0" fontId="30" fillId="0" borderId="19" xfId="0" applyFont="1" applyBorder="1" applyAlignment="1">
      <alignment vertical="center" wrapText="1"/>
    </xf>
    <xf numFmtId="0" fontId="29" fillId="0" borderId="54" xfId="0" applyFont="1" applyBorder="1" applyAlignment="1">
      <alignment vertical="center" wrapText="1"/>
    </xf>
    <xf numFmtId="0" fontId="27" fillId="0" borderId="61" xfId="0" applyFont="1" applyBorder="1" applyAlignment="1">
      <alignment horizontal="center" vertical="center" wrapText="1"/>
    </xf>
    <xf numFmtId="0" fontId="30" fillId="0" borderId="61" xfId="0" applyFont="1" applyBorder="1" applyAlignment="1">
      <alignment horizontal="center" vertical="center" wrapText="1"/>
    </xf>
    <xf numFmtId="0" fontId="27" fillId="0" borderId="61" xfId="0" applyFont="1" applyBorder="1" applyAlignment="1">
      <alignment horizontal="left" vertical="center" wrapText="1"/>
    </xf>
    <xf numFmtId="0" fontId="30" fillId="0" borderId="21" xfId="0" applyFont="1" applyBorder="1" applyAlignment="1">
      <alignment vertical="center" wrapText="1"/>
    </xf>
    <xf numFmtId="0" fontId="27" fillId="0" borderId="18" xfId="0" applyFont="1" applyBorder="1" applyAlignment="1">
      <alignment horizontal="center" vertical="center"/>
    </xf>
    <xf numFmtId="0" fontId="27" fillId="0" borderId="17" xfId="0" applyFont="1" applyBorder="1" applyAlignment="1">
      <alignment horizontal="center" vertical="center"/>
    </xf>
    <xf numFmtId="0" fontId="27" fillId="0" borderId="16" xfId="0" applyFont="1" applyBorder="1" applyAlignment="1">
      <alignment horizontal="center" vertical="center"/>
    </xf>
    <xf numFmtId="0" fontId="27" fillId="0" borderId="31" xfId="0" applyFont="1" applyBorder="1" applyAlignment="1">
      <alignment horizontal="center" vertical="center"/>
    </xf>
    <xf numFmtId="0" fontId="27" fillId="0" borderId="21" xfId="0" applyFont="1" applyBorder="1" applyAlignment="1">
      <alignment horizontal="center" vertical="center"/>
    </xf>
    <xf numFmtId="0" fontId="30" fillId="0" borderId="16" xfId="0" applyFont="1" applyBorder="1" applyAlignment="1">
      <alignment horizontal="center" vertical="center"/>
    </xf>
    <xf numFmtId="0" fontId="30" fillId="0" borderId="18" xfId="0" applyFont="1" applyBorder="1" applyAlignment="1">
      <alignment horizontal="center" vertical="center"/>
    </xf>
    <xf numFmtId="0" fontId="30" fillId="0" borderId="17" xfId="0" applyFont="1" applyBorder="1" applyAlignment="1">
      <alignment horizontal="center" vertical="center"/>
    </xf>
    <xf numFmtId="0" fontId="25" fillId="0" borderId="16" xfId="0" applyFont="1" applyBorder="1" applyAlignment="1">
      <alignment horizontal="center"/>
    </xf>
    <xf numFmtId="0" fontId="25" fillId="0" borderId="18" xfId="0" applyFont="1" applyBorder="1" applyAlignment="1">
      <alignment horizontal="center"/>
    </xf>
    <xf numFmtId="0" fontId="25" fillId="0" borderId="17" xfId="0" applyFont="1" applyBorder="1" applyAlignment="1">
      <alignment horizontal="center"/>
    </xf>
    <xf numFmtId="0" fontId="0" fillId="0" borderId="24" xfId="0" applyBorder="1" applyAlignment="1">
      <alignment horizontal="center" wrapText="1"/>
    </xf>
    <xf numFmtId="2" fontId="29" fillId="0" borderId="35" xfId="0" applyNumberFormat="1" applyFont="1" applyBorder="1" applyAlignment="1">
      <alignment horizontal="center" vertical="center"/>
    </xf>
    <xf numFmtId="164" fontId="29" fillId="0" borderId="36" xfId="0" applyNumberFormat="1" applyFont="1" applyBorder="1" applyAlignment="1">
      <alignment horizontal="center" vertical="center"/>
    </xf>
    <xf numFmtId="0" fontId="53" fillId="0" borderId="0" xfId="0" applyFont="1" applyBorder="1" applyAlignment="1">
      <alignment vertical="center"/>
    </xf>
    <xf numFmtId="0" fontId="30" fillId="0" borderId="0" xfId="0" applyFont="1" applyBorder="1" applyAlignment="1">
      <alignment horizontal="center" vertical="center"/>
    </xf>
    <xf numFmtId="0" fontId="29" fillId="0" borderId="19" xfId="0" applyFont="1" applyBorder="1" applyAlignment="1">
      <alignment horizontal="center" vertical="center"/>
    </xf>
    <xf numFmtId="0" fontId="29" fillId="0" borderId="28" xfId="0" applyFont="1" applyBorder="1" applyAlignment="1">
      <alignment horizontal="center" vertical="center"/>
    </xf>
    <xf numFmtId="0" fontId="48" fillId="0" borderId="0" xfId="129" applyAlignment="1">
      <alignment horizontal="center"/>
    </xf>
    <xf numFmtId="0" fontId="29" fillId="0" borderId="62" xfId="0" applyFont="1" applyBorder="1" applyAlignment="1">
      <alignment horizontal="center" vertical="center"/>
    </xf>
    <xf numFmtId="0" fontId="29" fillId="0" borderId="63" xfId="0" applyFont="1" applyBorder="1" applyAlignment="1">
      <alignment horizontal="center" vertical="center"/>
    </xf>
    <xf numFmtId="0" fontId="29" fillId="0" borderId="65" xfId="0" applyFont="1" applyBorder="1" applyAlignment="1">
      <alignment horizontal="center" vertical="center"/>
    </xf>
    <xf numFmtId="0" fontId="2" fillId="0" borderId="35" xfId="129" applyNumberFormat="1" applyFont="1" applyBorder="1" applyAlignment="1">
      <alignment horizontal="center"/>
    </xf>
    <xf numFmtId="0" fontId="2" fillId="0" borderId="20" xfId="129" applyNumberFormat="1" applyFont="1" applyBorder="1" applyAlignment="1">
      <alignment horizontal="center"/>
    </xf>
    <xf numFmtId="0" fontId="2" fillId="0" borderId="36" xfId="129" applyNumberFormat="1" applyFont="1" applyBorder="1" applyAlignment="1">
      <alignment horizontal="center"/>
    </xf>
    <xf numFmtId="0" fontId="29" fillId="0" borderId="55" xfId="0" applyFont="1" applyBorder="1" applyAlignment="1">
      <alignment horizontal="center" vertical="center"/>
    </xf>
    <xf numFmtId="0" fontId="29" fillId="0" borderId="37" xfId="0" applyFont="1" applyBorder="1" applyAlignment="1">
      <alignment horizontal="center" vertical="center"/>
    </xf>
    <xf numFmtId="0" fontId="29" fillId="0" borderId="39" xfId="0" applyFont="1" applyBorder="1" applyAlignment="1">
      <alignment horizontal="center" vertical="center"/>
    </xf>
    <xf numFmtId="0" fontId="26" fillId="0" borderId="29" xfId="0" applyFont="1" applyBorder="1" applyAlignment="1">
      <alignment horizontal="center" vertical="center"/>
    </xf>
    <xf numFmtId="0" fontId="0" fillId="0" borderId="27" xfId="0" applyBorder="1" applyAlignment="1">
      <alignment vertical="center"/>
    </xf>
    <xf numFmtId="14" fontId="0" fillId="0" borderId="28" xfId="0" applyNumberFormat="1" applyBorder="1" applyAlignment="1">
      <alignment horizontal="center" vertical="center"/>
    </xf>
    <xf numFmtId="0" fontId="0" fillId="0" borderId="23" xfId="0" applyBorder="1" applyAlignment="1">
      <alignment horizontal="center" vertical="center"/>
    </xf>
    <xf numFmtId="14" fontId="0" fillId="0" borderId="28" xfId="0" applyNumberFormat="1" applyBorder="1" applyAlignment="1">
      <alignment vertical="center"/>
    </xf>
    <xf numFmtId="14" fontId="0" fillId="0" borderId="26" xfId="0" applyNumberFormat="1"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0" xfId="0" applyBorder="1" applyAlignment="1">
      <alignment vertical="center"/>
    </xf>
    <xf numFmtId="0" fontId="0" fillId="0" borderId="25" xfId="0" applyBorder="1" applyAlignment="1">
      <alignment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cellXfs>
  <cellStyles count="130">
    <cellStyle name="20% - Accent1" xfId="106" builtinId="30" customBuiltin="1"/>
    <cellStyle name="20% - Accent1 2" xfId="1" xr:uid="{00000000-0005-0000-0000-000001000000}"/>
    <cellStyle name="20% - Accent1 2 2" xfId="2" xr:uid="{00000000-0005-0000-0000-000002000000}"/>
    <cellStyle name="20% - Accent1 2_Ais_MultiSampleTemplate" xfId="3" xr:uid="{00000000-0005-0000-0000-000003000000}"/>
    <cellStyle name="20% - Accent2" xfId="110" builtinId="34" customBuiltin="1"/>
    <cellStyle name="20% - Accent2 2" xfId="4" xr:uid="{00000000-0005-0000-0000-000005000000}"/>
    <cellStyle name="20% - Accent2 2 2" xfId="5" xr:uid="{00000000-0005-0000-0000-000006000000}"/>
    <cellStyle name="20% - Accent2 2_Ais_MultiSampleTemplate" xfId="6" xr:uid="{00000000-0005-0000-0000-000007000000}"/>
    <cellStyle name="20% - Accent3" xfId="114" builtinId="38" customBuiltin="1"/>
    <cellStyle name="20% - Accent3 2" xfId="7" xr:uid="{00000000-0005-0000-0000-000009000000}"/>
    <cellStyle name="20% - Accent3 2 2" xfId="8" xr:uid="{00000000-0005-0000-0000-00000A000000}"/>
    <cellStyle name="20% - Accent3 2_Ais_MultiSampleTemplate" xfId="9" xr:uid="{00000000-0005-0000-0000-00000B000000}"/>
    <cellStyle name="20% - Accent4" xfId="118" builtinId="42" customBuiltin="1"/>
    <cellStyle name="20% - Accent4 2" xfId="10" xr:uid="{00000000-0005-0000-0000-00000D000000}"/>
    <cellStyle name="20% - Accent4 2 2" xfId="11" xr:uid="{00000000-0005-0000-0000-00000E000000}"/>
    <cellStyle name="20% - Accent4 2_Ais_MultiSampleTemplate" xfId="12" xr:uid="{00000000-0005-0000-0000-00000F000000}"/>
    <cellStyle name="20% - Accent5" xfId="122" builtinId="46" customBuiltin="1"/>
    <cellStyle name="20% - Accent5 2" xfId="13" xr:uid="{00000000-0005-0000-0000-000011000000}"/>
    <cellStyle name="20% - Accent5 2 2" xfId="14" xr:uid="{00000000-0005-0000-0000-000012000000}"/>
    <cellStyle name="20% - Accent5 2_Ais_MultiSampleTemplate" xfId="15" xr:uid="{00000000-0005-0000-0000-000013000000}"/>
    <cellStyle name="20% - Accent6" xfId="126" builtinId="50" customBuiltin="1"/>
    <cellStyle name="20% - Accent6 2" xfId="16" xr:uid="{00000000-0005-0000-0000-000015000000}"/>
    <cellStyle name="20% - Accent6 2 2" xfId="17" xr:uid="{00000000-0005-0000-0000-000016000000}"/>
    <cellStyle name="20% - Accent6 2_Ais_MultiSampleTemplate" xfId="18" xr:uid="{00000000-0005-0000-0000-000017000000}"/>
    <cellStyle name="40% - Accent1" xfId="107" builtinId="31" customBuiltin="1"/>
    <cellStyle name="40% - Accent1 2" xfId="19" xr:uid="{00000000-0005-0000-0000-000019000000}"/>
    <cellStyle name="40% - Accent1 2 2" xfId="20" xr:uid="{00000000-0005-0000-0000-00001A000000}"/>
    <cellStyle name="40% - Accent1 2_Ais_MultiSampleTemplate" xfId="21" xr:uid="{00000000-0005-0000-0000-00001B000000}"/>
    <cellStyle name="40% - Accent2" xfId="111" builtinId="35" customBuiltin="1"/>
    <cellStyle name="40% - Accent2 2" xfId="22" xr:uid="{00000000-0005-0000-0000-00001D000000}"/>
    <cellStyle name="40% - Accent2 2 2" xfId="23" xr:uid="{00000000-0005-0000-0000-00001E000000}"/>
    <cellStyle name="40% - Accent2 2_Ais_MultiSampleTemplate" xfId="24" xr:uid="{00000000-0005-0000-0000-00001F000000}"/>
    <cellStyle name="40% - Accent3" xfId="115" builtinId="39" customBuiltin="1"/>
    <cellStyle name="40% - Accent3 2" xfId="25" xr:uid="{00000000-0005-0000-0000-000021000000}"/>
    <cellStyle name="40% - Accent3 2 2" xfId="26" xr:uid="{00000000-0005-0000-0000-000022000000}"/>
    <cellStyle name="40% - Accent3 2_Ais_MultiSampleTemplate" xfId="27" xr:uid="{00000000-0005-0000-0000-000023000000}"/>
    <cellStyle name="40% - Accent4" xfId="119" builtinId="43" customBuiltin="1"/>
    <cellStyle name="40% - Accent4 2" xfId="28" xr:uid="{00000000-0005-0000-0000-000025000000}"/>
    <cellStyle name="40% - Accent4 2 2" xfId="29" xr:uid="{00000000-0005-0000-0000-000026000000}"/>
    <cellStyle name="40% - Accent4 2_Ais_MultiSampleTemplate" xfId="30" xr:uid="{00000000-0005-0000-0000-000027000000}"/>
    <cellStyle name="40% - Accent5" xfId="123" builtinId="47" customBuiltin="1"/>
    <cellStyle name="40% - Accent5 2" xfId="31" xr:uid="{00000000-0005-0000-0000-000029000000}"/>
    <cellStyle name="40% - Accent5 2 2" xfId="32" xr:uid="{00000000-0005-0000-0000-00002A000000}"/>
    <cellStyle name="40% - Accent5 2_Ais_MultiSampleTemplate" xfId="33" xr:uid="{00000000-0005-0000-0000-00002B000000}"/>
    <cellStyle name="40% - Accent6" xfId="127" builtinId="51" customBuiltin="1"/>
    <cellStyle name="40% - Accent6 2" xfId="34" xr:uid="{00000000-0005-0000-0000-00002D000000}"/>
    <cellStyle name="40% - Accent6 2 2" xfId="35" xr:uid="{00000000-0005-0000-0000-00002E000000}"/>
    <cellStyle name="40% - Accent6 2_Ais_MultiSampleTemplate" xfId="36" xr:uid="{00000000-0005-0000-0000-00002F000000}"/>
    <cellStyle name="60% - Accent1" xfId="108" builtinId="32" customBuiltin="1"/>
    <cellStyle name="60% - Accent1 2" xfId="37" xr:uid="{00000000-0005-0000-0000-000031000000}"/>
    <cellStyle name="60% - Accent2" xfId="112" builtinId="36" customBuiltin="1"/>
    <cellStyle name="60% - Accent2 2" xfId="38" xr:uid="{00000000-0005-0000-0000-000033000000}"/>
    <cellStyle name="60% - Accent3" xfId="116" builtinId="40" customBuiltin="1"/>
    <cellStyle name="60% - Accent3 2" xfId="39" xr:uid="{00000000-0005-0000-0000-000035000000}"/>
    <cellStyle name="60% - Accent4" xfId="120" builtinId="44" customBuiltin="1"/>
    <cellStyle name="60% - Accent4 2" xfId="40" xr:uid="{00000000-0005-0000-0000-000037000000}"/>
    <cellStyle name="60% - Accent5" xfId="124" builtinId="48" customBuiltin="1"/>
    <cellStyle name="60% - Accent5 2" xfId="41" xr:uid="{00000000-0005-0000-0000-000039000000}"/>
    <cellStyle name="60% - Accent6" xfId="128" builtinId="52" customBuiltin="1"/>
    <cellStyle name="60% - Accent6 2" xfId="42" xr:uid="{00000000-0005-0000-0000-00003B000000}"/>
    <cellStyle name="Accent1" xfId="105" builtinId="29" customBuiltin="1"/>
    <cellStyle name="Accent1 2" xfId="43" xr:uid="{00000000-0005-0000-0000-00003D000000}"/>
    <cellStyle name="Accent2" xfId="109" builtinId="33" customBuiltin="1"/>
    <cellStyle name="Accent2 2" xfId="44" xr:uid="{00000000-0005-0000-0000-00003F000000}"/>
    <cellStyle name="Accent3" xfId="113" builtinId="37" customBuiltin="1"/>
    <cellStyle name="Accent3 2" xfId="45" xr:uid="{00000000-0005-0000-0000-000041000000}"/>
    <cellStyle name="Accent4" xfId="117" builtinId="41" customBuiltin="1"/>
    <cellStyle name="Accent4 2" xfId="46" xr:uid="{00000000-0005-0000-0000-000043000000}"/>
    <cellStyle name="Accent5" xfId="121" builtinId="45" customBuiltin="1"/>
    <cellStyle name="Accent5 2" xfId="47" xr:uid="{00000000-0005-0000-0000-000045000000}"/>
    <cellStyle name="Accent6" xfId="125" builtinId="49" customBuiltin="1"/>
    <cellStyle name="Accent6 2" xfId="48" xr:uid="{00000000-0005-0000-0000-000047000000}"/>
    <cellStyle name="Bad" xfId="94" builtinId="27" customBuiltin="1"/>
    <cellStyle name="Bad 2" xfId="49" xr:uid="{00000000-0005-0000-0000-000049000000}"/>
    <cellStyle name="Calculation" xfId="98" builtinId="22" customBuiltin="1"/>
    <cellStyle name="Calculation 2" xfId="50" xr:uid="{00000000-0005-0000-0000-00004B000000}"/>
    <cellStyle name="Calculation 2 2" xfId="85" xr:uid="{00000000-0005-0000-0000-00004C000000}"/>
    <cellStyle name="Check Cell" xfId="100" builtinId="23" customBuiltin="1"/>
    <cellStyle name="Check Cell 2" xfId="51" xr:uid="{00000000-0005-0000-0000-00004E000000}"/>
    <cellStyle name="Check Cell 2 2" xfId="86" xr:uid="{00000000-0005-0000-0000-00004F000000}"/>
    <cellStyle name="Explanatory Text" xfId="103" builtinId="53" customBuiltin="1"/>
    <cellStyle name="Explanatory Text 2" xfId="52" xr:uid="{00000000-0005-0000-0000-000051000000}"/>
    <cellStyle name="Good" xfId="93" builtinId="26" customBuiltin="1"/>
    <cellStyle name="Good 2" xfId="53" xr:uid="{00000000-0005-0000-0000-000053000000}"/>
    <cellStyle name="Heading 1" xfId="89" builtinId="16" customBuiltin="1"/>
    <cellStyle name="Heading 1 2" xfId="54" xr:uid="{00000000-0005-0000-0000-000055000000}"/>
    <cellStyle name="Heading 2" xfId="90" builtinId="17" customBuiltin="1"/>
    <cellStyle name="Heading 2 2" xfId="55" xr:uid="{00000000-0005-0000-0000-000057000000}"/>
    <cellStyle name="Heading 3" xfId="91" builtinId="18" customBuiltin="1"/>
    <cellStyle name="Heading 3 2" xfId="56" xr:uid="{00000000-0005-0000-0000-000059000000}"/>
    <cellStyle name="Heading 3 2 2" xfId="87" xr:uid="{00000000-0005-0000-0000-00005A000000}"/>
    <cellStyle name="Heading 4" xfId="92" builtinId="19" customBuiltin="1"/>
    <cellStyle name="Heading 4 2" xfId="57" xr:uid="{00000000-0005-0000-0000-00005C000000}"/>
    <cellStyle name="Input" xfId="96" builtinId="20" customBuiltin="1"/>
    <cellStyle name="Input 2" xfId="58" xr:uid="{00000000-0005-0000-0000-00005E000000}"/>
    <cellStyle name="Input 2 2" xfId="84" xr:uid="{00000000-0005-0000-0000-00005F000000}"/>
    <cellStyle name="Linked Cell" xfId="99" builtinId="24" customBuiltin="1"/>
    <cellStyle name="Linked Cell 2" xfId="59" xr:uid="{00000000-0005-0000-0000-000061000000}"/>
    <cellStyle name="Neutral" xfId="95" builtinId="28" customBuiltin="1"/>
    <cellStyle name="Neutral 2" xfId="60" xr:uid="{00000000-0005-0000-0000-000063000000}"/>
    <cellStyle name="Normal" xfId="0" builtinId="0"/>
    <cellStyle name="Normal 2" xfId="61" xr:uid="{00000000-0005-0000-0000-000065000000}"/>
    <cellStyle name="Normal 2 2" xfId="62" xr:uid="{00000000-0005-0000-0000-000066000000}"/>
    <cellStyle name="Normal 2_Ais_MultiSampleTemplate" xfId="63" xr:uid="{00000000-0005-0000-0000-000067000000}"/>
    <cellStyle name="Normal 3" xfId="64" xr:uid="{00000000-0005-0000-0000-000068000000}"/>
    <cellStyle name="Normal 3 2" xfId="65" xr:uid="{00000000-0005-0000-0000-000069000000}"/>
    <cellStyle name="Normal 4" xfId="66" xr:uid="{00000000-0005-0000-0000-00006A000000}"/>
    <cellStyle name="Normal 5" xfId="67" xr:uid="{00000000-0005-0000-0000-00006B000000}"/>
    <cellStyle name="Normal 5 2" xfId="78" xr:uid="{00000000-0005-0000-0000-00006C000000}"/>
    <cellStyle name="Normal 6" xfId="74" xr:uid="{00000000-0005-0000-0000-00006D000000}"/>
    <cellStyle name="Normal 7" xfId="79" xr:uid="{00000000-0005-0000-0000-00006E000000}"/>
    <cellStyle name="Normal 8" xfId="129" xr:uid="{00000000-0005-0000-0000-00006F000000}"/>
    <cellStyle name="Normalny 3" xfId="76" xr:uid="{00000000-0005-0000-0000-000070000000}"/>
    <cellStyle name="Normalny 4" xfId="77" xr:uid="{00000000-0005-0000-0000-000071000000}"/>
    <cellStyle name="Normalny_Arkusz1" xfId="75" xr:uid="{00000000-0005-0000-0000-000072000000}"/>
    <cellStyle name="Note" xfId="102" builtinId="10" customBuiltin="1"/>
    <cellStyle name="Note 2" xfId="68" xr:uid="{00000000-0005-0000-0000-000074000000}"/>
    <cellStyle name="Note 2 2" xfId="69" xr:uid="{00000000-0005-0000-0000-000075000000}"/>
    <cellStyle name="Note 2 2 2" xfId="82" xr:uid="{00000000-0005-0000-0000-000076000000}"/>
    <cellStyle name="Note 2 3" xfId="83" xr:uid="{00000000-0005-0000-0000-000077000000}"/>
    <cellStyle name="Output" xfId="97" builtinId="21" customBuiltin="1"/>
    <cellStyle name="Output 2" xfId="70" xr:uid="{00000000-0005-0000-0000-000079000000}"/>
    <cellStyle name="Output 2 2" xfId="81" xr:uid="{00000000-0005-0000-0000-00007A000000}"/>
    <cellStyle name="Title" xfId="88" builtinId="15" customBuiltin="1"/>
    <cellStyle name="Title 2" xfId="71" xr:uid="{00000000-0005-0000-0000-00007C000000}"/>
    <cellStyle name="Total" xfId="104" builtinId="25" customBuiltin="1"/>
    <cellStyle name="Total 2" xfId="72" xr:uid="{00000000-0005-0000-0000-00007E000000}"/>
    <cellStyle name="Total 2 2" xfId="80" xr:uid="{00000000-0005-0000-0000-00007F000000}"/>
    <cellStyle name="Warning Text" xfId="101" builtinId="11" customBuiltin="1"/>
    <cellStyle name="Warning Text 2" xfId="73" xr:uid="{00000000-0005-0000-0000-000081000000}"/>
  </cellStyles>
  <dxfs count="0"/>
  <tableStyles count="0" defaultTableStyle="TableStyleMedium2" defaultPivotStyle="PivotStyleLight16"/>
  <colors>
    <mruColors>
      <color rgb="FF99FF99"/>
      <color rgb="FFFFFF99"/>
      <color rgb="FFFF9999"/>
      <color rgb="FFFF9966"/>
      <color rgb="FFFF7C80"/>
      <color rgb="FF66FF66"/>
      <color rgb="FFC3C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1.xml"/><Relationship Id="rId7"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calcChain" Target="calcChain.xml"/><Relationship Id="rId5" Type="http://schemas.openxmlformats.org/officeDocument/2006/relationships/chartsheet" Target="chartsheets/sheet3.xml"/><Relationship Id="rId10" Type="http://schemas.openxmlformats.org/officeDocument/2006/relationships/sharedStrings" Target="sharedStrings.xml"/><Relationship Id="rId4" Type="http://schemas.openxmlformats.org/officeDocument/2006/relationships/chartsheet" Target="chartsheets/sheet2.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Hydrograph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BH1</c:v>
          </c:tx>
          <c:spPr>
            <a:ln w="28575" cap="rnd">
              <a:solidFill>
                <a:schemeClr val="accent5">
                  <a:lumMod val="60000"/>
                  <a:lumOff val="40000"/>
                </a:schemeClr>
              </a:solidFill>
              <a:round/>
            </a:ln>
            <a:effectLst/>
          </c:spPr>
          <c:marker>
            <c:symbol val="circle"/>
            <c:size val="5"/>
            <c:spPr>
              <a:solidFill>
                <a:schemeClr val="accent1"/>
              </a:solidFill>
              <a:ln w="9525">
                <a:solidFill>
                  <a:schemeClr val="accent1"/>
                </a:solidFill>
              </a:ln>
              <a:effectLst/>
            </c:spPr>
          </c:marker>
          <c:dLbls>
            <c:dLbl>
              <c:idx val="2"/>
              <c:layout>
                <c:manualLayout>
                  <c:x val="-0.10069775942180702"/>
                  <c:y val="-5.5312258624290775E-2"/>
                </c:manualLayout>
              </c:layout>
              <c:showLegendKey val="0"/>
              <c:showVal val="1"/>
              <c:showCatName val="1"/>
              <c:showSerName val="0"/>
              <c:showPercent val="0"/>
              <c:showBubbleSize val="0"/>
              <c:extLst>
                <c:ext xmlns:c15="http://schemas.microsoft.com/office/drawing/2012/chart" uri="{CE6537A1-D6FC-4f65-9D91-7224C49458BB}">
                  <c15:layout>
                    <c:manualLayout>
                      <c:w val="0.10912914473686416"/>
                      <c:h val="3.8770465867072203E-2"/>
                    </c:manualLayout>
                  </c15:layout>
                </c:ext>
                <c:ext xmlns:c16="http://schemas.microsoft.com/office/drawing/2014/chart" uri="{C3380CC4-5D6E-409C-BE32-E72D297353CC}">
                  <c16:uniqueId val="{00000000-C1FE-456F-B287-C4A6CF5D47A9}"/>
                </c:ext>
              </c:extLst>
            </c:dLbl>
            <c:dLbl>
              <c:idx val="3"/>
              <c:layout>
                <c:manualLayout>
                  <c:x val="-0.10177904222325332"/>
                  <c:y val="-5.522224529014823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FE-456F-B287-C4A6CF5D47A9}"/>
                </c:ext>
              </c:extLst>
            </c:dLbl>
            <c:dLbl>
              <c:idx val="4"/>
              <c:layout>
                <c:manualLayout>
                  <c:x val="-2.3691393901899654E-2"/>
                  <c:y val="-6.018723662387880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FE-456F-B287-C4A6CF5D47A9}"/>
                </c:ext>
              </c:extLst>
            </c:dLbl>
            <c:dLbl>
              <c:idx val="5"/>
              <c:layout>
                <c:manualLayout>
                  <c:x val="5.2767195508776503E-2"/>
                  <c:y val="-0.1342638355455758"/>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FE-456F-B287-C4A6CF5D47A9}"/>
                </c:ext>
              </c:extLst>
            </c:dLbl>
            <c:dLbl>
              <c:idx val="6"/>
              <c:layout>
                <c:manualLayout>
                  <c:x val="-5.1977849818609055E-2"/>
                  <c:y val="0.11975327972136691"/>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1FE-456F-B287-C4A6CF5D47A9}"/>
                </c:ext>
              </c:extLst>
            </c:dLbl>
            <c:dLbl>
              <c:idx val="7"/>
              <c:layout>
                <c:manualLayout>
                  <c:x val="-8.1402365364634327E-2"/>
                  <c:y val="-5.85182690465451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1FE-456F-B287-C4A6CF5D47A9}"/>
                </c:ext>
              </c:extLst>
            </c:dLbl>
            <c:dLbl>
              <c:idx val="8"/>
              <c:layout>
                <c:manualLayout>
                  <c:x val="-9.768022225998238E-2"/>
                  <c:y val="5.330943101907614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1FE-456F-B287-C4A6CF5D47A9}"/>
                </c:ext>
              </c:extLst>
            </c:dLbl>
            <c:dLbl>
              <c:idx val="9"/>
              <c:layout>
                <c:manualLayout>
                  <c:x val="2.5156784210255252E-2"/>
                  <c:y val="1.442928485851054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1FE-456F-B287-C4A6CF5D47A9}"/>
                </c:ext>
              </c:extLst>
            </c:dLbl>
            <c:dLbl>
              <c:idx val="10"/>
              <c:layout>
                <c:manualLayout>
                  <c:x val="-0.10737643041144232"/>
                  <c:y val="-3.606005732641501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1FE-456F-B287-C4A6CF5D47A9}"/>
                </c:ext>
              </c:extLst>
            </c:dLbl>
            <c:dLbl>
              <c:idx val="11"/>
              <c:layout>
                <c:manualLayout>
                  <c:x val="-1.5601061318871614E-2"/>
                  <c:y val="-6.493178186329785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1FE-456F-B287-C4A6CF5D47A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numRef>
              <c:f>'Monitoring Data'!$A$12:$A$18</c:f>
              <c:numCache>
                <c:formatCode>m/d/yyyy</c:formatCode>
                <c:ptCount val="7"/>
                <c:pt idx="0">
                  <c:v>42962</c:v>
                </c:pt>
                <c:pt idx="1">
                  <c:v>42990</c:v>
                </c:pt>
                <c:pt idx="2">
                  <c:v>43025</c:v>
                </c:pt>
                <c:pt idx="3">
                  <c:v>43060</c:v>
                </c:pt>
                <c:pt idx="4">
                  <c:v>43081</c:v>
                </c:pt>
                <c:pt idx="5">
                  <c:v>43118</c:v>
                </c:pt>
                <c:pt idx="6">
                  <c:v>43153</c:v>
                </c:pt>
              </c:numCache>
            </c:numRef>
          </c:cat>
          <c:val>
            <c:numRef>
              <c:f>'Monitoring Data'!$E$10:$E$18</c:f>
              <c:numCache>
                <c:formatCode>General</c:formatCode>
                <c:ptCount val="9"/>
                <c:pt idx="0">
                  <c:v>#N/A</c:v>
                </c:pt>
                <c:pt idx="1">
                  <c:v>78.81</c:v>
                </c:pt>
                <c:pt idx="2">
                  <c:v>80.44</c:v>
                </c:pt>
                <c:pt idx="3">
                  <c:v>78.819999999999993</c:v>
                </c:pt>
                <c:pt idx="4">
                  <c:v>79.069999999999993</c:v>
                </c:pt>
                <c:pt idx="5">
                  <c:v>79.959999999999994</c:v>
                </c:pt>
                <c:pt idx="6">
                  <c:v>80.08</c:v>
                </c:pt>
                <c:pt idx="7">
                  <c:v>#N/A</c:v>
                </c:pt>
                <c:pt idx="8">
                  <c:v>#N/A</c:v>
                </c:pt>
              </c:numCache>
            </c:numRef>
          </c:val>
          <c:smooth val="0"/>
          <c:extLst>
            <c:ext xmlns:c16="http://schemas.microsoft.com/office/drawing/2014/chart" uri="{C3380CC4-5D6E-409C-BE32-E72D297353CC}">
              <c16:uniqueId val="{0000000A-C1FE-456F-B287-C4A6CF5D47A9}"/>
            </c:ext>
          </c:extLst>
        </c:ser>
        <c:dLbls>
          <c:showLegendKey val="0"/>
          <c:showVal val="0"/>
          <c:showCatName val="0"/>
          <c:showSerName val="0"/>
          <c:showPercent val="0"/>
          <c:showBubbleSize val="0"/>
        </c:dLbls>
        <c:marker val="1"/>
        <c:smooth val="0"/>
        <c:axId val="514877056"/>
        <c:axId val="514876728"/>
      </c:lineChart>
      <c:dateAx>
        <c:axId val="5148770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4876728"/>
        <c:crosses val="autoZero"/>
        <c:auto val="1"/>
        <c:lblOffset val="100"/>
        <c:baseTimeUnit val="days"/>
      </c:dateAx>
      <c:valAx>
        <c:axId val="514876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GW Level (mAOD)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48770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Chloride Chemical Monitoring Data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3543924652759735E-2"/>
          <c:y val="0.15706629949796169"/>
          <c:w val="0.91160128822669262"/>
          <c:h val="0.65461818730801291"/>
        </c:manualLayout>
      </c:layout>
      <c:lineChart>
        <c:grouping val="standard"/>
        <c:varyColors val="0"/>
        <c:ser>
          <c:idx val="0"/>
          <c:order val="0"/>
          <c:tx>
            <c:v>BH1</c:v>
          </c:tx>
          <c:spPr>
            <a:ln w="28575" cap="rnd">
              <a:solidFill>
                <a:schemeClr val="accent3">
                  <a:lumMod val="60000"/>
                  <a:lumOff val="40000"/>
                </a:schemeClr>
              </a:solidFill>
              <a:round/>
            </a:ln>
            <a:effectLst/>
          </c:spPr>
          <c:marker>
            <c:symbol val="circle"/>
            <c:size val="5"/>
            <c:spPr>
              <a:solidFill>
                <a:schemeClr val="accent1"/>
              </a:solidFill>
              <a:ln w="9525">
                <a:solidFill>
                  <a:schemeClr val="accent3">
                    <a:lumMod val="75000"/>
                  </a:schemeClr>
                </a:solidFill>
              </a:ln>
              <a:effectLst/>
            </c:spPr>
          </c:marker>
          <c:dLbls>
            <c:dLbl>
              <c:idx val="8"/>
              <c:layout>
                <c:manualLayout>
                  <c:x val="-5.3584951740417996E-2"/>
                  <c:y val="-7.0348642576139667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B9-43A1-9C8B-4706EED79935}"/>
                </c:ext>
              </c:extLst>
            </c:dLbl>
            <c:dLbl>
              <c:idx val="10"/>
              <c:layout>
                <c:manualLayout>
                  <c:x val="-5.7868995297334552E-2"/>
                  <c:y val="-3.8684976440373824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B9-43A1-9C8B-4706EED79935}"/>
                </c:ext>
              </c:extLst>
            </c:dLbl>
            <c:dLbl>
              <c:idx val="12"/>
              <c:layout>
                <c:manualLayout>
                  <c:x val="-9.4344862500509843E-2"/>
                  <c:y val="4.0590195094123323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B9-43A1-9C8B-4706EED79935}"/>
                </c:ext>
              </c:extLst>
            </c:dLbl>
            <c:dLbl>
              <c:idx val="13"/>
              <c:layout>
                <c:manualLayout>
                  <c:x val="-9.6894205853647695E-3"/>
                  <c:y val="-4.3059137893270656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B9-43A1-9C8B-4706EED79935}"/>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numRef>
              <c:f>'Monitoring Data'!$A$12:$A$18</c:f>
              <c:numCache>
                <c:formatCode>m/d/yyyy</c:formatCode>
                <c:ptCount val="7"/>
                <c:pt idx="0">
                  <c:v>42962</c:v>
                </c:pt>
                <c:pt idx="1">
                  <c:v>42990</c:v>
                </c:pt>
                <c:pt idx="2">
                  <c:v>43025</c:v>
                </c:pt>
                <c:pt idx="3">
                  <c:v>43060</c:v>
                </c:pt>
                <c:pt idx="4">
                  <c:v>43081</c:v>
                </c:pt>
                <c:pt idx="5">
                  <c:v>43118</c:v>
                </c:pt>
                <c:pt idx="6">
                  <c:v>43153</c:v>
                </c:pt>
              </c:numCache>
            </c:numRef>
          </c:cat>
          <c:val>
            <c:numRef>
              <c:f>'Monitoring Data'!$B$12:$B$18</c:f>
              <c:numCache>
                <c:formatCode>General</c:formatCode>
                <c:ptCount val="7"/>
                <c:pt idx="0">
                  <c:v>97.3</c:v>
                </c:pt>
                <c:pt idx="1">
                  <c:v>107</c:v>
                </c:pt>
                <c:pt idx="2">
                  <c:v>92.1</c:v>
                </c:pt>
                <c:pt idx="3">
                  <c:v>109</c:v>
                </c:pt>
                <c:pt idx="4">
                  <c:v>92.3</c:v>
                </c:pt>
                <c:pt idx="5">
                  <c:v>40.5</c:v>
                </c:pt>
                <c:pt idx="6">
                  <c:v>41.2</c:v>
                </c:pt>
              </c:numCache>
            </c:numRef>
          </c:val>
          <c:smooth val="0"/>
          <c:extLst>
            <c:ext xmlns:c16="http://schemas.microsoft.com/office/drawing/2014/chart" uri="{C3380CC4-5D6E-409C-BE32-E72D297353CC}">
              <c16:uniqueId val="{00000004-01B9-43A1-9C8B-4706EED79935}"/>
            </c:ext>
          </c:extLst>
        </c:ser>
        <c:ser>
          <c:idx val="1"/>
          <c:order val="1"/>
          <c:tx>
            <c:v>EAL</c:v>
          </c:tx>
          <c:spPr>
            <a:ln w="28575" cap="rnd">
              <a:solidFill>
                <a:srgbClr val="C00000"/>
              </a:solidFill>
              <a:round/>
            </a:ln>
            <a:effectLst/>
          </c:spPr>
          <c:marker>
            <c:symbol val="none"/>
          </c:marker>
          <c:cat>
            <c:numRef>
              <c:f>'Monitoring Data'!$A$12:$A$18</c:f>
              <c:numCache>
                <c:formatCode>m/d/yyyy</c:formatCode>
                <c:ptCount val="7"/>
                <c:pt idx="0">
                  <c:v>42962</c:v>
                </c:pt>
                <c:pt idx="1">
                  <c:v>42990</c:v>
                </c:pt>
                <c:pt idx="2">
                  <c:v>43025</c:v>
                </c:pt>
                <c:pt idx="3">
                  <c:v>43060</c:v>
                </c:pt>
                <c:pt idx="4">
                  <c:v>43081</c:v>
                </c:pt>
                <c:pt idx="5">
                  <c:v>43118</c:v>
                </c:pt>
                <c:pt idx="6">
                  <c:v>43153</c:v>
                </c:pt>
              </c:numCache>
            </c:numRef>
          </c:cat>
          <c:val>
            <c:numRef>
              <c:f>'Monitoring Data'!$H$5:$H$18</c:f>
              <c:numCache>
                <c:formatCode>General</c:formatCode>
                <c:ptCount val="14"/>
                <c:pt idx="0">
                  <c:v>250</c:v>
                </c:pt>
                <c:pt idx="1">
                  <c:v>250</c:v>
                </c:pt>
                <c:pt idx="2">
                  <c:v>250</c:v>
                </c:pt>
                <c:pt idx="3">
                  <c:v>250</c:v>
                </c:pt>
                <c:pt idx="4">
                  <c:v>250</c:v>
                </c:pt>
                <c:pt idx="5">
                  <c:v>250</c:v>
                </c:pt>
                <c:pt idx="6">
                  <c:v>250</c:v>
                </c:pt>
                <c:pt idx="7">
                  <c:v>250</c:v>
                </c:pt>
                <c:pt idx="8">
                  <c:v>250</c:v>
                </c:pt>
                <c:pt idx="9">
                  <c:v>250</c:v>
                </c:pt>
                <c:pt idx="10">
                  <c:v>250</c:v>
                </c:pt>
                <c:pt idx="11">
                  <c:v>250</c:v>
                </c:pt>
                <c:pt idx="12">
                  <c:v>250</c:v>
                </c:pt>
                <c:pt idx="13">
                  <c:v>250</c:v>
                </c:pt>
              </c:numCache>
            </c:numRef>
          </c:val>
          <c:smooth val="0"/>
          <c:extLst>
            <c:ext xmlns:c16="http://schemas.microsoft.com/office/drawing/2014/chart" uri="{C3380CC4-5D6E-409C-BE32-E72D297353CC}">
              <c16:uniqueId val="{00000005-01B9-43A1-9C8B-4706EED79935}"/>
            </c:ext>
          </c:extLst>
        </c:ser>
        <c:dLbls>
          <c:showLegendKey val="0"/>
          <c:showVal val="0"/>
          <c:showCatName val="0"/>
          <c:showSerName val="0"/>
          <c:showPercent val="0"/>
          <c:showBubbleSize val="0"/>
        </c:dLbls>
        <c:marker val="1"/>
        <c:smooth val="0"/>
        <c:axId val="448044048"/>
        <c:axId val="448044376"/>
      </c:lineChart>
      <c:dateAx>
        <c:axId val="4480440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044376"/>
        <c:crosses val="autoZero"/>
        <c:auto val="1"/>
        <c:lblOffset val="100"/>
        <c:baseTimeUnit val="days"/>
      </c:dateAx>
      <c:valAx>
        <c:axId val="448044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Chloride (mg/l)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0440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Ammoniacal Nitrogen Chemical Monitoring Data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BH1</c:v>
          </c:tx>
          <c:spPr>
            <a:ln w="28575" cap="rnd">
              <a:solidFill>
                <a:srgbClr val="00B0F0"/>
              </a:solidFill>
              <a:round/>
            </a:ln>
            <a:effectLst/>
          </c:spPr>
          <c:marker>
            <c:symbol val="circle"/>
            <c:size val="5"/>
            <c:spPr>
              <a:solidFill>
                <a:srgbClr val="99FF99"/>
              </a:solidFill>
              <a:ln w="9525">
                <a:solidFill>
                  <a:schemeClr val="tx2">
                    <a:lumMod val="60000"/>
                    <a:lumOff val="40000"/>
                  </a:schemeClr>
                </a:solidFill>
              </a:ln>
              <a:effectLst/>
            </c:spPr>
          </c:marker>
          <c:dLbls>
            <c:dLbl>
              <c:idx val="0"/>
              <c:layout>
                <c:manualLayout>
                  <c:x val="3.7574267353320282E-3"/>
                  <c:y val="-5.3062317937959007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D0-4E61-AA86-0BF0F6F5E74F}"/>
                </c:ext>
              </c:extLst>
            </c:dLbl>
            <c:dLbl>
              <c:idx val="1"/>
              <c:layout>
                <c:manualLayout>
                  <c:x val="-3.9122143424076751E-2"/>
                  <c:y val="-4.6548730269257516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D0-4E61-AA86-0BF0F6F5E74F}"/>
                </c:ext>
              </c:extLst>
            </c:dLbl>
            <c:dLbl>
              <c:idx val="2"/>
              <c:layout>
                <c:manualLayout>
                  <c:x val="-5.8987308233650476E-2"/>
                  <c:y val="-5.3062317937958847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D0-4E61-AA86-0BF0F6F5E74F}"/>
                </c:ext>
              </c:extLst>
            </c:dLbl>
            <c:dLbl>
              <c:idx val="3"/>
              <c:layout>
                <c:manualLayout>
                  <c:x val="-5.379147005755875E-2"/>
                  <c:y val="-5.0891122048391843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D0-4E61-AA86-0BF0F6F5E74F}"/>
                </c:ext>
              </c:extLst>
            </c:dLbl>
            <c:dLbl>
              <c:idx val="4"/>
              <c:layout>
                <c:manualLayout>
                  <c:x val="-4.8149421352373309E-2"/>
                  <c:y val="-4.6548730269257516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D0-4E61-AA86-0BF0F6F5E74F}"/>
                </c:ext>
              </c:extLst>
            </c:dLbl>
            <c:dLbl>
              <c:idx val="5"/>
              <c:layout>
                <c:manualLayout>
                  <c:x val="-5.3791470057558667E-2"/>
                  <c:y val="-5.3062317937959007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8D0-4E61-AA86-0BF0F6F5E74F}"/>
                </c:ext>
              </c:extLst>
            </c:dLbl>
            <c:dLbl>
              <c:idx val="6"/>
              <c:layout>
                <c:manualLayout>
                  <c:x val="-1.6926146115556089E-2"/>
                  <c:y val="-5.3062317937959007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8D0-4E61-AA86-0BF0F6F5E74F}"/>
                </c:ext>
              </c:extLst>
            </c:dLbl>
            <c:dLbl>
              <c:idx val="7"/>
              <c:layout>
                <c:manualLayout>
                  <c:x val="-0.14018410878260432"/>
                  <c:y val="-1.5811821955845306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8D0-4E61-AA86-0BF0F6F5E74F}"/>
                </c:ext>
              </c:extLst>
            </c:dLbl>
            <c:dLbl>
              <c:idx val="8"/>
              <c:layout>
                <c:manualLayout>
                  <c:x val="-5.3584951740417996E-2"/>
                  <c:y val="-7.0348642576139667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8D0-4E61-AA86-0BF0F6F5E74F}"/>
                </c:ext>
              </c:extLst>
            </c:dLbl>
            <c:dLbl>
              <c:idx val="9"/>
              <c:layout>
                <c:manualLayout>
                  <c:x val="-5.0239788463013475E-2"/>
                  <c:y val="-5.5275171346863154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8D0-4E61-AA86-0BF0F6F5E74F}"/>
                </c:ext>
              </c:extLst>
            </c:dLbl>
            <c:dLbl>
              <c:idx val="10"/>
              <c:layout>
                <c:manualLayout>
                  <c:x val="-0.10782286301295342"/>
                  <c:y val="-0.13475478428993271"/>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8D0-4E61-AA86-0BF0F6F5E74F}"/>
                </c:ext>
              </c:extLst>
            </c:dLbl>
            <c:dLbl>
              <c:idx val="11"/>
              <c:layout>
                <c:manualLayout>
                  <c:x val="-6.2099082408825973E-2"/>
                  <c:y val="-8.4835123740598622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8D0-4E61-AA86-0BF0F6F5E74F}"/>
                </c:ext>
              </c:extLst>
            </c:dLbl>
            <c:dLbl>
              <c:idx val="12"/>
              <c:layout>
                <c:manualLayout>
                  <c:x val="-4.5542248709383719E-2"/>
                  <c:y val="-4.4603714864878956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8D0-4E61-AA86-0BF0F6F5E74F}"/>
                </c:ext>
              </c:extLst>
            </c:dLbl>
            <c:dLbl>
              <c:idx val="13"/>
              <c:layout>
                <c:manualLayout>
                  <c:x val="-1.6872912238080955E-2"/>
                  <c:y val="-9.6486235729302136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8D0-4E61-AA86-0BF0F6F5E74F}"/>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numRef>
              <c:f>'Monitoring Data'!$A$12:$A$18</c:f>
              <c:numCache>
                <c:formatCode>m/d/yyyy</c:formatCode>
                <c:ptCount val="7"/>
                <c:pt idx="0">
                  <c:v>42962</c:v>
                </c:pt>
                <c:pt idx="1">
                  <c:v>42990</c:v>
                </c:pt>
                <c:pt idx="2">
                  <c:v>43025</c:v>
                </c:pt>
                <c:pt idx="3">
                  <c:v>43060</c:v>
                </c:pt>
                <c:pt idx="4">
                  <c:v>43081</c:v>
                </c:pt>
                <c:pt idx="5">
                  <c:v>43118</c:v>
                </c:pt>
                <c:pt idx="6">
                  <c:v>43153</c:v>
                </c:pt>
              </c:numCache>
            </c:numRef>
          </c:cat>
          <c:val>
            <c:numRef>
              <c:f>'Monitoring Data'!$C$12:$C$18</c:f>
              <c:numCache>
                <c:formatCode>General</c:formatCode>
                <c:ptCount val="7"/>
                <c:pt idx="0">
                  <c:v>0.2</c:v>
                </c:pt>
                <c:pt idx="1">
                  <c:v>0.2</c:v>
                </c:pt>
                <c:pt idx="2">
                  <c:v>0.2</c:v>
                </c:pt>
                <c:pt idx="3">
                  <c:v>0.2</c:v>
                </c:pt>
                <c:pt idx="4">
                  <c:v>0.2</c:v>
                </c:pt>
                <c:pt idx="5">
                  <c:v>0.2</c:v>
                </c:pt>
                <c:pt idx="6">
                  <c:v>0.2</c:v>
                </c:pt>
              </c:numCache>
            </c:numRef>
          </c:val>
          <c:smooth val="0"/>
          <c:extLst>
            <c:ext xmlns:c16="http://schemas.microsoft.com/office/drawing/2014/chart" uri="{C3380CC4-5D6E-409C-BE32-E72D297353CC}">
              <c16:uniqueId val="{0000000E-E8D0-4E61-AA86-0BF0F6F5E74F}"/>
            </c:ext>
          </c:extLst>
        </c:ser>
        <c:ser>
          <c:idx val="1"/>
          <c:order val="1"/>
          <c:tx>
            <c:v>EAL</c:v>
          </c:tx>
          <c:spPr>
            <a:ln w="28575" cap="rnd">
              <a:solidFill>
                <a:srgbClr val="C00000"/>
              </a:solidFill>
              <a:round/>
            </a:ln>
            <a:effectLst/>
          </c:spPr>
          <c:marker>
            <c:symbol val="none"/>
          </c:marker>
          <c:val>
            <c:numRef>
              <c:f>'Monitoring Data'!$J$5:$J$18</c:f>
              <c:numCache>
                <c:formatCode>General</c:formatCode>
                <c:ptCount val="1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numCache>
            </c:numRef>
          </c:val>
          <c:smooth val="0"/>
          <c:extLst>
            <c:ext xmlns:c16="http://schemas.microsoft.com/office/drawing/2014/chart" uri="{C3380CC4-5D6E-409C-BE32-E72D297353CC}">
              <c16:uniqueId val="{0000000F-E8D0-4E61-AA86-0BF0F6F5E74F}"/>
            </c:ext>
          </c:extLst>
        </c:ser>
        <c:dLbls>
          <c:showLegendKey val="0"/>
          <c:showVal val="0"/>
          <c:showCatName val="0"/>
          <c:showSerName val="0"/>
          <c:showPercent val="0"/>
          <c:showBubbleSize val="0"/>
        </c:dLbls>
        <c:marker val="1"/>
        <c:smooth val="0"/>
        <c:axId val="448044048"/>
        <c:axId val="448044376"/>
      </c:lineChart>
      <c:dateAx>
        <c:axId val="4480440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044376"/>
        <c:crosses val="autoZero"/>
        <c:auto val="1"/>
        <c:lblOffset val="100"/>
        <c:baseTimeUnit val="days"/>
      </c:dateAx>
      <c:valAx>
        <c:axId val="448044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Cadmium (ug/l)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0440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Cadmium Chemical Monitoring Data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BH1</c:v>
          </c:tx>
          <c:spPr>
            <a:ln w="28575" cap="rnd">
              <a:solidFill>
                <a:srgbClr val="FFFF00"/>
              </a:solidFill>
              <a:round/>
            </a:ln>
            <a:effectLst/>
          </c:spPr>
          <c:marker>
            <c:symbol val="circle"/>
            <c:size val="5"/>
            <c:spPr>
              <a:solidFill>
                <a:schemeClr val="accent1"/>
              </a:solidFill>
              <a:ln w="9525">
                <a:solidFill>
                  <a:schemeClr val="tx2">
                    <a:lumMod val="60000"/>
                    <a:lumOff val="40000"/>
                  </a:schemeClr>
                </a:solidFill>
              </a:ln>
              <a:effectLst/>
            </c:spPr>
          </c:marker>
          <c:dLbls>
            <c:dLbl>
              <c:idx val="0"/>
              <c:layout>
                <c:manualLayout>
                  <c:x val="3.7574267353320282E-3"/>
                  <c:y val="-5.3062317937959007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6D-4531-9CE1-E34DEC61150A}"/>
                </c:ext>
              </c:extLst>
            </c:dLbl>
            <c:dLbl>
              <c:idx val="1"/>
              <c:layout>
                <c:manualLayout>
                  <c:x val="-3.9122143424076751E-2"/>
                  <c:y val="-4.6548730269257516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6D-4531-9CE1-E34DEC61150A}"/>
                </c:ext>
              </c:extLst>
            </c:dLbl>
            <c:dLbl>
              <c:idx val="2"/>
              <c:layout>
                <c:manualLayout>
                  <c:x val="-5.8987308233650476E-2"/>
                  <c:y val="-5.3062317937958847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6D-4531-9CE1-E34DEC61150A}"/>
                </c:ext>
              </c:extLst>
            </c:dLbl>
            <c:dLbl>
              <c:idx val="3"/>
              <c:layout>
                <c:manualLayout>
                  <c:x val="-5.379147005755875E-2"/>
                  <c:y val="-5.0891122048391843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6D-4531-9CE1-E34DEC61150A}"/>
                </c:ext>
              </c:extLst>
            </c:dLbl>
            <c:dLbl>
              <c:idx val="4"/>
              <c:layout>
                <c:manualLayout>
                  <c:x val="-4.8149421352373309E-2"/>
                  <c:y val="-4.6548730269257516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06D-4531-9CE1-E34DEC61150A}"/>
                </c:ext>
              </c:extLst>
            </c:dLbl>
            <c:dLbl>
              <c:idx val="5"/>
              <c:layout>
                <c:manualLayout>
                  <c:x val="-5.3791470057558667E-2"/>
                  <c:y val="-5.3062317937959007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06D-4531-9CE1-E34DEC61150A}"/>
                </c:ext>
              </c:extLst>
            </c:dLbl>
            <c:dLbl>
              <c:idx val="6"/>
              <c:layout>
                <c:manualLayout>
                  <c:x val="-1.6926146115556089E-2"/>
                  <c:y val="-5.3062317937959007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06D-4531-9CE1-E34DEC61150A}"/>
                </c:ext>
              </c:extLst>
            </c:dLbl>
            <c:dLbl>
              <c:idx val="7"/>
              <c:layout>
                <c:manualLayout>
                  <c:x val="-0.14018410878260432"/>
                  <c:y val="-1.5811821955845306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06D-4531-9CE1-E34DEC61150A}"/>
                </c:ext>
              </c:extLst>
            </c:dLbl>
            <c:dLbl>
              <c:idx val="8"/>
              <c:layout>
                <c:manualLayout>
                  <c:x val="-5.3584951740417996E-2"/>
                  <c:y val="-7.0348642576139667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06D-4531-9CE1-E34DEC61150A}"/>
                </c:ext>
              </c:extLst>
            </c:dLbl>
            <c:dLbl>
              <c:idx val="9"/>
              <c:layout>
                <c:manualLayout>
                  <c:x val="-5.0239788463013475E-2"/>
                  <c:y val="-5.5275171346863154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06D-4531-9CE1-E34DEC61150A}"/>
                </c:ext>
              </c:extLst>
            </c:dLbl>
            <c:dLbl>
              <c:idx val="10"/>
              <c:layout>
                <c:manualLayout>
                  <c:x val="-0.10782286301295342"/>
                  <c:y val="-0.13475478428993271"/>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06D-4531-9CE1-E34DEC61150A}"/>
                </c:ext>
              </c:extLst>
            </c:dLbl>
            <c:dLbl>
              <c:idx val="11"/>
              <c:layout>
                <c:manualLayout>
                  <c:x val="-6.2099082408825973E-2"/>
                  <c:y val="-8.4835123740598622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06D-4531-9CE1-E34DEC61150A}"/>
                </c:ext>
              </c:extLst>
            </c:dLbl>
            <c:dLbl>
              <c:idx val="12"/>
              <c:layout>
                <c:manualLayout>
                  <c:x val="-4.5542248709383719E-2"/>
                  <c:y val="-4.4603714864878956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06D-4531-9CE1-E34DEC61150A}"/>
                </c:ext>
              </c:extLst>
            </c:dLbl>
            <c:dLbl>
              <c:idx val="13"/>
              <c:layout>
                <c:manualLayout>
                  <c:x val="-1.6872912238080955E-2"/>
                  <c:y val="-9.6486235729302136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06D-4531-9CE1-E34DEC61150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numRef>
              <c:f>'Monitoring Data'!$A$12:$A$18</c:f>
              <c:numCache>
                <c:formatCode>m/d/yyyy</c:formatCode>
                <c:ptCount val="7"/>
                <c:pt idx="0">
                  <c:v>42962</c:v>
                </c:pt>
                <c:pt idx="1">
                  <c:v>42990</c:v>
                </c:pt>
                <c:pt idx="2">
                  <c:v>43025</c:v>
                </c:pt>
                <c:pt idx="3">
                  <c:v>43060</c:v>
                </c:pt>
                <c:pt idx="4">
                  <c:v>43081</c:v>
                </c:pt>
                <c:pt idx="5">
                  <c:v>43118</c:v>
                </c:pt>
                <c:pt idx="6">
                  <c:v>43153</c:v>
                </c:pt>
              </c:numCache>
            </c:numRef>
          </c:cat>
          <c:val>
            <c:numRef>
              <c:f>'Monitoring Data'!$D$12:$D$18</c:f>
              <c:numCache>
                <c:formatCode>General</c:formatCode>
                <c:ptCount val="7"/>
                <c:pt idx="0">
                  <c:v>0.08</c:v>
                </c:pt>
                <c:pt idx="1">
                  <c:v>0.08</c:v>
                </c:pt>
                <c:pt idx="2">
                  <c:v>8.4599999999999995E-2</c:v>
                </c:pt>
                <c:pt idx="3">
                  <c:v>0.08</c:v>
                </c:pt>
                <c:pt idx="4">
                  <c:v>0.08</c:v>
                </c:pt>
                <c:pt idx="5">
                  <c:v>0.08</c:v>
                </c:pt>
                <c:pt idx="6">
                  <c:v>0.08</c:v>
                </c:pt>
              </c:numCache>
            </c:numRef>
          </c:val>
          <c:smooth val="0"/>
          <c:extLst>
            <c:ext xmlns:c16="http://schemas.microsoft.com/office/drawing/2014/chart" uri="{C3380CC4-5D6E-409C-BE32-E72D297353CC}">
              <c16:uniqueId val="{0000000E-D06D-4531-9CE1-E34DEC61150A}"/>
            </c:ext>
          </c:extLst>
        </c:ser>
        <c:ser>
          <c:idx val="1"/>
          <c:order val="1"/>
          <c:tx>
            <c:v>EAL</c:v>
          </c:tx>
          <c:spPr>
            <a:ln w="28575" cap="rnd">
              <a:solidFill>
                <a:srgbClr val="C00000"/>
              </a:solidFill>
              <a:round/>
            </a:ln>
            <a:effectLst/>
          </c:spPr>
          <c:marker>
            <c:symbol val="none"/>
          </c:marker>
          <c:val>
            <c:numRef>
              <c:f>'Monitoring Data'!$I$5:$I$18</c:f>
              <c:numCache>
                <c:formatCode>General</c:formatCode>
                <c:ptCount val="14"/>
                <c:pt idx="0">
                  <c:v>5</c:v>
                </c:pt>
                <c:pt idx="1">
                  <c:v>5</c:v>
                </c:pt>
                <c:pt idx="2">
                  <c:v>5</c:v>
                </c:pt>
                <c:pt idx="3">
                  <c:v>5</c:v>
                </c:pt>
                <c:pt idx="4">
                  <c:v>5</c:v>
                </c:pt>
                <c:pt idx="5">
                  <c:v>5</c:v>
                </c:pt>
                <c:pt idx="6">
                  <c:v>5</c:v>
                </c:pt>
                <c:pt idx="7">
                  <c:v>5</c:v>
                </c:pt>
                <c:pt idx="8">
                  <c:v>5</c:v>
                </c:pt>
                <c:pt idx="9">
                  <c:v>5</c:v>
                </c:pt>
                <c:pt idx="10">
                  <c:v>5</c:v>
                </c:pt>
                <c:pt idx="11">
                  <c:v>5</c:v>
                </c:pt>
                <c:pt idx="12">
                  <c:v>5</c:v>
                </c:pt>
                <c:pt idx="13">
                  <c:v>5</c:v>
                </c:pt>
              </c:numCache>
            </c:numRef>
          </c:val>
          <c:smooth val="0"/>
          <c:extLst>
            <c:ext xmlns:c16="http://schemas.microsoft.com/office/drawing/2014/chart" uri="{C3380CC4-5D6E-409C-BE32-E72D297353CC}">
              <c16:uniqueId val="{0000000F-D06D-4531-9CE1-E34DEC61150A}"/>
            </c:ext>
          </c:extLst>
        </c:ser>
        <c:dLbls>
          <c:showLegendKey val="0"/>
          <c:showVal val="0"/>
          <c:showCatName val="0"/>
          <c:showSerName val="0"/>
          <c:showPercent val="0"/>
          <c:showBubbleSize val="0"/>
        </c:dLbls>
        <c:marker val="1"/>
        <c:smooth val="0"/>
        <c:axId val="448044048"/>
        <c:axId val="448044376"/>
      </c:lineChart>
      <c:dateAx>
        <c:axId val="4480440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044376"/>
        <c:crosses val="autoZero"/>
        <c:auto val="1"/>
        <c:lblOffset val="100"/>
        <c:baseTimeUnit val="days"/>
      </c:dateAx>
      <c:valAx>
        <c:axId val="448044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Cadmium (ug/l)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0440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265359C-D397-48E9-8D08-61DE3A1CF15E}">
  <sheetPr/>
  <sheetViews>
    <sheetView zoomScale="92"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C1AC246-95CF-4A83-8194-BC4371811BEA}">
  <sheetPr/>
  <sheetViews>
    <sheetView zoomScale="92"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2A8E81D-EF84-4C78-861E-FF99AE1E8559}">
  <sheetPr/>
  <sheetViews>
    <sheetView zoomScale="92"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E4C2E8F-6B79-499E-A40F-E963222E39AD}">
  <sheetPr/>
  <sheetViews>
    <sheetView zoomScale="9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282955" cy="6059975"/>
    <xdr:graphicFrame macro="">
      <xdr:nvGraphicFramePr>
        <xdr:cNvPr id="2" name="Chart 1">
          <a:extLst>
            <a:ext uri="{FF2B5EF4-FFF2-40B4-BE49-F238E27FC236}">
              <a16:creationId xmlns:a16="http://schemas.microsoft.com/office/drawing/2014/main" id="{B89E273F-3A1B-4B67-BF63-6134F113EEF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82955" cy="6059975"/>
    <xdr:graphicFrame macro="">
      <xdr:nvGraphicFramePr>
        <xdr:cNvPr id="2" name="Chart 1">
          <a:extLst>
            <a:ext uri="{FF2B5EF4-FFF2-40B4-BE49-F238E27FC236}">
              <a16:creationId xmlns:a16="http://schemas.microsoft.com/office/drawing/2014/main" id="{40AF71C1-7553-4298-9686-6D2A78ECFD0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2955" cy="6059975"/>
    <xdr:graphicFrame macro="">
      <xdr:nvGraphicFramePr>
        <xdr:cNvPr id="2" name="Chart 1">
          <a:extLst>
            <a:ext uri="{FF2B5EF4-FFF2-40B4-BE49-F238E27FC236}">
              <a16:creationId xmlns:a16="http://schemas.microsoft.com/office/drawing/2014/main" id="{71CFABB0-29FF-4FAA-913E-284867A39D3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2955" cy="6059975"/>
    <xdr:graphicFrame macro="">
      <xdr:nvGraphicFramePr>
        <xdr:cNvPr id="2" name="Chart 1">
          <a:extLst>
            <a:ext uri="{FF2B5EF4-FFF2-40B4-BE49-F238E27FC236}">
              <a16:creationId xmlns:a16="http://schemas.microsoft.com/office/drawing/2014/main" id="{3CD06805-1C11-4AAA-A3AE-CF26FEDBAEB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D29AD-AAC3-4C47-B270-617EA7EE9862}">
  <dimension ref="A1:J61"/>
  <sheetViews>
    <sheetView tabSelected="1" topLeftCell="D1" zoomScale="92" zoomScaleNormal="92" workbookViewId="0">
      <selection activeCell="D1" sqref="D1"/>
    </sheetView>
  </sheetViews>
  <sheetFormatPr defaultColWidth="9.125" defaultRowHeight="12.6" x14ac:dyDescent="0.25"/>
  <cols>
    <col min="1" max="1" width="9.125" style="9"/>
    <col min="2" max="2" width="11.875" style="10" bestFit="1" customWidth="1"/>
    <col min="3" max="3" width="11.5" style="9" customWidth="1"/>
    <col min="4" max="4" width="16.5" style="9" customWidth="1"/>
    <col min="5" max="5" width="19" style="9" customWidth="1"/>
    <col min="6" max="6" width="20.625" style="9" customWidth="1"/>
    <col min="7" max="7" width="18" style="9" customWidth="1"/>
    <col min="8" max="8" width="49.75" style="9" customWidth="1"/>
    <col min="9" max="9" width="19.125" style="9" customWidth="1"/>
    <col min="10" max="10" width="12.625" style="9" customWidth="1"/>
    <col min="11" max="11" width="22.75" style="9" customWidth="1"/>
    <col min="12" max="12" width="14.75" style="9" customWidth="1"/>
    <col min="13" max="13" width="19.125" style="9" customWidth="1"/>
    <col min="14" max="14" width="17.625" style="9" customWidth="1"/>
    <col min="15" max="15" width="18.625" style="9" customWidth="1"/>
    <col min="16" max="16384" width="9.125" style="9"/>
  </cols>
  <sheetData>
    <row r="1" spans="1:8" ht="13.3" thickBot="1" x14ac:dyDescent="0.3"/>
    <row r="2" spans="1:8" ht="15.75" customHeight="1" thickBot="1" x14ac:dyDescent="0.3">
      <c r="B2" s="103" t="s">
        <v>0</v>
      </c>
      <c r="C2" s="104"/>
      <c r="D2" s="102" t="s">
        <v>36</v>
      </c>
      <c r="E2" s="100"/>
      <c r="F2" s="100"/>
      <c r="G2" s="101"/>
      <c r="H2" s="18"/>
    </row>
    <row r="3" spans="1:8" s="35" customFormat="1" ht="44.05" customHeight="1" thickBot="1" x14ac:dyDescent="0.3">
      <c r="A3" s="91" t="s">
        <v>9</v>
      </c>
      <c r="B3" s="92" t="s">
        <v>1</v>
      </c>
      <c r="C3" s="92" t="s">
        <v>2</v>
      </c>
      <c r="D3" s="92" t="s">
        <v>40</v>
      </c>
      <c r="E3" s="92" t="s">
        <v>39</v>
      </c>
      <c r="F3" s="92" t="s">
        <v>23</v>
      </c>
      <c r="G3" s="93" t="s">
        <v>22</v>
      </c>
      <c r="H3" s="94" t="s">
        <v>24</v>
      </c>
    </row>
    <row r="4" spans="1:8" x14ac:dyDescent="0.25">
      <c r="A4" s="45" t="s">
        <v>19</v>
      </c>
      <c r="B4" s="61">
        <v>42760</v>
      </c>
      <c r="C4" s="31">
        <v>1014</v>
      </c>
      <c r="D4" s="31" t="s">
        <v>3</v>
      </c>
      <c r="E4" s="31">
        <v>36.5</v>
      </c>
      <c r="F4" s="90">
        <v>96.18</v>
      </c>
      <c r="G4" s="65" t="s">
        <v>15</v>
      </c>
      <c r="H4" s="45"/>
    </row>
    <row r="5" spans="1:8" x14ac:dyDescent="0.25">
      <c r="A5" s="30" t="s">
        <v>19</v>
      </c>
      <c r="B5" s="32">
        <v>42788</v>
      </c>
      <c r="C5" s="34">
        <v>1003</v>
      </c>
      <c r="D5" s="34" t="s">
        <v>3</v>
      </c>
      <c r="E5" s="34">
        <v>37.6</v>
      </c>
      <c r="F5" s="63">
        <v>96.18</v>
      </c>
      <c r="G5" s="66" t="s">
        <v>15</v>
      </c>
      <c r="H5" s="30"/>
    </row>
    <row r="6" spans="1:8" x14ac:dyDescent="0.25">
      <c r="A6" s="30" t="s">
        <v>19</v>
      </c>
      <c r="B6" s="32">
        <v>42808</v>
      </c>
      <c r="C6" s="34" t="s">
        <v>20</v>
      </c>
      <c r="D6" s="34" t="s">
        <v>20</v>
      </c>
      <c r="E6" s="34" t="s">
        <v>20</v>
      </c>
      <c r="F6" s="63">
        <v>96.18</v>
      </c>
      <c r="G6" s="67" t="s">
        <v>4</v>
      </c>
      <c r="H6" s="46" t="s">
        <v>21</v>
      </c>
    </row>
    <row r="7" spans="1:8" x14ac:dyDescent="0.25">
      <c r="A7" s="30" t="s">
        <v>19</v>
      </c>
      <c r="B7" s="32">
        <v>42843</v>
      </c>
      <c r="C7" s="34">
        <v>1020</v>
      </c>
      <c r="D7" s="34" t="s">
        <v>3</v>
      </c>
      <c r="E7" s="34">
        <v>36.5</v>
      </c>
      <c r="F7" s="63">
        <v>96.18</v>
      </c>
      <c r="G7" s="66" t="s">
        <v>15</v>
      </c>
      <c r="H7" s="30"/>
    </row>
    <row r="8" spans="1:8" x14ac:dyDescent="0.25">
      <c r="A8" s="30" t="s">
        <v>6</v>
      </c>
      <c r="B8" s="33">
        <v>42891</v>
      </c>
      <c r="C8" s="63">
        <v>999</v>
      </c>
      <c r="D8" s="63" t="s">
        <v>4</v>
      </c>
      <c r="E8" s="63" t="s">
        <v>4</v>
      </c>
      <c r="F8" s="63">
        <v>96.18</v>
      </c>
      <c r="G8" s="67" t="s">
        <v>4</v>
      </c>
      <c r="H8" s="30"/>
    </row>
    <row r="9" spans="1:8" x14ac:dyDescent="0.25">
      <c r="A9" s="30" t="s">
        <v>6</v>
      </c>
      <c r="B9" s="33">
        <v>42920</v>
      </c>
      <c r="C9" s="63">
        <v>1010</v>
      </c>
      <c r="D9" s="63" t="s">
        <v>3</v>
      </c>
      <c r="E9" s="63" t="s">
        <v>4</v>
      </c>
      <c r="F9" s="63">
        <v>96.18</v>
      </c>
      <c r="G9" s="66" t="s">
        <v>15</v>
      </c>
      <c r="H9" s="30"/>
    </row>
    <row r="10" spans="1:8" x14ac:dyDescent="0.25">
      <c r="A10" s="30" t="s">
        <v>6</v>
      </c>
      <c r="B10" s="33">
        <v>42962</v>
      </c>
      <c r="C10" s="63">
        <v>1005</v>
      </c>
      <c r="D10" s="63" t="s">
        <v>3</v>
      </c>
      <c r="E10" s="63" t="s">
        <v>4</v>
      </c>
      <c r="F10" s="63">
        <v>96.18</v>
      </c>
      <c r="G10" s="66" t="s">
        <v>15</v>
      </c>
      <c r="H10" s="30"/>
    </row>
    <row r="11" spans="1:8" x14ac:dyDescent="0.25">
      <c r="A11" s="30" t="s">
        <v>7</v>
      </c>
      <c r="B11" s="33">
        <v>42990</v>
      </c>
      <c r="C11" s="63">
        <v>998</v>
      </c>
      <c r="D11" s="63" t="s">
        <v>3</v>
      </c>
      <c r="E11" s="63">
        <v>37.33</v>
      </c>
      <c r="F11" s="63">
        <v>96.18</v>
      </c>
      <c r="G11" s="66" t="s">
        <v>15</v>
      </c>
      <c r="H11" s="30"/>
    </row>
    <row r="12" spans="1:8" x14ac:dyDescent="0.25">
      <c r="A12" s="30" t="s">
        <v>7</v>
      </c>
      <c r="B12" s="33">
        <v>43025</v>
      </c>
      <c r="C12" s="63">
        <v>1009</v>
      </c>
      <c r="D12" s="63" t="s">
        <v>3</v>
      </c>
      <c r="E12" s="63">
        <v>36.93</v>
      </c>
      <c r="F12" s="63">
        <v>96.18</v>
      </c>
      <c r="G12" s="66" t="s">
        <v>15</v>
      </c>
      <c r="H12" s="30"/>
    </row>
    <row r="13" spans="1:8" ht="15.75" customHeight="1" x14ac:dyDescent="0.25">
      <c r="A13" s="59" t="s">
        <v>7</v>
      </c>
      <c r="B13" s="33">
        <v>43060</v>
      </c>
      <c r="C13" s="63">
        <v>998</v>
      </c>
      <c r="D13" s="63" t="s">
        <v>3</v>
      </c>
      <c r="E13" s="63">
        <v>37.130000000000003</v>
      </c>
      <c r="F13" s="63">
        <v>96.18</v>
      </c>
      <c r="G13" s="66" t="s">
        <v>15</v>
      </c>
      <c r="H13" s="30" t="s">
        <v>16</v>
      </c>
    </row>
    <row r="14" spans="1:8" x14ac:dyDescent="0.25">
      <c r="A14" s="59" t="s">
        <v>7</v>
      </c>
      <c r="B14" s="33">
        <v>43081</v>
      </c>
      <c r="C14" s="63">
        <v>997</v>
      </c>
      <c r="D14" s="63" t="s">
        <v>3</v>
      </c>
      <c r="E14" s="63">
        <v>36.950000000000003</v>
      </c>
      <c r="F14" s="63">
        <v>96.18</v>
      </c>
      <c r="G14" s="66" t="s">
        <v>15</v>
      </c>
      <c r="H14" s="78"/>
    </row>
    <row r="15" spans="1:8" x14ac:dyDescent="0.25">
      <c r="A15" s="59" t="s">
        <v>7</v>
      </c>
      <c r="B15" s="33">
        <v>43118</v>
      </c>
      <c r="C15" s="63">
        <v>992</v>
      </c>
      <c r="D15" s="63" t="s">
        <v>4</v>
      </c>
      <c r="E15" s="63"/>
      <c r="F15" s="63">
        <v>96.18</v>
      </c>
      <c r="G15" s="67" t="s">
        <v>4</v>
      </c>
      <c r="H15" s="30" t="s">
        <v>17</v>
      </c>
    </row>
    <row r="16" spans="1:8" ht="15.75" customHeight="1" thickBot="1" x14ac:dyDescent="0.3">
      <c r="A16" s="60" t="s">
        <v>7</v>
      </c>
      <c r="B16" s="62">
        <v>43153</v>
      </c>
      <c r="C16" s="64">
        <v>1013</v>
      </c>
      <c r="D16" s="64" t="s">
        <v>4</v>
      </c>
      <c r="E16" s="23"/>
      <c r="F16" s="64">
        <v>96.18</v>
      </c>
      <c r="G16" s="68" t="s">
        <v>4</v>
      </c>
      <c r="H16" s="23" t="s">
        <v>17</v>
      </c>
    </row>
    <row r="17" spans="1:8" ht="15.75" customHeight="1" x14ac:dyDescent="0.25">
      <c r="A17" s="12"/>
      <c r="B17" s="11"/>
      <c r="C17" s="13"/>
      <c r="D17" s="24" t="s">
        <v>25</v>
      </c>
      <c r="G17" s="24" t="s">
        <v>25</v>
      </c>
    </row>
    <row r="18" spans="1:8" ht="15.75" customHeight="1" thickBot="1" x14ac:dyDescent="0.3">
      <c r="A18" s="12"/>
      <c r="B18" s="11"/>
      <c r="C18" s="13"/>
      <c r="D18" s="23" t="s">
        <v>15</v>
      </c>
      <c r="G18" s="23" t="s">
        <v>15</v>
      </c>
    </row>
    <row r="19" spans="1:8" ht="13.3" thickBot="1" x14ac:dyDescent="0.3">
      <c r="H19" s="19"/>
    </row>
    <row r="20" spans="1:8" ht="15.75" customHeight="1" thickBot="1" x14ac:dyDescent="0.3">
      <c r="B20" s="102" t="s">
        <v>0</v>
      </c>
      <c r="C20" s="101"/>
      <c r="D20" s="100" t="s">
        <v>37</v>
      </c>
      <c r="E20" s="100"/>
      <c r="F20" s="100"/>
      <c r="G20" s="101"/>
      <c r="H20" s="18"/>
    </row>
    <row r="21" spans="1:8" s="35" customFormat="1" ht="52.45" customHeight="1" thickBot="1" x14ac:dyDescent="0.3">
      <c r="A21" s="95" t="s">
        <v>9</v>
      </c>
      <c r="B21" s="96" t="s">
        <v>1</v>
      </c>
      <c r="C21" s="96" t="s">
        <v>2</v>
      </c>
      <c r="D21" s="97" t="s">
        <v>40</v>
      </c>
      <c r="E21" s="97" t="s">
        <v>39</v>
      </c>
      <c r="F21" s="96" t="s">
        <v>23</v>
      </c>
      <c r="G21" s="98" t="s">
        <v>22</v>
      </c>
      <c r="H21" s="99" t="s">
        <v>24</v>
      </c>
    </row>
    <row r="22" spans="1:8" x14ac:dyDescent="0.25">
      <c r="A22" s="53" t="s">
        <v>19</v>
      </c>
      <c r="B22" s="54">
        <v>42760</v>
      </c>
      <c r="C22" s="21">
        <v>1014</v>
      </c>
      <c r="D22" s="38">
        <v>19.899999999999999</v>
      </c>
      <c r="E22" s="38"/>
      <c r="F22" s="38">
        <v>101.91</v>
      </c>
      <c r="G22" s="38">
        <f>F22-D22</f>
        <v>82.009999999999991</v>
      </c>
      <c r="H22" s="50"/>
    </row>
    <row r="23" spans="1:8" x14ac:dyDescent="0.25">
      <c r="A23" s="55" t="s">
        <v>19</v>
      </c>
      <c r="B23" s="48">
        <v>42788</v>
      </c>
      <c r="C23" s="14">
        <v>1002</v>
      </c>
      <c r="D23" s="8">
        <v>15.6</v>
      </c>
      <c r="E23" s="8"/>
      <c r="F23" s="8">
        <v>101.91</v>
      </c>
      <c r="G23" s="8">
        <f t="shared" ref="G23:G32" si="0">F23-D23</f>
        <v>86.31</v>
      </c>
      <c r="H23" s="51"/>
    </row>
    <row r="24" spans="1:8" x14ac:dyDescent="0.25">
      <c r="A24" s="55" t="s">
        <v>19</v>
      </c>
      <c r="B24" s="48">
        <v>42808</v>
      </c>
      <c r="C24" s="14">
        <v>1022</v>
      </c>
      <c r="D24" s="8">
        <v>14.25</v>
      </c>
      <c r="E24" s="8"/>
      <c r="F24" s="8">
        <v>101.91</v>
      </c>
      <c r="G24" s="8">
        <f t="shared" si="0"/>
        <v>87.66</v>
      </c>
      <c r="H24" s="51"/>
    </row>
    <row r="25" spans="1:8" x14ac:dyDescent="0.25">
      <c r="A25" s="55" t="s">
        <v>19</v>
      </c>
      <c r="B25" s="48">
        <v>42843</v>
      </c>
      <c r="C25" s="14">
        <v>1020</v>
      </c>
      <c r="D25" s="8">
        <v>17.34</v>
      </c>
      <c r="E25" s="8"/>
      <c r="F25" s="8">
        <v>101.91</v>
      </c>
      <c r="G25" s="8">
        <f t="shared" si="0"/>
        <v>84.57</v>
      </c>
      <c r="H25" s="51"/>
    </row>
    <row r="26" spans="1:8" x14ac:dyDescent="0.25">
      <c r="A26" s="55" t="s">
        <v>8</v>
      </c>
      <c r="B26" s="49">
        <v>42891</v>
      </c>
      <c r="C26" s="8" t="s">
        <v>4</v>
      </c>
      <c r="D26" s="8" t="s">
        <v>4</v>
      </c>
      <c r="E26" s="14" t="s">
        <v>4</v>
      </c>
      <c r="F26" s="8">
        <v>101.91</v>
      </c>
      <c r="G26" s="8" t="s">
        <v>4</v>
      </c>
      <c r="H26" s="51"/>
    </row>
    <row r="27" spans="1:8" x14ac:dyDescent="0.25">
      <c r="A27" s="55" t="s">
        <v>8</v>
      </c>
      <c r="B27" s="49">
        <v>42920</v>
      </c>
      <c r="C27" s="8" t="s">
        <v>4</v>
      </c>
      <c r="D27" s="8">
        <v>23.1</v>
      </c>
      <c r="E27" s="14">
        <v>30.2</v>
      </c>
      <c r="F27" s="8">
        <v>101.91</v>
      </c>
      <c r="G27" s="8">
        <f t="shared" si="0"/>
        <v>78.81</v>
      </c>
      <c r="H27" s="51" t="s">
        <v>35</v>
      </c>
    </row>
    <row r="28" spans="1:8" x14ac:dyDescent="0.25">
      <c r="A28" s="55" t="s">
        <v>8</v>
      </c>
      <c r="B28" s="49">
        <v>42962</v>
      </c>
      <c r="C28" s="8" t="s">
        <v>4</v>
      </c>
      <c r="D28" s="8">
        <v>21.47</v>
      </c>
      <c r="E28" s="8">
        <v>30.2</v>
      </c>
      <c r="F28" s="8">
        <v>101.91</v>
      </c>
      <c r="G28" s="8">
        <f t="shared" si="0"/>
        <v>80.44</v>
      </c>
      <c r="H28" s="51" t="s">
        <v>34</v>
      </c>
    </row>
    <row r="29" spans="1:8" x14ac:dyDescent="0.25">
      <c r="A29" s="55" t="s">
        <v>7</v>
      </c>
      <c r="B29" s="49">
        <v>42990</v>
      </c>
      <c r="C29" s="8">
        <v>997</v>
      </c>
      <c r="D29" s="8">
        <v>23.09</v>
      </c>
      <c r="E29" s="8">
        <v>30.58</v>
      </c>
      <c r="F29" s="8">
        <v>101.91</v>
      </c>
      <c r="G29" s="8">
        <f t="shared" si="0"/>
        <v>78.819999999999993</v>
      </c>
      <c r="H29" s="51"/>
    </row>
    <row r="30" spans="1:8" x14ac:dyDescent="0.25">
      <c r="A30" s="55" t="s">
        <v>7</v>
      </c>
      <c r="B30" s="49">
        <v>43025</v>
      </c>
      <c r="C30" s="8">
        <v>1008</v>
      </c>
      <c r="D30" s="8">
        <v>22.84</v>
      </c>
      <c r="E30" s="8">
        <v>30.56</v>
      </c>
      <c r="F30" s="8">
        <v>101.91</v>
      </c>
      <c r="G30" s="8">
        <f t="shared" si="0"/>
        <v>79.069999999999993</v>
      </c>
      <c r="H30" s="51"/>
    </row>
    <row r="31" spans="1:8" ht="14.5" customHeight="1" x14ac:dyDescent="0.25">
      <c r="A31" s="69" t="s">
        <v>7</v>
      </c>
      <c r="B31" s="49">
        <v>43060</v>
      </c>
      <c r="C31" s="8">
        <v>997</v>
      </c>
      <c r="D31" s="8">
        <v>21.95</v>
      </c>
      <c r="E31" s="8">
        <v>30.53</v>
      </c>
      <c r="F31" s="8">
        <v>101.91</v>
      </c>
      <c r="G31" s="8">
        <f t="shared" si="0"/>
        <v>79.959999999999994</v>
      </c>
      <c r="H31" s="51" t="s">
        <v>16</v>
      </c>
    </row>
    <row r="32" spans="1:8" x14ac:dyDescent="0.25">
      <c r="A32" s="56" t="s">
        <v>7</v>
      </c>
      <c r="B32" s="49">
        <v>43081</v>
      </c>
      <c r="C32" s="17">
        <v>997</v>
      </c>
      <c r="D32" s="17">
        <v>21.83</v>
      </c>
      <c r="E32" s="17">
        <v>30.45</v>
      </c>
      <c r="F32" s="8">
        <v>101.91</v>
      </c>
      <c r="G32" s="8">
        <f t="shared" si="0"/>
        <v>80.08</v>
      </c>
      <c r="H32" s="51"/>
    </row>
    <row r="33" spans="1:8" x14ac:dyDescent="0.25">
      <c r="A33" s="56" t="s">
        <v>7</v>
      </c>
      <c r="B33" s="49">
        <v>43118</v>
      </c>
      <c r="C33" s="8">
        <v>991</v>
      </c>
      <c r="D33" s="8" t="s">
        <v>4</v>
      </c>
      <c r="E33" s="8">
        <v>30.26</v>
      </c>
      <c r="F33" s="8">
        <v>101.91</v>
      </c>
      <c r="G33" s="8" t="s">
        <v>4</v>
      </c>
      <c r="H33" s="51" t="s">
        <v>17</v>
      </c>
    </row>
    <row r="34" spans="1:8" ht="13.5" customHeight="1" thickBot="1" x14ac:dyDescent="0.3">
      <c r="A34" s="57" t="s">
        <v>7</v>
      </c>
      <c r="B34" s="58">
        <v>43153</v>
      </c>
      <c r="C34" s="15">
        <v>1012</v>
      </c>
      <c r="D34" s="16"/>
      <c r="E34" s="15">
        <v>30.36</v>
      </c>
      <c r="F34" s="15">
        <v>101.91</v>
      </c>
      <c r="G34" s="15" t="s">
        <v>4</v>
      </c>
      <c r="H34" s="52" t="s">
        <v>17</v>
      </c>
    </row>
    <row r="35" spans="1:8" x14ac:dyDescent="0.25">
      <c r="D35" s="24" t="s">
        <v>25</v>
      </c>
      <c r="G35" s="24" t="s">
        <v>25</v>
      </c>
    </row>
    <row r="36" spans="1:8" ht="13.3" thickBot="1" x14ac:dyDescent="0.3">
      <c r="D36" s="23">
        <f>AVERAGE(D27:D32)</f>
        <v>22.38</v>
      </c>
      <c r="G36" s="23">
        <f>AVERAGE(G27:G32)</f>
        <v>79.529999999999987</v>
      </c>
    </row>
    <row r="38" spans="1:8" ht="15.75" customHeight="1" x14ac:dyDescent="0.25"/>
    <row r="61" spans="9:10" ht="14" x14ac:dyDescent="0.2">
      <c r="I61" s="28"/>
      <c r="J61" s="28"/>
    </row>
  </sheetData>
  <mergeCells count="4">
    <mergeCell ref="B2:C2"/>
    <mergeCell ref="D2:G2"/>
    <mergeCell ref="B20:C20"/>
    <mergeCell ref="D20:G20"/>
  </mergeCells>
  <pageMargins left="0.7" right="0.7" top="0.75" bottom="0.75" header="0.3" footer="0.3"/>
  <pageSetup paperSize="9" scale="8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2"/>
  <sheetViews>
    <sheetView zoomScale="87" zoomScaleNormal="87" workbookViewId="0"/>
  </sheetViews>
  <sheetFormatPr defaultColWidth="9.125" defaultRowHeight="12.6" x14ac:dyDescent="0.25"/>
  <cols>
    <col min="1" max="1" width="19.125" style="9" customWidth="1"/>
    <col min="2" max="2" width="12.625" style="9" customWidth="1"/>
    <col min="3" max="3" width="22.75" style="9" customWidth="1"/>
    <col min="4" max="4" width="14.75" style="9" customWidth="1"/>
    <col min="5" max="5" width="19.125" style="10" customWidth="1"/>
    <col min="6" max="6" width="9.75" style="9" customWidth="1"/>
    <col min="7" max="7" width="18.625" style="9" customWidth="1"/>
    <col min="8" max="9" width="11.25" style="9" customWidth="1"/>
    <col min="10" max="10" width="13.375" style="9" customWidth="1"/>
    <col min="11" max="16384" width="9.125" style="9"/>
  </cols>
  <sheetData>
    <row r="1" spans="1:11" ht="13.3" thickBot="1" x14ac:dyDescent="0.3"/>
    <row r="2" spans="1:11" ht="15.75" customHeight="1" thickBot="1" x14ac:dyDescent="0.3">
      <c r="A2" s="105" t="s">
        <v>38</v>
      </c>
      <c r="B2" s="106"/>
      <c r="C2" s="107"/>
      <c r="D2" s="19"/>
      <c r="F2" s="19"/>
      <c r="G2" s="19"/>
      <c r="H2" s="26"/>
      <c r="I2" s="19"/>
      <c r="J2" s="19"/>
      <c r="K2" s="19"/>
    </row>
    <row r="3" spans="1:11" ht="13.3" thickBot="1" x14ac:dyDescent="0.3">
      <c r="B3" s="19"/>
      <c r="C3" s="19"/>
      <c r="D3" s="19"/>
      <c r="F3" s="19"/>
      <c r="G3" s="114" t="s">
        <v>45</v>
      </c>
      <c r="H3" s="19"/>
      <c r="I3" s="19"/>
      <c r="J3" s="19"/>
      <c r="K3" s="19"/>
    </row>
    <row r="4" spans="1:11" ht="13.3" thickBot="1" x14ac:dyDescent="0.3">
      <c r="A4" s="20" t="s">
        <v>29</v>
      </c>
      <c r="B4" s="119" t="s">
        <v>44</v>
      </c>
      <c r="C4" s="120" t="s">
        <v>43</v>
      </c>
      <c r="D4" s="121" t="s">
        <v>42</v>
      </c>
      <c r="E4" s="116" t="s">
        <v>30</v>
      </c>
      <c r="F4" s="19"/>
      <c r="G4" s="19"/>
      <c r="H4" s="115" t="s">
        <v>46</v>
      </c>
      <c r="I4" s="115" t="s">
        <v>47</v>
      </c>
      <c r="J4" s="115" t="s">
        <v>48</v>
      </c>
      <c r="K4" s="19"/>
    </row>
    <row r="5" spans="1:11" ht="13.3" thickBot="1" x14ac:dyDescent="0.25">
      <c r="A5" s="70">
        <v>42736</v>
      </c>
      <c r="B5" s="74" t="e">
        <f>NA()</f>
        <v>#N/A</v>
      </c>
      <c r="C5" s="21" t="e">
        <f>NA()</f>
        <v>#N/A</v>
      </c>
      <c r="D5" s="82" t="e">
        <f>NA()</f>
        <v>#N/A</v>
      </c>
      <c r="E5" s="75" t="e">
        <f>NA()</f>
        <v>#N/A</v>
      </c>
      <c r="F5" s="11"/>
      <c r="G5" s="70">
        <v>42736</v>
      </c>
      <c r="H5" s="42">
        <v>250</v>
      </c>
      <c r="I5" s="44">
        <v>5</v>
      </c>
      <c r="J5" s="43">
        <v>0.5</v>
      </c>
      <c r="K5" s="19"/>
    </row>
    <row r="6" spans="1:11" ht="13.3" thickBot="1" x14ac:dyDescent="0.25">
      <c r="A6" s="71">
        <v>42760</v>
      </c>
      <c r="B6" s="76" t="e">
        <f>NA()</f>
        <v>#N/A</v>
      </c>
      <c r="C6" s="14" t="e">
        <f>NA()</f>
        <v>#N/A</v>
      </c>
      <c r="D6" s="83" t="e">
        <f>NA()</f>
        <v>#N/A</v>
      </c>
      <c r="E6" s="117">
        <v>82.009999999999991</v>
      </c>
      <c r="F6" s="25"/>
      <c r="G6" s="71">
        <v>42760</v>
      </c>
      <c r="H6" s="42">
        <v>250</v>
      </c>
      <c r="I6" s="44">
        <v>5</v>
      </c>
      <c r="J6" s="43">
        <v>0.5</v>
      </c>
      <c r="K6" s="19"/>
    </row>
    <row r="7" spans="1:11" ht="13.3" thickBot="1" x14ac:dyDescent="0.25">
      <c r="A7" s="71">
        <v>42788</v>
      </c>
      <c r="B7" s="76" t="e">
        <f>NA()</f>
        <v>#N/A</v>
      </c>
      <c r="C7" s="14" t="e">
        <f>NA()</f>
        <v>#N/A</v>
      </c>
      <c r="D7" s="83" t="e">
        <f>NA()</f>
        <v>#N/A</v>
      </c>
      <c r="E7" s="117">
        <v>86.31</v>
      </c>
      <c r="F7" s="25"/>
      <c r="G7" s="71">
        <v>42788</v>
      </c>
      <c r="H7" s="42">
        <v>250</v>
      </c>
      <c r="I7" s="44">
        <v>5</v>
      </c>
      <c r="J7" s="43">
        <v>0.5</v>
      </c>
      <c r="K7" s="19"/>
    </row>
    <row r="8" spans="1:11" ht="13.3" thickBot="1" x14ac:dyDescent="0.25">
      <c r="A8" s="71">
        <v>42808</v>
      </c>
      <c r="B8" s="76" t="e">
        <f>NA()</f>
        <v>#N/A</v>
      </c>
      <c r="C8" s="14" t="e">
        <f>NA()</f>
        <v>#N/A</v>
      </c>
      <c r="D8" s="83" t="e">
        <f>NA()</f>
        <v>#N/A</v>
      </c>
      <c r="E8" s="117">
        <v>87.66</v>
      </c>
      <c r="F8" s="25"/>
      <c r="G8" s="71">
        <v>42808</v>
      </c>
      <c r="H8" s="42">
        <v>250</v>
      </c>
      <c r="I8" s="44">
        <v>5</v>
      </c>
      <c r="J8" s="43">
        <v>0.5</v>
      </c>
      <c r="K8" s="19"/>
    </row>
    <row r="9" spans="1:11" ht="13.3" thickBot="1" x14ac:dyDescent="0.25">
      <c r="A9" s="71">
        <v>42843</v>
      </c>
      <c r="B9" s="76" t="e">
        <f>NA()</f>
        <v>#N/A</v>
      </c>
      <c r="C9" s="14" t="e">
        <f>NA()</f>
        <v>#N/A</v>
      </c>
      <c r="D9" s="83" t="e">
        <f>NA()</f>
        <v>#N/A</v>
      </c>
      <c r="E9" s="117">
        <v>84.57</v>
      </c>
      <c r="F9" s="25"/>
      <c r="G9" s="71">
        <v>42843</v>
      </c>
      <c r="H9" s="42">
        <v>250</v>
      </c>
      <c r="I9" s="44">
        <v>5</v>
      </c>
      <c r="J9" s="43">
        <v>0.5</v>
      </c>
      <c r="K9" s="19"/>
    </row>
    <row r="10" spans="1:11" ht="13.3" thickBot="1" x14ac:dyDescent="0.25">
      <c r="A10" s="72">
        <v>42891</v>
      </c>
      <c r="B10" s="76" t="e">
        <f>NA()</f>
        <v>#N/A</v>
      </c>
      <c r="C10" s="14" t="e">
        <f>NA()</f>
        <v>#N/A</v>
      </c>
      <c r="D10" s="83" t="e">
        <f>NA()</f>
        <v>#N/A</v>
      </c>
      <c r="E10" s="77" t="e">
        <f>NA()</f>
        <v>#N/A</v>
      </c>
      <c r="F10" s="11"/>
      <c r="G10" s="72">
        <v>42891</v>
      </c>
      <c r="H10" s="42">
        <v>250</v>
      </c>
      <c r="I10" s="44">
        <v>5</v>
      </c>
      <c r="J10" s="43">
        <v>0.5</v>
      </c>
      <c r="K10" s="19"/>
    </row>
    <row r="11" spans="1:11" ht="13.3" thickBot="1" x14ac:dyDescent="0.25">
      <c r="A11" s="72">
        <v>42920</v>
      </c>
      <c r="B11" s="76" t="e">
        <f>NA()</f>
        <v>#N/A</v>
      </c>
      <c r="C11" s="14" t="e">
        <f>NA()</f>
        <v>#N/A</v>
      </c>
      <c r="D11" s="83" t="e">
        <f>NA()</f>
        <v>#N/A</v>
      </c>
      <c r="E11" s="117">
        <v>78.81</v>
      </c>
      <c r="F11" s="11"/>
      <c r="G11" s="72">
        <v>42920</v>
      </c>
      <c r="H11" s="42">
        <v>250</v>
      </c>
      <c r="I11" s="44">
        <v>5</v>
      </c>
      <c r="J11" s="43">
        <v>0.5</v>
      </c>
      <c r="K11" s="19"/>
    </row>
    <row r="12" spans="1:11" ht="13.3" thickBot="1" x14ac:dyDescent="0.25">
      <c r="A12" s="72">
        <v>42962</v>
      </c>
      <c r="B12" s="122">
        <v>97.3</v>
      </c>
      <c r="C12" s="123">
        <v>0.2</v>
      </c>
      <c r="D12" s="124">
        <v>0.08</v>
      </c>
      <c r="E12" s="117">
        <v>80.44</v>
      </c>
      <c r="F12" s="11"/>
      <c r="G12" s="72">
        <v>42962</v>
      </c>
      <c r="H12" s="42">
        <v>250</v>
      </c>
      <c r="I12" s="44">
        <v>5</v>
      </c>
      <c r="J12" s="43">
        <v>0.5</v>
      </c>
      <c r="K12" s="19"/>
    </row>
    <row r="13" spans="1:11" ht="13.3" thickBot="1" x14ac:dyDescent="0.25">
      <c r="A13" s="72">
        <v>42990</v>
      </c>
      <c r="B13" s="122">
        <v>107</v>
      </c>
      <c r="C13" s="123">
        <v>0.2</v>
      </c>
      <c r="D13" s="124">
        <v>0.08</v>
      </c>
      <c r="E13" s="117">
        <v>78.819999999999993</v>
      </c>
      <c r="F13" s="11"/>
      <c r="G13" s="72">
        <v>42990</v>
      </c>
      <c r="H13" s="42">
        <v>250</v>
      </c>
      <c r="I13" s="44">
        <v>5</v>
      </c>
      <c r="J13" s="43">
        <v>0.5</v>
      </c>
      <c r="K13" s="19"/>
    </row>
    <row r="14" spans="1:11" ht="13.3" thickBot="1" x14ac:dyDescent="0.25">
      <c r="A14" s="72">
        <v>43025</v>
      </c>
      <c r="B14" s="122">
        <v>92.1</v>
      </c>
      <c r="C14" s="123">
        <v>0.2</v>
      </c>
      <c r="D14" s="124">
        <v>8.4599999999999995E-2</v>
      </c>
      <c r="E14" s="117">
        <v>79.069999999999993</v>
      </c>
      <c r="F14" s="11"/>
      <c r="G14" s="72">
        <v>43025</v>
      </c>
      <c r="H14" s="42">
        <v>250</v>
      </c>
      <c r="I14" s="44">
        <v>5</v>
      </c>
      <c r="J14" s="43">
        <v>0.5</v>
      </c>
      <c r="K14" s="19"/>
    </row>
    <row r="15" spans="1:11" ht="13.3" thickBot="1" x14ac:dyDescent="0.25">
      <c r="A15" s="72">
        <v>43060</v>
      </c>
      <c r="B15" s="122">
        <v>109</v>
      </c>
      <c r="C15" s="123">
        <v>0.2</v>
      </c>
      <c r="D15" s="124">
        <v>0.08</v>
      </c>
      <c r="E15" s="117">
        <v>79.959999999999994</v>
      </c>
      <c r="F15" s="11"/>
      <c r="G15" s="72">
        <v>43060</v>
      </c>
      <c r="H15" s="42">
        <v>250</v>
      </c>
      <c r="I15" s="44">
        <v>5</v>
      </c>
      <c r="J15" s="43">
        <v>0.5</v>
      </c>
      <c r="K15" s="19"/>
    </row>
    <row r="16" spans="1:11" ht="13.3" thickBot="1" x14ac:dyDescent="0.25">
      <c r="A16" s="72">
        <v>43081</v>
      </c>
      <c r="B16" s="122">
        <v>92.3</v>
      </c>
      <c r="C16" s="123">
        <v>0.2</v>
      </c>
      <c r="D16" s="124">
        <v>0.08</v>
      </c>
      <c r="E16" s="117">
        <v>80.08</v>
      </c>
      <c r="F16" s="11"/>
      <c r="G16" s="72">
        <v>43081</v>
      </c>
      <c r="H16" s="42">
        <v>250</v>
      </c>
      <c r="I16" s="44">
        <v>5</v>
      </c>
      <c r="J16" s="43">
        <v>0.5</v>
      </c>
      <c r="K16" s="19"/>
    </row>
    <row r="17" spans="1:16" ht="13.3" thickBot="1" x14ac:dyDescent="0.25">
      <c r="A17" s="72">
        <v>43118</v>
      </c>
      <c r="B17" s="125">
        <v>40.5</v>
      </c>
      <c r="C17" s="123">
        <v>0.2</v>
      </c>
      <c r="D17" s="124">
        <v>0.08</v>
      </c>
      <c r="E17" s="77" t="e">
        <f>NA()</f>
        <v>#N/A</v>
      </c>
      <c r="F17" s="11"/>
      <c r="G17" s="72">
        <v>43118</v>
      </c>
      <c r="H17" s="42">
        <v>250</v>
      </c>
      <c r="I17" s="44">
        <v>5</v>
      </c>
      <c r="J17" s="43">
        <v>0.5</v>
      </c>
      <c r="K17" s="19"/>
    </row>
    <row r="18" spans="1:16" ht="13.3" thickBot="1" x14ac:dyDescent="0.25">
      <c r="A18" s="73">
        <v>43153</v>
      </c>
      <c r="B18" s="126">
        <v>41.2</v>
      </c>
      <c r="C18" s="15">
        <v>0.2</v>
      </c>
      <c r="D18" s="127">
        <v>0.08</v>
      </c>
      <c r="E18" s="81" t="e">
        <f>NA()</f>
        <v>#N/A</v>
      </c>
      <c r="F18" s="19"/>
      <c r="G18" s="73">
        <v>43153</v>
      </c>
      <c r="H18" s="42">
        <v>250</v>
      </c>
      <c r="I18" s="44">
        <v>5</v>
      </c>
      <c r="J18" s="43">
        <v>0.5</v>
      </c>
      <c r="K18" s="19"/>
    </row>
    <row r="19" spans="1:16" x14ac:dyDescent="0.25">
      <c r="B19" s="10"/>
      <c r="C19" s="10"/>
      <c r="D19" s="10"/>
    </row>
    <row r="20" spans="1:16" ht="13.3" thickBot="1" x14ac:dyDescent="0.3"/>
    <row r="21" spans="1:16" ht="13.3" thickBot="1" x14ac:dyDescent="0.3">
      <c r="A21" s="20"/>
      <c r="B21" s="79" t="s">
        <v>44</v>
      </c>
      <c r="C21" s="80" t="s">
        <v>43</v>
      </c>
      <c r="D21" s="89" t="s">
        <v>42</v>
      </c>
    </row>
    <row r="22" spans="1:16" x14ac:dyDescent="0.25">
      <c r="A22" s="84" t="s">
        <v>31</v>
      </c>
      <c r="B22" s="37">
        <v>40.5</v>
      </c>
      <c r="C22" s="38">
        <v>0.2</v>
      </c>
      <c r="D22" s="39" t="s">
        <v>27</v>
      </c>
    </row>
    <row r="23" spans="1:16" x14ac:dyDescent="0.25">
      <c r="A23" s="85" t="s">
        <v>32</v>
      </c>
      <c r="B23" s="22">
        <v>109</v>
      </c>
      <c r="C23" s="8">
        <v>0.2</v>
      </c>
      <c r="D23" s="40" t="s">
        <v>27</v>
      </c>
    </row>
    <row r="24" spans="1:16" x14ac:dyDescent="0.25">
      <c r="A24" s="86" t="s">
        <v>28</v>
      </c>
      <c r="B24" s="112">
        <f>AVERAGE(B12:B18)</f>
        <v>82.771428571428586</v>
      </c>
      <c r="C24" s="8" t="s">
        <v>26</v>
      </c>
      <c r="D24" s="113">
        <f>AVERAGE(D12:D18)</f>
        <v>8.0657142857142858E-2</v>
      </c>
    </row>
    <row r="25" spans="1:16" ht="25.2" x14ac:dyDescent="0.2">
      <c r="A25" s="87" t="s">
        <v>33</v>
      </c>
      <c r="B25" s="41">
        <f>_xlfn.STDEV.P(B12:B18)</f>
        <v>27.200090035865355</v>
      </c>
      <c r="C25" s="36">
        <v>0</v>
      </c>
      <c r="D25" s="47">
        <f>_xlfn.STDEV.P(D12:D18)</f>
        <v>1.6096646881146577E-3</v>
      </c>
      <c r="E25" s="118"/>
      <c r="F25" s="28"/>
      <c r="G25" s="28"/>
      <c r="H25" s="28"/>
      <c r="I25" s="28"/>
      <c r="J25" s="28"/>
      <c r="K25" s="28"/>
      <c r="L25" s="28"/>
      <c r="M25" s="28"/>
      <c r="N25" s="28"/>
      <c r="O25" s="28"/>
      <c r="P25" s="28"/>
    </row>
    <row r="26" spans="1:16" ht="14.7" thickBot="1" x14ac:dyDescent="0.25">
      <c r="A26" s="88" t="s">
        <v>41</v>
      </c>
      <c r="B26" s="42">
        <v>250</v>
      </c>
      <c r="C26" s="43">
        <v>0.5</v>
      </c>
      <c r="D26" s="44">
        <v>5</v>
      </c>
      <c r="E26" s="118"/>
      <c r="F26" s="27"/>
      <c r="G26" s="27"/>
      <c r="H26" s="27"/>
      <c r="I26" s="27"/>
      <c r="J26" s="27"/>
      <c r="K26" s="27"/>
      <c r="L26" s="27"/>
      <c r="M26" s="27"/>
      <c r="N26" s="27"/>
    </row>
    <row r="27" spans="1:16" ht="14" x14ac:dyDescent="0.2">
      <c r="A27" s="35"/>
      <c r="B27" s="29"/>
      <c r="C27" s="27"/>
      <c r="D27" s="27"/>
      <c r="E27" s="118"/>
      <c r="F27" s="27"/>
      <c r="G27" s="27"/>
      <c r="H27" s="27"/>
      <c r="I27" s="27"/>
      <c r="J27" s="29"/>
      <c r="K27" s="29"/>
      <c r="L27" s="29"/>
      <c r="M27" s="29"/>
      <c r="N27" s="29"/>
    </row>
    <row r="28" spans="1:16" ht="14" x14ac:dyDescent="0.2">
      <c r="B28" s="27"/>
      <c r="C28" s="27"/>
      <c r="D28" s="27"/>
      <c r="E28" s="118"/>
      <c r="F28" s="27"/>
      <c r="G28" s="27"/>
      <c r="H28" s="27"/>
      <c r="I28" s="27"/>
      <c r="J28" s="27"/>
      <c r="K28" s="27"/>
      <c r="L28" s="27"/>
      <c r="M28" s="27"/>
      <c r="N28" s="27"/>
    </row>
    <row r="29" spans="1:16" ht="14" x14ac:dyDescent="0.2">
      <c r="B29" s="29"/>
      <c r="C29" s="27"/>
      <c r="D29" s="27"/>
      <c r="E29" s="118"/>
      <c r="F29" s="27"/>
      <c r="G29" s="27"/>
      <c r="H29" s="27"/>
      <c r="I29" s="27"/>
      <c r="J29" s="29"/>
      <c r="K29" s="29"/>
      <c r="L29" s="29"/>
      <c r="M29" s="29"/>
      <c r="N29" s="29"/>
    </row>
    <row r="30" spans="1:16" ht="14" x14ac:dyDescent="0.2">
      <c r="B30" s="27"/>
      <c r="C30" s="27"/>
      <c r="D30" s="27"/>
      <c r="E30" s="118"/>
      <c r="F30" s="27"/>
      <c r="G30" s="27"/>
      <c r="H30" s="27"/>
      <c r="I30" s="27"/>
      <c r="J30" s="27"/>
      <c r="K30" s="27"/>
      <c r="L30" s="27"/>
      <c r="M30" s="27"/>
      <c r="N30" s="27"/>
    </row>
    <row r="31" spans="1:16" ht="14" x14ac:dyDescent="0.2">
      <c r="B31" s="29"/>
      <c r="C31" s="27"/>
      <c r="D31" s="27"/>
      <c r="E31" s="118"/>
      <c r="F31" s="27"/>
      <c r="G31" s="27"/>
      <c r="H31" s="27"/>
      <c r="I31" s="27"/>
      <c r="J31" s="29"/>
      <c r="K31" s="29"/>
      <c r="L31" s="29"/>
      <c r="M31" s="29"/>
      <c r="N31" s="29"/>
    </row>
    <row r="32" spans="1:16" ht="14" x14ac:dyDescent="0.2">
      <c r="B32" s="27"/>
      <c r="C32" s="27"/>
      <c r="D32" s="27"/>
      <c r="E32" s="118"/>
      <c r="F32" s="27"/>
      <c r="G32" s="27"/>
      <c r="H32" s="27"/>
      <c r="I32" s="27"/>
      <c r="J32" s="27"/>
      <c r="K32" s="27"/>
      <c r="L32" s="27"/>
      <c r="M32" s="27"/>
      <c r="N32" s="27"/>
    </row>
  </sheetData>
  <mergeCells count="1">
    <mergeCell ref="A2:C2"/>
  </mergeCell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7"/>
  <sheetViews>
    <sheetView workbookViewId="0">
      <selection activeCell="D6" sqref="D6"/>
    </sheetView>
  </sheetViews>
  <sheetFormatPr defaultRowHeight="14.7" x14ac:dyDescent="0.25"/>
  <cols>
    <col min="2" max="2" width="10.75" bestFit="1" customWidth="1"/>
    <col min="6" max="6" width="12.625" bestFit="1" customWidth="1"/>
    <col min="7" max="7" width="11" bestFit="1" customWidth="1"/>
    <col min="9" max="9" width="10.75" bestFit="1" customWidth="1"/>
    <col min="13" max="13" width="12.625" bestFit="1" customWidth="1"/>
  </cols>
  <sheetData>
    <row r="1" spans="1:13" ht="18.899999999999999" thickBot="1" x14ac:dyDescent="0.35">
      <c r="A1" s="108" t="s">
        <v>5</v>
      </c>
      <c r="B1" s="109"/>
      <c r="C1" s="109"/>
      <c r="D1" s="109"/>
      <c r="E1" s="109"/>
      <c r="F1" s="110"/>
      <c r="G1" s="1"/>
      <c r="H1" s="108" t="s">
        <v>14</v>
      </c>
      <c r="I1" s="109"/>
      <c r="J1" s="109"/>
      <c r="K1" s="109"/>
      <c r="L1" s="109"/>
      <c r="M1" s="110"/>
    </row>
    <row r="2" spans="1:13" x14ac:dyDescent="0.25">
      <c r="A2" s="5" t="s">
        <v>9</v>
      </c>
      <c r="B2" s="128" t="s">
        <v>1</v>
      </c>
      <c r="C2" s="129" t="s">
        <v>10</v>
      </c>
      <c r="D2" s="129" t="s">
        <v>11</v>
      </c>
      <c r="E2" s="129" t="s">
        <v>12</v>
      </c>
      <c r="F2" s="129" t="s">
        <v>13</v>
      </c>
      <c r="G2" s="2"/>
      <c r="H2" s="139" t="s">
        <v>9</v>
      </c>
      <c r="I2" s="128" t="s">
        <v>1</v>
      </c>
      <c r="J2" s="140" t="s">
        <v>10</v>
      </c>
      <c r="K2" s="140" t="s">
        <v>11</v>
      </c>
      <c r="L2" s="140" t="s">
        <v>12</v>
      </c>
      <c r="M2" s="140" t="s">
        <v>13</v>
      </c>
    </row>
    <row r="3" spans="1:13" x14ac:dyDescent="0.25">
      <c r="A3" s="6" t="s">
        <v>7</v>
      </c>
      <c r="B3" s="130">
        <v>42990</v>
      </c>
      <c r="C3" s="131">
        <v>0.59</v>
      </c>
      <c r="D3" s="131">
        <v>7.11</v>
      </c>
      <c r="E3" s="131">
        <v>1.04</v>
      </c>
      <c r="F3" s="131">
        <v>25.8</v>
      </c>
      <c r="H3" s="131" t="s">
        <v>7</v>
      </c>
      <c r="I3" s="130">
        <v>42990</v>
      </c>
      <c r="J3" s="131" t="s">
        <v>15</v>
      </c>
      <c r="K3" s="131" t="s">
        <v>15</v>
      </c>
      <c r="L3" s="131" t="s">
        <v>15</v>
      </c>
      <c r="M3" s="131" t="s">
        <v>15</v>
      </c>
    </row>
    <row r="4" spans="1:13" x14ac:dyDescent="0.25">
      <c r="A4" s="6" t="s">
        <v>7</v>
      </c>
      <c r="B4" s="130">
        <v>43025</v>
      </c>
      <c r="C4" s="131">
        <v>0.98</v>
      </c>
      <c r="D4" s="131">
        <v>7.33</v>
      </c>
      <c r="E4" s="131">
        <v>1.96</v>
      </c>
      <c r="F4" s="131">
        <v>12.1</v>
      </c>
      <c r="H4" s="131" t="s">
        <v>7</v>
      </c>
      <c r="I4" s="130">
        <v>43025</v>
      </c>
      <c r="J4" s="131" t="s">
        <v>15</v>
      </c>
      <c r="K4" s="131" t="s">
        <v>15</v>
      </c>
      <c r="L4" s="131" t="s">
        <v>15</v>
      </c>
      <c r="M4" s="131" t="s">
        <v>15</v>
      </c>
    </row>
    <row r="5" spans="1:13" x14ac:dyDescent="0.25">
      <c r="A5" s="6" t="s">
        <v>7</v>
      </c>
      <c r="B5" s="132">
        <v>43060</v>
      </c>
      <c r="C5" s="131">
        <v>0.9</v>
      </c>
      <c r="D5" s="131">
        <v>7.37</v>
      </c>
      <c r="E5" s="131">
        <v>1.63</v>
      </c>
      <c r="F5" s="131">
        <v>12.5</v>
      </c>
      <c r="H5" s="131" t="s">
        <v>7</v>
      </c>
      <c r="I5" s="130">
        <v>43060</v>
      </c>
      <c r="J5" s="131" t="s">
        <v>15</v>
      </c>
      <c r="K5" s="131" t="s">
        <v>15</v>
      </c>
      <c r="L5" s="131" t="s">
        <v>15</v>
      </c>
      <c r="M5" s="131" t="s">
        <v>15</v>
      </c>
    </row>
    <row r="6" spans="1:13" x14ac:dyDescent="0.25">
      <c r="A6" s="7" t="s">
        <v>7</v>
      </c>
      <c r="B6" s="133">
        <v>43081</v>
      </c>
      <c r="C6" s="134">
        <v>0.77</v>
      </c>
      <c r="D6" s="134">
        <v>7.39</v>
      </c>
      <c r="E6" s="134">
        <v>1.46</v>
      </c>
      <c r="F6" s="134">
        <v>10.3</v>
      </c>
      <c r="G6" s="111" t="s">
        <v>18</v>
      </c>
      <c r="H6" s="134" t="s">
        <v>7</v>
      </c>
      <c r="I6" s="133">
        <v>43081</v>
      </c>
      <c r="J6" s="131" t="s">
        <v>15</v>
      </c>
      <c r="K6" s="131" t="s">
        <v>15</v>
      </c>
      <c r="L6" s="131" t="s">
        <v>15</v>
      </c>
      <c r="M6" s="131" t="s">
        <v>15</v>
      </c>
    </row>
    <row r="7" spans="1:13" x14ac:dyDescent="0.25">
      <c r="A7" s="7" t="s">
        <v>6</v>
      </c>
      <c r="B7" s="133">
        <v>43131</v>
      </c>
      <c r="C7" s="134">
        <v>0.77</v>
      </c>
      <c r="D7" s="134">
        <v>7.39</v>
      </c>
      <c r="E7" s="134">
        <v>1.46</v>
      </c>
      <c r="F7" s="134">
        <v>10.3</v>
      </c>
      <c r="G7" s="111"/>
      <c r="H7" s="134" t="s">
        <v>6</v>
      </c>
      <c r="I7" s="133">
        <v>43131</v>
      </c>
      <c r="J7" s="131" t="s">
        <v>15</v>
      </c>
      <c r="K7" s="131" t="s">
        <v>15</v>
      </c>
      <c r="L7" s="131" t="s">
        <v>15</v>
      </c>
      <c r="M7" s="131" t="s">
        <v>15</v>
      </c>
    </row>
    <row r="8" spans="1:13" x14ac:dyDescent="0.25">
      <c r="A8" s="3"/>
      <c r="B8" s="135"/>
      <c r="C8" s="136"/>
      <c r="D8" s="136"/>
      <c r="E8" s="136"/>
      <c r="F8" s="136"/>
      <c r="H8" s="134"/>
      <c r="I8" s="141"/>
      <c r="J8" s="134"/>
      <c r="K8" s="134"/>
      <c r="L8" s="134"/>
      <c r="M8" s="134"/>
    </row>
    <row r="9" spans="1:13" x14ac:dyDescent="0.25">
      <c r="A9" s="3"/>
      <c r="B9" s="135"/>
      <c r="C9" s="136"/>
      <c r="D9" s="136"/>
      <c r="E9" s="136"/>
      <c r="F9" s="136"/>
      <c r="H9" s="134"/>
      <c r="I9" s="141"/>
      <c r="J9" s="134"/>
      <c r="K9" s="134"/>
      <c r="L9" s="134"/>
      <c r="M9" s="134"/>
    </row>
    <row r="10" spans="1:13" x14ac:dyDescent="0.25">
      <c r="A10" s="3"/>
      <c r="B10" s="135"/>
      <c r="C10" s="136"/>
      <c r="D10" s="136"/>
      <c r="E10" s="136"/>
      <c r="F10" s="136"/>
      <c r="H10" s="134"/>
      <c r="I10" s="141"/>
      <c r="J10" s="134"/>
      <c r="K10" s="134"/>
      <c r="L10" s="134"/>
      <c r="M10" s="134"/>
    </row>
    <row r="11" spans="1:13" x14ac:dyDescent="0.25">
      <c r="A11" s="3"/>
      <c r="B11" s="135"/>
      <c r="C11" s="136"/>
      <c r="D11" s="136"/>
      <c r="E11" s="136"/>
      <c r="F11" s="136"/>
      <c r="H11" s="134"/>
      <c r="I11" s="141"/>
      <c r="J11" s="134"/>
      <c r="K11" s="134"/>
      <c r="L11" s="134"/>
      <c r="M11" s="134"/>
    </row>
    <row r="12" spans="1:13" x14ac:dyDescent="0.25">
      <c r="A12" s="3"/>
      <c r="B12" s="135"/>
      <c r="C12" s="136"/>
      <c r="D12" s="136"/>
      <c r="E12" s="136"/>
      <c r="F12" s="136"/>
      <c r="H12" s="134"/>
      <c r="I12" s="141"/>
      <c r="J12" s="134"/>
      <c r="K12" s="134"/>
      <c r="L12" s="134"/>
      <c r="M12" s="134"/>
    </row>
    <row r="13" spans="1:13" x14ac:dyDescent="0.25">
      <c r="A13" s="3"/>
      <c r="B13" s="135"/>
      <c r="C13" s="136"/>
      <c r="D13" s="136"/>
      <c r="E13" s="136"/>
      <c r="F13" s="136"/>
      <c r="H13" s="134"/>
      <c r="I13" s="141"/>
      <c r="J13" s="134"/>
      <c r="K13" s="134"/>
      <c r="L13" s="134"/>
      <c r="M13" s="134"/>
    </row>
    <row r="14" spans="1:13" x14ac:dyDescent="0.25">
      <c r="A14" s="3"/>
      <c r="B14" s="135"/>
      <c r="C14" s="136"/>
      <c r="D14" s="136"/>
      <c r="E14" s="136"/>
      <c r="F14" s="136"/>
      <c r="H14" s="134"/>
      <c r="I14" s="141"/>
      <c r="J14" s="134"/>
      <c r="K14" s="134"/>
      <c r="L14" s="134"/>
      <c r="M14" s="134"/>
    </row>
    <row r="15" spans="1:13" x14ac:dyDescent="0.25">
      <c r="A15" s="3"/>
      <c r="B15" s="135"/>
      <c r="C15" s="136"/>
      <c r="D15" s="136"/>
      <c r="E15" s="136"/>
      <c r="F15" s="136"/>
      <c r="H15" s="134"/>
      <c r="I15" s="141"/>
      <c r="J15" s="134"/>
      <c r="K15" s="134"/>
      <c r="L15" s="134"/>
      <c r="M15" s="134"/>
    </row>
    <row r="16" spans="1:13" x14ac:dyDescent="0.25">
      <c r="A16" s="3"/>
      <c r="B16" s="135"/>
      <c r="C16" s="136"/>
      <c r="D16" s="136"/>
      <c r="E16" s="136"/>
      <c r="F16" s="136"/>
      <c r="H16" s="134"/>
      <c r="I16" s="141"/>
      <c r="J16" s="134"/>
      <c r="K16" s="134"/>
      <c r="L16" s="134"/>
      <c r="M16" s="134"/>
    </row>
    <row r="17" spans="1:13" ht="15.4" thickBot="1" x14ac:dyDescent="0.3">
      <c r="A17" s="4"/>
      <c r="B17" s="137"/>
      <c r="C17" s="138"/>
      <c r="D17" s="138"/>
      <c r="E17" s="138"/>
      <c r="F17" s="138"/>
      <c r="H17" s="142"/>
      <c r="I17" s="143"/>
      <c r="J17" s="142"/>
      <c r="K17" s="142"/>
      <c r="L17" s="142"/>
      <c r="M17" s="142"/>
    </row>
  </sheetData>
  <mergeCells count="3">
    <mergeCell ref="A1:F1"/>
    <mergeCell ref="H1:M1"/>
    <mergeCell ref="G6: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4</vt:i4>
      </vt:variant>
      <vt:variant>
        <vt:lpstr>Named Ranges</vt:lpstr>
      </vt:variant>
      <vt:variant>
        <vt:i4>1</vt:i4>
      </vt:variant>
    </vt:vector>
  </HeadingPairs>
  <TitlesOfParts>
    <vt:vector size="8" baseType="lpstr">
      <vt:lpstr>Groundwater Level</vt:lpstr>
      <vt:lpstr>Monitoring Data</vt:lpstr>
      <vt:lpstr>On site data</vt:lpstr>
      <vt:lpstr>Hydrograph</vt:lpstr>
      <vt:lpstr>Chloride</vt:lpstr>
      <vt:lpstr>Ammoniacal N</vt:lpstr>
      <vt:lpstr>Cadmium</vt:lpstr>
      <vt:lpstr>'Groundwater Level'!Print_Area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Brooks</dc:creator>
  <cp:lastModifiedBy>michael.jones</cp:lastModifiedBy>
  <cp:lastPrinted>2018-02-14T12:13:15Z</cp:lastPrinted>
  <dcterms:created xsi:type="dcterms:W3CDTF">2013-08-02T09:56:50Z</dcterms:created>
  <dcterms:modified xsi:type="dcterms:W3CDTF">2018-10-10T10:07:17Z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Ben Waddington</vt:lpwstr>
  </property>
</Properties>
</file>