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17.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style5.xml" ContentType="application/vnd.ms-office.chartstyle+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4.xml" ContentType="application/vnd.openxmlformats-officedocument.drawing+xml"/>
  <Override PartName="/xl/charts/chart5.xml" ContentType="application/vnd.openxmlformats-officedocument.drawingml.chart+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uk.wspgroup.com\central data\Projects\70119xxx\70119571 - Davidstow Dairy - Permit Variation - Baseline Noise Survey and Asmnt\03 WIP\Reporting\2024 Update\Final Issue\"/>
    </mc:Choice>
  </mc:AlternateContent>
  <xr:revisionPtr revIDLastSave="0" documentId="13_ncr:1_{6F83E6A4-7611-444B-B3FA-84BEC03C34C9}" xr6:coauthVersionLast="47" xr6:coauthVersionMax="47" xr10:uidLastSave="{00000000-0000-0000-0000-000000000000}"/>
  <bookViews>
    <workbookView xWindow="-28920" yWindow="-120" windowWidth="29040" windowHeight="15840" tabRatio="871" xr2:uid="{4D696B76-ADA4-46B5-99EC-850F83DAB776}"/>
  </bookViews>
  <sheets>
    <sheet name="TAB KEY" sheetId="21" r:id="rId1"/>
    <sheet name="Sources Scoped IN or OUT" sheetId="1" r:id="rId2"/>
    <sheet name="Hepworth 2020 - Creamery Meas" sheetId="13" r:id="rId3"/>
    <sheet name="Hepworth 2021 - Creamery Meas" sheetId="18" r:id="rId4"/>
    <sheet name="Hepworth 2 Source Data-Creamery" sheetId="5" r:id="rId5"/>
    <sheet name="Hepworth 1 Source Data - WPF" sheetId="6" r:id="rId6"/>
    <sheet name="Hepworth 3 Source Data - WPF" sheetId="10" r:id="rId7"/>
    <sheet name="Hepworth 4 Source Data - WPF" sheetId="15" r:id="rId8"/>
    <sheet name="Hepworth 2020 - WPF Meas" sheetId="14" r:id="rId9"/>
    <sheet name="Hepworth 2021 - WPF Meas" sheetId="19" r:id="rId10"/>
    <sheet name="WSP 2022 Surey - Tertiary Filts" sheetId="20" r:id="rId11"/>
    <sheet name="Agitator and Top Mixer" sheetId="7" r:id="rId12"/>
    <sheet name="Creamery #2" sheetId="2" r:id="rId13"/>
    <sheet name="Creamery #3" sheetId="3" r:id="rId14"/>
    <sheet name="Creamery #5" sheetId="4" r:id="rId15"/>
    <sheet name="Lagoon OCU" sheetId="23" r:id="rId16"/>
    <sheet name="BT1 and Divert Tank OCU" sheetId="25" r:id="rId17"/>
    <sheet name="Downstream Tertiary Filters" sheetId="26" r:id="rId18"/>
    <sheet name="DAFS" sheetId="24" r:id="rId19"/>
    <sheet name="BT 1Landia Pumps" sheetId="27" r:id="rId20"/>
    <sheet name="Surface Directivities" sheetId="28" r:id="rId21"/>
    <sheet name="Hepworth Tabled Baseline Data" sheetId="29" r:id="rId22"/>
    <sheet name="WSP 2024 Survey Key Notes" sheetId="32" r:id="rId23"/>
    <sheet name="WSP 2024 Fusion 1 (C3)" sheetId="33" r:id="rId24"/>
    <sheet name="WSP 2024 Duo 1 (D1)" sheetId="35" r:id="rId25"/>
    <sheet name="WSP 2024 Cube 3 (E2)" sheetId="36" r:id="rId26"/>
    <sheet name="WSP 2024 Cube 2 (E6)" sheetId="34" r:id="rId27"/>
    <sheet name="WSP 2024 Weather Data 15 mins" sheetId="38" r:id="rId28"/>
    <sheet name="WSP 2024 Weather Chart" sheetId="39" r:id="rId29"/>
  </sheets>
  <externalReferences>
    <externalReference r:id="rId30"/>
    <externalReference r:id="rId31"/>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8" l="1"/>
  <c r="B5" i="38"/>
  <c r="B6" i="38"/>
  <c r="B7" i="38"/>
  <c r="B8" i="38"/>
  <c r="B9" i="38"/>
  <c r="B10" i="38"/>
  <c r="B11" i="38"/>
  <c r="B12" i="38"/>
  <c r="B13" i="38"/>
  <c r="B14" i="38"/>
  <c r="B15" i="38"/>
  <c r="B16" i="38"/>
  <c r="B17" i="38"/>
  <c r="B18" i="38"/>
  <c r="B19" i="38"/>
  <c r="B20" i="38"/>
  <c r="B21" i="38"/>
  <c r="B22" i="38"/>
  <c r="B23" i="38"/>
  <c r="B24" i="38"/>
  <c r="B25" i="38"/>
  <c r="B26" i="38"/>
  <c r="B27" i="38"/>
  <c r="B28" i="38"/>
  <c r="B29" i="38"/>
  <c r="B30" i="38"/>
  <c r="B31" i="38"/>
  <c r="B32" i="38"/>
  <c r="B33" i="38"/>
  <c r="B34" i="38"/>
  <c r="B35" i="38"/>
  <c r="B36" i="38"/>
  <c r="B37" i="38"/>
  <c r="B38" i="38"/>
  <c r="B39" i="38"/>
  <c r="B40" i="38"/>
  <c r="B41" i="38"/>
  <c r="B42" i="38"/>
  <c r="B43" i="38"/>
  <c r="B44" i="38"/>
  <c r="B45" i="38"/>
  <c r="B46" i="38"/>
  <c r="B47" i="38"/>
  <c r="B48" i="38"/>
  <c r="B49" i="38"/>
  <c r="B50" i="38"/>
  <c r="B51" i="38"/>
  <c r="B52" i="38"/>
  <c r="B53" i="38"/>
  <c r="B54" i="38"/>
  <c r="B55" i="38"/>
  <c r="B56" i="38"/>
  <c r="B57" i="38"/>
  <c r="B58" i="38"/>
  <c r="B59" i="38"/>
  <c r="B60" i="38"/>
  <c r="B61" i="38"/>
  <c r="B62" i="38"/>
  <c r="B63" i="38"/>
  <c r="B64" i="38"/>
  <c r="B65" i="38"/>
  <c r="B66" i="38"/>
  <c r="B67" i="38"/>
  <c r="B68" i="38"/>
  <c r="B69" i="38"/>
  <c r="B70" i="38"/>
  <c r="B71" i="38"/>
  <c r="B72" i="38"/>
  <c r="B73" i="38"/>
  <c r="B74" i="38"/>
  <c r="B75" i="38"/>
  <c r="B76" i="38"/>
  <c r="B77" i="38"/>
  <c r="B78" i="38"/>
  <c r="B79" i="38"/>
  <c r="B80" i="38"/>
  <c r="B81" i="38"/>
  <c r="B82" i="38"/>
  <c r="B83" i="38"/>
  <c r="B84" i="38"/>
  <c r="B85" i="38"/>
  <c r="B86" i="38"/>
  <c r="B87" i="38"/>
  <c r="B88" i="38"/>
  <c r="B89" i="38"/>
  <c r="B90" i="38"/>
  <c r="B91" i="38"/>
  <c r="B92" i="38"/>
  <c r="B93" i="38"/>
  <c r="B94" i="38"/>
  <c r="B95" i="38"/>
  <c r="B96" i="38"/>
  <c r="B97" i="38"/>
  <c r="B98" i="38"/>
  <c r="B99" i="38"/>
  <c r="B100" i="38"/>
  <c r="B101" i="38"/>
  <c r="B102" i="38"/>
  <c r="B103" i="38"/>
  <c r="B104" i="38"/>
  <c r="B105" i="38"/>
  <c r="B106" i="38"/>
  <c r="B107" i="38"/>
  <c r="B108" i="38"/>
  <c r="B109" i="38"/>
  <c r="B110" i="38"/>
  <c r="B111" i="38"/>
  <c r="B112" i="38"/>
  <c r="B113" i="38"/>
  <c r="B114" i="38"/>
  <c r="B115" i="38"/>
  <c r="B116" i="38"/>
  <c r="B117" i="38"/>
  <c r="B118" i="38"/>
  <c r="B119" i="38"/>
  <c r="B120" i="38"/>
  <c r="B121" i="38"/>
  <c r="B122" i="38"/>
  <c r="B123" i="38"/>
  <c r="B124" i="38"/>
  <c r="B125" i="38"/>
  <c r="B126" i="38"/>
  <c r="B127" i="38"/>
  <c r="B128" i="38"/>
  <c r="B129" i="38"/>
  <c r="B130" i="38"/>
  <c r="B131" i="38"/>
  <c r="B132" i="38"/>
  <c r="B133" i="38"/>
  <c r="B134" i="38"/>
  <c r="B135" i="38"/>
  <c r="B136" i="38"/>
  <c r="B137" i="38"/>
  <c r="B138" i="38"/>
  <c r="B139" i="38"/>
  <c r="B140" i="38"/>
  <c r="B141" i="38"/>
  <c r="B142" i="38"/>
  <c r="B143" i="38"/>
  <c r="B144" i="38"/>
  <c r="B145" i="38"/>
  <c r="B146" i="38"/>
  <c r="B147" i="38"/>
  <c r="B148" i="38"/>
  <c r="B149" i="38"/>
  <c r="B150" i="38"/>
  <c r="B151" i="38"/>
  <c r="B152" i="38"/>
  <c r="B153" i="38"/>
  <c r="B154" i="38"/>
  <c r="B155" i="38"/>
  <c r="B156" i="38"/>
  <c r="B157" i="38"/>
  <c r="B158" i="38"/>
  <c r="B159" i="38"/>
  <c r="B160" i="38"/>
  <c r="B161" i="38"/>
  <c r="B162" i="38"/>
  <c r="B163" i="38"/>
  <c r="B164" i="38"/>
  <c r="B165" i="38"/>
  <c r="B166" i="38"/>
  <c r="B167" i="38"/>
  <c r="B168" i="38"/>
  <c r="B169" i="38"/>
  <c r="B170" i="38"/>
  <c r="B171" i="38"/>
  <c r="B172" i="38"/>
  <c r="B173" i="38"/>
  <c r="B174" i="38"/>
  <c r="B175" i="38"/>
  <c r="B176" i="38"/>
  <c r="B177" i="38"/>
  <c r="B178" i="38"/>
  <c r="B179" i="38"/>
  <c r="B180" i="38"/>
  <c r="B181" i="38"/>
  <c r="B182" i="38"/>
  <c r="B183" i="38"/>
  <c r="B184" i="38"/>
  <c r="B185" i="38"/>
  <c r="B186" i="38"/>
  <c r="B187" i="38"/>
  <c r="B188" i="38"/>
  <c r="B189" i="38"/>
  <c r="B190" i="38"/>
  <c r="B191" i="38"/>
  <c r="B192" i="38"/>
  <c r="B193" i="38"/>
  <c r="B194" i="38"/>
  <c r="B195" i="38"/>
  <c r="B196" i="38"/>
  <c r="B197" i="38"/>
  <c r="B198" i="38"/>
  <c r="B199" i="38"/>
  <c r="B200" i="38"/>
  <c r="B201" i="38"/>
  <c r="B202" i="38"/>
  <c r="B203" i="38"/>
  <c r="B204" i="38"/>
  <c r="B205" i="38"/>
  <c r="B206" i="38"/>
  <c r="B207" i="38"/>
  <c r="B208" i="38"/>
  <c r="B209" i="38"/>
  <c r="B210" i="38"/>
  <c r="B211" i="38"/>
  <c r="B212" i="38"/>
  <c r="B213" i="38"/>
  <c r="B214" i="38"/>
  <c r="B215" i="38"/>
  <c r="B216" i="38"/>
  <c r="B217" i="38"/>
  <c r="B218" i="38"/>
  <c r="B219" i="38"/>
  <c r="B220" i="38"/>
  <c r="B221" i="38"/>
  <c r="B222" i="38"/>
  <c r="B223" i="38"/>
  <c r="B224" i="38"/>
  <c r="B225" i="38"/>
  <c r="B226" i="38"/>
  <c r="B227" i="38"/>
  <c r="B228" i="38"/>
  <c r="B229" i="38"/>
  <c r="B230" i="38"/>
  <c r="B231" i="38"/>
  <c r="B232" i="38"/>
  <c r="B233" i="38"/>
  <c r="B234" i="38"/>
  <c r="B235" i="38"/>
  <c r="B236" i="38"/>
  <c r="B237" i="38"/>
  <c r="B238" i="38"/>
  <c r="B239" i="38"/>
  <c r="B240" i="38"/>
  <c r="B241" i="38"/>
  <c r="B242" i="38"/>
  <c r="B243" i="38"/>
  <c r="B244" i="38"/>
  <c r="B245" i="38"/>
  <c r="B246" i="38"/>
  <c r="B247" i="38"/>
  <c r="B248" i="38"/>
  <c r="B249" i="38"/>
  <c r="B250" i="38"/>
  <c r="B251" i="38"/>
  <c r="B252" i="38"/>
  <c r="B253" i="38"/>
  <c r="B254" i="38"/>
  <c r="B255" i="38"/>
  <c r="B256" i="38"/>
  <c r="B257" i="38"/>
  <c r="B258" i="38"/>
  <c r="B259" i="38"/>
  <c r="B260" i="38"/>
  <c r="B261" i="38"/>
  <c r="B262" i="38"/>
  <c r="B263" i="38"/>
  <c r="B264" i="38"/>
  <c r="B265" i="38"/>
  <c r="B266" i="38"/>
  <c r="B267" i="38"/>
  <c r="B268" i="38"/>
  <c r="B269" i="38"/>
  <c r="B270" i="38"/>
  <c r="B271" i="38"/>
  <c r="B272" i="38"/>
  <c r="B273" i="38"/>
  <c r="B274" i="38"/>
  <c r="B275" i="38"/>
  <c r="B276" i="38"/>
  <c r="B277" i="38"/>
  <c r="B278" i="38"/>
  <c r="B279" i="38"/>
  <c r="B280" i="38"/>
  <c r="B281" i="38"/>
  <c r="B282" i="38"/>
  <c r="B283" i="38"/>
  <c r="B284" i="38"/>
  <c r="B285" i="38"/>
  <c r="B286" i="38"/>
  <c r="B287" i="38"/>
  <c r="B288" i="38"/>
  <c r="B289" i="38"/>
  <c r="B290" i="38"/>
  <c r="B291" i="38"/>
  <c r="B292" i="38"/>
  <c r="B293" i="38"/>
  <c r="B294" i="38"/>
  <c r="B295" i="38"/>
  <c r="B296" i="38"/>
  <c r="B297" i="38"/>
  <c r="B298" i="38"/>
  <c r="B299" i="38"/>
  <c r="B300" i="38"/>
  <c r="B301" i="38"/>
  <c r="B302" i="38"/>
  <c r="B303" i="38"/>
  <c r="B304" i="38"/>
  <c r="B305" i="38"/>
  <c r="B306" i="38"/>
  <c r="B307" i="38"/>
  <c r="B308" i="38"/>
  <c r="B309" i="38"/>
  <c r="B310" i="38"/>
  <c r="B311" i="38"/>
  <c r="B312" i="38"/>
  <c r="B313" i="38"/>
  <c r="B314" i="38"/>
  <c r="B315" i="38"/>
  <c r="B316" i="38"/>
  <c r="B317" i="38"/>
  <c r="B318" i="38"/>
  <c r="B319" i="38"/>
  <c r="B320" i="38"/>
  <c r="B321" i="38"/>
  <c r="B322" i="38"/>
  <c r="B323" i="38"/>
  <c r="B324" i="38"/>
  <c r="B325" i="38"/>
  <c r="B326" i="38"/>
  <c r="B327" i="38"/>
  <c r="B328" i="38"/>
  <c r="B329" i="38"/>
  <c r="B330" i="38"/>
  <c r="B331" i="38"/>
  <c r="B332" i="38"/>
  <c r="B333" i="38"/>
  <c r="B334" i="38"/>
  <c r="B335" i="38"/>
  <c r="B336" i="38"/>
  <c r="B337" i="38"/>
  <c r="B338" i="38"/>
  <c r="B339" i="38"/>
  <c r="B340" i="38"/>
  <c r="B341" i="38"/>
  <c r="B342" i="38"/>
  <c r="B343" i="38"/>
  <c r="B344" i="38"/>
  <c r="B345" i="38"/>
  <c r="B346" i="38"/>
  <c r="B347" i="38"/>
  <c r="B348" i="38"/>
  <c r="B349" i="38"/>
  <c r="B350" i="38"/>
  <c r="B351" i="38"/>
  <c r="B352" i="38"/>
  <c r="B353" i="38"/>
  <c r="B354" i="38"/>
  <c r="B355" i="38"/>
  <c r="B356" i="38"/>
  <c r="B357" i="38"/>
  <c r="B358" i="38"/>
  <c r="B359" i="38"/>
  <c r="B360" i="38"/>
  <c r="B361" i="38"/>
  <c r="B362" i="38"/>
  <c r="B363" i="38"/>
  <c r="B364" i="38"/>
  <c r="B365" i="38"/>
  <c r="B366" i="38"/>
  <c r="B367" i="38"/>
  <c r="B368" i="38"/>
  <c r="B369" i="38"/>
  <c r="B370" i="38"/>
  <c r="B371" i="38"/>
  <c r="B372" i="38"/>
  <c r="B373" i="38"/>
  <c r="B374" i="38"/>
  <c r="B375" i="38"/>
  <c r="B376" i="38"/>
  <c r="B377" i="38"/>
  <c r="B378" i="38"/>
  <c r="B379" i="38"/>
  <c r="B380" i="38"/>
  <c r="B381" i="38"/>
  <c r="B382" i="38"/>
  <c r="B383" i="38"/>
  <c r="B384" i="38"/>
  <c r="B385" i="38"/>
  <c r="B386" i="38"/>
  <c r="B387" i="38"/>
  <c r="B388" i="38"/>
  <c r="B389" i="38"/>
  <c r="B390" i="38"/>
  <c r="B391" i="38"/>
  <c r="B392" i="38"/>
  <c r="B393" i="38"/>
  <c r="B394" i="38"/>
  <c r="B395" i="38"/>
  <c r="B396" i="38"/>
  <c r="B397" i="38"/>
  <c r="B398" i="38"/>
  <c r="B399" i="38"/>
  <c r="B400" i="38"/>
  <c r="B401" i="38"/>
  <c r="B402" i="38"/>
  <c r="B403" i="38"/>
  <c r="B404" i="38"/>
  <c r="B405" i="38"/>
  <c r="B406" i="38"/>
  <c r="B407" i="38"/>
  <c r="B408" i="38"/>
  <c r="B409" i="38"/>
  <c r="B410" i="38"/>
  <c r="B411" i="38"/>
  <c r="B412" i="38"/>
  <c r="B413" i="38"/>
  <c r="B414" i="38"/>
  <c r="B415" i="38"/>
  <c r="B416" i="38"/>
  <c r="B417" i="38"/>
  <c r="B418" i="38"/>
  <c r="B419" i="38"/>
  <c r="B420" i="38"/>
  <c r="B421" i="38"/>
  <c r="B422" i="38"/>
  <c r="B423" i="38"/>
  <c r="B424" i="38"/>
  <c r="B425" i="38"/>
  <c r="B426" i="38"/>
  <c r="B427" i="38"/>
  <c r="B428" i="38"/>
  <c r="B429" i="38"/>
  <c r="B430" i="38"/>
  <c r="B431" i="38"/>
  <c r="B432" i="38"/>
  <c r="B433" i="38"/>
  <c r="B434" i="38"/>
  <c r="B435" i="38"/>
  <c r="B436" i="38"/>
  <c r="B437" i="38"/>
  <c r="B438" i="38"/>
  <c r="B439" i="38"/>
  <c r="B440" i="38"/>
  <c r="B441" i="38"/>
  <c r="B442" i="38"/>
  <c r="B443" i="38"/>
  <c r="B444" i="38"/>
  <c r="B445" i="38"/>
  <c r="B446" i="38"/>
  <c r="B447" i="38"/>
  <c r="B448" i="38"/>
  <c r="B449" i="38"/>
  <c r="B450" i="38"/>
  <c r="B451" i="38"/>
  <c r="B452" i="38"/>
  <c r="B453" i="38"/>
  <c r="B454" i="38"/>
  <c r="B455" i="38"/>
  <c r="B456" i="38"/>
  <c r="B457" i="38"/>
  <c r="B458" i="38"/>
  <c r="B459" i="38"/>
  <c r="B460" i="38"/>
  <c r="B461" i="38"/>
  <c r="B462" i="38"/>
  <c r="B463" i="38"/>
  <c r="B464" i="38"/>
  <c r="B465" i="38"/>
  <c r="B466" i="38"/>
  <c r="B467" i="38"/>
  <c r="B468" i="38"/>
  <c r="B469" i="38"/>
  <c r="B470" i="38"/>
  <c r="B471" i="38"/>
  <c r="B472" i="38"/>
  <c r="B473" i="38"/>
  <c r="B474" i="38"/>
  <c r="B475" i="38"/>
  <c r="B476" i="38"/>
  <c r="B477" i="38"/>
  <c r="B478" i="38"/>
  <c r="B479" i="38"/>
  <c r="B480" i="38"/>
  <c r="B481" i="38"/>
  <c r="B482" i="38"/>
  <c r="B483" i="38"/>
  <c r="B484" i="38"/>
  <c r="B485" i="38"/>
  <c r="B486" i="38"/>
  <c r="B487" i="38"/>
  <c r="B488" i="38"/>
  <c r="B489" i="38"/>
  <c r="B490" i="38"/>
  <c r="B491" i="38"/>
  <c r="B492" i="38"/>
  <c r="B493" i="38"/>
  <c r="B494" i="38"/>
  <c r="B495" i="38"/>
  <c r="B496" i="38"/>
  <c r="B497" i="38"/>
  <c r="B498" i="38"/>
  <c r="B499" i="38"/>
  <c r="B500" i="38"/>
  <c r="B501" i="38"/>
  <c r="B502" i="38"/>
  <c r="B503" i="38"/>
  <c r="B504" i="38"/>
  <c r="B505" i="38"/>
  <c r="B506" i="38"/>
  <c r="B507" i="38"/>
  <c r="B508" i="38"/>
  <c r="B509" i="38"/>
  <c r="B510" i="38"/>
  <c r="B511" i="38"/>
  <c r="B512" i="38"/>
  <c r="B513" i="38"/>
  <c r="B514" i="38"/>
  <c r="B515" i="38"/>
  <c r="B516" i="38"/>
  <c r="B517" i="38"/>
  <c r="B518" i="38"/>
  <c r="B519" i="38"/>
  <c r="B520" i="38"/>
  <c r="B521" i="38"/>
  <c r="B522" i="38"/>
  <c r="B523" i="38"/>
  <c r="B524" i="38"/>
  <c r="B525" i="38"/>
  <c r="B526" i="38"/>
  <c r="B527" i="38"/>
  <c r="B528" i="38"/>
  <c r="B529" i="38"/>
  <c r="B530" i="38"/>
  <c r="B531" i="38"/>
  <c r="B532" i="38"/>
  <c r="B533" i="38"/>
  <c r="B534" i="38"/>
  <c r="B535" i="38"/>
  <c r="B536" i="38"/>
  <c r="B537" i="38"/>
  <c r="B538" i="38"/>
  <c r="B539" i="38"/>
  <c r="B540" i="38"/>
  <c r="B541" i="38"/>
  <c r="B542" i="38"/>
  <c r="B543" i="38"/>
  <c r="B544" i="38"/>
  <c r="B545" i="38"/>
  <c r="B546" i="38"/>
  <c r="B547" i="38"/>
  <c r="B548" i="38"/>
  <c r="B549" i="38"/>
  <c r="B550" i="38"/>
  <c r="B551" i="38"/>
  <c r="B552" i="38"/>
  <c r="B553" i="38"/>
  <c r="B554" i="38"/>
  <c r="B555" i="38"/>
  <c r="B556" i="38"/>
  <c r="B557" i="38"/>
  <c r="B558" i="38"/>
  <c r="B559" i="38"/>
  <c r="B560" i="38"/>
  <c r="B561" i="38"/>
  <c r="B562" i="38"/>
  <c r="B563" i="38"/>
  <c r="B564" i="38"/>
  <c r="B565" i="38"/>
  <c r="B566" i="38"/>
  <c r="B567" i="38"/>
  <c r="B568" i="38"/>
  <c r="B569" i="38"/>
  <c r="B570" i="38"/>
  <c r="B571" i="38"/>
  <c r="B572" i="38"/>
  <c r="B573" i="38"/>
  <c r="B574" i="38"/>
  <c r="B575" i="38"/>
  <c r="B576" i="38"/>
  <c r="B577" i="38"/>
  <c r="B578" i="38"/>
  <c r="B579" i="38"/>
  <c r="B580" i="38"/>
  <c r="B581" i="38"/>
  <c r="B582" i="38"/>
  <c r="B583" i="38"/>
  <c r="B584" i="38"/>
  <c r="B585" i="38"/>
  <c r="B586" i="38"/>
  <c r="B587" i="38"/>
  <c r="B588" i="38"/>
  <c r="B589" i="38"/>
  <c r="B590" i="38"/>
  <c r="B591" i="38"/>
  <c r="B592" i="38"/>
  <c r="B593" i="38"/>
  <c r="B594" i="38"/>
  <c r="B595" i="38"/>
  <c r="B596" i="38"/>
  <c r="B597" i="38"/>
  <c r="B598" i="38"/>
  <c r="B599" i="38"/>
  <c r="B600" i="38"/>
  <c r="B601" i="38"/>
  <c r="B602" i="38"/>
  <c r="B603" i="38"/>
  <c r="B604" i="38"/>
  <c r="B605" i="38"/>
  <c r="B606" i="38"/>
  <c r="B607" i="38"/>
  <c r="B608" i="38"/>
  <c r="B609" i="38"/>
  <c r="B610" i="38"/>
  <c r="B611" i="38"/>
  <c r="B612" i="38"/>
  <c r="B613" i="38"/>
  <c r="B614" i="38"/>
  <c r="B615" i="38"/>
  <c r="B616" i="38"/>
  <c r="B617" i="38"/>
  <c r="B618" i="38"/>
  <c r="B619" i="38"/>
  <c r="B620" i="38"/>
  <c r="B621" i="38"/>
  <c r="B622" i="38"/>
  <c r="B623" i="38"/>
  <c r="B624" i="38"/>
  <c r="B625" i="38"/>
  <c r="B626" i="38"/>
  <c r="B627" i="38"/>
  <c r="B628" i="38"/>
  <c r="B629" i="38"/>
  <c r="B630" i="38"/>
  <c r="B631" i="38"/>
  <c r="B632" i="38"/>
  <c r="B633" i="38"/>
  <c r="B634" i="38"/>
  <c r="B635" i="38"/>
  <c r="B636" i="38"/>
  <c r="B637" i="38"/>
  <c r="B638" i="38"/>
  <c r="B639" i="38"/>
  <c r="B640" i="38"/>
  <c r="B641" i="38"/>
  <c r="B642" i="38"/>
  <c r="B643" i="38"/>
  <c r="B644" i="38"/>
  <c r="B645" i="38"/>
  <c r="B646" i="38"/>
  <c r="B647" i="38"/>
  <c r="B648" i="38"/>
  <c r="B649" i="38"/>
  <c r="B650" i="38"/>
  <c r="B651" i="38"/>
  <c r="B652" i="38"/>
  <c r="B653" i="38"/>
  <c r="B654" i="38"/>
  <c r="B655" i="38"/>
  <c r="B656" i="38"/>
  <c r="B657" i="38"/>
  <c r="B658" i="38"/>
  <c r="B659" i="38"/>
  <c r="B660" i="38"/>
  <c r="B661" i="38"/>
  <c r="B662" i="38"/>
  <c r="B663" i="38"/>
  <c r="B664" i="38"/>
  <c r="B665" i="38"/>
  <c r="B666" i="38"/>
  <c r="B667" i="38"/>
  <c r="B668" i="38"/>
  <c r="B669" i="38"/>
  <c r="B670" i="38"/>
  <c r="B671" i="38"/>
  <c r="B672" i="38"/>
  <c r="B673" i="38"/>
  <c r="B674" i="38"/>
  <c r="B3" i="38"/>
  <c r="Y51" i="36"/>
  <c r="V51" i="36"/>
  <c r="Y51" i="34"/>
  <c r="V51" i="34"/>
  <c r="Y51" i="35"/>
  <c r="V51" i="35"/>
  <c r="Y51" i="33"/>
  <c r="V51" i="33"/>
  <c r="F674" i="38"/>
  <c r="F673" i="38"/>
  <c r="F672" i="38"/>
  <c r="F671" i="38"/>
  <c r="F670" i="38"/>
  <c r="F669" i="38"/>
  <c r="F668" i="38"/>
  <c r="F667" i="38"/>
  <c r="F666" i="38"/>
  <c r="F665" i="38"/>
  <c r="F664" i="38"/>
  <c r="F663" i="38"/>
  <c r="F662" i="38"/>
  <c r="F661" i="38"/>
  <c r="F660" i="38"/>
  <c r="F659" i="38"/>
  <c r="F658" i="38"/>
  <c r="F657" i="38"/>
  <c r="F656" i="38"/>
  <c r="F655" i="38"/>
  <c r="F654" i="38"/>
  <c r="F653" i="38"/>
  <c r="F652" i="38"/>
  <c r="F651" i="38"/>
  <c r="F650" i="38"/>
  <c r="F649" i="38"/>
  <c r="F648" i="38"/>
  <c r="F647" i="38"/>
  <c r="F646" i="38"/>
  <c r="F645" i="38"/>
  <c r="F644" i="38"/>
  <c r="F643" i="38"/>
  <c r="F642" i="38"/>
  <c r="F641" i="38"/>
  <c r="F640" i="38"/>
  <c r="F639" i="38"/>
  <c r="F638" i="38"/>
  <c r="F637" i="38"/>
  <c r="F636" i="38"/>
  <c r="F635" i="38"/>
  <c r="F634" i="38"/>
  <c r="F633" i="38"/>
  <c r="F632" i="38"/>
  <c r="F631" i="38"/>
  <c r="F630" i="38"/>
  <c r="F629" i="38"/>
  <c r="F628" i="38"/>
  <c r="F627" i="38"/>
  <c r="F626" i="38"/>
  <c r="F625" i="38"/>
  <c r="F624" i="38"/>
  <c r="F623" i="38"/>
  <c r="F622" i="38"/>
  <c r="F621" i="38"/>
  <c r="F620" i="38"/>
  <c r="F619" i="38"/>
  <c r="F618" i="38"/>
  <c r="F617" i="38"/>
  <c r="F616" i="38"/>
  <c r="F615" i="38"/>
  <c r="F614" i="38"/>
  <c r="F613" i="38"/>
  <c r="F612" i="38"/>
  <c r="F611" i="38"/>
  <c r="F610" i="38"/>
  <c r="F609" i="38"/>
  <c r="F608" i="38"/>
  <c r="F607" i="38"/>
  <c r="F606" i="38"/>
  <c r="F605" i="38"/>
  <c r="F604" i="38"/>
  <c r="F603" i="38"/>
  <c r="F602" i="38"/>
  <c r="F601" i="38"/>
  <c r="F600" i="38"/>
  <c r="F599" i="38"/>
  <c r="F598" i="38"/>
  <c r="F597" i="38"/>
  <c r="F596" i="38"/>
  <c r="F595" i="38"/>
  <c r="F594" i="38"/>
  <c r="F593" i="38"/>
  <c r="F592" i="38"/>
  <c r="F591" i="38"/>
  <c r="F590" i="38"/>
  <c r="F589" i="38"/>
  <c r="F588" i="38"/>
  <c r="F587" i="38"/>
  <c r="F586" i="38"/>
  <c r="F585" i="38"/>
  <c r="F584" i="38"/>
  <c r="F583" i="38"/>
  <c r="F582" i="38"/>
  <c r="F581" i="38"/>
  <c r="F580" i="38"/>
  <c r="F579" i="38"/>
  <c r="F578" i="38"/>
  <c r="F577" i="38"/>
  <c r="F576" i="38"/>
  <c r="F575" i="38"/>
  <c r="F574" i="38"/>
  <c r="F573" i="38"/>
  <c r="F572" i="38"/>
  <c r="F571" i="38"/>
  <c r="F570" i="38"/>
  <c r="F569" i="38"/>
  <c r="F568" i="38"/>
  <c r="F567" i="38"/>
  <c r="F566" i="38"/>
  <c r="F565" i="38"/>
  <c r="F564" i="38"/>
  <c r="F563" i="38"/>
  <c r="F562" i="38"/>
  <c r="F561" i="38"/>
  <c r="F560" i="38"/>
  <c r="F559" i="38"/>
  <c r="F558" i="38"/>
  <c r="F557" i="38"/>
  <c r="F556" i="38"/>
  <c r="F555" i="38"/>
  <c r="F554" i="38"/>
  <c r="F553" i="38"/>
  <c r="F552" i="38"/>
  <c r="F551" i="38"/>
  <c r="F550" i="38"/>
  <c r="F549" i="38"/>
  <c r="F548" i="38"/>
  <c r="F547" i="38"/>
  <c r="F546" i="38"/>
  <c r="F545" i="38"/>
  <c r="F544" i="38"/>
  <c r="F543" i="38"/>
  <c r="F542" i="38"/>
  <c r="F541" i="38"/>
  <c r="F540" i="38"/>
  <c r="F539" i="38"/>
  <c r="F538" i="38"/>
  <c r="F537" i="38"/>
  <c r="F536" i="38"/>
  <c r="F535" i="38"/>
  <c r="F534" i="38"/>
  <c r="F533" i="38"/>
  <c r="F532" i="38"/>
  <c r="F531" i="38"/>
  <c r="F530" i="38"/>
  <c r="F529" i="38"/>
  <c r="F528" i="38"/>
  <c r="F527" i="38"/>
  <c r="F526" i="38"/>
  <c r="F525" i="38"/>
  <c r="F524" i="38"/>
  <c r="F523" i="38"/>
  <c r="F522" i="38"/>
  <c r="F521" i="38"/>
  <c r="F520" i="38"/>
  <c r="F519" i="38"/>
  <c r="F518" i="38"/>
  <c r="F517" i="38"/>
  <c r="F516" i="38"/>
  <c r="F515" i="38"/>
  <c r="F514" i="38"/>
  <c r="F513" i="38"/>
  <c r="F512" i="38"/>
  <c r="F511" i="38"/>
  <c r="F510" i="38"/>
  <c r="F509" i="38"/>
  <c r="F508" i="38"/>
  <c r="F507" i="38"/>
  <c r="F506" i="38"/>
  <c r="F505" i="38"/>
  <c r="F504" i="38"/>
  <c r="F503" i="38"/>
  <c r="F502" i="38"/>
  <c r="F501" i="38"/>
  <c r="F500" i="38"/>
  <c r="F499" i="38"/>
  <c r="F498" i="38"/>
  <c r="F497" i="38"/>
  <c r="F496" i="38"/>
  <c r="F495" i="38"/>
  <c r="F494" i="38"/>
  <c r="F493" i="38"/>
  <c r="F492" i="38"/>
  <c r="F491" i="38"/>
  <c r="F490" i="38"/>
  <c r="F489" i="38"/>
  <c r="F488" i="38"/>
  <c r="F487" i="38"/>
  <c r="F486" i="38"/>
  <c r="F485" i="38"/>
  <c r="F484" i="38"/>
  <c r="F483" i="38"/>
  <c r="F482" i="38"/>
  <c r="F481" i="38"/>
  <c r="F480" i="38"/>
  <c r="F479" i="38"/>
  <c r="F478" i="38"/>
  <c r="F477" i="38"/>
  <c r="F476" i="38"/>
  <c r="F475" i="38"/>
  <c r="F474" i="38"/>
  <c r="F473" i="38"/>
  <c r="F472" i="38"/>
  <c r="F471" i="38"/>
  <c r="F470" i="38"/>
  <c r="F469" i="38"/>
  <c r="F468" i="38"/>
  <c r="F467" i="38"/>
  <c r="F466" i="38"/>
  <c r="F465" i="38"/>
  <c r="F464" i="38"/>
  <c r="F463" i="38"/>
  <c r="F462" i="38"/>
  <c r="F461" i="38"/>
  <c r="F460" i="38"/>
  <c r="F459" i="38"/>
  <c r="F458" i="38"/>
  <c r="F457" i="38"/>
  <c r="F456" i="38"/>
  <c r="F455" i="38"/>
  <c r="F454" i="38"/>
  <c r="F453" i="38"/>
  <c r="F452" i="38"/>
  <c r="F451" i="38"/>
  <c r="F450" i="38"/>
  <c r="F449" i="38"/>
  <c r="F448" i="38"/>
  <c r="F447" i="38"/>
  <c r="F446" i="38"/>
  <c r="F445" i="38"/>
  <c r="F444" i="38"/>
  <c r="F443" i="38"/>
  <c r="F442" i="38"/>
  <c r="F441" i="38"/>
  <c r="F440" i="38"/>
  <c r="F439" i="38"/>
  <c r="F438" i="38"/>
  <c r="F437" i="38"/>
  <c r="F436" i="38"/>
  <c r="F435" i="38"/>
  <c r="F434" i="38"/>
  <c r="F433" i="38"/>
  <c r="F432" i="38"/>
  <c r="F431" i="38"/>
  <c r="F430" i="38"/>
  <c r="F429" i="38"/>
  <c r="F428" i="38"/>
  <c r="F427" i="38"/>
  <c r="F426" i="38"/>
  <c r="F425" i="38"/>
  <c r="F424" i="38"/>
  <c r="F423" i="38"/>
  <c r="F422" i="38"/>
  <c r="F421" i="38"/>
  <c r="F420" i="38"/>
  <c r="F419" i="38"/>
  <c r="F418" i="38"/>
  <c r="F417" i="38"/>
  <c r="F416" i="38"/>
  <c r="F415" i="38"/>
  <c r="F414" i="38"/>
  <c r="F413" i="38"/>
  <c r="F412" i="38"/>
  <c r="F411" i="38"/>
  <c r="F410" i="38"/>
  <c r="F409" i="38"/>
  <c r="F408" i="38"/>
  <c r="F407" i="38"/>
  <c r="F406" i="38"/>
  <c r="F405" i="38"/>
  <c r="F404" i="38"/>
  <c r="F403" i="38"/>
  <c r="F402" i="38"/>
  <c r="F401" i="38"/>
  <c r="F400" i="38"/>
  <c r="F399" i="38"/>
  <c r="F398" i="38"/>
  <c r="F397" i="38"/>
  <c r="F396" i="38"/>
  <c r="F395" i="38"/>
  <c r="F394" i="38"/>
  <c r="F393" i="38"/>
  <c r="F392" i="38"/>
  <c r="F391" i="38"/>
  <c r="F390" i="38"/>
  <c r="F389" i="38"/>
  <c r="F388" i="38"/>
  <c r="F387" i="38"/>
  <c r="F386" i="38"/>
  <c r="F385" i="38"/>
  <c r="F384" i="38"/>
  <c r="F383" i="38"/>
  <c r="F382" i="38"/>
  <c r="F381" i="38"/>
  <c r="F380" i="38"/>
  <c r="F379" i="38"/>
  <c r="F378" i="38"/>
  <c r="F377" i="38"/>
  <c r="F376" i="38"/>
  <c r="F375" i="38"/>
  <c r="F374" i="38"/>
  <c r="F373" i="38"/>
  <c r="F372" i="38"/>
  <c r="F371" i="38"/>
  <c r="F370" i="38"/>
  <c r="F369" i="38"/>
  <c r="F368" i="38"/>
  <c r="F367" i="38"/>
  <c r="F366" i="38"/>
  <c r="F365" i="38"/>
  <c r="F364" i="38"/>
  <c r="F363" i="38"/>
  <c r="F362" i="38"/>
  <c r="F361" i="38"/>
  <c r="F360" i="38"/>
  <c r="F359" i="38"/>
  <c r="F358" i="38"/>
  <c r="F357" i="38"/>
  <c r="F356" i="38"/>
  <c r="F355" i="38"/>
  <c r="F354" i="38"/>
  <c r="F353" i="38"/>
  <c r="F352" i="38"/>
  <c r="F351" i="38"/>
  <c r="F350" i="38"/>
  <c r="F349" i="38"/>
  <c r="F348" i="38"/>
  <c r="F347" i="38"/>
  <c r="F346" i="38"/>
  <c r="F345" i="38"/>
  <c r="F344" i="38"/>
  <c r="F343" i="38"/>
  <c r="F342" i="38"/>
  <c r="F341" i="38"/>
  <c r="F340" i="38"/>
  <c r="F339" i="38"/>
  <c r="F338" i="38"/>
  <c r="F337" i="38"/>
  <c r="F336" i="38"/>
  <c r="F335" i="38"/>
  <c r="F334" i="38"/>
  <c r="F333" i="38"/>
  <c r="F332" i="38"/>
  <c r="F331" i="38"/>
  <c r="F330" i="38"/>
  <c r="F329" i="38"/>
  <c r="F328" i="38"/>
  <c r="F327" i="38"/>
  <c r="F326" i="38"/>
  <c r="F325" i="38"/>
  <c r="F324" i="38"/>
  <c r="F323" i="38"/>
  <c r="F322" i="38"/>
  <c r="F321" i="38"/>
  <c r="F320" i="38"/>
  <c r="F319" i="38"/>
  <c r="F318" i="38"/>
  <c r="F317" i="38"/>
  <c r="F316" i="38"/>
  <c r="F315" i="38"/>
  <c r="F314" i="38"/>
  <c r="F313" i="38"/>
  <c r="F312" i="38"/>
  <c r="F311" i="38"/>
  <c r="F310" i="38"/>
  <c r="F309" i="38"/>
  <c r="F308" i="38"/>
  <c r="F307" i="38"/>
  <c r="F306" i="38"/>
  <c r="F305" i="38"/>
  <c r="F304" i="38"/>
  <c r="F303" i="38"/>
  <c r="F302" i="38"/>
  <c r="F301" i="38"/>
  <c r="F300" i="38"/>
  <c r="F299" i="38"/>
  <c r="F298" i="38"/>
  <c r="F297" i="38"/>
  <c r="F296" i="38"/>
  <c r="F295" i="38"/>
  <c r="F294" i="38"/>
  <c r="F293" i="38"/>
  <c r="F292" i="38"/>
  <c r="F291" i="38"/>
  <c r="F290" i="38"/>
  <c r="F289" i="38"/>
  <c r="F288" i="38"/>
  <c r="F287" i="38"/>
  <c r="F286" i="38"/>
  <c r="F285" i="38"/>
  <c r="F284" i="38"/>
  <c r="F283" i="38"/>
  <c r="F282" i="38"/>
  <c r="F281" i="38"/>
  <c r="F280" i="38"/>
  <c r="F279" i="38"/>
  <c r="F278" i="38"/>
  <c r="F277" i="38"/>
  <c r="F276" i="38"/>
  <c r="F275" i="38"/>
  <c r="F274" i="38"/>
  <c r="F273" i="38"/>
  <c r="F272" i="38"/>
  <c r="F271" i="38"/>
  <c r="F270" i="38"/>
  <c r="F269" i="38"/>
  <c r="F268" i="38"/>
  <c r="F267" i="38"/>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F139" i="38"/>
  <c r="F138" i="38"/>
  <c r="F137" i="38"/>
  <c r="F136" i="38"/>
  <c r="F135" i="38"/>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I16" i="38"/>
  <c r="F16" i="38"/>
  <c r="F15" i="38"/>
  <c r="F14" i="38"/>
  <c r="F13" i="38"/>
  <c r="F12" i="38"/>
  <c r="F11" i="38"/>
  <c r="F10" i="38"/>
  <c r="F9" i="38"/>
  <c r="F8" i="38"/>
  <c r="F7" i="38"/>
  <c r="F6" i="38"/>
  <c r="F5" i="38"/>
  <c r="F4" i="38"/>
  <c r="F3" i="38"/>
  <c r="R761" i="36"/>
  <c r="Q761" i="36"/>
  <c r="R760" i="36"/>
  <c r="Q760" i="36"/>
  <c r="R759" i="36"/>
  <c r="Q759" i="36"/>
  <c r="R758" i="36"/>
  <c r="Q758" i="36"/>
  <c r="R757" i="36"/>
  <c r="Q757" i="36"/>
  <c r="R756" i="36"/>
  <c r="Q756" i="36"/>
  <c r="R755" i="36"/>
  <c r="Q755" i="36"/>
  <c r="R754" i="36"/>
  <c r="Q754" i="36"/>
  <c r="R753" i="36"/>
  <c r="Q753" i="36"/>
  <c r="R752" i="36"/>
  <c r="Q752" i="36"/>
  <c r="R751" i="36"/>
  <c r="Q751" i="36"/>
  <c r="R750" i="36"/>
  <c r="Q750" i="36"/>
  <c r="R749" i="36"/>
  <c r="Q749" i="36"/>
  <c r="R748" i="36"/>
  <c r="Q748" i="36"/>
  <c r="R747" i="36"/>
  <c r="Q747" i="36"/>
  <c r="R746" i="36"/>
  <c r="Q746" i="36"/>
  <c r="R745" i="36"/>
  <c r="Q745" i="36"/>
  <c r="R744" i="36"/>
  <c r="Q744" i="36"/>
  <c r="R743" i="36"/>
  <c r="Q743" i="36"/>
  <c r="R742" i="36"/>
  <c r="Q742" i="36"/>
  <c r="R741" i="36"/>
  <c r="Q741" i="36"/>
  <c r="R740" i="36"/>
  <c r="Q740" i="36"/>
  <c r="R739" i="36"/>
  <c r="Q739" i="36"/>
  <c r="R738" i="36"/>
  <c r="Q738" i="36"/>
  <c r="R737" i="36"/>
  <c r="Q737" i="36"/>
  <c r="R736" i="36"/>
  <c r="Q736" i="36"/>
  <c r="R735" i="36"/>
  <c r="Q735" i="36"/>
  <c r="R734" i="36"/>
  <c r="Q734" i="36"/>
  <c r="R733" i="36"/>
  <c r="Q733" i="36"/>
  <c r="R732" i="36"/>
  <c r="Q732" i="36"/>
  <c r="R731" i="36"/>
  <c r="Q731" i="36"/>
  <c r="R730" i="36"/>
  <c r="Q730" i="36"/>
  <c r="R729" i="36"/>
  <c r="Q729" i="36"/>
  <c r="R728" i="36"/>
  <c r="Q728" i="36"/>
  <c r="R727" i="36"/>
  <c r="Q727" i="36"/>
  <c r="R726" i="36"/>
  <c r="Q726" i="36"/>
  <c r="R725" i="36"/>
  <c r="Q725" i="36"/>
  <c r="R724" i="36"/>
  <c r="Q724" i="36"/>
  <c r="R723" i="36"/>
  <c r="Q723" i="36"/>
  <c r="R722" i="36"/>
  <c r="Q722" i="36"/>
  <c r="R721" i="36"/>
  <c r="Q721" i="36"/>
  <c r="R720" i="36"/>
  <c r="Q720" i="36"/>
  <c r="R719" i="36"/>
  <c r="Q719" i="36"/>
  <c r="R718" i="36"/>
  <c r="Q718" i="36"/>
  <c r="R717" i="36"/>
  <c r="Q717" i="36"/>
  <c r="R716" i="36"/>
  <c r="Q716" i="36"/>
  <c r="R715" i="36"/>
  <c r="Q715" i="36"/>
  <c r="R714" i="36"/>
  <c r="Q714" i="36"/>
  <c r="R713" i="36"/>
  <c r="Q713" i="36"/>
  <c r="R712" i="36"/>
  <c r="Q712" i="36"/>
  <c r="R711" i="36"/>
  <c r="Q711" i="36"/>
  <c r="R710" i="36"/>
  <c r="Q710" i="36"/>
  <c r="R709" i="36"/>
  <c r="Q709" i="36"/>
  <c r="R708" i="36"/>
  <c r="Q708" i="36"/>
  <c r="R707" i="36"/>
  <c r="Q707" i="36"/>
  <c r="R706" i="36"/>
  <c r="Q706" i="36"/>
  <c r="R705" i="36"/>
  <c r="Q705" i="36"/>
  <c r="R704" i="36"/>
  <c r="Q704" i="36"/>
  <c r="R703" i="36"/>
  <c r="Q703" i="36"/>
  <c r="R702" i="36"/>
  <c r="Q702" i="36"/>
  <c r="R701" i="36"/>
  <c r="Q701" i="36"/>
  <c r="R700" i="36"/>
  <c r="Q700" i="36"/>
  <c r="R699" i="36"/>
  <c r="Q699" i="36"/>
  <c r="R698" i="36"/>
  <c r="Q698" i="36"/>
  <c r="R697" i="36"/>
  <c r="Q697" i="36"/>
  <c r="R696" i="36"/>
  <c r="Q696" i="36"/>
  <c r="R695" i="36"/>
  <c r="Q695" i="36"/>
  <c r="R694" i="36"/>
  <c r="Q694" i="36"/>
  <c r="R693" i="36"/>
  <c r="Q693" i="36"/>
  <c r="R692" i="36"/>
  <c r="Q692" i="36"/>
  <c r="R691" i="36"/>
  <c r="Q691" i="36"/>
  <c r="R690" i="36"/>
  <c r="Q690" i="36"/>
  <c r="R689" i="36"/>
  <c r="Q689" i="36"/>
  <c r="R688" i="36"/>
  <c r="Q688" i="36"/>
  <c r="R687" i="36"/>
  <c r="Q687" i="36"/>
  <c r="R686" i="36"/>
  <c r="Q686" i="36"/>
  <c r="R685" i="36"/>
  <c r="Q685" i="36"/>
  <c r="R684" i="36"/>
  <c r="Q684" i="36"/>
  <c r="R683" i="36"/>
  <c r="Q683" i="36"/>
  <c r="R682" i="36"/>
  <c r="Q682" i="36"/>
  <c r="R681" i="36"/>
  <c r="Q681" i="36"/>
  <c r="R680" i="36"/>
  <c r="Q680" i="36"/>
  <c r="R679" i="36"/>
  <c r="Q679" i="36"/>
  <c r="R678" i="36"/>
  <c r="Q678" i="36"/>
  <c r="R677" i="36"/>
  <c r="Q677" i="36"/>
  <c r="R676" i="36"/>
  <c r="Q676" i="36"/>
  <c r="R675" i="36"/>
  <c r="Q675" i="36"/>
  <c r="R674" i="36"/>
  <c r="Q674" i="36"/>
  <c r="R673" i="36"/>
  <c r="Q673" i="36"/>
  <c r="R672" i="36"/>
  <c r="Q672" i="36"/>
  <c r="R671" i="36"/>
  <c r="Q671" i="36"/>
  <c r="R670" i="36"/>
  <c r="Q670" i="36"/>
  <c r="R669" i="36"/>
  <c r="Q669" i="36"/>
  <c r="R668" i="36"/>
  <c r="Q668" i="36"/>
  <c r="R667" i="36"/>
  <c r="Q667" i="36"/>
  <c r="R666" i="36"/>
  <c r="Q666" i="36"/>
  <c r="R665" i="36"/>
  <c r="Q665" i="36"/>
  <c r="R664" i="36"/>
  <c r="Q664" i="36"/>
  <c r="R663" i="36"/>
  <c r="Q663" i="36"/>
  <c r="R662" i="36"/>
  <c r="Q662" i="36"/>
  <c r="R661" i="36"/>
  <c r="Q661" i="36"/>
  <c r="R660" i="36"/>
  <c r="Q660" i="36"/>
  <c r="R659" i="36"/>
  <c r="Q659" i="36"/>
  <c r="R658" i="36"/>
  <c r="Q658" i="36"/>
  <c r="R657" i="36"/>
  <c r="Q657" i="36"/>
  <c r="R656" i="36"/>
  <c r="Q656" i="36"/>
  <c r="R655" i="36"/>
  <c r="Q655" i="36"/>
  <c r="R654" i="36"/>
  <c r="Q654" i="36"/>
  <c r="R653" i="36"/>
  <c r="Q653" i="36"/>
  <c r="R652" i="36"/>
  <c r="Q652" i="36"/>
  <c r="R651" i="36"/>
  <c r="Q651" i="36"/>
  <c r="R650" i="36"/>
  <c r="Q650" i="36"/>
  <c r="R649" i="36"/>
  <c r="Q649" i="36"/>
  <c r="R648" i="36"/>
  <c r="Q648" i="36"/>
  <c r="R647" i="36"/>
  <c r="Q647" i="36"/>
  <c r="R646" i="36"/>
  <c r="Q646" i="36"/>
  <c r="R645" i="36"/>
  <c r="Q645" i="36"/>
  <c r="R644" i="36"/>
  <c r="Q644" i="36"/>
  <c r="R643" i="36"/>
  <c r="Q643" i="36"/>
  <c r="R642" i="36"/>
  <c r="Q642" i="36"/>
  <c r="R641" i="36"/>
  <c r="Q641" i="36"/>
  <c r="R640" i="36"/>
  <c r="Q640" i="36"/>
  <c r="R639" i="36"/>
  <c r="Q639" i="36"/>
  <c r="R638" i="36"/>
  <c r="Q638" i="36"/>
  <c r="R637" i="36"/>
  <c r="Q637" i="36"/>
  <c r="R636" i="36"/>
  <c r="Q636" i="36"/>
  <c r="R635" i="36"/>
  <c r="Q635" i="36"/>
  <c r="R634" i="36"/>
  <c r="Q634" i="36"/>
  <c r="R633" i="36"/>
  <c r="Q633" i="36"/>
  <c r="R632" i="36"/>
  <c r="Q632" i="36"/>
  <c r="R631" i="36"/>
  <c r="Q631" i="36"/>
  <c r="R630" i="36"/>
  <c r="Q630" i="36"/>
  <c r="R629" i="36"/>
  <c r="Q629" i="36"/>
  <c r="R628" i="36"/>
  <c r="Q628" i="36"/>
  <c r="R627" i="36"/>
  <c r="Q627" i="36"/>
  <c r="R626" i="36"/>
  <c r="Q626" i="36"/>
  <c r="R625" i="36"/>
  <c r="Q625" i="36"/>
  <c r="R624" i="36"/>
  <c r="Q624" i="36"/>
  <c r="R623" i="36"/>
  <c r="Q623" i="36"/>
  <c r="R622" i="36"/>
  <c r="Q622" i="36"/>
  <c r="R621" i="36"/>
  <c r="Q621" i="36"/>
  <c r="R620" i="36"/>
  <c r="Q620" i="36"/>
  <c r="R619" i="36"/>
  <c r="Q619" i="36"/>
  <c r="R618" i="36"/>
  <c r="Q618" i="36"/>
  <c r="R617" i="36"/>
  <c r="Q617" i="36"/>
  <c r="R616" i="36"/>
  <c r="Q616" i="36"/>
  <c r="R615" i="36"/>
  <c r="Q615" i="36"/>
  <c r="R614" i="36"/>
  <c r="Q614" i="36"/>
  <c r="R613" i="36"/>
  <c r="Q613" i="36"/>
  <c r="R612" i="36"/>
  <c r="Q612" i="36"/>
  <c r="R611" i="36"/>
  <c r="Q611" i="36"/>
  <c r="R610" i="36"/>
  <c r="Q610" i="36"/>
  <c r="R609" i="36"/>
  <c r="Q609" i="36"/>
  <c r="R608" i="36"/>
  <c r="Q608" i="36"/>
  <c r="R607" i="36"/>
  <c r="Q607" i="36"/>
  <c r="R606" i="36"/>
  <c r="Q606" i="36"/>
  <c r="R605" i="36"/>
  <c r="Q605" i="36"/>
  <c r="R604" i="36"/>
  <c r="Q604" i="36"/>
  <c r="R603" i="36"/>
  <c r="Q603" i="36"/>
  <c r="R602" i="36"/>
  <c r="Q602" i="36"/>
  <c r="R601" i="36"/>
  <c r="Q601" i="36"/>
  <c r="R600" i="36"/>
  <c r="Q600" i="36"/>
  <c r="R599" i="36"/>
  <c r="Q599" i="36"/>
  <c r="R598" i="36"/>
  <c r="Q598" i="36"/>
  <c r="R597" i="36"/>
  <c r="Q597" i="36"/>
  <c r="R596" i="36"/>
  <c r="Q596" i="36"/>
  <c r="R595" i="36"/>
  <c r="Q595" i="36"/>
  <c r="R594" i="36"/>
  <c r="Q594" i="36"/>
  <c r="R593" i="36"/>
  <c r="Q593" i="36"/>
  <c r="R592" i="36"/>
  <c r="Q592" i="36"/>
  <c r="R591" i="36"/>
  <c r="Q591" i="36"/>
  <c r="R590" i="36"/>
  <c r="Q590" i="36"/>
  <c r="R589" i="36"/>
  <c r="Q589" i="36"/>
  <c r="R588" i="36"/>
  <c r="Q588" i="36"/>
  <c r="R587" i="36"/>
  <c r="Q587" i="36"/>
  <c r="R586" i="36"/>
  <c r="Q586" i="36"/>
  <c r="R585" i="36"/>
  <c r="Q585" i="36"/>
  <c r="R584" i="36"/>
  <c r="Q584" i="36"/>
  <c r="R583" i="36"/>
  <c r="Q583" i="36"/>
  <c r="R582" i="36"/>
  <c r="Q582" i="36"/>
  <c r="R581" i="36"/>
  <c r="Q581" i="36"/>
  <c r="R580" i="36"/>
  <c r="Q580" i="36"/>
  <c r="R579" i="36"/>
  <c r="Q579" i="36"/>
  <c r="R578" i="36"/>
  <c r="Q578" i="36"/>
  <c r="R577" i="36"/>
  <c r="Q577" i="36"/>
  <c r="R576" i="36"/>
  <c r="Q576" i="36"/>
  <c r="R575" i="36"/>
  <c r="Q575" i="36"/>
  <c r="R574" i="36"/>
  <c r="Q574" i="36"/>
  <c r="R573" i="36"/>
  <c r="Q573" i="36"/>
  <c r="R572" i="36"/>
  <c r="Q572" i="36"/>
  <c r="R571" i="36"/>
  <c r="Q571" i="36"/>
  <c r="R570" i="36"/>
  <c r="Q570" i="36"/>
  <c r="R569" i="36"/>
  <c r="Q569" i="36"/>
  <c r="R568" i="36"/>
  <c r="Q568" i="36"/>
  <c r="R567" i="36"/>
  <c r="Q567" i="36"/>
  <c r="R566" i="36"/>
  <c r="Q566" i="36"/>
  <c r="R565" i="36"/>
  <c r="Q565" i="36"/>
  <c r="R564" i="36"/>
  <c r="Q564" i="36"/>
  <c r="R563" i="36"/>
  <c r="Q563" i="36"/>
  <c r="R562" i="36"/>
  <c r="Q562" i="36"/>
  <c r="R561" i="36"/>
  <c r="Q561" i="36"/>
  <c r="R560" i="36"/>
  <c r="Q560" i="36"/>
  <c r="R559" i="36"/>
  <c r="Q559" i="36"/>
  <c r="R558" i="36"/>
  <c r="Q558" i="36"/>
  <c r="R557" i="36"/>
  <c r="Q557" i="36"/>
  <c r="R556" i="36"/>
  <c r="Q556" i="36"/>
  <c r="R555" i="36"/>
  <c r="Q555" i="36"/>
  <c r="R554" i="36"/>
  <c r="Q554" i="36"/>
  <c r="R553" i="36"/>
  <c r="Q553" i="36"/>
  <c r="R552" i="36"/>
  <c r="Q552" i="36"/>
  <c r="R551" i="36"/>
  <c r="Q551" i="36"/>
  <c r="R550" i="36"/>
  <c r="Q550" i="36"/>
  <c r="R549" i="36"/>
  <c r="Q549" i="36"/>
  <c r="R548" i="36"/>
  <c r="Q548" i="36"/>
  <c r="R547" i="36"/>
  <c r="Q547" i="36"/>
  <c r="R546" i="36"/>
  <c r="Q546" i="36"/>
  <c r="R545" i="36"/>
  <c r="Q545" i="36"/>
  <c r="R544" i="36"/>
  <c r="Q544" i="36"/>
  <c r="R543" i="36"/>
  <c r="Q543" i="36"/>
  <c r="R542" i="36"/>
  <c r="Q542" i="36"/>
  <c r="R541" i="36"/>
  <c r="Q541" i="36"/>
  <c r="R540" i="36"/>
  <c r="Q540" i="36"/>
  <c r="R539" i="36"/>
  <c r="Q539" i="36"/>
  <c r="R538" i="36"/>
  <c r="Q538" i="36"/>
  <c r="R537" i="36"/>
  <c r="Q537" i="36"/>
  <c r="R536" i="36"/>
  <c r="Q536" i="36"/>
  <c r="R535" i="36"/>
  <c r="Q535" i="36"/>
  <c r="R534" i="36"/>
  <c r="Q534" i="36"/>
  <c r="R533" i="36"/>
  <c r="Q533" i="36"/>
  <c r="R532" i="36"/>
  <c r="Q532" i="36"/>
  <c r="R531" i="36"/>
  <c r="Q531" i="36"/>
  <c r="R530" i="36"/>
  <c r="Q530" i="36"/>
  <c r="R529" i="36"/>
  <c r="Q529" i="36"/>
  <c r="R528" i="36"/>
  <c r="Q528" i="36"/>
  <c r="R527" i="36"/>
  <c r="Q527" i="36"/>
  <c r="R526" i="36"/>
  <c r="Q526" i="36"/>
  <c r="R525" i="36"/>
  <c r="Q525" i="36"/>
  <c r="R524" i="36"/>
  <c r="Q524" i="36"/>
  <c r="R523" i="36"/>
  <c r="Q523" i="36"/>
  <c r="R522" i="36"/>
  <c r="Q522" i="36"/>
  <c r="R521" i="36"/>
  <c r="Q521" i="36"/>
  <c r="R520" i="36"/>
  <c r="Q520" i="36"/>
  <c r="R519" i="36"/>
  <c r="Q519" i="36"/>
  <c r="R518" i="36"/>
  <c r="Q518" i="36"/>
  <c r="R517" i="36"/>
  <c r="Q517" i="36"/>
  <c r="R516" i="36"/>
  <c r="Q516" i="36"/>
  <c r="R515" i="36"/>
  <c r="Q515" i="36"/>
  <c r="R514" i="36"/>
  <c r="Q514" i="36"/>
  <c r="R513" i="36"/>
  <c r="Q513" i="36"/>
  <c r="R512" i="36"/>
  <c r="Q512" i="36"/>
  <c r="R511" i="36"/>
  <c r="Q511" i="36"/>
  <c r="R510" i="36"/>
  <c r="Q510" i="36"/>
  <c r="R509" i="36"/>
  <c r="Q509" i="36"/>
  <c r="R508" i="36"/>
  <c r="Q508" i="36"/>
  <c r="R507" i="36"/>
  <c r="Q507" i="36"/>
  <c r="R506" i="36"/>
  <c r="Q506" i="36"/>
  <c r="R505" i="36"/>
  <c r="Q505" i="36"/>
  <c r="R504" i="36"/>
  <c r="Q504" i="36"/>
  <c r="R503" i="36"/>
  <c r="Q503" i="36"/>
  <c r="R502" i="36"/>
  <c r="Q502" i="36"/>
  <c r="R501" i="36"/>
  <c r="Q501" i="36"/>
  <c r="R500" i="36"/>
  <c r="Q500" i="36"/>
  <c r="R499" i="36"/>
  <c r="Q499" i="36"/>
  <c r="R498" i="36"/>
  <c r="Q498" i="36"/>
  <c r="R497" i="36"/>
  <c r="Q497" i="36"/>
  <c r="R496" i="36"/>
  <c r="Q496" i="36"/>
  <c r="R495" i="36"/>
  <c r="Q495" i="36"/>
  <c r="R494" i="36"/>
  <c r="Q494" i="36"/>
  <c r="R493" i="36"/>
  <c r="Q493" i="36"/>
  <c r="R492" i="36"/>
  <c r="Q492" i="36"/>
  <c r="R491" i="36"/>
  <c r="Q491" i="36"/>
  <c r="R490" i="36"/>
  <c r="Q490" i="36"/>
  <c r="R489" i="36"/>
  <c r="Q489" i="36"/>
  <c r="R488" i="36"/>
  <c r="Q488" i="36"/>
  <c r="R487" i="36"/>
  <c r="Q487" i="36"/>
  <c r="R486" i="36"/>
  <c r="Q486" i="36"/>
  <c r="R485" i="36"/>
  <c r="Q485" i="36"/>
  <c r="R484" i="36"/>
  <c r="Q484" i="36"/>
  <c r="R483" i="36"/>
  <c r="Q483" i="36"/>
  <c r="R482" i="36"/>
  <c r="Q482" i="36"/>
  <c r="R481" i="36"/>
  <c r="Q481" i="36"/>
  <c r="R480" i="36"/>
  <c r="Q480" i="36"/>
  <c r="R479" i="36"/>
  <c r="Q479" i="36"/>
  <c r="R478" i="36"/>
  <c r="Q478" i="36"/>
  <c r="R477" i="36"/>
  <c r="Q477" i="36"/>
  <c r="R476" i="36"/>
  <c r="Q476" i="36"/>
  <c r="R475" i="36"/>
  <c r="Q475" i="36"/>
  <c r="R474" i="36"/>
  <c r="Q474" i="36"/>
  <c r="R473" i="36"/>
  <c r="Q473" i="36"/>
  <c r="R472" i="36"/>
  <c r="Q472" i="36"/>
  <c r="R471" i="36"/>
  <c r="Q471" i="36"/>
  <c r="R470" i="36"/>
  <c r="Q470" i="36"/>
  <c r="R469" i="36"/>
  <c r="Q469" i="36"/>
  <c r="R468" i="36"/>
  <c r="Q468" i="36"/>
  <c r="R467" i="36"/>
  <c r="Q467" i="36"/>
  <c r="R466" i="36"/>
  <c r="Q466" i="36"/>
  <c r="R465" i="36"/>
  <c r="Q465" i="36"/>
  <c r="R464" i="36"/>
  <c r="Q464" i="36"/>
  <c r="R463" i="36"/>
  <c r="Q463" i="36"/>
  <c r="R462" i="36"/>
  <c r="Q462" i="36"/>
  <c r="R461" i="36"/>
  <c r="Q461" i="36"/>
  <c r="R460" i="36"/>
  <c r="Q460" i="36"/>
  <c r="R459" i="36"/>
  <c r="Q459" i="36"/>
  <c r="R458" i="36"/>
  <c r="Q458" i="36"/>
  <c r="R457" i="36"/>
  <c r="Q457" i="36"/>
  <c r="R456" i="36"/>
  <c r="Q456" i="36"/>
  <c r="R455" i="36"/>
  <c r="Q455" i="36"/>
  <c r="R454" i="36"/>
  <c r="Q454" i="36"/>
  <c r="R453" i="36"/>
  <c r="Q453" i="36"/>
  <c r="R452" i="36"/>
  <c r="Q452" i="36"/>
  <c r="R451" i="36"/>
  <c r="Q451" i="36"/>
  <c r="R450" i="36"/>
  <c r="Q450" i="36"/>
  <c r="R449" i="36"/>
  <c r="Q449" i="36"/>
  <c r="R448" i="36"/>
  <c r="Q448" i="36"/>
  <c r="R447" i="36"/>
  <c r="Q447" i="36"/>
  <c r="R446" i="36"/>
  <c r="Q446" i="36"/>
  <c r="R445" i="36"/>
  <c r="Q445" i="36"/>
  <c r="R444" i="36"/>
  <c r="Q444" i="36"/>
  <c r="R443" i="36"/>
  <c r="Q443" i="36"/>
  <c r="R442" i="36"/>
  <c r="Q442" i="36"/>
  <c r="R441" i="36"/>
  <c r="Q441" i="36"/>
  <c r="R440" i="36"/>
  <c r="Q440" i="36"/>
  <c r="R439" i="36"/>
  <c r="Q439" i="36"/>
  <c r="R438" i="36"/>
  <c r="Q438" i="36"/>
  <c r="R437" i="36"/>
  <c r="Q437" i="36"/>
  <c r="R436" i="36"/>
  <c r="Q436" i="36"/>
  <c r="R435" i="36"/>
  <c r="Q435" i="36"/>
  <c r="R434" i="36"/>
  <c r="Q434" i="36"/>
  <c r="R433" i="36"/>
  <c r="Q433" i="36"/>
  <c r="R432" i="36"/>
  <c r="Q432" i="36"/>
  <c r="R431" i="36"/>
  <c r="Q431" i="36"/>
  <c r="R430" i="36"/>
  <c r="Q430" i="36"/>
  <c r="R429" i="36"/>
  <c r="Q429" i="36"/>
  <c r="R428" i="36"/>
  <c r="Q428" i="36"/>
  <c r="R427" i="36"/>
  <c r="Q427" i="36"/>
  <c r="R426" i="36"/>
  <c r="Q426" i="36"/>
  <c r="R425" i="36"/>
  <c r="Q425" i="36"/>
  <c r="R424" i="36"/>
  <c r="Q424" i="36"/>
  <c r="R423" i="36"/>
  <c r="Q423" i="36"/>
  <c r="R422" i="36"/>
  <c r="Q422" i="36"/>
  <c r="R421" i="36"/>
  <c r="Q421" i="36"/>
  <c r="R420" i="36"/>
  <c r="Q420" i="36"/>
  <c r="R419" i="36"/>
  <c r="Q419" i="36"/>
  <c r="R418" i="36"/>
  <c r="Q418" i="36"/>
  <c r="R417" i="36"/>
  <c r="Q417" i="36"/>
  <c r="R416" i="36"/>
  <c r="Q416" i="36"/>
  <c r="R415" i="36"/>
  <c r="Q415" i="36"/>
  <c r="R414" i="36"/>
  <c r="Q414" i="36"/>
  <c r="R413" i="36"/>
  <c r="Q413" i="36"/>
  <c r="R412" i="36"/>
  <c r="Q412" i="36"/>
  <c r="R411" i="36"/>
  <c r="Q411" i="36"/>
  <c r="R410" i="36"/>
  <c r="Q410" i="36"/>
  <c r="R409" i="36"/>
  <c r="Q409" i="36"/>
  <c r="R408" i="36"/>
  <c r="Q408" i="36"/>
  <c r="R407" i="36"/>
  <c r="Q407" i="36"/>
  <c r="R406" i="36"/>
  <c r="Q406" i="36"/>
  <c r="R405" i="36"/>
  <c r="Q405" i="36"/>
  <c r="R404" i="36"/>
  <c r="Q404" i="36"/>
  <c r="R403" i="36"/>
  <c r="Q403" i="36"/>
  <c r="R402" i="36"/>
  <c r="Q402" i="36"/>
  <c r="R401" i="36"/>
  <c r="Q401" i="36"/>
  <c r="R400" i="36"/>
  <c r="Q400" i="36"/>
  <c r="R399" i="36"/>
  <c r="Q399" i="36"/>
  <c r="R398" i="36"/>
  <c r="Q398" i="36"/>
  <c r="R397" i="36"/>
  <c r="Q397" i="36"/>
  <c r="R396" i="36"/>
  <c r="Q396" i="36"/>
  <c r="R395" i="36"/>
  <c r="Q395" i="36"/>
  <c r="R394" i="36"/>
  <c r="Q394" i="36"/>
  <c r="R393" i="36"/>
  <c r="Q393" i="36"/>
  <c r="R392" i="36"/>
  <c r="Q392" i="36"/>
  <c r="R391" i="36"/>
  <c r="Q391" i="36"/>
  <c r="R390" i="36"/>
  <c r="Q390" i="36"/>
  <c r="R389" i="36"/>
  <c r="Q389" i="36"/>
  <c r="R388" i="36"/>
  <c r="Q388" i="36"/>
  <c r="R387" i="36"/>
  <c r="Q387" i="36"/>
  <c r="R386" i="36"/>
  <c r="Q386" i="36"/>
  <c r="R385" i="36"/>
  <c r="Q385" i="36"/>
  <c r="R384" i="36"/>
  <c r="Q384" i="36"/>
  <c r="R383" i="36"/>
  <c r="Q383" i="36"/>
  <c r="R382" i="36"/>
  <c r="Q382" i="36"/>
  <c r="R381" i="36"/>
  <c r="Q381" i="36"/>
  <c r="R380" i="36"/>
  <c r="Q380" i="36"/>
  <c r="R379" i="36"/>
  <c r="Q379" i="36"/>
  <c r="R378" i="36"/>
  <c r="Q378" i="36"/>
  <c r="R377" i="36"/>
  <c r="Q377" i="36"/>
  <c r="R376" i="36"/>
  <c r="Q376" i="36"/>
  <c r="R375" i="36"/>
  <c r="Q375" i="36"/>
  <c r="R374" i="36"/>
  <c r="Q374" i="36"/>
  <c r="R373" i="36"/>
  <c r="Q373" i="36"/>
  <c r="R372" i="36"/>
  <c r="Q372" i="36"/>
  <c r="R371" i="36"/>
  <c r="Q371" i="36"/>
  <c r="R370" i="36"/>
  <c r="Q370" i="36"/>
  <c r="R369" i="36"/>
  <c r="Q369" i="36"/>
  <c r="R368" i="36"/>
  <c r="Q368" i="36"/>
  <c r="R367" i="36"/>
  <c r="Q367" i="36"/>
  <c r="R366" i="36"/>
  <c r="Q366" i="36"/>
  <c r="R365" i="36"/>
  <c r="Q365" i="36"/>
  <c r="R364" i="36"/>
  <c r="Q364" i="36"/>
  <c r="R363" i="36"/>
  <c r="Q363" i="36"/>
  <c r="R362" i="36"/>
  <c r="Q362" i="36"/>
  <c r="R361" i="36"/>
  <c r="Q361" i="36"/>
  <c r="R360" i="36"/>
  <c r="Q360" i="36"/>
  <c r="R359" i="36"/>
  <c r="Q359" i="36"/>
  <c r="R358" i="36"/>
  <c r="Q358" i="36"/>
  <c r="R357" i="36"/>
  <c r="Q357" i="36"/>
  <c r="R356" i="36"/>
  <c r="Q356" i="36"/>
  <c r="R355" i="36"/>
  <c r="Q355" i="36"/>
  <c r="R354" i="36"/>
  <c r="Q354" i="36"/>
  <c r="R353" i="36"/>
  <c r="Q353" i="36"/>
  <c r="R352" i="36"/>
  <c r="Q352" i="36"/>
  <c r="R351" i="36"/>
  <c r="Q351" i="36"/>
  <c r="R350" i="36"/>
  <c r="Q350" i="36"/>
  <c r="R349" i="36"/>
  <c r="Q349" i="36"/>
  <c r="R348" i="36"/>
  <c r="Q348" i="36"/>
  <c r="R347" i="36"/>
  <c r="Q347" i="36"/>
  <c r="R346" i="36"/>
  <c r="Q346" i="36"/>
  <c r="R345" i="36"/>
  <c r="Q345" i="36"/>
  <c r="R344" i="36"/>
  <c r="Q344" i="36"/>
  <c r="R343" i="36"/>
  <c r="Q343" i="36"/>
  <c r="R342" i="36"/>
  <c r="Q342" i="36"/>
  <c r="R341" i="36"/>
  <c r="Q341" i="36"/>
  <c r="R340" i="36"/>
  <c r="Q340" i="36"/>
  <c r="R339" i="36"/>
  <c r="Q339" i="36"/>
  <c r="R338" i="36"/>
  <c r="Q338" i="36"/>
  <c r="R337" i="36"/>
  <c r="Q337" i="36"/>
  <c r="R336" i="36"/>
  <c r="Q336" i="36"/>
  <c r="R335" i="36"/>
  <c r="Q335" i="36"/>
  <c r="R334" i="36"/>
  <c r="Q334" i="36"/>
  <c r="R333" i="36"/>
  <c r="Q333" i="36"/>
  <c r="R332" i="36"/>
  <c r="Q332" i="36"/>
  <c r="R331" i="36"/>
  <c r="Q331" i="36"/>
  <c r="R330" i="36"/>
  <c r="Q330" i="36"/>
  <c r="R329" i="36"/>
  <c r="Q329" i="36"/>
  <c r="R328" i="36"/>
  <c r="Q328" i="36"/>
  <c r="R327" i="36"/>
  <c r="Q327" i="36"/>
  <c r="R326" i="36"/>
  <c r="Q326" i="36"/>
  <c r="R325" i="36"/>
  <c r="Q325" i="36"/>
  <c r="R324" i="36"/>
  <c r="Q324" i="36"/>
  <c r="R323" i="36"/>
  <c r="Q323" i="36"/>
  <c r="R322" i="36"/>
  <c r="Q322" i="36"/>
  <c r="R321" i="36"/>
  <c r="Q321" i="36"/>
  <c r="R320" i="36"/>
  <c r="Q320" i="36"/>
  <c r="R319" i="36"/>
  <c r="Q319" i="36"/>
  <c r="R318" i="36"/>
  <c r="Q318" i="36"/>
  <c r="R317" i="36"/>
  <c r="Q317" i="36"/>
  <c r="R316" i="36"/>
  <c r="Q316" i="36"/>
  <c r="R315" i="36"/>
  <c r="Q315" i="36"/>
  <c r="R314" i="36"/>
  <c r="Q314" i="36"/>
  <c r="R313" i="36"/>
  <c r="Q313" i="36"/>
  <c r="R312" i="36"/>
  <c r="Q312" i="36"/>
  <c r="R311" i="36"/>
  <c r="Q311" i="36"/>
  <c r="R310" i="36"/>
  <c r="Q310" i="36"/>
  <c r="R309" i="36"/>
  <c r="Q309" i="36"/>
  <c r="R308" i="36"/>
  <c r="Q308" i="36"/>
  <c r="R307" i="36"/>
  <c r="Q307" i="36"/>
  <c r="R306" i="36"/>
  <c r="Q306" i="36"/>
  <c r="R305" i="36"/>
  <c r="Q305" i="36"/>
  <c r="R304" i="36"/>
  <c r="Q304" i="36"/>
  <c r="R303" i="36"/>
  <c r="Q303" i="36"/>
  <c r="R302" i="36"/>
  <c r="Q302" i="36"/>
  <c r="R301" i="36"/>
  <c r="Q301" i="36"/>
  <c r="R300" i="36"/>
  <c r="Q300" i="36"/>
  <c r="R299" i="36"/>
  <c r="Q299" i="36"/>
  <c r="R298" i="36"/>
  <c r="Q298" i="36"/>
  <c r="R297" i="36"/>
  <c r="Q297" i="36"/>
  <c r="R296" i="36"/>
  <c r="Q296" i="36"/>
  <c r="R295" i="36"/>
  <c r="Q295" i="36"/>
  <c r="R294" i="36"/>
  <c r="Q294" i="36"/>
  <c r="R293" i="36"/>
  <c r="Q293" i="36"/>
  <c r="R292" i="36"/>
  <c r="Q292" i="36"/>
  <c r="R291" i="36"/>
  <c r="Q291" i="36"/>
  <c r="R290" i="36"/>
  <c r="Q290" i="36"/>
  <c r="R289" i="36"/>
  <c r="Q289" i="36"/>
  <c r="R288" i="36"/>
  <c r="Q288" i="36"/>
  <c r="R287" i="36"/>
  <c r="Q287" i="36"/>
  <c r="R286" i="36"/>
  <c r="Q286" i="36"/>
  <c r="R285" i="36"/>
  <c r="Q285" i="36"/>
  <c r="R284" i="36"/>
  <c r="Q284" i="36"/>
  <c r="R283" i="36"/>
  <c r="Q283" i="36"/>
  <c r="R282" i="36"/>
  <c r="Q282" i="36"/>
  <c r="R281" i="36"/>
  <c r="Q281" i="36"/>
  <c r="R280" i="36"/>
  <c r="Q280" i="36"/>
  <c r="R279" i="36"/>
  <c r="Q279" i="36"/>
  <c r="R278" i="36"/>
  <c r="Q278" i="36"/>
  <c r="R277" i="36"/>
  <c r="Q277" i="36"/>
  <c r="R276" i="36"/>
  <c r="Q276" i="36"/>
  <c r="R275" i="36"/>
  <c r="Q275" i="36"/>
  <c r="R274" i="36"/>
  <c r="Q274" i="36"/>
  <c r="R273" i="36"/>
  <c r="Q273" i="36"/>
  <c r="R272" i="36"/>
  <c r="Q272" i="36"/>
  <c r="R271" i="36"/>
  <c r="Q271" i="36"/>
  <c r="R270" i="36"/>
  <c r="Q270" i="36"/>
  <c r="R269" i="36"/>
  <c r="Q269" i="36"/>
  <c r="R268" i="36"/>
  <c r="Q268" i="36"/>
  <c r="R267" i="36"/>
  <c r="Q267" i="36"/>
  <c r="R266" i="36"/>
  <c r="Q266" i="36"/>
  <c r="R265" i="36"/>
  <c r="Q265" i="36"/>
  <c r="R264" i="36"/>
  <c r="Q264" i="36"/>
  <c r="R263" i="36"/>
  <c r="Q263" i="36"/>
  <c r="R262" i="36"/>
  <c r="Q262" i="36"/>
  <c r="R261" i="36"/>
  <c r="Q261" i="36"/>
  <c r="R260" i="36"/>
  <c r="Q260" i="36"/>
  <c r="R259" i="36"/>
  <c r="Q259" i="36"/>
  <c r="R258" i="36"/>
  <c r="Q258" i="36"/>
  <c r="R257" i="36"/>
  <c r="Q257" i="36"/>
  <c r="R256" i="36"/>
  <c r="Q256" i="36"/>
  <c r="R255" i="36"/>
  <c r="Q255" i="36"/>
  <c r="R254" i="36"/>
  <c r="Q254" i="36"/>
  <c r="R253" i="36"/>
  <c r="Q253" i="36"/>
  <c r="R252" i="36"/>
  <c r="Q252" i="36"/>
  <c r="R251" i="36"/>
  <c r="Q251" i="36"/>
  <c r="R250" i="36"/>
  <c r="Q250" i="36"/>
  <c r="R249" i="36"/>
  <c r="Q249" i="36"/>
  <c r="R248" i="36"/>
  <c r="Q248" i="36"/>
  <c r="R247" i="36"/>
  <c r="Q247" i="36"/>
  <c r="R246" i="36"/>
  <c r="Q246" i="36"/>
  <c r="R245" i="36"/>
  <c r="Q245" i="36"/>
  <c r="R244" i="36"/>
  <c r="Q244" i="36"/>
  <c r="R243" i="36"/>
  <c r="Q243" i="36"/>
  <c r="R242" i="36"/>
  <c r="Q242" i="36"/>
  <c r="R241" i="36"/>
  <c r="Q241" i="36"/>
  <c r="R240" i="36"/>
  <c r="Q240" i="36"/>
  <c r="R239" i="36"/>
  <c r="Q239" i="36"/>
  <c r="R238" i="36"/>
  <c r="Q238" i="36"/>
  <c r="R237" i="36"/>
  <c r="Q237" i="36"/>
  <c r="R236" i="36"/>
  <c r="Q236" i="36"/>
  <c r="R235" i="36"/>
  <c r="Q235" i="36"/>
  <c r="R234" i="36"/>
  <c r="Q234" i="36"/>
  <c r="R233" i="36"/>
  <c r="Q233" i="36"/>
  <c r="R232" i="36"/>
  <c r="Q232" i="36"/>
  <c r="R231" i="36"/>
  <c r="Q231" i="36"/>
  <c r="R230" i="36"/>
  <c r="Q230" i="36"/>
  <c r="R229" i="36"/>
  <c r="Q229" i="36"/>
  <c r="R228" i="36"/>
  <c r="Q228" i="36"/>
  <c r="R227" i="36"/>
  <c r="Q227" i="36"/>
  <c r="R226" i="36"/>
  <c r="Q226" i="36"/>
  <c r="R225" i="36"/>
  <c r="Q225" i="36"/>
  <c r="R224" i="36"/>
  <c r="Q224" i="36"/>
  <c r="R223" i="36"/>
  <c r="Q223" i="36"/>
  <c r="R222" i="36"/>
  <c r="Q222" i="36"/>
  <c r="R221" i="36"/>
  <c r="Q221" i="36"/>
  <c r="R220" i="36"/>
  <c r="Q220" i="36"/>
  <c r="R219" i="36"/>
  <c r="Q219" i="36"/>
  <c r="R218" i="36"/>
  <c r="Q218" i="36"/>
  <c r="R217" i="36"/>
  <c r="Q217" i="36"/>
  <c r="R216" i="36"/>
  <c r="Q216" i="36"/>
  <c r="R215" i="36"/>
  <c r="Q215" i="36"/>
  <c r="R214" i="36"/>
  <c r="Q214" i="36"/>
  <c r="R213" i="36"/>
  <c r="Q213" i="36"/>
  <c r="R212" i="36"/>
  <c r="Q212" i="36"/>
  <c r="R211" i="36"/>
  <c r="Q211" i="36"/>
  <c r="R210" i="36"/>
  <c r="Q210" i="36"/>
  <c r="R209" i="36"/>
  <c r="Q209" i="36"/>
  <c r="R208" i="36"/>
  <c r="Q208" i="36"/>
  <c r="R207" i="36"/>
  <c r="Q207" i="36"/>
  <c r="R206" i="36"/>
  <c r="Q206" i="36"/>
  <c r="R205" i="36"/>
  <c r="Q205" i="36"/>
  <c r="R204" i="36"/>
  <c r="Q204" i="36"/>
  <c r="R203" i="36"/>
  <c r="Q203" i="36"/>
  <c r="R202" i="36"/>
  <c r="Q202" i="36"/>
  <c r="R201" i="36"/>
  <c r="Q201" i="36"/>
  <c r="R200" i="36"/>
  <c r="Q200" i="36"/>
  <c r="R199" i="36"/>
  <c r="Q199" i="36"/>
  <c r="R198" i="36"/>
  <c r="Q198" i="36"/>
  <c r="R197" i="36"/>
  <c r="Q197" i="36"/>
  <c r="R196" i="36"/>
  <c r="Q196" i="36"/>
  <c r="R195" i="36"/>
  <c r="Q195" i="36"/>
  <c r="R194" i="36"/>
  <c r="Q194" i="36"/>
  <c r="R193" i="36"/>
  <c r="Q193" i="36"/>
  <c r="R192" i="36"/>
  <c r="Q192" i="36"/>
  <c r="R191" i="36"/>
  <c r="Q191" i="36"/>
  <c r="R190" i="36"/>
  <c r="Q190" i="36"/>
  <c r="R189" i="36"/>
  <c r="Q189" i="36"/>
  <c r="R188" i="36"/>
  <c r="Q188" i="36"/>
  <c r="R187" i="36"/>
  <c r="Q187" i="36"/>
  <c r="R186" i="36"/>
  <c r="Q186" i="36"/>
  <c r="R185" i="36"/>
  <c r="Q185" i="36"/>
  <c r="R184" i="36"/>
  <c r="Q184" i="36"/>
  <c r="R183" i="36"/>
  <c r="Q183" i="36"/>
  <c r="R182" i="36"/>
  <c r="Q182" i="36"/>
  <c r="R181" i="36"/>
  <c r="Q181" i="36"/>
  <c r="R180" i="36"/>
  <c r="Q180" i="36"/>
  <c r="R179" i="36"/>
  <c r="Q179" i="36"/>
  <c r="R178" i="36"/>
  <c r="Q178" i="36"/>
  <c r="R177" i="36"/>
  <c r="Q177" i="36"/>
  <c r="R176" i="36"/>
  <c r="Q176" i="36"/>
  <c r="R175" i="36"/>
  <c r="Q175" i="36"/>
  <c r="R174" i="36"/>
  <c r="Q174" i="36"/>
  <c r="R173" i="36"/>
  <c r="Q173" i="36"/>
  <c r="R172" i="36"/>
  <c r="Q172" i="36"/>
  <c r="R171" i="36"/>
  <c r="Q171" i="36"/>
  <c r="R170" i="36"/>
  <c r="Q170" i="36"/>
  <c r="R169" i="36"/>
  <c r="Q169" i="36"/>
  <c r="R168" i="36"/>
  <c r="Q168" i="36"/>
  <c r="R167" i="36"/>
  <c r="Q167" i="36"/>
  <c r="R166" i="36"/>
  <c r="Q166" i="36"/>
  <c r="R165" i="36"/>
  <c r="Q165" i="36"/>
  <c r="R164" i="36"/>
  <c r="Q164" i="36"/>
  <c r="R163" i="36"/>
  <c r="Q163" i="36"/>
  <c r="R162" i="36"/>
  <c r="Q162" i="36"/>
  <c r="R161" i="36"/>
  <c r="Q161" i="36"/>
  <c r="R160" i="36"/>
  <c r="Q160" i="36"/>
  <c r="R159" i="36"/>
  <c r="Q159" i="36"/>
  <c r="R158" i="36"/>
  <c r="Q158" i="36"/>
  <c r="R157" i="36"/>
  <c r="Q157" i="36"/>
  <c r="R156" i="36"/>
  <c r="Q156" i="36"/>
  <c r="R155" i="36"/>
  <c r="Q155" i="36"/>
  <c r="R154" i="36"/>
  <c r="Q154" i="36"/>
  <c r="R153" i="36"/>
  <c r="Q153" i="36"/>
  <c r="R152" i="36"/>
  <c r="Q152" i="36"/>
  <c r="R151" i="36"/>
  <c r="Q151" i="36"/>
  <c r="R150" i="36"/>
  <c r="Q150" i="36"/>
  <c r="R149" i="36"/>
  <c r="Q149" i="36"/>
  <c r="R148" i="36"/>
  <c r="Q148" i="36"/>
  <c r="R147" i="36"/>
  <c r="Q147" i="36"/>
  <c r="R146" i="36"/>
  <c r="Q146" i="36"/>
  <c r="R145" i="36"/>
  <c r="Q145" i="36"/>
  <c r="R144" i="36"/>
  <c r="Q144" i="36"/>
  <c r="R143" i="36"/>
  <c r="Q143" i="36"/>
  <c r="R142" i="36"/>
  <c r="Q142" i="36"/>
  <c r="R141" i="36"/>
  <c r="Q141" i="36"/>
  <c r="R140" i="36"/>
  <c r="Q140" i="36"/>
  <c r="R139" i="36"/>
  <c r="Q139" i="36"/>
  <c r="R138" i="36"/>
  <c r="Q138" i="36"/>
  <c r="R137" i="36"/>
  <c r="Q137" i="36"/>
  <c r="R136" i="36"/>
  <c r="Q136" i="36"/>
  <c r="R135" i="36"/>
  <c r="Q135" i="36"/>
  <c r="R134" i="36"/>
  <c r="Q134" i="36"/>
  <c r="R133" i="36"/>
  <c r="Q133" i="36"/>
  <c r="R132" i="36"/>
  <c r="Q132" i="36"/>
  <c r="Q2" i="36" s="1"/>
  <c r="U13" i="36" s="1"/>
  <c r="R131" i="36"/>
  <c r="Q131" i="36"/>
  <c r="R130" i="36"/>
  <c r="Q130" i="36"/>
  <c r="R129" i="36"/>
  <c r="Q129" i="36"/>
  <c r="R128" i="36"/>
  <c r="Q128" i="36"/>
  <c r="R127" i="36"/>
  <c r="Q127" i="36"/>
  <c r="R126" i="36"/>
  <c r="Q126" i="36"/>
  <c r="R125" i="36"/>
  <c r="Q125" i="36"/>
  <c r="R124" i="36"/>
  <c r="Q124" i="36"/>
  <c r="R123" i="36"/>
  <c r="Q123" i="36"/>
  <c r="R122" i="36"/>
  <c r="Q122" i="36"/>
  <c r="R121" i="36"/>
  <c r="Q121" i="36"/>
  <c r="R120" i="36"/>
  <c r="Q120" i="36"/>
  <c r="R119" i="36"/>
  <c r="Q119" i="36"/>
  <c r="R118" i="36"/>
  <c r="Q118" i="36"/>
  <c r="R117" i="36"/>
  <c r="Q117" i="36"/>
  <c r="R116" i="36"/>
  <c r="Q116" i="36"/>
  <c r="R115" i="36"/>
  <c r="Q115" i="36"/>
  <c r="R114" i="36"/>
  <c r="Q114" i="36"/>
  <c r="R113" i="36"/>
  <c r="Q113" i="36"/>
  <c r="R112" i="36"/>
  <c r="Q112" i="36"/>
  <c r="R111" i="36"/>
  <c r="Q111" i="36"/>
  <c r="R110" i="36"/>
  <c r="Q110" i="36"/>
  <c r="R109" i="36"/>
  <c r="Q109" i="36"/>
  <c r="R108" i="36"/>
  <c r="Q108" i="36"/>
  <c r="R107" i="36"/>
  <c r="Q107" i="36"/>
  <c r="R106" i="36"/>
  <c r="Q106" i="36"/>
  <c r="R105" i="36"/>
  <c r="Q105" i="36"/>
  <c r="R104" i="36"/>
  <c r="Q104" i="36"/>
  <c r="R103" i="36"/>
  <c r="Q103" i="36"/>
  <c r="R102" i="36"/>
  <c r="Q102" i="36"/>
  <c r="R101" i="36"/>
  <c r="Q101" i="36"/>
  <c r="R100" i="36"/>
  <c r="Q100" i="36"/>
  <c r="R99" i="36"/>
  <c r="Q99" i="36"/>
  <c r="R98" i="36"/>
  <c r="Q98" i="36"/>
  <c r="R97" i="36"/>
  <c r="Q97" i="36"/>
  <c r="R96" i="36"/>
  <c r="Q96" i="36"/>
  <c r="R95" i="36"/>
  <c r="Q95" i="36"/>
  <c r="R94" i="36"/>
  <c r="Q94" i="36"/>
  <c r="R93" i="36"/>
  <c r="Q93" i="36"/>
  <c r="R92" i="36"/>
  <c r="Q92" i="36"/>
  <c r="R91" i="36"/>
  <c r="Q91" i="36"/>
  <c r="R90" i="36"/>
  <c r="Q90" i="36"/>
  <c r="R89" i="36"/>
  <c r="Q89" i="36"/>
  <c r="R88" i="36"/>
  <c r="Q88" i="36"/>
  <c r="R87" i="36"/>
  <c r="Q87" i="36"/>
  <c r="R86" i="36"/>
  <c r="Q86" i="36"/>
  <c r="R85" i="36"/>
  <c r="Q85" i="36"/>
  <c r="R84" i="36"/>
  <c r="Q84" i="36"/>
  <c r="R83" i="36"/>
  <c r="Q83" i="36"/>
  <c r="R82" i="36"/>
  <c r="Q82" i="36"/>
  <c r="R81" i="36"/>
  <c r="Q81" i="36"/>
  <c r="R80" i="36"/>
  <c r="Q80" i="36"/>
  <c r="R79" i="36"/>
  <c r="Q79" i="36"/>
  <c r="R78" i="36"/>
  <c r="Q78" i="36"/>
  <c r="R77" i="36"/>
  <c r="Q77" i="36"/>
  <c r="R76" i="36"/>
  <c r="Q76" i="36"/>
  <c r="R75" i="36"/>
  <c r="Q75" i="36"/>
  <c r="R74" i="36"/>
  <c r="Q74" i="36"/>
  <c r="R73" i="36"/>
  <c r="Q73" i="36"/>
  <c r="R72" i="36"/>
  <c r="Q72" i="36"/>
  <c r="R71" i="36"/>
  <c r="Q71" i="36"/>
  <c r="R70" i="36"/>
  <c r="Q70" i="36"/>
  <c r="R69" i="36"/>
  <c r="Q69" i="36"/>
  <c r="R68" i="36"/>
  <c r="Q68" i="36"/>
  <c r="R67" i="36"/>
  <c r="Q67" i="36"/>
  <c r="R66" i="36"/>
  <c r="Q66" i="36"/>
  <c r="R65" i="36"/>
  <c r="Q65" i="36"/>
  <c r="R64" i="36"/>
  <c r="Q64" i="36"/>
  <c r="R63" i="36"/>
  <c r="Q63" i="36"/>
  <c r="R62" i="36"/>
  <c r="Q62" i="36"/>
  <c r="R61" i="36"/>
  <c r="Q61" i="36"/>
  <c r="R60" i="36"/>
  <c r="Q60" i="36"/>
  <c r="R59" i="36"/>
  <c r="Q59" i="36"/>
  <c r="R58" i="36"/>
  <c r="Q58" i="36"/>
  <c r="R57" i="36"/>
  <c r="Q57" i="36"/>
  <c r="R56" i="36"/>
  <c r="Q56" i="36"/>
  <c r="R55" i="36"/>
  <c r="Q55" i="36"/>
  <c r="R54" i="36"/>
  <c r="Q54" i="36"/>
  <c r="R53" i="36"/>
  <c r="Q53" i="36"/>
  <c r="R52" i="36"/>
  <c r="Q52" i="36"/>
  <c r="R51" i="36"/>
  <c r="Q51" i="36"/>
  <c r="R50" i="36"/>
  <c r="Q50" i="36"/>
  <c r="R49" i="36"/>
  <c r="Q49" i="36"/>
  <c r="R48" i="36"/>
  <c r="Q48" i="36"/>
  <c r="R47" i="36"/>
  <c r="Q47" i="36"/>
  <c r="R46" i="36"/>
  <c r="Q46" i="36"/>
  <c r="R45" i="36"/>
  <c r="Q45" i="36"/>
  <c r="R44" i="36"/>
  <c r="Q44" i="36"/>
  <c r="R43" i="36"/>
  <c r="Q43" i="36"/>
  <c r="R42" i="36"/>
  <c r="Q42" i="36"/>
  <c r="R41" i="36"/>
  <c r="Q41" i="36"/>
  <c r="R40" i="36"/>
  <c r="R5" i="36" s="1"/>
  <c r="Q40" i="36"/>
  <c r="R39" i="36"/>
  <c r="Q39" i="36"/>
  <c r="R38" i="36"/>
  <c r="Q38" i="36"/>
  <c r="R37" i="36"/>
  <c r="Q37" i="36"/>
  <c r="R36" i="36"/>
  <c r="Q36" i="36"/>
  <c r="R35" i="36"/>
  <c r="Q35" i="36"/>
  <c r="R34" i="36"/>
  <c r="Q34" i="36"/>
  <c r="R33" i="36"/>
  <c r="Q33" i="36"/>
  <c r="R32" i="36"/>
  <c r="Q32" i="36"/>
  <c r="R31" i="36"/>
  <c r="Q31" i="36"/>
  <c r="R30" i="36"/>
  <c r="Q30" i="36"/>
  <c r="R29" i="36"/>
  <c r="Q29" i="36"/>
  <c r="R28" i="36"/>
  <c r="Q28" i="36"/>
  <c r="R27" i="36"/>
  <c r="Q27" i="36"/>
  <c r="R26" i="36"/>
  <c r="Q26" i="36"/>
  <c r="R25" i="36"/>
  <c r="Q25" i="36"/>
  <c r="R24" i="36"/>
  <c r="Q24" i="36"/>
  <c r="R23" i="36"/>
  <c r="Q23" i="36"/>
  <c r="R22" i="36"/>
  <c r="Q22" i="36"/>
  <c r="R21" i="36"/>
  <c r="Q21" i="36"/>
  <c r="R20" i="36"/>
  <c r="Q20" i="36"/>
  <c r="R19" i="36"/>
  <c r="Q19" i="36"/>
  <c r="R18" i="36"/>
  <c r="Q18" i="36"/>
  <c r="R17" i="36"/>
  <c r="Q17" i="36"/>
  <c r="R16" i="36"/>
  <c r="Q16" i="36"/>
  <c r="R15" i="36"/>
  <c r="Q15" i="36"/>
  <c r="R14" i="36"/>
  <c r="R3" i="36" s="1"/>
  <c r="Q14" i="36"/>
  <c r="R13" i="36"/>
  <c r="Q13" i="36"/>
  <c r="Q5" i="36" s="1"/>
  <c r="R7" i="36"/>
  <c r="Q7" i="36"/>
  <c r="R771" i="35"/>
  <c r="Q771" i="35"/>
  <c r="R770" i="35"/>
  <c r="Q770" i="35"/>
  <c r="R769" i="35"/>
  <c r="Q769" i="35"/>
  <c r="R768" i="35"/>
  <c r="Q768" i="35"/>
  <c r="R767" i="35"/>
  <c r="Q767" i="35"/>
  <c r="R766" i="35"/>
  <c r="Q766" i="35"/>
  <c r="R765" i="35"/>
  <c r="Q765" i="35"/>
  <c r="R764" i="35"/>
  <c r="Q764" i="35"/>
  <c r="R763" i="35"/>
  <c r="Q763" i="35"/>
  <c r="R762" i="35"/>
  <c r="Q762" i="35"/>
  <c r="R761" i="35"/>
  <c r="Q761" i="35"/>
  <c r="R760" i="35"/>
  <c r="Q760" i="35"/>
  <c r="R759" i="35"/>
  <c r="Q759" i="35"/>
  <c r="R758" i="35"/>
  <c r="Q758" i="35"/>
  <c r="R757" i="35"/>
  <c r="Q757" i="35"/>
  <c r="R756" i="35"/>
  <c r="Q756" i="35"/>
  <c r="R755" i="35"/>
  <c r="Q755" i="35"/>
  <c r="R754" i="35"/>
  <c r="Q754" i="35"/>
  <c r="R753" i="35"/>
  <c r="Q753" i="35"/>
  <c r="R752" i="35"/>
  <c r="Q752" i="35"/>
  <c r="R751" i="35"/>
  <c r="Q751" i="35"/>
  <c r="R750" i="35"/>
  <c r="Q750" i="35"/>
  <c r="R749" i="35"/>
  <c r="Q749" i="35"/>
  <c r="R748" i="35"/>
  <c r="Q748" i="35"/>
  <c r="R747" i="35"/>
  <c r="Q747" i="35"/>
  <c r="R746" i="35"/>
  <c r="Q746" i="35"/>
  <c r="R745" i="35"/>
  <c r="Q745" i="35"/>
  <c r="R744" i="35"/>
  <c r="Q744" i="35"/>
  <c r="R743" i="35"/>
  <c r="Q743" i="35"/>
  <c r="R742" i="35"/>
  <c r="Q742" i="35"/>
  <c r="R741" i="35"/>
  <c r="Q741" i="35"/>
  <c r="R740" i="35"/>
  <c r="Q740" i="35"/>
  <c r="R739" i="35"/>
  <c r="Q739" i="35"/>
  <c r="R738" i="35"/>
  <c r="Q738" i="35"/>
  <c r="R737" i="35"/>
  <c r="Q737" i="35"/>
  <c r="R736" i="35"/>
  <c r="Q736" i="35"/>
  <c r="R735" i="35"/>
  <c r="Q735" i="35"/>
  <c r="R734" i="35"/>
  <c r="Q734" i="35"/>
  <c r="R733" i="35"/>
  <c r="Q733" i="35"/>
  <c r="R732" i="35"/>
  <c r="Q732" i="35"/>
  <c r="R731" i="35"/>
  <c r="Q731" i="35"/>
  <c r="R730" i="35"/>
  <c r="Q730" i="35"/>
  <c r="R729" i="35"/>
  <c r="Q729" i="35"/>
  <c r="R728" i="35"/>
  <c r="Q728" i="35"/>
  <c r="R727" i="35"/>
  <c r="Q727" i="35"/>
  <c r="R726" i="35"/>
  <c r="Q726" i="35"/>
  <c r="R725" i="35"/>
  <c r="Q725" i="35"/>
  <c r="R724" i="35"/>
  <c r="Q724" i="35"/>
  <c r="R723" i="35"/>
  <c r="Q723" i="35"/>
  <c r="R722" i="35"/>
  <c r="Q722" i="35"/>
  <c r="R721" i="35"/>
  <c r="Q721" i="35"/>
  <c r="R720" i="35"/>
  <c r="Q720" i="35"/>
  <c r="R719" i="35"/>
  <c r="Q719" i="35"/>
  <c r="R718" i="35"/>
  <c r="Q718" i="35"/>
  <c r="R717" i="35"/>
  <c r="Q717" i="35"/>
  <c r="R716" i="35"/>
  <c r="Q716" i="35"/>
  <c r="R715" i="35"/>
  <c r="Q715" i="35"/>
  <c r="R714" i="35"/>
  <c r="Q714" i="35"/>
  <c r="R713" i="35"/>
  <c r="Q713" i="35"/>
  <c r="R712" i="35"/>
  <c r="Q712" i="35"/>
  <c r="R711" i="35"/>
  <c r="Q711" i="35"/>
  <c r="R710" i="35"/>
  <c r="Q710" i="35"/>
  <c r="R709" i="35"/>
  <c r="Q709" i="35"/>
  <c r="R708" i="35"/>
  <c r="Q708" i="35"/>
  <c r="R707" i="35"/>
  <c r="Q707" i="35"/>
  <c r="R706" i="35"/>
  <c r="Q706" i="35"/>
  <c r="R705" i="35"/>
  <c r="Q705" i="35"/>
  <c r="R704" i="35"/>
  <c r="Q704" i="35"/>
  <c r="R703" i="35"/>
  <c r="Q703" i="35"/>
  <c r="R702" i="35"/>
  <c r="Q702" i="35"/>
  <c r="R701" i="35"/>
  <c r="Q701" i="35"/>
  <c r="R700" i="35"/>
  <c r="Q700" i="35"/>
  <c r="R699" i="35"/>
  <c r="Q699" i="35"/>
  <c r="R698" i="35"/>
  <c r="Q698" i="35"/>
  <c r="R697" i="35"/>
  <c r="Q697" i="35"/>
  <c r="R696" i="35"/>
  <c r="Q696" i="35"/>
  <c r="R695" i="35"/>
  <c r="Q695" i="35"/>
  <c r="R694" i="35"/>
  <c r="Q694" i="35"/>
  <c r="R693" i="35"/>
  <c r="Q693" i="35"/>
  <c r="R692" i="35"/>
  <c r="Q692" i="35"/>
  <c r="R691" i="35"/>
  <c r="Q691" i="35"/>
  <c r="R690" i="35"/>
  <c r="Q690" i="35"/>
  <c r="R689" i="35"/>
  <c r="Q689" i="35"/>
  <c r="R688" i="35"/>
  <c r="Q688" i="35"/>
  <c r="R687" i="35"/>
  <c r="Q687" i="35"/>
  <c r="R686" i="35"/>
  <c r="Q686" i="35"/>
  <c r="R685" i="35"/>
  <c r="Q685" i="35"/>
  <c r="R684" i="35"/>
  <c r="Q684" i="35"/>
  <c r="R683" i="35"/>
  <c r="Q683" i="35"/>
  <c r="R682" i="35"/>
  <c r="Q682" i="35"/>
  <c r="R681" i="35"/>
  <c r="Q681" i="35"/>
  <c r="R680" i="35"/>
  <c r="Q680" i="35"/>
  <c r="R679" i="35"/>
  <c r="Q679" i="35"/>
  <c r="R678" i="35"/>
  <c r="Q678" i="35"/>
  <c r="R677" i="35"/>
  <c r="Q677" i="35"/>
  <c r="R676" i="35"/>
  <c r="Q676" i="35"/>
  <c r="R675" i="35"/>
  <c r="Q675" i="35"/>
  <c r="R674" i="35"/>
  <c r="Q674" i="35"/>
  <c r="R673" i="35"/>
  <c r="Q673" i="35"/>
  <c r="R672" i="35"/>
  <c r="Q672" i="35"/>
  <c r="R671" i="35"/>
  <c r="Q671" i="35"/>
  <c r="R670" i="35"/>
  <c r="Q670" i="35"/>
  <c r="R669" i="35"/>
  <c r="Q669" i="35"/>
  <c r="R668" i="35"/>
  <c r="Q668" i="35"/>
  <c r="R667" i="35"/>
  <c r="Q667" i="35"/>
  <c r="R666" i="35"/>
  <c r="Q666" i="35"/>
  <c r="R665" i="35"/>
  <c r="Q665" i="35"/>
  <c r="R664" i="35"/>
  <c r="Q664" i="35"/>
  <c r="R663" i="35"/>
  <c r="Q663" i="35"/>
  <c r="R662" i="35"/>
  <c r="Q662" i="35"/>
  <c r="R661" i="35"/>
  <c r="Q661" i="35"/>
  <c r="R660" i="35"/>
  <c r="Q660" i="35"/>
  <c r="R659" i="35"/>
  <c r="Q659" i="35"/>
  <c r="R658" i="35"/>
  <c r="Q658" i="35"/>
  <c r="R657" i="35"/>
  <c r="Q657" i="35"/>
  <c r="R656" i="35"/>
  <c r="Q656" i="35"/>
  <c r="R655" i="35"/>
  <c r="Q655" i="35"/>
  <c r="R654" i="35"/>
  <c r="Q654" i="35"/>
  <c r="R653" i="35"/>
  <c r="Q653" i="35"/>
  <c r="R652" i="35"/>
  <c r="Q652" i="35"/>
  <c r="R651" i="35"/>
  <c r="Q651" i="35"/>
  <c r="R650" i="35"/>
  <c r="Q650" i="35"/>
  <c r="R649" i="35"/>
  <c r="Q649" i="35"/>
  <c r="R648" i="35"/>
  <c r="Q648" i="35"/>
  <c r="R647" i="35"/>
  <c r="Q647" i="35"/>
  <c r="R646" i="35"/>
  <c r="Q646" i="35"/>
  <c r="R645" i="35"/>
  <c r="Q645" i="35"/>
  <c r="R644" i="35"/>
  <c r="Q644" i="35"/>
  <c r="R643" i="35"/>
  <c r="Q643" i="35"/>
  <c r="R642" i="35"/>
  <c r="Q642" i="35"/>
  <c r="R641" i="35"/>
  <c r="Q641" i="35"/>
  <c r="R640" i="35"/>
  <c r="Q640" i="35"/>
  <c r="R639" i="35"/>
  <c r="Q639" i="35"/>
  <c r="R638" i="35"/>
  <c r="Q638" i="35"/>
  <c r="R637" i="35"/>
  <c r="Q637" i="35"/>
  <c r="R636" i="35"/>
  <c r="Q636" i="35"/>
  <c r="R635" i="35"/>
  <c r="Q635" i="35"/>
  <c r="R634" i="35"/>
  <c r="Q634" i="35"/>
  <c r="R633" i="35"/>
  <c r="Q633" i="35"/>
  <c r="R632" i="35"/>
  <c r="Q632" i="35"/>
  <c r="R631" i="35"/>
  <c r="Q631" i="35"/>
  <c r="R630" i="35"/>
  <c r="Q630" i="35"/>
  <c r="R629" i="35"/>
  <c r="Q629" i="35"/>
  <c r="R628" i="35"/>
  <c r="Q628" i="35"/>
  <c r="R627" i="35"/>
  <c r="Q627" i="35"/>
  <c r="R626" i="35"/>
  <c r="Q626" i="35"/>
  <c r="R625" i="35"/>
  <c r="Q625" i="35"/>
  <c r="R624" i="35"/>
  <c r="Q624" i="35"/>
  <c r="R623" i="35"/>
  <c r="Q623" i="35"/>
  <c r="R622" i="35"/>
  <c r="Q622" i="35"/>
  <c r="R621" i="35"/>
  <c r="Q621" i="35"/>
  <c r="R620" i="35"/>
  <c r="Q620" i="35"/>
  <c r="R619" i="35"/>
  <c r="Q619" i="35"/>
  <c r="R618" i="35"/>
  <c r="Q618" i="35"/>
  <c r="R617" i="35"/>
  <c r="Q617" i="35"/>
  <c r="R616" i="35"/>
  <c r="Q616" i="35"/>
  <c r="R615" i="35"/>
  <c r="Q615" i="35"/>
  <c r="R614" i="35"/>
  <c r="Q614" i="35"/>
  <c r="R613" i="35"/>
  <c r="Q613" i="35"/>
  <c r="R612" i="35"/>
  <c r="Q612" i="35"/>
  <c r="R611" i="35"/>
  <c r="Q611" i="35"/>
  <c r="R610" i="35"/>
  <c r="Q610" i="35"/>
  <c r="R609" i="35"/>
  <c r="Q609" i="35"/>
  <c r="R608" i="35"/>
  <c r="Q608" i="35"/>
  <c r="R607" i="35"/>
  <c r="Q607" i="35"/>
  <c r="R606" i="35"/>
  <c r="Q606" i="35"/>
  <c r="R605" i="35"/>
  <c r="Q605" i="35"/>
  <c r="R604" i="35"/>
  <c r="Q604" i="35"/>
  <c r="R603" i="35"/>
  <c r="Q603" i="35"/>
  <c r="R602" i="35"/>
  <c r="Q602" i="35"/>
  <c r="R601" i="35"/>
  <c r="Q601" i="35"/>
  <c r="R600" i="35"/>
  <c r="Q600" i="35"/>
  <c r="R599" i="35"/>
  <c r="Q599" i="35"/>
  <c r="R598" i="35"/>
  <c r="Q598" i="35"/>
  <c r="R597" i="35"/>
  <c r="Q597" i="35"/>
  <c r="R596" i="35"/>
  <c r="Q596" i="35"/>
  <c r="R595" i="35"/>
  <c r="Q595" i="35"/>
  <c r="R594" i="35"/>
  <c r="Q594" i="35"/>
  <c r="R593" i="35"/>
  <c r="Q593" i="35"/>
  <c r="R592" i="35"/>
  <c r="Q592" i="35"/>
  <c r="R591" i="35"/>
  <c r="Q591" i="35"/>
  <c r="R590" i="35"/>
  <c r="Q590" i="35"/>
  <c r="R589" i="35"/>
  <c r="Q589" i="35"/>
  <c r="R588" i="35"/>
  <c r="Q588" i="35"/>
  <c r="R587" i="35"/>
  <c r="Q587" i="35"/>
  <c r="R586" i="35"/>
  <c r="Q586" i="35"/>
  <c r="R585" i="35"/>
  <c r="Q585" i="35"/>
  <c r="R584" i="35"/>
  <c r="Q584" i="35"/>
  <c r="R583" i="35"/>
  <c r="Q583" i="35"/>
  <c r="R582" i="35"/>
  <c r="Q582" i="35"/>
  <c r="R581" i="35"/>
  <c r="Q581" i="35"/>
  <c r="R580" i="35"/>
  <c r="Q580" i="35"/>
  <c r="R579" i="35"/>
  <c r="Q579" i="35"/>
  <c r="R578" i="35"/>
  <c r="Q578" i="35"/>
  <c r="R577" i="35"/>
  <c r="Q577" i="35"/>
  <c r="R576" i="35"/>
  <c r="Q576" i="35"/>
  <c r="R575" i="35"/>
  <c r="Q575" i="35"/>
  <c r="R574" i="35"/>
  <c r="Q574" i="35"/>
  <c r="R573" i="35"/>
  <c r="Q573" i="35"/>
  <c r="R572" i="35"/>
  <c r="Q572" i="35"/>
  <c r="R571" i="35"/>
  <c r="Q571" i="35"/>
  <c r="R570" i="35"/>
  <c r="Q570" i="35"/>
  <c r="R569" i="35"/>
  <c r="Q569" i="35"/>
  <c r="R568" i="35"/>
  <c r="Q568" i="35"/>
  <c r="R567" i="35"/>
  <c r="Q567" i="35"/>
  <c r="R566" i="35"/>
  <c r="Q566" i="35"/>
  <c r="R565" i="35"/>
  <c r="Q565" i="35"/>
  <c r="R564" i="35"/>
  <c r="Q564" i="35"/>
  <c r="R563" i="35"/>
  <c r="Q563" i="35"/>
  <c r="R562" i="35"/>
  <c r="Q562" i="35"/>
  <c r="R561" i="35"/>
  <c r="Q561" i="35"/>
  <c r="R560" i="35"/>
  <c r="Q560" i="35"/>
  <c r="R559" i="35"/>
  <c r="Q559" i="35"/>
  <c r="R558" i="35"/>
  <c r="Q558" i="35"/>
  <c r="R557" i="35"/>
  <c r="Q557" i="35"/>
  <c r="R556" i="35"/>
  <c r="Q556" i="35"/>
  <c r="R555" i="35"/>
  <c r="Q555" i="35"/>
  <c r="R554" i="35"/>
  <c r="Q554" i="35"/>
  <c r="R553" i="35"/>
  <c r="Q553" i="35"/>
  <c r="R552" i="35"/>
  <c r="Q552" i="35"/>
  <c r="R551" i="35"/>
  <c r="Q551" i="35"/>
  <c r="R550" i="35"/>
  <c r="Q550" i="35"/>
  <c r="R549" i="35"/>
  <c r="Q549" i="35"/>
  <c r="R548" i="35"/>
  <c r="Q548" i="35"/>
  <c r="R547" i="35"/>
  <c r="Q547" i="35"/>
  <c r="R546" i="35"/>
  <c r="Q546" i="35"/>
  <c r="R545" i="35"/>
  <c r="Q545" i="35"/>
  <c r="R544" i="35"/>
  <c r="Q544" i="35"/>
  <c r="R543" i="35"/>
  <c r="Q543" i="35"/>
  <c r="R542" i="35"/>
  <c r="Q542" i="35"/>
  <c r="R541" i="35"/>
  <c r="Q541" i="35"/>
  <c r="R540" i="35"/>
  <c r="Q540" i="35"/>
  <c r="R539" i="35"/>
  <c r="Q539" i="35"/>
  <c r="R538" i="35"/>
  <c r="Q538" i="35"/>
  <c r="R537" i="35"/>
  <c r="Q537" i="35"/>
  <c r="R536" i="35"/>
  <c r="Q536" i="35"/>
  <c r="R535" i="35"/>
  <c r="Q535" i="35"/>
  <c r="R534" i="35"/>
  <c r="Q534" i="35"/>
  <c r="R533" i="35"/>
  <c r="Q533" i="35"/>
  <c r="R532" i="35"/>
  <c r="Q532" i="35"/>
  <c r="R531" i="35"/>
  <c r="Q531" i="35"/>
  <c r="R530" i="35"/>
  <c r="Q530" i="35"/>
  <c r="R529" i="35"/>
  <c r="Q529" i="35"/>
  <c r="R528" i="35"/>
  <c r="Q528" i="35"/>
  <c r="R527" i="35"/>
  <c r="Q527" i="35"/>
  <c r="R526" i="35"/>
  <c r="Q526" i="35"/>
  <c r="R525" i="35"/>
  <c r="Q525" i="35"/>
  <c r="R524" i="35"/>
  <c r="Q524" i="35"/>
  <c r="R523" i="35"/>
  <c r="Q523" i="35"/>
  <c r="R522" i="35"/>
  <c r="Q522" i="35"/>
  <c r="R521" i="35"/>
  <c r="Q521" i="35"/>
  <c r="R520" i="35"/>
  <c r="Q520" i="35"/>
  <c r="R519" i="35"/>
  <c r="Q519" i="35"/>
  <c r="R518" i="35"/>
  <c r="Q518" i="35"/>
  <c r="R517" i="35"/>
  <c r="Q517" i="35"/>
  <c r="R516" i="35"/>
  <c r="Q516" i="35"/>
  <c r="R515" i="35"/>
  <c r="Q515" i="35"/>
  <c r="R514" i="35"/>
  <c r="Q514" i="35"/>
  <c r="R513" i="35"/>
  <c r="Q513" i="35"/>
  <c r="R512" i="35"/>
  <c r="Q512" i="35"/>
  <c r="R511" i="35"/>
  <c r="Q511" i="35"/>
  <c r="R510" i="35"/>
  <c r="Q510" i="35"/>
  <c r="R509" i="35"/>
  <c r="Q509" i="35"/>
  <c r="R508" i="35"/>
  <c r="Q508" i="35"/>
  <c r="R507" i="35"/>
  <c r="Q507" i="35"/>
  <c r="R506" i="35"/>
  <c r="Q506" i="35"/>
  <c r="R505" i="35"/>
  <c r="Q505" i="35"/>
  <c r="R504" i="35"/>
  <c r="Q504" i="35"/>
  <c r="R503" i="35"/>
  <c r="Q503" i="35"/>
  <c r="R502" i="35"/>
  <c r="Q502" i="35"/>
  <c r="R501" i="35"/>
  <c r="Q501" i="35"/>
  <c r="R500" i="35"/>
  <c r="Q500" i="35"/>
  <c r="R499" i="35"/>
  <c r="Q499" i="35"/>
  <c r="R498" i="35"/>
  <c r="Q498" i="35"/>
  <c r="R497" i="35"/>
  <c r="Q497" i="35"/>
  <c r="R496" i="35"/>
  <c r="Q496" i="35"/>
  <c r="R495" i="35"/>
  <c r="Q495" i="35"/>
  <c r="R494" i="35"/>
  <c r="Q494" i="35"/>
  <c r="R493" i="35"/>
  <c r="Q493" i="35"/>
  <c r="R492" i="35"/>
  <c r="Q492" i="35"/>
  <c r="R491" i="35"/>
  <c r="Q491" i="35"/>
  <c r="R490" i="35"/>
  <c r="Q490" i="35"/>
  <c r="R489" i="35"/>
  <c r="Q489" i="35"/>
  <c r="R488" i="35"/>
  <c r="Q488" i="35"/>
  <c r="R487" i="35"/>
  <c r="Q487" i="35"/>
  <c r="R486" i="35"/>
  <c r="Q486" i="35"/>
  <c r="R485" i="35"/>
  <c r="Q485" i="35"/>
  <c r="R484" i="35"/>
  <c r="Q484" i="35"/>
  <c r="R483" i="35"/>
  <c r="Q483" i="35"/>
  <c r="R482" i="35"/>
  <c r="Q482" i="35"/>
  <c r="R481" i="35"/>
  <c r="Q481" i="35"/>
  <c r="R480" i="35"/>
  <c r="Q480" i="35"/>
  <c r="R479" i="35"/>
  <c r="Q479" i="35"/>
  <c r="R478" i="35"/>
  <c r="Q478" i="35"/>
  <c r="R477" i="35"/>
  <c r="Q477" i="35"/>
  <c r="R476" i="35"/>
  <c r="Q476" i="35"/>
  <c r="R475" i="35"/>
  <c r="Q475" i="35"/>
  <c r="R474" i="35"/>
  <c r="Q474" i="35"/>
  <c r="R473" i="35"/>
  <c r="Q473" i="35"/>
  <c r="R472" i="35"/>
  <c r="Q472" i="35"/>
  <c r="R471" i="35"/>
  <c r="Q471" i="35"/>
  <c r="R470" i="35"/>
  <c r="Q470" i="35"/>
  <c r="R469" i="35"/>
  <c r="Q469" i="35"/>
  <c r="R468" i="35"/>
  <c r="Q468" i="35"/>
  <c r="R467" i="35"/>
  <c r="Q467" i="35"/>
  <c r="R466" i="35"/>
  <c r="Q466" i="35"/>
  <c r="R465" i="35"/>
  <c r="Q465" i="35"/>
  <c r="R464" i="35"/>
  <c r="Q464" i="35"/>
  <c r="R463" i="35"/>
  <c r="Q463" i="35"/>
  <c r="R462" i="35"/>
  <c r="Q462" i="35"/>
  <c r="R461" i="35"/>
  <c r="Q461" i="35"/>
  <c r="R460" i="35"/>
  <c r="Q460" i="35"/>
  <c r="R459" i="35"/>
  <c r="Q459" i="35"/>
  <c r="R458" i="35"/>
  <c r="Q458" i="35"/>
  <c r="R457" i="35"/>
  <c r="Q457" i="35"/>
  <c r="R456" i="35"/>
  <c r="Q456" i="35"/>
  <c r="R455" i="35"/>
  <c r="Q455" i="35"/>
  <c r="R454" i="35"/>
  <c r="Q454" i="35"/>
  <c r="R453" i="35"/>
  <c r="Q453" i="35"/>
  <c r="R452" i="35"/>
  <c r="Q452" i="35"/>
  <c r="R451" i="35"/>
  <c r="Q451" i="35"/>
  <c r="R450" i="35"/>
  <c r="Q450" i="35"/>
  <c r="R449" i="35"/>
  <c r="Q449" i="35"/>
  <c r="R448" i="35"/>
  <c r="Q448" i="35"/>
  <c r="R447" i="35"/>
  <c r="Q447" i="35"/>
  <c r="R446" i="35"/>
  <c r="Q446" i="35"/>
  <c r="R445" i="35"/>
  <c r="Q445" i="35"/>
  <c r="R444" i="35"/>
  <c r="Q444" i="35"/>
  <c r="R443" i="35"/>
  <c r="Q443" i="35"/>
  <c r="R442" i="35"/>
  <c r="Q442" i="35"/>
  <c r="R441" i="35"/>
  <c r="Q441" i="35"/>
  <c r="R440" i="35"/>
  <c r="Q440" i="35"/>
  <c r="R439" i="35"/>
  <c r="Q439" i="35"/>
  <c r="R438" i="35"/>
  <c r="Q438" i="35"/>
  <c r="R437" i="35"/>
  <c r="Q437" i="35"/>
  <c r="R436" i="35"/>
  <c r="Q436" i="35"/>
  <c r="R435" i="35"/>
  <c r="Q435" i="35"/>
  <c r="R434" i="35"/>
  <c r="Q434" i="35"/>
  <c r="R433" i="35"/>
  <c r="Q433" i="35"/>
  <c r="R432" i="35"/>
  <c r="Q432" i="35"/>
  <c r="R431" i="35"/>
  <c r="Q431" i="35"/>
  <c r="R430" i="35"/>
  <c r="Q430" i="35"/>
  <c r="R429" i="35"/>
  <c r="Q429" i="35"/>
  <c r="R428" i="35"/>
  <c r="Q428" i="35"/>
  <c r="R427" i="35"/>
  <c r="Q427" i="35"/>
  <c r="R426" i="35"/>
  <c r="Q426" i="35"/>
  <c r="R425" i="35"/>
  <c r="Q425" i="35"/>
  <c r="R424" i="35"/>
  <c r="Q424" i="35"/>
  <c r="R423" i="35"/>
  <c r="Q423" i="35"/>
  <c r="R422" i="35"/>
  <c r="Q422" i="35"/>
  <c r="R421" i="35"/>
  <c r="Q421" i="35"/>
  <c r="R420" i="35"/>
  <c r="Q420" i="35"/>
  <c r="R419" i="35"/>
  <c r="Q419" i="35"/>
  <c r="R418" i="35"/>
  <c r="Q418" i="35"/>
  <c r="R417" i="35"/>
  <c r="Q417" i="35"/>
  <c r="R416" i="35"/>
  <c r="Q416" i="35"/>
  <c r="R415" i="35"/>
  <c r="Q415" i="35"/>
  <c r="R414" i="35"/>
  <c r="Q414" i="35"/>
  <c r="R413" i="35"/>
  <c r="Q413" i="35"/>
  <c r="R412" i="35"/>
  <c r="Q412" i="35"/>
  <c r="R411" i="35"/>
  <c r="Q411" i="35"/>
  <c r="R410" i="35"/>
  <c r="Q410" i="35"/>
  <c r="R409" i="35"/>
  <c r="Q409" i="35"/>
  <c r="R408" i="35"/>
  <c r="Q408" i="35"/>
  <c r="R407" i="35"/>
  <c r="Q407" i="35"/>
  <c r="R406" i="35"/>
  <c r="Q406" i="35"/>
  <c r="R405" i="35"/>
  <c r="Q405" i="35"/>
  <c r="R404" i="35"/>
  <c r="Q404" i="35"/>
  <c r="R403" i="35"/>
  <c r="Q403" i="35"/>
  <c r="R402" i="35"/>
  <c r="Q402" i="35"/>
  <c r="R401" i="35"/>
  <c r="Q401" i="35"/>
  <c r="R400" i="35"/>
  <c r="Q400" i="35"/>
  <c r="R399" i="35"/>
  <c r="Q399" i="35"/>
  <c r="R398" i="35"/>
  <c r="Q398" i="35"/>
  <c r="R397" i="35"/>
  <c r="Q397" i="35"/>
  <c r="R396" i="35"/>
  <c r="Q396" i="35"/>
  <c r="R395" i="35"/>
  <c r="Q395" i="35"/>
  <c r="R394" i="35"/>
  <c r="Q394" i="35"/>
  <c r="R393" i="35"/>
  <c r="Q393" i="35"/>
  <c r="R392" i="35"/>
  <c r="Q392" i="35"/>
  <c r="R391" i="35"/>
  <c r="Q391" i="35"/>
  <c r="R390" i="35"/>
  <c r="Q390" i="35"/>
  <c r="R389" i="35"/>
  <c r="Q389" i="35"/>
  <c r="R388" i="35"/>
  <c r="Q388" i="35"/>
  <c r="R387" i="35"/>
  <c r="Q387" i="35"/>
  <c r="R386" i="35"/>
  <c r="Q386" i="35"/>
  <c r="R385" i="35"/>
  <c r="Q385" i="35"/>
  <c r="R384" i="35"/>
  <c r="Q384" i="35"/>
  <c r="R383" i="35"/>
  <c r="Q383" i="35"/>
  <c r="R382" i="35"/>
  <c r="Q382" i="35"/>
  <c r="R381" i="35"/>
  <c r="Q381" i="35"/>
  <c r="R380" i="35"/>
  <c r="Q380" i="35"/>
  <c r="R379" i="35"/>
  <c r="Q379" i="35"/>
  <c r="R378" i="35"/>
  <c r="Q378" i="35"/>
  <c r="R377" i="35"/>
  <c r="Q377" i="35"/>
  <c r="R376" i="35"/>
  <c r="Q376" i="35"/>
  <c r="R375" i="35"/>
  <c r="Q375" i="35"/>
  <c r="R374" i="35"/>
  <c r="Q374" i="35"/>
  <c r="R373" i="35"/>
  <c r="Q373" i="35"/>
  <c r="R372" i="35"/>
  <c r="Q372" i="35"/>
  <c r="R371" i="35"/>
  <c r="Q371" i="35"/>
  <c r="R370" i="35"/>
  <c r="Q370" i="35"/>
  <c r="R369" i="35"/>
  <c r="Q369" i="35"/>
  <c r="R368" i="35"/>
  <c r="Q368" i="35"/>
  <c r="R367" i="35"/>
  <c r="Q367" i="35"/>
  <c r="R366" i="35"/>
  <c r="Q366" i="35"/>
  <c r="R365" i="35"/>
  <c r="Q365" i="35"/>
  <c r="R364" i="35"/>
  <c r="Q364" i="35"/>
  <c r="R363" i="35"/>
  <c r="Q363" i="35"/>
  <c r="R362" i="35"/>
  <c r="Q362" i="35"/>
  <c r="R361" i="35"/>
  <c r="Q361" i="35"/>
  <c r="R360" i="35"/>
  <c r="Q360" i="35"/>
  <c r="R359" i="35"/>
  <c r="Q359" i="35"/>
  <c r="R358" i="35"/>
  <c r="Q358" i="35"/>
  <c r="R357" i="35"/>
  <c r="Q357" i="35"/>
  <c r="R356" i="35"/>
  <c r="Q356" i="35"/>
  <c r="R355" i="35"/>
  <c r="Q355" i="35"/>
  <c r="R354" i="35"/>
  <c r="Q354" i="35"/>
  <c r="R353" i="35"/>
  <c r="Q353" i="35"/>
  <c r="R352" i="35"/>
  <c r="Q352" i="35"/>
  <c r="R351" i="35"/>
  <c r="Q351" i="35"/>
  <c r="R350" i="35"/>
  <c r="Q350" i="35"/>
  <c r="R349" i="35"/>
  <c r="Q349" i="35"/>
  <c r="R348" i="35"/>
  <c r="Q348" i="35"/>
  <c r="R347" i="35"/>
  <c r="Q347" i="35"/>
  <c r="R346" i="35"/>
  <c r="Q346" i="35"/>
  <c r="R345" i="35"/>
  <c r="Q345" i="35"/>
  <c r="R344" i="35"/>
  <c r="Q344" i="35"/>
  <c r="R343" i="35"/>
  <c r="Q343" i="35"/>
  <c r="R342" i="35"/>
  <c r="Q342" i="35"/>
  <c r="R341" i="35"/>
  <c r="Q341" i="35"/>
  <c r="R340" i="35"/>
  <c r="Q340" i="35"/>
  <c r="R339" i="35"/>
  <c r="Q339" i="35"/>
  <c r="R338" i="35"/>
  <c r="Q338" i="35"/>
  <c r="R337" i="35"/>
  <c r="Q337" i="35"/>
  <c r="R336" i="35"/>
  <c r="Q336" i="35"/>
  <c r="R335" i="35"/>
  <c r="Q335" i="35"/>
  <c r="R334" i="35"/>
  <c r="Q334" i="35"/>
  <c r="R333" i="35"/>
  <c r="Q333" i="35"/>
  <c r="R332" i="35"/>
  <c r="Q332" i="35"/>
  <c r="R331" i="35"/>
  <c r="Q331" i="35"/>
  <c r="R330" i="35"/>
  <c r="Q330" i="35"/>
  <c r="R329" i="35"/>
  <c r="Q329" i="35"/>
  <c r="R328" i="35"/>
  <c r="Q328" i="35"/>
  <c r="R327" i="35"/>
  <c r="Q327" i="35"/>
  <c r="R326" i="35"/>
  <c r="Q326" i="35"/>
  <c r="R325" i="35"/>
  <c r="Q325" i="35"/>
  <c r="R324" i="35"/>
  <c r="Q324" i="35"/>
  <c r="R323" i="35"/>
  <c r="Q323" i="35"/>
  <c r="R322" i="35"/>
  <c r="Q322" i="35"/>
  <c r="R321" i="35"/>
  <c r="Q321" i="35"/>
  <c r="R320" i="35"/>
  <c r="Q320" i="35"/>
  <c r="R319" i="35"/>
  <c r="Q319" i="35"/>
  <c r="R318" i="35"/>
  <c r="Q318" i="35"/>
  <c r="R317" i="35"/>
  <c r="Q317" i="35"/>
  <c r="R316" i="35"/>
  <c r="Q316" i="35"/>
  <c r="R315" i="35"/>
  <c r="Q315" i="35"/>
  <c r="R314" i="35"/>
  <c r="Q314" i="35"/>
  <c r="R313" i="35"/>
  <c r="Q313" i="35"/>
  <c r="R312" i="35"/>
  <c r="Q312" i="35"/>
  <c r="R311" i="35"/>
  <c r="Q311" i="35"/>
  <c r="R310" i="35"/>
  <c r="Q310" i="35"/>
  <c r="R309" i="35"/>
  <c r="Q309" i="35"/>
  <c r="R308" i="35"/>
  <c r="Q308" i="35"/>
  <c r="R307" i="35"/>
  <c r="Q307" i="35"/>
  <c r="R306" i="35"/>
  <c r="Q306" i="35"/>
  <c r="R305" i="35"/>
  <c r="Q305" i="35"/>
  <c r="R304" i="35"/>
  <c r="Q304" i="35"/>
  <c r="R303" i="35"/>
  <c r="Q303" i="35"/>
  <c r="R302" i="35"/>
  <c r="Q302" i="35"/>
  <c r="R301" i="35"/>
  <c r="Q301" i="35"/>
  <c r="R300" i="35"/>
  <c r="Q300" i="35"/>
  <c r="R299" i="35"/>
  <c r="Q299" i="35"/>
  <c r="R298" i="35"/>
  <c r="Q298" i="35"/>
  <c r="R297" i="35"/>
  <c r="Q297" i="35"/>
  <c r="R296" i="35"/>
  <c r="Q296" i="35"/>
  <c r="R295" i="35"/>
  <c r="Q295" i="35"/>
  <c r="R294" i="35"/>
  <c r="Q294" i="35"/>
  <c r="R293" i="35"/>
  <c r="Q293" i="35"/>
  <c r="R292" i="35"/>
  <c r="Q292" i="35"/>
  <c r="R291" i="35"/>
  <c r="Q291" i="35"/>
  <c r="R290" i="35"/>
  <c r="Q290" i="35"/>
  <c r="R289" i="35"/>
  <c r="Q289" i="35"/>
  <c r="R288" i="35"/>
  <c r="Q288" i="35"/>
  <c r="R287" i="35"/>
  <c r="Q287" i="35"/>
  <c r="R286" i="35"/>
  <c r="Q286" i="35"/>
  <c r="R285" i="35"/>
  <c r="Q285" i="35"/>
  <c r="R284" i="35"/>
  <c r="Q284" i="35"/>
  <c r="R283" i="35"/>
  <c r="Q283" i="35"/>
  <c r="R282" i="35"/>
  <c r="Q282" i="35"/>
  <c r="R281" i="35"/>
  <c r="Q281" i="35"/>
  <c r="R280" i="35"/>
  <c r="Q280" i="35"/>
  <c r="R279" i="35"/>
  <c r="Q279" i="35"/>
  <c r="R278" i="35"/>
  <c r="Q278" i="35"/>
  <c r="R277" i="35"/>
  <c r="Q277" i="35"/>
  <c r="R276" i="35"/>
  <c r="Q276" i="35"/>
  <c r="R275" i="35"/>
  <c r="Q275" i="35"/>
  <c r="R274" i="35"/>
  <c r="Q274" i="35"/>
  <c r="R273" i="35"/>
  <c r="Q273" i="35"/>
  <c r="R272" i="35"/>
  <c r="Q272" i="35"/>
  <c r="R271" i="35"/>
  <c r="Q271" i="35"/>
  <c r="R270" i="35"/>
  <c r="Q270" i="35"/>
  <c r="R269" i="35"/>
  <c r="Q269" i="35"/>
  <c r="R268" i="35"/>
  <c r="Q268" i="35"/>
  <c r="R267" i="35"/>
  <c r="Q267" i="35"/>
  <c r="R266" i="35"/>
  <c r="Q266" i="35"/>
  <c r="R265" i="35"/>
  <c r="Q265" i="35"/>
  <c r="R264" i="35"/>
  <c r="Q264" i="35"/>
  <c r="R263" i="35"/>
  <c r="Q263" i="35"/>
  <c r="R262" i="35"/>
  <c r="Q262" i="35"/>
  <c r="R261" i="35"/>
  <c r="Q261" i="35"/>
  <c r="R260" i="35"/>
  <c r="Q260" i="35"/>
  <c r="R259" i="35"/>
  <c r="Q259" i="35"/>
  <c r="R258" i="35"/>
  <c r="Q258" i="35"/>
  <c r="R257" i="35"/>
  <c r="Q257" i="35"/>
  <c r="R256" i="35"/>
  <c r="Q256" i="35"/>
  <c r="R255" i="35"/>
  <c r="Q255" i="35"/>
  <c r="R254" i="35"/>
  <c r="Q254" i="35"/>
  <c r="R253" i="35"/>
  <c r="Q253" i="35"/>
  <c r="R252" i="35"/>
  <c r="Q252" i="35"/>
  <c r="R251" i="35"/>
  <c r="Q251" i="35"/>
  <c r="R250" i="35"/>
  <c r="Q250" i="35"/>
  <c r="R249" i="35"/>
  <c r="Q249" i="35"/>
  <c r="R248" i="35"/>
  <c r="Q248" i="35"/>
  <c r="R247" i="35"/>
  <c r="Q247" i="35"/>
  <c r="R246" i="35"/>
  <c r="Q246" i="35"/>
  <c r="R245" i="35"/>
  <c r="Q245" i="35"/>
  <c r="R244" i="35"/>
  <c r="Q244" i="35"/>
  <c r="R243" i="35"/>
  <c r="Q243" i="35"/>
  <c r="R242" i="35"/>
  <c r="Q242" i="35"/>
  <c r="R241" i="35"/>
  <c r="Q241" i="35"/>
  <c r="R240" i="35"/>
  <c r="Q240" i="35"/>
  <c r="R239" i="35"/>
  <c r="Q239" i="35"/>
  <c r="R238" i="35"/>
  <c r="Q238" i="35"/>
  <c r="R237" i="35"/>
  <c r="Q237" i="35"/>
  <c r="R236" i="35"/>
  <c r="Q236" i="35"/>
  <c r="R235" i="35"/>
  <c r="Q235" i="35"/>
  <c r="R234" i="35"/>
  <c r="Q234" i="35"/>
  <c r="R233" i="35"/>
  <c r="Q233" i="35"/>
  <c r="R232" i="35"/>
  <c r="Q232" i="35"/>
  <c r="R231" i="35"/>
  <c r="Q231" i="35"/>
  <c r="R230" i="35"/>
  <c r="Q230" i="35"/>
  <c r="R229" i="35"/>
  <c r="Q229" i="35"/>
  <c r="R228" i="35"/>
  <c r="Q228" i="35"/>
  <c r="R227" i="35"/>
  <c r="Q227" i="35"/>
  <c r="R226" i="35"/>
  <c r="Q226" i="35"/>
  <c r="R225" i="35"/>
  <c r="Q225" i="35"/>
  <c r="R224" i="35"/>
  <c r="Q224" i="35"/>
  <c r="R223" i="35"/>
  <c r="Q223" i="35"/>
  <c r="R222" i="35"/>
  <c r="Q222" i="35"/>
  <c r="R221" i="35"/>
  <c r="Q221" i="35"/>
  <c r="R220" i="35"/>
  <c r="Q220" i="35"/>
  <c r="R219" i="35"/>
  <c r="Q219" i="35"/>
  <c r="R218" i="35"/>
  <c r="Q218" i="35"/>
  <c r="R217" i="35"/>
  <c r="Q217" i="35"/>
  <c r="R216" i="35"/>
  <c r="Q216" i="35"/>
  <c r="R215" i="35"/>
  <c r="Q215" i="35"/>
  <c r="R214" i="35"/>
  <c r="Q214" i="35"/>
  <c r="R213" i="35"/>
  <c r="Q213" i="35"/>
  <c r="R212" i="35"/>
  <c r="Q212" i="35"/>
  <c r="R211" i="35"/>
  <c r="Q211" i="35"/>
  <c r="R210" i="35"/>
  <c r="Q210" i="35"/>
  <c r="R209" i="35"/>
  <c r="Q209" i="35"/>
  <c r="R208" i="35"/>
  <c r="Q208" i="35"/>
  <c r="R207" i="35"/>
  <c r="Q207" i="35"/>
  <c r="R206" i="35"/>
  <c r="Q206" i="35"/>
  <c r="R205" i="35"/>
  <c r="Q205" i="35"/>
  <c r="R204" i="35"/>
  <c r="Q204" i="35"/>
  <c r="R203" i="35"/>
  <c r="Q203" i="35"/>
  <c r="R202" i="35"/>
  <c r="Q202" i="35"/>
  <c r="R201" i="35"/>
  <c r="Q201" i="35"/>
  <c r="R200" i="35"/>
  <c r="Q200" i="35"/>
  <c r="R199" i="35"/>
  <c r="Q199" i="35"/>
  <c r="R198" i="35"/>
  <c r="Q198" i="35"/>
  <c r="R197" i="35"/>
  <c r="Q197" i="35"/>
  <c r="R196" i="35"/>
  <c r="Q196" i="35"/>
  <c r="R195" i="35"/>
  <c r="Q195" i="35"/>
  <c r="R194" i="35"/>
  <c r="Q194" i="35"/>
  <c r="R193" i="35"/>
  <c r="Q193" i="35"/>
  <c r="R192" i="35"/>
  <c r="Q192" i="35"/>
  <c r="R191" i="35"/>
  <c r="Q191" i="35"/>
  <c r="R190" i="35"/>
  <c r="Q190" i="35"/>
  <c r="R189" i="35"/>
  <c r="Q189" i="35"/>
  <c r="R188" i="35"/>
  <c r="Q188" i="35"/>
  <c r="R187" i="35"/>
  <c r="Q187" i="35"/>
  <c r="R186" i="35"/>
  <c r="Q186" i="35"/>
  <c r="R185" i="35"/>
  <c r="Q185" i="35"/>
  <c r="R184" i="35"/>
  <c r="Q184" i="35"/>
  <c r="R183" i="35"/>
  <c r="Q183" i="35"/>
  <c r="R182" i="35"/>
  <c r="Q182" i="35"/>
  <c r="R181" i="35"/>
  <c r="Q181" i="35"/>
  <c r="R180" i="35"/>
  <c r="Q180" i="35"/>
  <c r="R179" i="35"/>
  <c r="Q179" i="35"/>
  <c r="R178" i="35"/>
  <c r="Q178" i="35"/>
  <c r="R177" i="35"/>
  <c r="Q177" i="35"/>
  <c r="R176" i="35"/>
  <c r="Q176" i="35"/>
  <c r="R175" i="35"/>
  <c r="Q175" i="35"/>
  <c r="R174" i="35"/>
  <c r="Q174" i="35"/>
  <c r="R173" i="35"/>
  <c r="Q173" i="35"/>
  <c r="R172" i="35"/>
  <c r="Q172" i="35"/>
  <c r="R171" i="35"/>
  <c r="Q171" i="35"/>
  <c r="R170" i="35"/>
  <c r="Q170" i="35"/>
  <c r="R169" i="35"/>
  <c r="Q169" i="35"/>
  <c r="R168" i="35"/>
  <c r="Q168" i="35"/>
  <c r="R167" i="35"/>
  <c r="Q167" i="35"/>
  <c r="R166" i="35"/>
  <c r="Q166" i="35"/>
  <c r="R165" i="35"/>
  <c r="Q165" i="35"/>
  <c r="R164" i="35"/>
  <c r="Q164" i="35"/>
  <c r="R163" i="35"/>
  <c r="Q163" i="35"/>
  <c r="R162" i="35"/>
  <c r="Q162" i="35"/>
  <c r="R161" i="35"/>
  <c r="Q161" i="35"/>
  <c r="R160" i="35"/>
  <c r="Q160" i="35"/>
  <c r="R159" i="35"/>
  <c r="Q159" i="35"/>
  <c r="R158" i="35"/>
  <c r="Q158" i="35"/>
  <c r="R157" i="35"/>
  <c r="Q157" i="35"/>
  <c r="R156" i="35"/>
  <c r="Q156" i="35"/>
  <c r="R155" i="35"/>
  <c r="Q155" i="35"/>
  <c r="R154" i="35"/>
  <c r="Q154" i="35"/>
  <c r="R153" i="35"/>
  <c r="Q153" i="35"/>
  <c r="R152" i="35"/>
  <c r="Q152" i="35"/>
  <c r="R151" i="35"/>
  <c r="Q151" i="35"/>
  <c r="R150" i="35"/>
  <c r="Q150" i="35"/>
  <c r="R149" i="35"/>
  <c r="Q149" i="35"/>
  <c r="R148" i="35"/>
  <c r="Q148" i="35"/>
  <c r="R147" i="35"/>
  <c r="Q147" i="35"/>
  <c r="R146" i="35"/>
  <c r="Q146" i="35"/>
  <c r="R145" i="35"/>
  <c r="Q145" i="35"/>
  <c r="R144" i="35"/>
  <c r="Q144" i="35"/>
  <c r="R143" i="35"/>
  <c r="Q143" i="35"/>
  <c r="R142" i="35"/>
  <c r="Q142" i="35"/>
  <c r="R141" i="35"/>
  <c r="Q141" i="35"/>
  <c r="R140" i="35"/>
  <c r="Q140" i="35"/>
  <c r="R139" i="35"/>
  <c r="Q139" i="35"/>
  <c r="R138" i="35"/>
  <c r="Q138" i="35"/>
  <c r="R137" i="35"/>
  <c r="Q137" i="35"/>
  <c r="R136" i="35"/>
  <c r="Q136" i="35"/>
  <c r="R135" i="35"/>
  <c r="Q135" i="35"/>
  <c r="R134" i="35"/>
  <c r="Q134" i="35"/>
  <c r="R133" i="35"/>
  <c r="Q133" i="35"/>
  <c r="R132" i="35"/>
  <c r="Q132" i="35"/>
  <c r="R131" i="35"/>
  <c r="Q131" i="35"/>
  <c r="R130" i="35"/>
  <c r="Q130" i="35"/>
  <c r="R129" i="35"/>
  <c r="Q129" i="35"/>
  <c r="R128" i="35"/>
  <c r="Q128" i="35"/>
  <c r="R127" i="35"/>
  <c r="Q127" i="35"/>
  <c r="R126" i="35"/>
  <c r="Q126" i="35"/>
  <c r="R125" i="35"/>
  <c r="Q125" i="35"/>
  <c r="R124" i="35"/>
  <c r="Q124" i="35"/>
  <c r="R123" i="35"/>
  <c r="Q123" i="35"/>
  <c r="R122" i="35"/>
  <c r="Q122" i="35"/>
  <c r="R121" i="35"/>
  <c r="Q121" i="35"/>
  <c r="R120" i="35"/>
  <c r="Q120" i="35"/>
  <c r="R119" i="35"/>
  <c r="Q119" i="35"/>
  <c r="R118" i="35"/>
  <c r="Q118" i="35"/>
  <c r="R117" i="35"/>
  <c r="Q117" i="35"/>
  <c r="R116" i="35"/>
  <c r="Q116" i="35"/>
  <c r="R115" i="35"/>
  <c r="Q115" i="35"/>
  <c r="R114" i="35"/>
  <c r="Q114" i="35"/>
  <c r="R113" i="35"/>
  <c r="Q113" i="35"/>
  <c r="R112" i="35"/>
  <c r="Q112" i="35"/>
  <c r="R111" i="35"/>
  <c r="Q111" i="35"/>
  <c r="R110" i="35"/>
  <c r="Q110" i="35"/>
  <c r="R109" i="35"/>
  <c r="Q109" i="35"/>
  <c r="R108" i="35"/>
  <c r="Q108" i="35"/>
  <c r="R107" i="35"/>
  <c r="Q107" i="35"/>
  <c r="R106" i="35"/>
  <c r="Q106" i="35"/>
  <c r="R105" i="35"/>
  <c r="Q105" i="35"/>
  <c r="R104" i="35"/>
  <c r="Q104" i="35"/>
  <c r="R103" i="35"/>
  <c r="Q103" i="35"/>
  <c r="R102" i="35"/>
  <c r="Q102" i="35"/>
  <c r="R101" i="35"/>
  <c r="Q101" i="35"/>
  <c r="R100" i="35"/>
  <c r="Q100" i="35"/>
  <c r="R99" i="35"/>
  <c r="Q99" i="35"/>
  <c r="R98" i="35"/>
  <c r="Q98" i="35"/>
  <c r="R97" i="35"/>
  <c r="Q97" i="35"/>
  <c r="R96" i="35"/>
  <c r="Q96" i="35"/>
  <c r="R95" i="35"/>
  <c r="Q95" i="35"/>
  <c r="R94" i="35"/>
  <c r="Q94" i="35"/>
  <c r="R93" i="35"/>
  <c r="Q93" i="35"/>
  <c r="R92" i="35"/>
  <c r="Q92" i="35"/>
  <c r="R91" i="35"/>
  <c r="Q91" i="35"/>
  <c r="R90" i="35"/>
  <c r="Q90" i="35"/>
  <c r="R89" i="35"/>
  <c r="Q89" i="35"/>
  <c r="R88" i="35"/>
  <c r="Q88" i="35"/>
  <c r="R87" i="35"/>
  <c r="Q87" i="35"/>
  <c r="R86" i="35"/>
  <c r="Q86" i="35"/>
  <c r="R85" i="35"/>
  <c r="Q85" i="35"/>
  <c r="R84" i="35"/>
  <c r="Q84" i="35"/>
  <c r="R83" i="35"/>
  <c r="Q83" i="35"/>
  <c r="R82" i="35"/>
  <c r="Q82" i="35"/>
  <c r="R81" i="35"/>
  <c r="Q81" i="35"/>
  <c r="R80" i="35"/>
  <c r="Q80" i="35"/>
  <c r="R79" i="35"/>
  <c r="Q79" i="35"/>
  <c r="R78" i="35"/>
  <c r="Q78" i="35"/>
  <c r="R77" i="35"/>
  <c r="Q77" i="35"/>
  <c r="R76" i="35"/>
  <c r="Q76" i="35"/>
  <c r="R75" i="35"/>
  <c r="Q75" i="35"/>
  <c r="R74" i="35"/>
  <c r="Q74" i="35"/>
  <c r="R73" i="35"/>
  <c r="Q73" i="35"/>
  <c r="R72" i="35"/>
  <c r="Q72" i="35"/>
  <c r="R71" i="35"/>
  <c r="Q71" i="35"/>
  <c r="R70" i="35"/>
  <c r="Q70" i="35"/>
  <c r="R69" i="35"/>
  <c r="Q69" i="35"/>
  <c r="R68" i="35"/>
  <c r="Q68" i="35"/>
  <c r="R67" i="35"/>
  <c r="Q67" i="35"/>
  <c r="R66" i="35"/>
  <c r="Q66" i="35"/>
  <c r="R65" i="35"/>
  <c r="Q65" i="35"/>
  <c r="R64" i="35"/>
  <c r="Q64" i="35"/>
  <c r="R63" i="35"/>
  <c r="Q63" i="35"/>
  <c r="R62" i="35"/>
  <c r="Q62" i="35"/>
  <c r="R61" i="35"/>
  <c r="Q61" i="35"/>
  <c r="R60" i="35"/>
  <c r="Q60" i="35"/>
  <c r="R59" i="35"/>
  <c r="Q59" i="35"/>
  <c r="R58" i="35"/>
  <c r="Q58" i="35"/>
  <c r="R57" i="35"/>
  <c r="Q57" i="35"/>
  <c r="R56" i="35"/>
  <c r="Q56" i="35"/>
  <c r="R55" i="35"/>
  <c r="Q55" i="35"/>
  <c r="R54" i="35"/>
  <c r="Q54" i="35"/>
  <c r="R53" i="35"/>
  <c r="Q53" i="35"/>
  <c r="R52" i="35"/>
  <c r="Q52" i="35"/>
  <c r="R51" i="35"/>
  <c r="Q51" i="35"/>
  <c r="R50" i="35"/>
  <c r="Q50" i="35"/>
  <c r="R49" i="35"/>
  <c r="Q49" i="35"/>
  <c r="R48" i="35"/>
  <c r="Q48" i="35"/>
  <c r="R47" i="35"/>
  <c r="Q47" i="35"/>
  <c r="R46" i="35"/>
  <c r="Q46" i="35"/>
  <c r="R45" i="35"/>
  <c r="Q45" i="35"/>
  <c r="R44" i="35"/>
  <c r="Q44" i="35"/>
  <c r="R43" i="35"/>
  <c r="Q43" i="35"/>
  <c r="R42" i="35"/>
  <c r="R5" i="35" s="1"/>
  <c r="Q42" i="35"/>
  <c r="R41" i="35"/>
  <c r="Q41" i="35"/>
  <c r="R40" i="35"/>
  <c r="Q40" i="35"/>
  <c r="R39" i="35"/>
  <c r="Q39" i="35"/>
  <c r="R38" i="35"/>
  <c r="Q38" i="35"/>
  <c r="R37" i="35"/>
  <c r="Q37" i="35"/>
  <c r="R36" i="35"/>
  <c r="Q36" i="35"/>
  <c r="R35" i="35"/>
  <c r="Q35" i="35"/>
  <c r="R34" i="35"/>
  <c r="Q34" i="35"/>
  <c r="R33" i="35"/>
  <c r="Q33" i="35"/>
  <c r="R32" i="35"/>
  <c r="Q32" i="35"/>
  <c r="R31" i="35"/>
  <c r="Q31" i="35"/>
  <c r="R30" i="35"/>
  <c r="Q30" i="35"/>
  <c r="R29" i="35"/>
  <c r="Q29" i="35"/>
  <c r="R28" i="35"/>
  <c r="Q28" i="35"/>
  <c r="R27" i="35"/>
  <c r="Q27" i="35"/>
  <c r="R26" i="35"/>
  <c r="Q26" i="35"/>
  <c r="R25" i="35"/>
  <c r="Q25" i="35"/>
  <c r="R24" i="35"/>
  <c r="Q24" i="35"/>
  <c r="R23" i="35"/>
  <c r="Q23" i="35"/>
  <c r="R22" i="35"/>
  <c r="Q22" i="35"/>
  <c r="R21" i="35"/>
  <c r="Q21" i="35"/>
  <c r="R20" i="35"/>
  <c r="Q20" i="35"/>
  <c r="R19" i="35"/>
  <c r="Q19" i="35"/>
  <c r="R18" i="35"/>
  <c r="Q18" i="35"/>
  <c r="R17" i="35"/>
  <c r="Q17" i="35"/>
  <c r="R16" i="35"/>
  <c r="Q16" i="35"/>
  <c r="R15" i="35"/>
  <c r="Q15" i="35"/>
  <c r="R14" i="35"/>
  <c r="Q14" i="35"/>
  <c r="Q5" i="35" s="1"/>
  <c r="R13" i="35"/>
  <c r="R2" i="35" s="1"/>
  <c r="X13" i="35" s="1"/>
  <c r="Q13" i="35"/>
  <c r="Q2" i="35" s="1"/>
  <c r="U13" i="35" s="1"/>
  <c r="R7" i="35"/>
  <c r="Q7" i="35"/>
  <c r="R6" i="35" a="1"/>
  <c r="Q6" i="35" a="1"/>
  <c r="R6" i="36" a="1"/>
  <c r="Q6" i="36" a="1"/>
  <c r="I15" i="38" l="1"/>
  <c r="Q6" i="36"/>
  <c r="R6" i="36"/>
  <c r="U14" i="36"/>
  <c r="V13" i="36"/>
  <c r="R2" i="36"/>
  <c r="X13" i="36" s="1"/>
  <c r="Q3" i="36"/>
  <c r="Q6" i="35"/>
  <c r="R6" i="35"/>
  <c r="V13" i="35"/>
  <c r="U14" i="35"/>
  <c r="Y13" i="35"/>
  <c r="X14" i="35"/>
  <c r="Q3" i="35"/>
  <c r="R3" i="35"/>
  <c r="I14" i="38" l="1"/>
  <c r="Y13" i="36"/>
  <c r="X14" i="36"/>
  <c r="V14" i="36"/>
  <c r="U15" i="36"/>
  <c r="X15" i="35"/>
  <c r="Y14" i="35"/>
  <c r="U15" i="35"/>
  <c r="V14" i="35"/>
  <c r="I13" i="38" l="1"/>
  <c r="U16" i="36"/>
  <c r="V15" i="36"/>
  <c r="X15" i="36"/>
  <c r="Y14" i="36"/>
  <c r="V15" i="35"/>
  <c r="U16" i="35"/>
  <c r="Y15" i="35"/>
  <c r="X16" i="35"/>
  <c r="I12" i="38" l="1"/>
  <c r="Y15" i="36"/>
  <c r="R4" i="36"/>
  <c r="X16" i="36"/>
  <c r="V16" i="36"/>
  <c r="U17" i="36"/>
  <c r="X17" i="35"/>
  <c r="Y16" i="35"/>
  <c r="U17" i="35"/>
  <c r="V16" i="35"/>
  <c r="I11" i="38" l="1"/>
  <c r="U18" i="36"/>
  <c r="V17" i="36"/>
  <c r="X17" i="36"/>
  <c r="Y16" i="36"/>
  <c r="U18" i="35"/>
  <c r="V17" i="35"/>
  <c r="Y17" i="35"/>
  <c r="X18" i="35"/>
  <c r="I10" i="38" l="1"/>
  <c r="Y17" i="36"/>
  <c r="X18" i="36"/>
  <c r="V18" i="36"/>
  <c r="U19" i="36"/>
  <c r="V18" i="35"/>
  <c r="U19" i="35"/>
  <c r="X19" i="35"/>
  <c r="Y18" i="35"/>
  <c r="I9" i="38" l="1"/>
  <c r="U20" i="36"/>
  <c r="V19" i="36"/>
  <c r="X19" i="36"/>
  <c r="Y18" i="36"/>
  <c r="Y19" i="35"/>
  <c r="R4" i="35"/>
  <c r="X20" i="35"/>
  <c r="V19" i="35"/>
  <c r="U20" i="35"/>
  <c r="I8" i="38" l="1"/>
  <c r="Y19" i="36"/>
  <c r="X20" i="36"/>
  <c r="V20" i="36"/>
  <c r="U21" i="36"/>
  <c r="U21" i="35"/>
  <c r="V20" i="35"/>
  <c r="X21" i="35"/>
  <c r="Y20" i="35"/>
  <c r="I7" i="38" l="1"/>
  <c r="U22" i="36"/>
  <c r="V21" i="36"/>
  <c r="X21" i="36"/>
  <c r="Y20" i="36"/>
  <c r="Y21" i="35"/>
  <c r="X22" i="35"/>
  <c r="V21" i="35"/>
  <c r="U22" i="35"/>
  <c r="I6" i="38" l="1"/>
  <c r="Y21" i="36"/>
  <c r="X22" i="36"/>
  <c r="V22" i="36"/>
  <c r="U23" i="36"/>
  <c r="U23" i="35"/>
  <c r="V22" i="35"/>
  <c r="X23" i="35"/>
  <c r="Y22" i="35"/>
  <c r="I5" i="38" l="1"/>
  <c r="U24" i="36"/>
  <c r="V23" i="36"/>
  <c r="X23" i="36"/>
  <c r="Y22" i="36"/>
  <c r="Y23" i="35"/>
  <c r="X24" i="35"/>
  <c r="U24" i="35"/>
  <c r="V23" i="35"/>
  <c r="I4" i="38" l="1"/>
  <c r="Y23" i="36"/>
  <c r="X24" i="36"/>
  <c r="V24" i="36"/>
  <c r="U25" i="36"/>
  <c r="X25" i="35"/>
  <c r="Y24" i="35"/>
  <c r="V24" i="35"/>
  <c r="U25" i="35"/>
  <c r="I3" i="38" l="1"/>
  <c r="U26" i="36"/>
  <c r="V25" i="36"/>
  <c r="X25" i="36"/>
  <c r="Y24" i="36"/>
  <c r="V25" i="35"/>
  <c r="Q4" i="35"/>
  <c r="U26" i="35"/>
  <c r="Y25" i="35"/>
  <c r="X26" i="35"/>
  <c r="I2" i="38" l="1"/>
  <c r="Y25" i="36"/>
  <c r="X26" i="36"/>
  <c r="V26" i="36"/>
  <c r="U27" i="36"/>
  <c r="X27" i="35"/>
  <c r="Y26" i="35"/>
  <c r="U27" i="35"/>
  <c r="V26" i="35"/>
  <c r="U28" i="36" l="1"/>
  <c r="V27" i="36"/>
  <c r="X27" i="36"/>
  <c r="Y26" i="36"/>
  <c r="V27" i="35"/>
  <c r="U28" i="35"/>
  <c r="Y27" i="35"/>
  <c r="X28" i="35"/>
  <c r="Y27" i="36" l="1"/>
  <c r="X28" i="36"/>
  <c r="V28" i="36"/>
  <c r="U29" i="36"/>
  <c r="X29" i="35"/>
  <c r="Y28" i="35"/>
  <c r="U29" i="35"/>
  <c r="V28" i="35"/>
  <c r="U30" i="36" l="1"/>
  <c r="V29" i="36"/>
  <c r="Q4" i="36"/>
  <c r="X29" i="36"/>
  <c r="Y28" i="36"/>
  <c r="V29" i="35"/>
  <c r="U30" i="35"/>
  <c r="Y29" i="35"/>
  <c r="X30" i="35"/>
  <c r="Y29" i="36" l="1"/>
  <c r="X30" i="36"/>
  <c r="V30" i="36"/>
  <c r="U31" i="36"/>
  <c r="X31" i="35"/>
  <c r="Y30" i="35"/>
  <c r="V30" i="35"/>
  <c r="U31" i="35"/>
  <c r="U32" i="36" l="1"/>
  <c r="V31" i="36"/>
  <c r="X31" i="36"/>
  <c r="Y30" i="36"/>
  <c r="V31" i="35"/>
  <c r="U32" i="35"/>
  <c r="Y31" i="35"/>
  <c r="X32" i="35"/>
  <c r="Y31" i="36" l="1"/>
  <c r="X32" i="36"/>
  <c r="V32" i="36"/>
  <c r="U33" i="36"/>
  <c r="X33" i="35"/>
  <c r="Y32" i="35"/>
  <c r="U33" i="35"/>
  <c r="V32" i="35"/>
  <c r="U34" i="36" l="1"/>
  <c r="V33" i="36"/>
  <c r="X33" i="36"/>
  <c r="Y32" i="36"/>
  <c r="V33" i="35"/>
  <c r="U34" i="35"/>
  <c r="Y33" i="35"/>
  <c r="X34" i="35"/>
  <c r="Y33" i="36" l="1"/>
  <c r="X34" i="36"/>
  <c r="V34" i="36"/>
  <c r="U35" i="36"/>
  <c r="X35" i="35"/>
  <c r="Y34" i="35"/>
  <c r="U35" i="35"/>
  <c r="V35" i="35" s="1"/>
  <c r="V34" i="35"/>
  <c r="U36" i="36" l="1"/>
  <c r="V35" i="36"/>
  <c r="X35" i="36"/>
  <c r="Y34" i="36"/>
  <c r="Y35" i="35"/>
  <c r="X36" i="35"/>
  <c r="Y36" i="35" s="1"/>
  <c r="Y35" i="36" l="1"/>
  <c r="X36" i="36"/>
  <c r="V36" i="36"/>
  <c r="U37" i="36"/>
  <c r="U38" i="36" l="1"/>
  <c r="V37" i="36"/>
  <c r="X37" i="36"/>
  <c r="Y37" i="36" s="1"/>
  <c r="Y36" i="36"/>
  <c r="V38" i="36" l="1"/>
  <c r="U39" i="36"/>
  <c r="U40" i="36" l="1"/>
  <c r="V40" i="36" s="1"/>
  <c r="V39" i="36"/>
  <c r="Q7" i="34" l="1"/>
  <c r="R7" i="34"/>
  <c r="Q13" i="34"/>
  <c r="R13" i="34"/>
  <c r="Q14" i="34"/>
  <c r="R14" i="34"/>
  <c r="Q15" i="34"/>
  <c r="R15" i="34"/>
  <c r="Q16" i="34"/>
  <c r="R16" i="34"/>
  <c r="Q17" i="34"/>
  <c r="R17" i="34"/>
  <c r="Q18" i="34"/>
  <c r="R18" i="34"/>
  <c r="Q19" i="34"/>
  <c r="R19" i="34"/>
  <c r="Q20" i="34"/>
  <c r="R20" i="34"/>
  <c r="Q21" i="34"/>
  <c r="R21" i="34"/>
  <c r="Q22" i="34"/>
  <c r="R22" i="34"/>
  <c r="Q23" i="34"/>
  <c r="R23" i="34"/>
  <c r="Q24" i="34"/>
  <c r="R24" i="34"/>
  <c r="Q25" i="34"/>
  <c r="R25" i="34"/>
  <c r="Q26" i="34"/>
  <c r="R26" i="34"/>
  <c r="Q27" i="34"/>
  <c r="R27" i="34"/>
  <c r="Q28" i="34"/>
  <c r="R28" i="34"/>
  <c r="Q29" i="34"/>
  <c r="R29" i="34"/>
  <c r="Q30" i="34"/>
  <c r="R30" i="34"/>
  <c r="Q31" i="34"/>
  <c r="R31" i="34"/>
  <c r="Q32" i="34"/>
  <c r="R32" i="34"/>
  <c r="Q33" i="34"/>
  <c r="R33" i="34"/>
  <c r="Q34" i="34"/>
  <c r="R34" i="34"/>
  <c r="Q35" i="34"/>
  <c r="R35" i="34"/>
  <c r="Q36" i="34"/>
  <c r="R36" i="34"/>
  <c r="Q37" i="34"/>
  <c r="R37" i="34"/>
  <c r="Q38" i="34"/>
  <c r="R38" i="34"/>
  <c r="Q39" i="34"/>
  <c r="R39" i="34"/>
  <c r="Q40" i="34"/>
  <c r="R40" i="34"/>
  <c r="Q41" i="34"/>
  <c r="R41" i="34"/>
  <c r="Q42" i="34"/>
  <c r="R42" i="34"/>
  <c r="Q43" i="34"/>
  <c r="R43" i="34"/>
  <c r="Q44" i="34"/>
  <c r="R44" i="34"/>
  <c r="Q45" i="34"/>
  <c r="R45" i="34"/>
  <c r="Q46" i="34"/>
  <c r="R46" i="34"/>
  <c r="Q47" i="34"/>
  <c r="R47" i="34"/>
  <c r="Q48" i="34"/>
  <c r="R48" i="34"/>
  <c r="Q49" i="34"/>
  <c r="R49" i="34"/>
  <c r="Q50" i="34"/>
  <c r="R50" i="34"/>
  <c r="Q51" i="34"/>
  <c r="R51" i="34"/>
  <c r="Q52" i="34"/>
  <c r="R52" i="34"/>
  <c r="Q53" i="34"/>
  <c r="R53" i="34"/>
  <c r="Q54" i="34"/>
  <c r="R54" i="34"/>
  <c r="Q55" i="34"/>
  <c r="R55" i="34"/>
  <c r="Q56" i="34"/>
  <c r="R56" i="34"/>
  <c r="Q57" i="34"/>
  <c r="R57" i="34"/>
  <c r="Q58" i="34"/>
  <c r="R58" i="34"/>
  <c r="Q59" i="34"/>
  <c r="R59" i="34"/>
  <c r="Q60" i="34"/>
  <c r="R60" i="34"/>
  <c r="Q61" i="34"/>
  <c r="R61" i="34"/>
  <c r="Q62" i="34"/>
  <c r="R62" i="34"/>
  <c r="Q63" i="34"/>
  <c r="R63" i="34"/>
  <c r="Q64" i="34"/>
  <c r="R64" i="34"/>
  <c r="Q65" i="34"/>
  <c r="R65" i="34"/>
  <c r="Q66" i="34"/>
  <c r="R66" i="34"/>
  <c r="Q67" i="34"/>
  <c r="R67" i="34"/>
  <c r="Q68" i="34"/>
  <c r="R68" i="34"/>
  <c r="Q69" i="34"/>
  <c r="R69" i="34"/>
  <c r="Q70" i="34"/>
  <c r="R70" i="34"/>
  <c r="Q71" i="34"/>
  <c r="R71" i="34"/>
  <c r="Q72" i="34"/>
  <c r="R72" i="34"/>
  <c r="Q73" i="34"/>
  <c r="R73" i="34"/>
  <c r="Q74" i="34"/>
  <c r="R74" i="34"/>
  <c r="Q75" i="34"/>
  <c r="R75" i="34"/>
  <c r="Q76" i="34"/>
  <c r="R76" i="34"/>
  <c r="Q77" i="34"/>
  <c r="R77" i="34"/>
  <c r="Q78" i="34"/>
  <c r="R78" i="34"/>
  <c r="Q79" i="34"/>
  <c r="R79" i="34"/>
  <c r="Q80" i="34"/>
  <c r="R80" i="34"/>
  <c r="Q81" i="34"/>
  <c r="R81" i="34"/>
  <c r="Q82" i="34"/>
  <c r="R82" i="34"/>
  <c r="Q83" i="34"/>
  <c r="R83" i="34"/>
  <c r="Q84" i="34"/>
  <c r="R84" i="34"/>
  <c r="Q85" i="34"/>
  <c r="R85" i="34"/>
  <c r="Q86" i="34"/>
  <c r="R86" i="34"/>
  <c r="Q87" i="34"/>
  <c r="R87" i="34"/>
  <c r="Q88" i="34"/>
  <c r="R88" i="34"/>
  <c r="Q89" i="34"/>
  <c r="R89" i="34"/>
  <c r="Q90" i="34"/>
  <c r="R90" i="34"/>
  <c r="Q91" i="34"/>
  <c r="R91" i="34"/>
  <c r="Q92" i="34"/>
  <c r="R92" i="34"/>
  <c r="Q93" i="34"/>
  <c r="R93" i="34"/>
  <c r="Q94" i="34"/>
  <c r="R94" i="34"/>
  <c r="Q95" i="34"/>
  <c r="R95" i="34"/>
  <c r="Q96" i="34"/>
  <c r="R96" i="34"/>
  <c r="Q97" i="34"/>
  <c r="R97" i="34"/>
  <c r="Q98" i="34"/>
  <c r="R98" i="34"/>
  <c r="Q99" i="34"/>
  <c r="R99" i="34"/>
  <c r="Q100" i="34"/>
  <c r="R100" i="34"/>
  <c r="Q101" i="34"/>
  <c r="R101" i="34"/>
  <c r="Q102" i="34"/>
  <c r="R102" i="34"/>
  <c r="Q103" i="34"/>
  <c r="R103" i="34"/>
  <c r="Q104" i="34"/>
  <c r="R104" i="34"/>
  <c r="Q105" i="34"/>
  <c r="R105" i="34"/>
  <c r="Q106" i="34"/>
  <c r="R106" i="34"/>
  <c r="Q107" i="34"/>
  <c r="R107" i="34"/>
  <c r="Q108" i="34"/>
  <c r="R108" i="34"/>
  <c r="Q109" i="34"/>
  <c r="R109" i="34"/>
  <c r="Q110" i="34"/>
  <c r="R110" i="34"/>
  <c r="Q111" i="34"/>
  <c r="R111" i="34"/>
  <c r="Q112" i="34"/>
  <c r="R112" i="34"/>
  <c r="Q113" i="34"/>
  <c r="R113" i="34"/>
  <c r="Q114" i="34"/>
  <c r="R114" i="34"/>
  <c r="Q115" i="34"/>
  <c r="R115" i="34"/>
  <c r="Q116" i="34"/>
  <c r="R116" i="34"/>
  <c r="Q117" i="34"/>
  <c r="R117" i="34"/>
  <c r="Q118" i="34"/>
  <c r="R118" i="34"/>
  <c r="Q119" i="34"/>
  <c r="R119" i="34"/>
  <c r="Q120" i="34"/>
  <c r="R120" i="34"/>
  <c r="Q121" i="34"/>
  <c r="R121" i="34"/>
  <c r="Q122" i="34"/>
  <c r="R122" i="34"/>
  <c r="Q123" i="34"/>
  <c r="R123" i="34"/>
  <c r="Q124" i="34"/>
  <c r="R124" i="34"/>
  <c r="Q125" i="34"/>
  <c r="R125" i="34"/>
  <c r="Q126" i="34"/>
  <c r="R126" i="34"/>
  <c r="Q127" i="34"/>
  <c r="R127" i="34"/>
  <c r="Q128" i="34"/>
  <c r="R128" i="34"/>
  <c r="Q129" i="34"/>
  <c r="R129" i="34"/>
  <c r="Q130" i="34"/>
  <c r="R130" i="34"/>
  <c r="Q131" i="34"/>
  <c r="R131" i="34"/>
  <c r="Q132" i="34"/>
  <c r="R132" i="34"/>
  <c r="Q133" i="34"/>
  <c r="R133" i="34"/>
  <c r="Q134" i="34"/>
  <c r="R134" i="34"/>
  <c r="Q135" i="34"/>
  <c r="R135" i="34"/>
  <c r="Q136" i="34"/>
  <c r="R136" i="34"/>
  <c r="Q137" i="34"/>
  <c r="R137" i="34"/>
  <c r="Q138" i="34"/>
  <c r="R138" i="34"/>
  <c r="Q139" i="34"/>
  <c r="R139" i="34"/>
  <c r="Q140" i="34"/>
  <c r="R140" i="34"/>
  <c r="Q141" i="34"/>
  <c r="R141" i="34"/>
  <c r="Q142" i="34"/>
  <c r="R142" i="34"/>
  <c r="Q143" i="34"/>
  <c r="R143" i="34"/>
  <c r="Q144" i="34"/>
  <c r="R144" i="34"/>
  <c r="Q145" i="34"/>
  <c r="R145" i="34"/>
  <c r="Q146" i="34"/>
  <c r="R146" i="34"/>
  <c r="Q147" i="34"/>
  <c r="R147" i="34"/>
  <c r="Q148" i="34"/>
  <c r="R148" i="34"/>
  <c r="Q149" i="34"/>
  <c r="R149" i="34"/>
  <c r="Q150" i="34"/>
  <c r="R150" i="34"/>
  <c r="Q151" i="34"/>
  <c r="R151" i="34"/>
  <c r="Q152" i="34"/>
  <c r="R152" i="34"/>
  <c r="Q153" i="34"/>
  <c r="R153" i="34"/>
  <c r="Q154" i="34"/>
  <c r="R154" i="34"/>
  <c r="Q155" i="34"/>
  <c r="R155" i="34"/>
  <c r="Q156" i="34"/>
  <c r="R156" i="34"/>
  <c r="Q157" i="34"/>
  <c r="R157" i="34"/>
  <c r="Q158" i="34"/>
  <c r="R158" i="34"/>
  <c r="Q159" i="34"/>
  <c r="R159" i="34"/>
  <c r="Q160" i="34"/>
  <c r="R160" i="34"/>
  <c r="Q161" i="34"/>
  <c r="R161" i="34"/>
  <c r="Q162" i="34"/>
  <c r="R162" i="34"/>
  <c r="Q163" i="34"/>
  <c r="R163" i="34"/>
  <c r="Q164" i="34"/>
  <c r="R164" i="34"/>
  <c r="Q165" i="34"/>
  <c r="R165" i="34"/>
  <c r="Q166" i="34"/>
  <c r="R166" i="34"/>
  <c r="Q167" i="34"/>
  <c r="R167" i="34"/>
  <c r="Q168" i="34"/>
  <c r="R168" i="34"/>
  <c r="Q169" i="34"/>
  <c r="R169" i="34"/>
  <c r="Q170" i="34"/>
  <c r="R170" i="34"/>
  <c r="Q171" i="34"/>
  <c r="R171" i="34"/>
  <c r="Q172" i="34"/>
  <c r="R172" i="34"/>
  <c r="Q173" i="34"/>
  <c r="R173" i="34"/>
  <c r="Q174" i="34"/>
  <c r="R174" i="34"/>
  <c r="Q175" i="34"/>
  <c r="R175" i="34"/>
  <c r="Q176" i="34"/>
  <c r="R176" i="34"/>
  <c r="Q177" i="34"/>
  <c r="R177" i="34"/>
  <c r="Q178" i="34"/>
  <c r="R178" i="34"/>
  <c r="Q179" i="34"/>
  <c r="R179" i="34"/>
  <c r="Q180" i="34"/>
  <c r="R180" i="34"/>
  <c r="Q181" i="34"/>
  <c r="R181" i="34"/>
  <c r="Q182" i="34"/>
  <c r="R182" i="34"/>
  <c r="Q183" i="34"/>
  <c r="R183" i="34"/>
  <c r="Q184" i="34"/>
  <c r="R184" i="34"/>
  <c r="Q185" i="34"/>
  <c r="R185" i="34"/>
  <c r="Q186" i="34"/>
  <c r="R186" i="34"/>
  <c r="Q187" i="34"/>
  <c r="R187" i="34"/>
  <c r="Q188" i="34"/>
  <c r="R188" i="34"/>
  <c r="Q189" i="34"/>
  <c r="R189" i="34"/>
  <c r="Q190" i="34"/>
  <c r="R190" i="34"/>
  <c r="Q191" i="34"/>
  <c r="R191" i="34"/>
  <c r="Q192" i="34"/>
  <c r="R192" i="34"/>
  <c r="Q193" i="34"/>
  <c r="R193" i="34"/>
  <c r="Q194" i="34"/>
  <c r="R194" i="34"/>
  <c r="Q195" i="34"/>
  <c r="R195" i="34"/>
  <c r="Q196" i="34"/>
  <c r="R196" i="34"/>
  <c r="Q197" i="34"/>
  <c r="R197" i="34"/>
  <c r="Q198" i="34"/>
  <c r="R198" i="34"/>
  <c r="Q199" i="34"/>
  <c r="R199" i="34"/>
  <c r="Q200" i="34"/>
  <c r="R200" i="34"/>
  <c r="Q201" i="34"/>
  <c r="R201" i="34"/>
  <c r="Q202" i="34"/>
  <c r="R202" i="34"/>
  <c r="Q203" i="34"/>
  <c r="R203" i="34"/>
  <c r="Q204" i="34"/>
  <c r="R204" i="34"/>
  <c r="Q205" i="34"/>
  <c r="R205" i="34"/>
  <c r="Q206" i="34"/>
  <c r="R206" i="34"/>
  <c r="Q207" i="34"/>
  <c r="R207" i="34"/>
  <c r="Q208" i="34"/>
  <c r="R208" i="34"/>
  <c r="Q209" i="34"/>
  <c r="R209" i="34"/>
  <c r="Q210" i="34"/>
  <c r="R210" i="34"/>
  <c r="Q211" i="34"/>
  <c r="R211" i="34"/>
  <c r="Q212" i="34"/>
  <c r="R212" i="34"/>
  <c r="Q213" i="34"/>
  <c r="R213" i="34"/>
  <c r="Q214" i="34"/>
  <c r="R214" i="34"/>
  <c r="Q215" i="34"/>
  <c r="R215" i="34"/>
  <c r="Q216" i="34"/>
  <c r="R216" i="34"/>
  <c r="Q217" i="34"/>
  <c r="R217" i="34"/>
  <c r="Q218" i="34"/>
  <c r="R218" i="34"/>
  <c r="Q219" i="34"/>
  <c r="R219" i="34"/>
  <c r="Q220" i="34"/>
  <c r="R220" i="34"/>
  <c r="Q221" i="34"/>
  <c r="R221" i="34"/>
  <c r="Q222" i="34"/>
  <c r="R222" i="34"/>
  <c r="Q223" i="34"/>
  <c r="R223" i="34"/>
  <c r="Q224" i="34"/>
  <c r="R224" i="34"/>
  <c r="Q225" i="34"/>
  <c r="R225" i="34"/>
  <c r="Q226" i="34"/>
  <c r="R226" i="34"/>
  <c r="Q227" i="34"/>
  <c r="R227" i="34"/>
  <c r="Q228" i="34"/>
  <c r="R228" i="34"/>
  <c r="Q229" i="34"/>
  <c r="R229" i="34"/>
  <c r="Q230" i="34"/>
  <c r="R230" i="34"/>
  <c r="Q231" i="34"/>
  <c r="R231" i="34"/>
  <c r="Q232" i="34"/>
  <c r="R232" i="34"/>
  <c r="Q233" i="34"/>
  <c r="R233" i="34"/>
  <c r="Q234" i="34"/>
  <c r="R234" i="34"/>
  <c r="Q235" i="34"/>
  <c r="R235" i="34"/>
  <c r="Q236" i="34"/>
  <c r="R236" i="34"/>
  <c r="Q237" i="34"/>
  <c r="R237" i="34"/>
  <c r="Q238" i="34"/>
  <c r="R238" i="34"/>
  <c r="Q239" i="34"/>
  <c r="R239" i="34"/>
  <c r="Q240" i="34"/>
  <c r="R240" i="34"/>
  <c r="Q241" i="34"/>
  <c r="R241" i="34"/>
  <c r="Q242" i="34"/>
  <c r="R242" i="34"/>
  <c r="Q243" i="34"/>
  <c r="R243" i="34"/>
  <c r="Q244" i="34"/>
  <c r="R244" i="34"/>
  <c r="Q245" i="34"/>
  <c r="R245" i="34"/>
  <c r="Q246" i="34"/>
  <c r="R246" i="34"/>
  <c r="Q247" i="34"/>
  <c r="R247" i="34"/>
  <c r="Q248" i="34"/>
  <c r="R248" i="34"/>
  <c r="Q249" i="34"/>
  <c r="R249" i="34"/>
  <c r="Q250" i="34"/>
  <c r="R250" i="34"/>
  <c r="Q251" i="34"/>
  <c r="R251" i="34"/>
  <c r="Q252" i="34"/>
  <c r="R252" i="34"/>
  <c r="Q253" i="34"/>
  <c r="R253" i="34"/>
  <c r="Q254" i="34"/>
  <c r="R254" i="34"/>
  <c r="Q255" i="34"/>
  <c r="R255" i="34"/>
  <c r="Q256" i="34"/>
  <c r="R256" i="34"/>
  <c r="Q257" i="34"/>
  <c r="R257" i="34"/>
  <c r="Q258" i="34"/>
  <c r="R258" i="34"/>
  <c r="Q259" i="34"/>
  <c r="R259" i="34"/>
  <c r="Q260" i="34"/>
  <c r="R260" i="34"/>
  <c r="Q261" i="34"/>
  <c r="R261" i="34"/>
  <c r="Q262" i="34"/>
  <c r="R262" i="34"/>
  <c r="Q263" i="34"/>
  <c r="R263" i="34"/>
  <c r="Q264" i="34"/>
  <c r="R264" i="34"/>
  <c r="Q265" i="34"/>
  <c r="R265" i="34"/>
  <c r="Q266" i="34"/>
  <c r="R266" i="34"/>
  <c r="Q267" i="34"/>
  <c r="R267" i="34"/>
  <c r="Q268" i="34"/>
  <c r="R268" i="34"/>
  <c r="Q269" i="34"/>
  <c r="R269" i="34"/>
  <c r="Q270" i="34"/>
  <c r="R270" i="34"/>
  <c r="Q271" i="34"/>
  <c r="R271" i="34"/>
  <c r="Q272" i="34"/>
  <c r="R272" i="34"/>
  <c r="Q273" i="34"/>
  <c r="R273" i="34"/>
  <c r="Q274" i="34"/>
  <c r="R274" i="34"/>
  <c r="Q275" i="34"/>
  <c r="R275" i="34"/>
  <c r="Q276" i="34"/>
  <c r="R276" i="34"/>
  <c r="Q277" i="34"/>
  <c r="R277" i="34"/>
  <c r="Q278" i="34"/>
  <c r="R278" i="34"/>
  <c r="Q279" i="34"/>
  <c r="R279" i="34"/>
  <c r="Q280" i="34"/>
  <c r="R280" i="34"/>
  <c r="Q281" i="34"/>
  <c r="R281" i="34"/>
  <c r="Q282" i="34"/>
  <c r="R282" i="34"/>
  <c r="Q283" i="34"/>
  <c r="R283" i="34"/>
  <c r="Q284" i="34"/>
  <c r="R284" i="34"/>
  <c r="Q285" i="34"/>
  <c r="R285" i="34"/>
  <c r="Q286" i="34"/>
  <c r="R286" i="34"/>
  <c r="Q287" i="34"/>
  <c r="R287" i="34"/>
  <c r="Q288" i="34"/>
  <c r="R288" i="34"/>
  <c r="Q289" i="34"/>
  <c r="R289" i="34"/>
  <c r="Q290" i="34"/>
  <c r="R290" i="34"/>
  <c r="Q291" i="34"/>
  <c r="R291" i="34"/>
  <c r="Q292" i="34"/>
  <c r="R292" i="34"/>
  <c r="Q293" i="34"/>
  <c r="R293" i="34"/>
  <c r="Q294" i="34"/>
  <c r="R294" i="34"/>
  <c r="Q295" i="34"/>
  <c r="R295" i="34"/>
  <c r="Q296" i="34"/>
  <c r="R296" i="34"/>
  <c r="Q297" i="34"/>
  <c r="R297" i="34"/>
  <c r="Q298" i="34"/>
  <c r="R298" i="34"/>
  <c r="Q299" i="34"/>
  <c r="R299" i="34"/>
  <c r="Q300" i="34"/>
  <c r="R300" i="34"/>
  <c r="Q301" i="34"/>
  <c r="R301" i="34"/>
  <c r="Q302" i="34"/>
  <c r="R302" i="34"/>
  <c r="Q303" i="34"/>
  <c r="R303" i="34"/>
  <c r="Q304" i="34"/>
  <c r="R304" i="34"/>
  <c r="Q305" i="34"/>
  <c r="R305" i="34"/>
  <c r="Q306" i="34"/>
  <c r="R306" i="34"/>
  <c r="Q307" i="34"/>
  <c r="R307" i="34"/>
  <c r="Q308" i="34"/>
  <c r="R308" i="34"/>
  <c r="Q309" i="34"/>
  <c r="R309" i="34"/>
  <c r="Q310" i="34"/>
  <c r="R310" i="34"/>
  <c r="Q311" i="34"/>
  <c r="R311" i="34"/>
  <c r="Q312" i="34"/>
  <c r="R312" i="34"/>
  <c r="Q313" i="34"/>
  <c r="R313" i="34"/>
  <c r="Q314" i="34"/>
  <c r="R314" i="34"/>
  <c r="Q315" i="34"/>
  <c r="R315" i="34"/>
  <c r="Q316" i="34"/>
  <c r="R316" i="34"/>
  <c r="Q317" i="34"/>
  <c r="R317" i="34"/>
  <c r="Q318" i="34"/>
  <c r="R318" i="34"/>
  <c r="Q319" i="34"/>
  <c r="R319" i="34"/>
  <c r="Q320" i="34"/>
  <c r="R320" i="34"/>
  <c r="Q321" i="34"/>
  <c r="R321" i="34"/>
  <c r="Q322" i="34"/>
  <c r="R322" i="34"/>
  <c r="Q323" i="34"/>
  <c r="R323" i="34"/>
  <c r="Q324" i="34"/>
  <c r="R324" i="34"/>
  <c r="Q325" i="34"/>
  <c r="R325" i="34"/>
  <c r="Q326" i="34"/>
  <c r="R326" i="34"/>
  <c r="Q327" i="34"/>
  <c r="R327" i="34"/>
  <c r="Q328" i="34"/>
  <c r="R328" i="34"/>
  <c r="Q329" i="34"/>
  <c r="R329" i="34"/>
  <c r="Q330" i="34"/>
  <c r="R330" i="34"/>
  <c r="Q331" i="34"/>
  <c r="R331" i="34"/>
  <c r="Q332" i="34"/>
  <c r="R332" i="34"/>
  <c r="Q333" i="34"/>
  <c r="R333" i="34"/>
  <c r="Q334" i="34"/>
  <c r="R334" i="34"/>
  <c r="Q335" i="34"/>
  <c r="R335" i="34"/>
  <c r="Q336" i="34"/>
  <c r="R336" i="34"/>
  <c r="Q337" i="34"/>
  <c r="R337" i="34"/>
  <c r="Q338" i="34"/>
  <c r="R338" i="34"/>
  <c r="Q339" i="34"/>
  <c r="R339" i="34"/>
  <c r="Q340" i="34"/>
  <c r="R340" i="34"/>
  <c r="Q341" i="34"/>
  <c r="R341" i="34"/>
  <c r="Q342" i="34"/>
  <c r="R342" i="34"/>
  <c r="Q343" i="34"/>
  <c r="R343" i="34"/>
  <c r="Q344" i="34"/>
  <c r="R344" i="34"/>
  <c r="Q345" i="34"/>
  <c r="R345" i="34"/>
  <c r="Q346" i="34"/>
  <c r="R346" i="34"/>
  <c r="Q347" i="34"/>
  <c r="R347" i="34"/>
  <c r="Q348" i="34"/>
  <c r="R348" i="34"/>
  <c r="Q349" i="34"/>
  <c r="R349" i="34"/>
  <c r="Q350" i="34"/>
  <c r="R350" i="34"/>
  <c r="Q351" i="34"/>
  <c r="R351" i="34"/>
  <c r="Q352" i="34"/>
  <c r="R352" i="34"/>
  <c r="Q353" i="34"/>
  <c r="R353" i="34"/>
  <c r="Q354" i="34"/>
  <c r="R354" i="34"/>
  <c r="Q355" i="34"/>
  <c r="R355" i="34"/>
  <c r="Q356" i="34"/>
  <c r="R356" i="34"/>
  <c r="Q357" i="34"/>
  <c r="R357" i="34"/>
  <c r="Q358" i="34"/>
  <c r="R358" i="34"/>
  <c r="Q359" i="34"/>
  <c r="R359" i="34"/>
  <c r="Q360" i="34"/>
  <c r="R360" i="34"/>
  <c r="Q361" i="34"/>
  <c r="R361" i="34"/>
  <c r="Q362" i="34"/>
  <c r="R362" i="34"/>
  <c r="Q363" i="34"/>
  <c r="R363" i="34"/>
  <c r="Q364" i="34"/>
  <c r="R364" i="34"/>
  <c r="Q365" i="34"/>
  <c r="R365" i="34"/>
  <c r="Q366" i="34"/>
  <c r="R366" i="34"/>
  <c r="Q367" i="34"/>
  <c r="R367" i="34"/>
  <c r="Q368" i="34"/>
  <c r="R368" i="34"/>
  <c r="Q369" i="34"/>
  <c r="R369" i="34"/>
  <c r="Q370" i="34"/>
  <c r="R370" i="34"/>
  <c r="Q371" i="34"/>
  <c r="R371" i="34"/>
  <c r="Q372" i="34"/>
  <c r="R372" i="34"/>
  <c r="Q373" i="34"/>
  <c r="R373" i="34"/>
  <c r="Q374" i="34"/>
  <c r="R374" i="34"/>
  <c r="Q375" i="34"/>
  <c r="R375" i="34"/>
  <c r="Q376" i="34"/>
  <c r="R376" i="34"/>
  <c r="Q377" i="34"/>
  <c r="R377" i="34"/>
  <c r="Q378" i="34"/>
  <c r="R378" i="34"/>
  <c r="Q379" i="34"/>
  <c r="R379" i="34"/>
  <c r="Q380" i="34"/>
  <c r="R380" i="34"/>
  <c r="Q381" i="34"/>
  <c r="R381" i="34"/>
  <c r="Q382" i="34"/>
  <c r="R382" i="34"/>
  <c r="Q383" i="34"/>
  <c r="R383" i="34"/>
  <c r="Q384" i="34"/>
  <c r="R384" i="34"/>
  <c r="Q385" i="34"/>
  <c r="R385" i="34"/>
  <c r="Q386" i="34"/>
  <c r="R386" i="34"/>
  <c r="Q387" i="34"/>
  <c r="R387" i="34"/>
  <c r="Q388" i="34"/>
  <c r="R388" i="34"/>
  <c r="Q389" i="34"/>
  <c r="R389" i="34"/>
  <c r="Q390" i="34"/>
  <c r="R390" i="34"/>
  <c r="Q391" i="34"/>
  <c r="R391" i="34"/>
  <c r="Q392" i="34"/>
  <c r="R392" i="34"/>
  <c r="Q393" i="34"/>
  <c r="R393" i="34"/>
  <c r="Q394" i="34"/>
  <c r="R394" i="34"/>
  <c r="Q395" i="34"/>
  <c r="R395" i="34"/>
  <c r="Q396" i="34"/>
  <c r="R396" i="34"/>
  <c r="Q397" i="34"/>
  <c r="R397" i="34"/>
  <c r="Q398" i="34"/>
  <c r="R398" i="34"/>
  <c r="Q399" i="34"/>
  <c r="R399" i="34"/>
  <c r="Q400" i="34"/>
  <c r="R400" i="34"/>
  <c r="Q401" i="34"/>
  <c r="R401" i="34"/>
  <c r="Q402" i="34"/>
  <c r="R402" i="34"/>
  <c r="Q403" i="34"/>
  <c r="R403" i="34"/>
  <c r="Q404" i="34"/>
  <c r="R404" i="34"/>
  <c r="Q405" i="34"/>
  <c r="R405" i="34"/>
  <c r="Q406" i="34"/>
  <c r="R406" i="34"/>
  <c r="Q407" i="34"/>
  <c r="R407" i="34"/>
  <c r="Q408" i="34"/>
  <c r="R408" i="34"/>
  <c r="Q409" i="34"/>
  <c r="R409" i="34"/>
  <c r="Q410" i="34"/>
  <c r="R410" i="34"/>
  <c r="Q411" i="34"/>
  <c r="R411" i="34"/>
  <c r="Q412" i="34"/>
  <c r="R412" i="34"/>
  <c r="Q413" i="34"/>
  <c r="R413" i="34"/>
  <c r="Q414" i="34"/>
  <c r="R414" i="34"/>
  <c r="Q415" i="34"/>
  <c r="R415" i="34"/>
  <c r="Q416" i="34"/>
  <c r="R416" i="34"/>
  <c r="Q417" i="34"/>
  <c r="R417" i="34"/>
  <c r="Q418" i="34"/>
  <c r="R418" i="34"/>
  <c r="Q419" i="34"/>
  <c r="R419" i="34"/>
  <c r="Q420" i="34"/>
  <c r="R420" i="34"/>
  <c r="Q421" i="34"/>
  <c r="R421" i="34"/>
  <c r="Q422" i="34"/>
  <c r="R422" i="34"/>
  <c r="Q423" i="34"/>
  <c r="R423" i="34"/>
  <c r="Q424" i="34"/>
  <c r="R424" i="34"/>
  <c r="Q425" i="34"/>
  <c r="R425" i="34"/>
  <c r="Q426" i="34"/>
  <c r="R426" i="34"/>
  <c r="Q427" i="34"/>
  <c r="R427" i="34"/>
  <c r="Q428" i="34"/>
  <c r="R428" i="34"/>
  <c r="Q429" i="34"/>
  <c r="R429" i="34"/>
  <c r="Q430" i="34"/>
  <c r="R430" i="34"/>
  <c r="Q431" i="34"/>
  <c r="R431" i="34"/>
  <c r="Q432" i="34"/>
  <c r="R432" i="34"/>
  <c r="Q433" i="34"/>
  <c r="R433" i="34"/>
  <c r="Q434" i="34"/>
  <c r="R434" i="34"/>
  <c r="Q435" i="34"/>
  <c r="R435" i="34"/>
  <c r="Q436" i="34"/>
  <c r="R436" i="34"/>
  <c r="Q437" i="34"/>
  <c r="R437" i="34"/>
  <c r="Q438" i="34"/>
  <c r="R438" i="34"/>
  <c r="Q439" i="34"/>
  <c r="R439" i="34"/>
  <c r="Q440" i="34"/>
  <c r="R440" i="34"/>
  <c r="Q441" i="34"/>
  <c r="R441" i="34"/>
  <c r="Q442" i="34"/>
  <c r="R442" i="34"/>
  <c r="Q443" i="34"/>
  <c r="R443" i="34"/>
  <c r="Q444" i="34"/>
  <c r="R444" i="34"/>
  <c r="Q445" i="34"/>
  <c r="R445" i="34"/>
  <c r="Q446" i="34"/>
  <c r="R446" i="34"/>
  <c r="Q447" i="34"/>
  <c r="R447" i="34"/>
  <c r="Q448" i="34"/>
  <c r="R448" i="34"/>
  <c r="Q449" i="34"/>
  <c r="R449" i="34"/>
  <c r="Q450" i="34"/>
  <c r="R450" i="34"/>
  <c r="Q451" i="34"/>
  <c r="R451" i="34"/>
  <c r="Q452" i="34"/>
  <c r="R452" i="34"/>
  <c r="Q453" i="34"/>
  <c r="R453" i="34"/>
  <c r="Q454" i="34"/>
  <c r="R454" i="34"/>
  <c r="Q455" i="34"/>
  <c r="R455" i="34"/>
  <c r="Q456" i="34"/>
  <c r="R456" i="34"/>
  <c r="Q457" i="34"/>
  <c r="R457" i="34"/>
  <c r="Q458" i="34"/>
  <c r="R458" i="34"/>
  <c r="Q459" i="34"/>
  <c r="R459" i="34"/>
  <c r="Q460" i="34"/>
  <c r="R460" i="34"/>
  <c r="Q461" i="34"/>
  <c r="R461" i="34"/>
  <c r="Q462" i="34"/>
  <c r="R462" i="34"/>
  <c r="Q463" i="34"/>
  <c r="R463" i="34"/>
  <c r="Q464" i="34"/>
  <c r="R464" i="34"/>
  <c r="Q465" i="34"/>
  <c r="R465" i="34"/>
  <c r="Q466" i="34"/>
  <c r="R466" i="34"/>
  <c r="Q467" i="34"/>
  <c r="R467" i="34"/>
  <c r="Q468" i="34"/>
  <c r="R468" i="34"/>
  <c r="Q469" i="34"/>
  <c r="R469" i="34"/>
  <c r="Q470" i="34"/>
  <c r="R470" i="34"/>
  <c r="Q471" i="34"/>
  <c r="R471" i="34"/>
  <c r="Q472" i="34"/>
  <c r="R472" i="34"/>
  <c r="Q473" i="34"/>
  <c r="R473" i="34"/>
  <c r="Q474" i="34"/>
  <c r="R474" i="34"/>
  <c r="Q475" i="34"/>
  <c r="R475" i="34"/>
  <c r="Q476" i="34"/>
  <c r="R476" i="34"/>
  <c r="Q477" i="34"/>
  <c r="R477" i="34"/>
  <c r="Q478" i="34"/>
  <c r="R478" i="34"/>
  <c r="Q479" i="34"/>
  <c r="R479" i="34"/>
  <c r="Q480" i="34"/>
  <c r="R480" i="34"/>
  <c r="Q481" i="34"/>
  <c r="R481" i="34"/>
  <c r="Q482" i="34"/>
  <c r="R482" i="34"/>
  <c r="Q483" i="34"/>
  <c r="R483" i="34"/>
  <c r="Q484" i="34"/>
  <c r="R484" i="34"/>
  <c r="Q485" i="34"/>
  <c r="R485" i="34"/>
  <c r="Q486" i="34"/>
  <c r="R486" i="34"/>
  <c r="Q487" i="34"/>
  <c r="R487" i="34"/>
  <c r="Q488" i="34"/>
  <c r="R488" i="34"/>
  <c r="Q489" i="34"/>
  <c r="R489" i="34"/>
  <c r="Q490" i="34"/>
  <c r="R490" i="34"/>
  <c r="Q491" i="34"/>
  <c r="R491" i="34"/>
  <c r="Q492" i="34"/>
  <c r="R492" i="34"/>
  <c r="Q493" i="34"/>
  <c r="R493" i="34"/>
  <c r="Q494" i="34"/>
  <c r="R494" i="34"/>
  <c r="Q495" i="34"/>
  <c r="R495" i="34"/>
  <c r="Q496" i="34"/>
  <c r="R496" i="34"/>
  <c r="Q497" i="34"/>
  <c r="R497" i="34"/>
  <c r="Q498" i="34"/>
  <c r="R498" i="34"/>
  <c r="Q499" i="34"/>
  <c r="R499" i="34"/>
  <c r="Q500" i="34"/>
  <c r="R500" i="34"/>
  <c r="Q501" i="34"/>
  <c r="R501" i="34"/>
  <c r="Q502" i="34"/>
  <c r="R502" i="34"/>
  <c r="Q503" i="34"/>
  <c r="R503" i="34"/>
  <c r="Q504" i="34"/>
  <c r="R504" i="34"/>
  <c r="Q505" i="34"/>
  <c r="R505" i="34"/>
  <c r="Q506" i="34"/>
  <c r="R506" i="34"/>
  <c r="Q507" i="34"/>
  <c r="R507" i="34"/>
  <c r="Q508" i="34"/>
  <c r="R508" i="34"/>
  <c r="Q509" i="34"/>
  <c r="R509" i="34"/>
  <c r="Q510" i="34"/>
  <c r="R510" i="34"/>
  <c r="Q511" i="34"/>
  <c r="R511" i="34"/>
  <c r="Q512" i="34"/>
  <c r="R512" i="34"/>
  <c r="Q513" i="34"/>
  <c r="R513" i="34"/>
  <c r="Q514" i="34"/>
  <c r="R514" i="34"/>
  <c r="Q515" i="34"/>
  <c r="R515" i="34"/>
  <c r="Q516" i="34"/>
  <c r="R516" i="34"/>
  <c r="Q517" i="34"/>
  <c r="R517" i="34"/>
  <c r="Q518" i="34"/>
  <c r="R518" i="34"/>
  <c r="Q519" i="34"/>
  <c r="R519" i="34"/>
  <c r="Q520" i="34"/>
  <c r="R520" i="34"/>
  <c r="Q521" i="34"/>
  <c r="R521" i="34"/>
  <c r="Q522" i="34"/>
  <c r="R522" i="34"/>
  <c r="Q523" i="34"/>
  <c r="R523" i="34"/>
  <c r="Q524" i="34"/>
  <c r="R524" i="34"/>
  <c r="Q525" i="34"/>
  <c r="R525" i="34"/>
  <c r="Q526" i="34"/>
  <c r="R526" i="34"/>
  <c r="Q527" i="34"/>
  <c r="R527" i="34"/>
  <c r="Q528" i="34"/>
  <c r="R528" i="34"/>
  <c r="Q529" i="34"/>
  <c r="R529" i="34"/>
  <c r="Q530" i="34"/>
  <c r="R530" i="34"/>
  <c r="Q531" i="34"/>
  <c r="R531" i="34"/>
  <c r="Q532" i="34"/>
  <c r="R532" i="34"/>
  <c r="Q533" i="34"/>
  <c r="R533" i="34"/>
  <c r="Q534" i="34"/>
  <c r="R534" i="34"/>
  <c r="Q535" i="34"/>
  <c r="R535" i="34"/>
  <c r="Q536" i="34"/>
  <c r="R536" i="34"/>
  <c r="Q537" i="34"/>
  <c r="R537" i="34"/>
  <c r="Q538" i="34"/>
  <c r="R538" i="34"/>
  <c r="Q539" i="34"/>
  <c r="R539" i="34"/>
  <c r="Q540" i="34"/>
  <c r="R540" i="34"/>
  <c r="Q541" i="34"/>
  <c r="R541" i="34"/>
  <c r="Q542" i="34"/>
  <c r="R542" i="34"/>
  <c r="Q543" i="34"/>
  <c r="R543" i="34"/>
  <c r="Q544" i="34"/>
  <c r="R544" i="34"/>
  <c r="Q545" i="34"/>
  <c r="R545" i="34"/>
  <c r="Q546" i="34"/>
  <c r="R546" i="34"/>
  <c r="Q547" i="34"/>
  <c r="R547" i="34"/>
  <c r="Q548" i="34"/>
  <c r="R548" i="34"/>
  <c r="Q549" i="34"/>
  <c r="R549" i="34"/>
  <c r="Q550" i="34"/>
  <c r="R550" i="34"/>
  <c r="Q551" i="34"/>
  <c r="R551" i="34"/>
  <c r="Q552" i="34"/>
  <c r="R552" i="34"/>
  <c r="Q553" i="34"/>
  <c r="R553" i="34"/>
  <c r="Q554" i="34"/>
  <c r="R554" i="34"/>
  <c r="Q555" i="34"/>
  <c r="R555" i="34"/>
  <c r="Q556" i="34"/>
  <c r="R556" i="34"/>
  <c r="Q557" i="34"/>
  <c r="R557" i="34"/>
  <c r="Q558" i="34"/>
  <c r="R558" i="34"/>
  <c r="Q559" i="34"/>
  <c r="R559" i="34"/>
  <c r="Q560" i="34"/>
  <c r="R560" i="34"/>
  <c r="Q561" i="34"/>
  <c r="R561" i="34"/>
  <c r="Q562" i="34"/>
  <c r="R562" i="34"/>
  <c r="Q563" i="34"/>
  <c r="R563" i="34"/>
  <c r="Q564" i="34"/>
  <c r="R564" i="34"/>
  <c r="Q565" i="34"/>
  <c r="R565" i="34"/>
  <c r="Q566" i="34"/>
  <c r="R566" i="34"/>
  <c r="Q567" i="34"/>
  <c r="R567" i="34"/>
  <c r="Q568" i="34"/>
  <c r="R568" i="34"/>
  <c r="Q569" i="34"/>
  <c r="R569" i="34"/>
  <c r="Q570" i="34"/>
  <c r="R570" i="34"/>
  <c r="Q571" i="34"/>
  <c r="R571" i="34"/>
  <c r="Q572" i="34"/>
  <c r="R572" i="34"/>
  <c r="Q573" i="34"/>
  <c r="R573" i="34"/>
  <c r="Q574" i="34"/>
  <c r="R574" i="34"/>
  <c r="Q575" i="34"/>
  <c r="R575" i="34"/>
  <c r="Q576" i="34"/>
  <c r="R576" i="34"/>
  <c r="Q577" i="34"/>
  <c r="R577" i="34"/>
  <c r="Q578" i="34"/>
  <c r="R578" i="34"/>
  <c r="Q579" i="34"/>
  <c r="R579" i="34"/>
  <c r="Q580" i="34"/>
  <c r="R580" i="34"/>
  <c r="Q581" i="34"/>
  <c r="R581" i="34"/>
  <c r="Q582" i="34"/>
  <c r="R582" i="34"/>
  <c r="Q583" i="34"/>
  <c r="R583" i="34"/>
  <c r="Q584" i="34"/>
  <c r="R584" i="34"/>
  <c r="Q585" i="34"/>
  <c r="R585" i="34"/>
  <c r="Q586" i="34"/>
  <c r="R586" i="34"/>
  <c r="Q587" i="34"/>
  <c r="R587" i="34"/>
  <c r="Q588" i="34"/>
  <c r="R588" i="34"/>
  <c r="Q589" i="34"/>
  <c r="R589" i="34"/>
  <c r="Q590" i="34"/>
  <c r="R590" i="34"/>
  <c r="Q591" i="34"/>
  <c r="R591" i="34"/>
  <c r="Q592" i="34"/>
  <c r="R592" i="34"/>
  <c r="Q593" i="34"/>
  <c r="R593" i="34"/>
  <c r="Q594" i="34"/>
  <c r="R594" i="34"/>
  <c r="Q595" i="34"/>
  <c r="R595" i="34"/>
  <c r="Q596" i="34"/>
  <c r="R596" i="34"/>
  <c r="Q597" i="34"/>
  <c r="R597" i="34"/>
  <c r="Q598" i="34"/>
  <c r="R598" i="34"/>
  <c r="Q599" i="34"/>
  <c r="R599" i="34"/>
  <c r="Q600" i="34"/>
  <c r="R600" i="34"/>
  <c r="Q601" i="34"/>
  <c r="R601" i="34"/>
  <c r="Q602" i="34"/>
  <c r="R602" i="34"/>
  <c r="Q603" i="34"/>
  <c r="R603" i="34"/>
  <c r="Q604" i="34"/>
  <c r="R604" i="34"/>
  <c r="Q605" i="34"/>
  <c r="R605" i="34"/>
  <c r="Q606" i="34"/>
  <c r="R606" i="34"/>
  <c r="Q607" i="34"/>
  <c r="R607" i="34"/>
  <c r="Q608" i="34"/>
  <c r="R608" i="34"/>
  <c r="Q609" i="34"/>
  <c r="R609" i="34"/>
  <c r="Q610" i="34"/>
  <c r="R610" i="34"/>
  <c r="Q611" i="34"/>
  <c r="R611" i="34"/>
  <c r="Q612" i="34"/>
  <c r="R612" i="34"/>
  <c r="Q613" i="34"/>
  <c r="R613" i="34"/>
  <c r="Q614" i="34"/>
  <c r="R614" i="34"/>
  <c r="Q615" i="34"/>
  <c r="R615" i="34"/>
  <c r="Q616" i="34"/>
  <c r="R616" i="34"/>
  <c r="Q617" i="34"/>
  <c r="R617" i="34"/>
  <c r="Q618" i="34"/>
  <c r="R618" i="34"/>
  <c r="Q619" i="34"/>
  <c r="R619" i="34"/>
  <c r="Q620" i="34"/>
  <c r="R620" i="34"/>
  <c r="Q621" i="34"/>
  <c r="R621" i="34"/>
  <c r="Q622" i="34"/>
  <c r="R622" i="34"/>
  <c r="Q623" i="34"/>
  <c r="R623" i="34"/>
  <c r="Q624" i="34"/>
  <c r="R624" i="34"/>
  <c r="Q625" i="34"/>
  <c r="R625" i="34"/>
  <c r="Q626" i="34"/>
  <c r="R626" i="34"/>
  <c r="Q627" i="34"/>
  <c r="R627" i="34"/>
  <c r="Q628" i="34"/>
  <c r="R628" i="34"/>
  <c r="Q629" i="34"/>
  <c r="R629" i="34"/>
  <c r="Q630" i="34"/>
  <c r="R630" i="34"/>
  <c r="Q631" i="34"/>
  <c r="R631" i="34"/>
  <c r="Q632" i="34"/>
  <c r="R632" i="34"/>
  <c r="Q633" i="34"/>
  <c r="R633" i="34"/>
  <c r="Q634" i="34"/>
  <c r="R634" i="34"/>
  <c r="Q635" i="34"/>
  <c r="R635" i="34"/>
  <c r="Q636" i="34"/>
  <c r="R636" i="34"/>
  <c r="Q637" i="34"/>
  <c r="R637" i="34"/>
  <c r="Q638" i="34"/>
  <c r="R638" i="34"/>
  <c r="Q639" i="34"/>
  <c r="R639" i="34"/>
  <c r="Q640" i="34"/>
  <c r="R640" i="34"/>
  <c r="Q641" i="34"/>
  <c r="R641" i="34"/>
  <c r="Q642" i="34"/>
  <c r="R642" i="34"/>
  <c r="Q643" i="34"/>
  <c r="R643" i="34"/>
  <c r="Q644" i="34"/>
  <c r="R644" i="34"/>
  <c r="Q645" i="34"/>
  <c r="R645" i="34"/>
  <c r="Q646" i="34"/>
  <c r="R646" i="34"/>
  <c r="Q647" i="34"/>
  <c r="R647" i="34"/>
  <c r="Q648" i="34"/>
  <c r="R648" i="34"/>
  <c r="Q649" i="34"/>
  <c r="R649" i="34"/>
  <c r="Q650" i="34"/>
  <c r="R650" i="34"/>
  <c r="Q651" i="34"/>
  <c r="R651" i="34"/>
  <c r="Q652" i="34"/>
  <c r="R652" i="34"/>
  <c r="Q653" i="34"/>
  <c r="R653" i="34"/>
  <c r="Q654" i="34"/>
  <c r="R654" i="34"/>
  <c r="Q655" i="34"/>
  <c r="R655" i="34"/>
  <c r="Q656" i="34"/>
  <c r="R656" i="34"/>
  <c r="Q657" i="34"/>
  <c r="R657" i="34"/>
  <c r="Q658" i="34"/>
  <c r="R658" i="34"/>
  <c r="Q659" i="34"/>
  <c r="R659" i="34"/>
  <c r="Q660" i="34"/>
  <c r="R660" i="34"/>
  <c r="Q661" i="34"/>
  <c r="R661" i="34"/>
  <c r="Q662" i="34"/>
  <c r="R662" i="34"/>
  <c r="Q663" i="34"/>
  <c r="R663" i="34"/>
  <c r="Q664" i="34"/>
  <c r="R664" i="34"/>
  <c r="Q665" i="34"/>
  <c r="R665" i="34"/>
  <c r="Q666" i="34"/>
  <c r="R666" i="34"/>
  <c r="Q667" i="34"/>
  <c r="R667" i="34"/>
  <c r="Q668" i="34"/>
  <c r="R668" i="34"/>
  <c r="Q669" i="34"/>
  <c r="R669" i="34"/>
  <c r="Q670" i="34"/>
  <c r="R670" i="34"/>
  <c r="Q671" i="34"/>
  <c r="R671" i="34"/>
  <c r="Q672" i="34"/>
  <c r="R672" i="34"/>
  <c r="Q673" i="34"/>
  <c r="R673" i="34"/>
  <c r="Q674" i="34"/>
  <c r="R674" i="34"/>
  <c r="Q675" i="34"/>
  <c r="R675" i="34"/>
  <c r="Q676" i="34"/>
  <c r="R676" i="34"/>
  <c r="Q677" i="34"/>
  <c r="R677" i="34"/>
  <c r="Q678" i="34"/>
  <c r="R678" i="34"/>
  <c r="Q679" i="34"/>
  <c r="R679" i="34"/>
  <c r="Q680" i="34"/>
  <c r="R680" i="34"/>
  <c r="Q681" i="34"/>
  <c r="R681" i="34"/>
  <c r="Q682" i="34"/>
  <c r="R682" i="34"/>
  <c r="Q683" i="34"/>
  <c r="R683" i="34"/>
  <c r="Q684" i="34"/>
  <c r="R684" i="34"/>
  <c r="Q685" i="34"/>
  <c r="R685" i="34"/>
  <c r="Q686" i="34"/>
  <c r="R686" i="34"/>
  <c r="Q687" i="34"/>
  <c r="R687" i="34"/>
  <c r="Q688" i="34"/>
  <c r="R688" i="34"/>
  <c r="Q689" i="34"/>
  <c r="R689" i="34"/>
  <c r="Q690" i="34"/>
  <c r="R690" i="34"/>
  <c r="Q691" i="34"/>
  <c r="R691" i="34"/>
  <c r="Q692" i="34"/>
  <c r="R692" i="34"/>
  <c r="Q693" i="34"/>
  <c r="R693" i="34"/>
  <c r="Q694" i="34"/>
  <c r="R694" i="34"/>
  <c r="Q695" i="34"/>
  <c r="R695" i="34"/>
  <c r="Q696" i="34"/>
  <c r="R696" i="34"/>
  <c r="Q697" i="34"/>
  <c r="R697" i="34"/>
  <c r="Q698" i="34"/>
  <c r="R698" i="34"/>
  <c r="Q699" i="34"/>
  <c r="R699" i="34"/>
  <c r="Q700" i="34"/>
  <c r="R700" i="34"/>
  <c r="Q701" i="34"/>
  <c r="R701" i="34"/>
  <c r="Q702" i="34"/>
  <c r="R702" i="34"/>
  <c r="Q703" i="34"/>
  <c r="R703" i="34"/>
  <c r="Q704" i="34"/>
  <c r="R704" i="34"/>
  <c r="Q705" i="34"/>
  <c r="R705" i="34"/>
  <c r="Q706" i="34"/>
  <c r="R706" i="34"/>
  <c r="Q707" i="34"/>
  <c r="R707" i="34"/>
  <c r="Q708" i="34"/>
  <c r="R708" i="34"/>
  <c r="Q709" i="34"/>
  <c r="R709" i="34"/>
  <c r="Q710" i="34"/>
  <c r="R710" i="34"/>
  <c r="Q711" i="34"/>
  <c r="R711" i="34"/>
  <c r="Q712" i="34"/>
  <c r="R712" i="34"/>
  <c r="Q713" i="34"/>
  <c r="R713" i="34"/>
  <c r="Q714" i="34"/>
  <c r="R714" i="34"/>
  <c r="Q715" i="34"/>
  <c r="R715" i="34"/>
  <c r="Q716" i="34"/>
  <c r="R716" i="34"/>
  <c r="Q717" i="34"/>
  <c r="R717" i="34"/>
  <c r="Q718" i="34"/>
  <c r="R718" i="34"/>
  <c r="Q719" i="34"/>
  <c r="R719" i="34"/>
  <c r="Q720" i="34"/>
  <c r="R720" i="34"/>
  <c r="Q721" i="34"/>
  <c r="R721" i="34"/>
  <c r="Q722" i="34"/>
  <c r="R722" i="34"/>
  <c r="Q723" i="34"/>
  <c r="R723" i="34"/>
  <c r="Q724" i="34"/>
  <c r="R724" i="34"/>
  <c r="Q725" i="34"/>
  <c r="R725" i="34"/>
  <c r="Q726" i="34"/>
  <c r="R726" i="34"/>
  <c r="Q727" i="34"/>
  <c r="R727" i="34"/>
  <c r="Q728" i="34"/>
  <c r="R728" i="34"/>
  <c r="Q729" i="34"/>
  <c r="R729" i="34"/>
  <c r="Q730" i="34"/>
  <c r="R730" i="34"/>
  <c r="Q731" i="34"/>
  <c r="R731" i="34"/>
  <c r="Q732" i="34"/>
  <c r="R732" i="34"/>
  <c r="Q733" i="34"/>
  <c r="R733" i="34"/>
  <c r="Q734" i="34"/>
  <c r="R734" i="34"/>
  <c r="Q735" i="34"/>
  <c r="R735" i="34"/>
  <c r="Q736" i="34"/>
  <c r="R736" i="34"/>
  <c r="Q737" i="34"/>
  <c r="R737" i="34"/>
  <c r="Q738" i="34"/>
  <c r="R738" i="34"/>
  <c r="Q739" i="34"/>
  <c r="R739" i="34"/>
  <c r="Q740" i="34"/>
  <c r="R740" i="34"/>
  <c r="Q741" i="34"/>
  <c r="R741" i="34"/>
  <c r="Q742" i="34"/>
  <c r="R742" i="34"/>
  <c r="Q743" i="34"/>
  <c r="R743" i="34"/>
  <c r="Q744" i="34"/>
  <c r="R744" i="34"/>
  <c r="Q745" i="34"/>
  <c r="R745" i="34"/>
  <c r="Q746" i="34"/>
  <c r="R746" i="34"/>
  <c r="Q747" i="34"/>
  <c r="R747" i="34"/>
  <c r="Q748" i="34"/>
  <c r="R748" i="34"/>
  <c r="Q749" i="34"/>
  <c r="R749" i="34"/>
  <c r="Q750" i="34"/>
  <c r="R750" i="34"/>
  <c r="Q751" i="34"/>
  <c r="R751" i="34"/>
  <c r="Q752" i="34"/>
  <c r="R752" i="34"/>
  <c r="Q753" i="34"/>
  <c r="R753" i="34"/>
  <c r="Q754" i="34"/>
  <c r="R754" i="34"/>
  <c r="Q755" i="34"/>
  <c r="R755" i="34"/>
  <c r="Q756" i="34"/>
  <c r="R756" i="34"/>
  <c r="Q757" i="34"/>
  <c r="R757" i="34"/>
  <c r="Q758" i="34"/>
  <c r="R758" i="34"/>
  <c r="Q759" i="34"/>
  <c r="R759" i="34"/>
  <c r="Q760" i="34"/>
  <c r="R760" i="34"/>
  <c r="Q761" i="34"/>
  <c r="R761" i="34"/>
  <c r="Q762" i="34"/>
  <c r="R762" i="34"/>
  <c r="Q763" i="34"/>
  <c r="R763" i="34"/>
  <c r="Q764" i="34"/>
  <c r="R764" i="34"/>
  <c r="Q7" i="33"/>
  <c r="R7" i="33"/>
  <c r="Q13" i="33"/>
  <c r="R13" i="33"/>
  <c r="Q14" i="33"/>
  <c r="R14" i="33"/>
  <c r="Q15" i="33"/>
  <c r="R15" i="33"/>
  <c r="Q16" i="33"/>
  <c r="R16" i="33"/>
  <c r="Q17" i="33"/>
  <c r="R17" i="33"/>
  <c r="Q18" i="33"/>
  <c r="R18" i="33"/>
  <c r="Q19" i="33"/>
  <c r="R19" i="33"/>
  <c r="Q20" i="33"/>
  <c r="R20" i="33"/>
  <c r="Q21" i="33"/>
  <c r="R21" i="33"/>
  <c r="Q22" i="33"/>
  <c r="R22" i="33"/>
  <c r="Q23" i="33"/>
  <c r="R23" i="33"/>
  <c r="Q24" i="33"/>
  <c r="R24" i="33"/>
  <c r="Q25" i="33"/>
  <c r="R25" i="33"/>
  <c r="Q26" i="33"/>
  <c r="R26" i="33"/>
  <c r="Q27" i="33"/>
  <c r="R27" i="33"/>
  <c r="Q28" i="33"/>
  <c r="R28" i="33"/>
  <c r="Q29" i="33"/>
  <c r="R29" i="33"/>
  <c r="Q30" i="33"/>
  <c r="R30" i="33"/>
  <c r="Q31" i="33"/>
  <c r="R31" i="33"/>
  <c r="Q32" i="33"/>
  <c r="R32" i="33"/>
  <c r="Q33" i="33"/>
  <c r="R33" i="33"/>
  <c r="Q34" i="33"/>
  <c r="R34" i="33"/>
  <c r="Q35" i="33"/>
  <c r="R35" i="33"/>
  <c r="Q36" i="33"/>
  <c r="R36" i="33"/>
  <c r="Q37" i="33"/>
  <c r="R37" i="33"/>
  <c r="Q38" i="33"/>
  <c r="R38" i="33"/>
  <c r="Q39" i="33"/>
  <c r="R39" i="33"/>
  <c r="Q40" i="33"/>
  <c r="R40" i="33"/>
  <c r="Q41" i="33"/>
  <c r="R41" i="33"/>
  <c r="Q42" i="33"/>
  <c r="R42" i="33"/>
  <c r="Q43" i="33"/>
  <c r="R43" i="33"/>
  <c r="Q44" i="33"/>
  <c r="R44" i="33"/>
  <c r="Q45" i="33"/>
  <c r="R45" i="33"/>
  <c r="Q46" i="33"/>
  <c r="R46" i="33"/>
  <c r="Q47" i="33"/>
  <c r="R47" i="33"/>
  <c r="Q48" i="33"/>
  <c r="R48" i="33"/>
  <c r="Q49" i="33"/>
  <c r="R49" i="33"/>
  <c r="Q50" i="33"/>
  <c r="R50" i="33"/>
  <c r="Q51" i="33"/>
  <c r="R51" i="33"/>
  <c r="Q52" i="33"/>
  <c r="R52" i="33"/>
  <c r="Q53" i="33"/>
  <c r="R53" i="33"/>
  <c r="Q54" i="33"/>
  <c r="R54" i="33"/>
  <c r="Q55" i="33"/>
  <c r="R55" i="33"/>
  <c r="Q56" i="33"/>
  <c r="R56" i="33"/>
  <c r="Q57" i="33"/>
  <c r="R57" i="33"/>
  <c r="Q58" i="33"/>
  <c r="R58" i="33"/>
  <c r="Q59" i="33"/>
  <c r="R59" i="33"/>
  <c r="Q60" i="33"/>
  <c r="R60" i="33"/>
  <c r="Q61" i="33"/>
  <c r="R61" i="33"/>
  <c r="Q62" i="33"/>
  <c r="R62" i="33"/>
  <c r="Q63" i="33"/>
  <c r="R63" i="33"/>
  <c r="Q64" i="33"/>
  <c r="R64" i="33"/>
  <c r="Q65" i="33"/>
  <c r="R65" i="33"/>
  <c r="Q66" i="33"/>
  <c r="R66" i="33"/>
  <c r="Q67" i="33"/>
  <c r="R67" i="33"/>
  <c r="Q68" i="33"/>
  <c r="R68" i="33"/>
  <c r="Q69" i="33"/>
  <c r="R69" i="33"/>
  <c r="Q70" i="33"/>
  <c r="R70" i="33"/>
  <c r="Q71" i="33"/>
  <c r="R71" i="33"/>
  <c r="Q72" i="33"/>
  <c r="R72" i="33"/>
  <c r="Q73" i="33"/>
  <c r="R73" i="33"/>
  <c r="Q74" i="33"/>
  <c r="R74" i="33"/>
  <c r="Q75" i="33"/>
  <c r="R75" i="33"/>
  <c r="Q76" i="33"/>
  <c r="R76" i="33"/>
  <c r="Q77" i="33"/>
  <c r="R77" i="33"/>
  <c r="Q78" i="33"/>
  <c r="R78" i="33"/>
  <c r="Q79" i="33"/>
  <c r="R79" i="33"/>
  <c r="Q80" i="33"/>
  <c r="R80" i="33"/>
  <c r="Q81" i="33"/>
  <c r="R81" i="33"/>
  <c r="Q82" i="33"/>
  <c r="R82" i="33"/>
  <c r="Q83" i="33"/>
  <c r="R83" i="33"/>
  <c r="Q84" i="33"/>
  <c r="R84" i="33"/>
  <c r="Q85" i="33"/>
  <c r="R85" i="33"/>
  <c r="Q86" i="33"/>
  <c r="R86" i="33"/>
  <c r="Q87" i="33"/>
  <c r="R87" i="33"/>
  <c r="Q88" i="33"/>
  <c r="R88" i="33"/>
  <c r="Q89" i="33"/>
  <c r="R89" i="33"/>
  <c r="Q90" i="33"/>
  <c r="R90" i="33"/>
  <c r="Q91" i="33"/>
  <c r="R91" i="33"/>
  <c r="Q92" i="33"/>
  <c r="R92" i="33"/>
  <c r="Q93" i="33"/>
  <c r="R93" i="33"/>
  <c r="Q94" i="33"/>
  <c r="R94" i="33"/>
  <c r="Q95" i="33"/>
  <c r="R95" i="33"/>
  <c r="Q96" i="33"/>
  <c r="R96" i="33"/>
  <c r="Q97" i="33"/>
  <c r="R97" i="33"/>
  <c r="Q98" i="33"/>
  <c r="R98" i="33"/>
  <c r="Q99" i="33"/>
  <c r="R99" i="33"/>
  <c r="Q100" i="33"/>
  <c r="R100" i="33"/>
  <c r="Q101" i="33"/>
  <c r="R101" i="33"/>
  <c r="Q102" i="33"/>
  <c r="R102" i="33"/>
  <c r="Q103" i="33"/>
  <c r="R103" i="33"/>
  <c r="Q104" i="33"/>
  <c r="R104" i="33"/>
  <c r="Q105" i="33"/>
  <c r="R105" i="33"/>
  <c r="Q106" i="33"/>
  <c r="R106" i="33"/>
  <c r="Q107" i="33"/>
  <c r="R107" i="33"/>
  <c r="Q108" i="33"/>
  <c r="R108" i="33"/>
  <c r="Q109" i="33"/>
  <c r="R109" i="33"/>
  <c r="Q110" i="33"/>
  <c r="R110" i="33"/>
  <c r="Q111" i="33"/>
  <c r="R111" i="33"/>
  <c r="Q112" i="33"/>
  <c r="R112" i="33"/>
  <c r="Q113" i="33"/>
  <c r="R113" i="33"/>
  <c r="Q114" i="33"/>
  <c r="R114" i="33"/>
  <c r="Q115" i="33"/>
  <c r="R115" i="33"/>
  <c r="Q116" i="33"/>
  <c r="R116" i="33"/>
  <c r="Q117" i="33"/>
  <c r="R117" i="33"/>
  <c r="Q118" i="33"/>
  <c r="R118" i="33"/>
  <c r="Q119" i="33"/>
  <c r="R119" i="33"/>
  <c r="Q120" i="33"/>
  <c r="R120" i="33"/>
  <c r="Q121" i="33"/>
  <c r="R121" i="33"/>
  <c r="Q122" i="33"/>
  <c r="R122" i="33"/>
  <c r="Q123" i="33"/>
  <c r="R123" i="33"/>
  <c r="Q124" i="33"/>
  <c r="R124" i="33"/>
  <c r="Q125" i="33"/>
  <c r="R125" i="33"/>
  <c r="Q126" i="33"/>
  <c r="R126" i="33"/>
  <c r="Q127" i="33"/>
  <c r="R127" i="33"/>
  <c r="Q128" i="33"/>
  <c r="R128" i="33"/>
  <c r="Q129" i="33"/>
  <c r="R129" i="33"/>
  <c r="Q130" i="33"/>
  <c r="R130" i="33"/>
  <c r="Q131" i="33"/>
  <c r="R131" i="33"/>
  <c r="Q132" i="33"/>
  <c r="R132" i="33"/>
  <c r="Q133" i="33"/>
  <c r="R133" i="33"/>
  <c r="Q134" i="33"/>
  <c r="R134" i="33"/>
  <c r="Q135" i="33"/>
  <c r="R135" i="33"/>
  <c r="Q136" i="33"/>
  <c r="R136" i="33"/>
  <c r="Q137" i="33"/>
  <c r="R137" i="33"/>
  <c r="Q138" i="33"/>
  <c r="R138" i="33"/>
  <c r="Q139" i="33"/>
  <c r="R139" i="33"/>
  <c r="Q140" i="33"/>
  <c r="R140" i="33"/>
  <c r="Q141" i="33"/>
  <c r="R141" i="33"/>
  <c r="Q142" i="33"/>
  <c r="R142" i="33"/>
  <c r="Q143" i="33"/>
  <c r="R143" i="33"/>
  <c r="Q144" i="33"/>
  <c r="R144" i="33"/>
  <c r="Q145" i="33"/>
  <c r="R145" i="33"/>
  <c r="Q146" i="33"/>
  <c r="R146" i="33"/>
  <c r="Q147" i="33"/>
  <c r="R147" i="33"/>
  <c r="Q148" i="33"/>
  <c r="R148" i="33"/>
  <c r="Q149" i="33"/>
  <c r="R149" i="33"/>
  <c r="Q150" i="33"/>
  <c r="R150" i="33"/>
  <c r="Q151" i="33"/>
  <c r="R151" i="33"/>
  <c r="Q152" i="33"/>
  <c r="R152" i="33"/>
  <c r="Q153" i="33"/>
  <c r="R153" i="33"/>
  <c r="Q154" i="33"/>
  <c r="R154" i="33"/>
  <c r="Q155" i="33"/>
  <c r="R155" i="33"/>
  <c r="Q156" i="33"/>
  <c r="R156" i="33"/>
  <c r="Q157" i="33"/>
  <c r="R157" i="33"/>
  <c r="Q158" i="33"/>
  <c r="R158" i="33"/>
  <c r="Q159" i="33"/>
  <c r="R159" i="33"/>
  <c r="Q160" i="33"/>
  <c r="R160" i="33"/>
  <c r="Q161" i="33"/>
  <c r="R161" i="33"/>
  <c r="Q162" i="33"/>
  <c r="R162" i="33"/>
  <c r="Q163" i="33"/>
  <c r="R163" i="33"/>
  <c r="Q164" i="33"/>
  <c r="R164" i="33"/>
  <c r="Q165" i="33"/>
  <c r="R165" i="33"/>
  <c r="Q166" i="33"/>
  <c r="R166" i="33"/>
  <c r="Q167" i="33"/>
  <c r="R167" i="33"/>
  <c r="Q168" i="33"/>
  <c r="R168" i="33"/>
  <c r="Q169" i="33"/>
  <c r="R169" i="33"/>
  <c r="Q170" i="33"/>
  <c r="R170" i="33"/>
  <c r="Q171" i="33"/>
  <c r="R171" i="33"/>
  <c r="Q172" i="33"/>
  <c r="R172" i="33"/>
  <c r="Q173" i="33"/>
  <c r="R173" i="33"/>
  <c r="Q174" i="33"/>
  <c r="R174" i="33"/>
  <c r="Q175" i="33"/>
  <c r="R175" i="33"/>
  <c r="Q176" i="33"/>
  <c r="R176" i="33"/>
  <c r="Q177" i="33"/>
  <c r="R177" i="33"/>
  <c r="Q178" i="33"/>
  <c r="R178" i="33"/>
  <c r="Q179" i="33"/>
  <c r="R179" i="33"/>
  <c r="Q180" i="33"/>
  <c r="R180" i="33"/>
  <c r="Q181" i="33"/>
  <c r="R181" i="33"/>
  <c r="Q182" i="33"/>
  <c r="R182" i="33"/>
  <c r="Q183" i="33"/>
  <c r="R183" i="33"/>
  <c r="Q184" i="33"/>
  <c r="R184" i="33"/>
  <c r="Q185" i="33"/>
  <c r="R185" i="33"/>
  <c r="Q186" i="33"/>
  <c r="R186" i="33"/>
  <c r="Q187" i="33"/>
  <c r="R187" i="33"/>
  <c r="Q188" i="33"/>
  <c r="R188" i="33"/>
  <c r="Q189" i="33"/>
  <c r="R189" i="33"/>
  <c r="Q190" i="33"/>
  <c r="R190" i="33"/>
  <c r="Q191" i="33"/>
  <c r="R191" i="33"/>
  <c r="Q192" i="33"/>
  <c r="R192" i="33"/>
  <c r="Q193" i="33"/>
  <c r="R193" i="33"/>
  <c r="Q194" i="33"/>
  <c r="R194" i="33"/>
  <c r="Q195" i="33"/>
  <c r="R195" i="33"/>
  <c r="Q196" i="33"/>
  <c r="R196" i="33"/>
  <c r="Q197" i="33"/>
  <c r="R197" i="33"/>
  <c r="Q198" i="33"/>
  <c r="R198" i="33"/>
  <c r="Q199" i="33"/>
  <c r="R199" i="33"/>
  <c r="Q200" i="33"/>
  <c r="R200" i="33"/>
  <c r="Q201" i="33"/>
  <c r="R201" i="33"/>
  <c r="Q202" i="33"/>
  <c r="R202" i="33"/>
  <c r="Q203" i="33"/>
  <c r="R203" i="33"/>
  <c r="Q204" i="33"/>
  <c r="R204" i="33"/>
  <c r="Q205" i="33"/>
  <c r="R205" i="33"/>
  <c r="Q206" i="33"/>
  <c r="R206" i="33"/>
  <c r="Q207" i="33"/>
  <c r="R207" i="33"/>
  <c r="Q208" i="33"/>
  <c r="R208" i="33"/>
  <c r="Q209" i="33"/>
  <c r="R209" i="33"/>
  <c r="Q210" i="33"/>
  <c r="R210" i="33"/>
  <c r="Q211" i="33"/>
  <c r="R211" i="33"/>
  <c r="Q212" i="33"/>
  <c r="R212" i="33"/>
  <c r="Q213" i="33"/>
  <c r="R213" i="33"/>
  <c r="Q214" i="33"/>
  <c r="R214" i="33"/>
  <c r="Q215" i="33"/>
  <c r="R215" i="33"/>
  <c r="Q216" i="33"/>
  <c r="R216" i="33"/>
  <c r="Q217" i="33"/>
  <c r="R217" i="33"/>
  <c r="Q218" i="33"/>
  <c r="R218" i="33"/>
  <c r="Q219" i="33"/>
  <c r="R219" i="33"/>
  <c r="Q220" i="33"/>
  <c r="R220" i="33"/>
  <c r="Q221" i="33"/>
  <c r="R221" i="33"/>
  <c r="Q222" i="33"/>
  <c r="R222" i="33"/>
  <c r="Q223" i="33"/>
  <c r="R223" i="33"/>
  <c r="Q224" i="33"/>
  <c r="R224" i="33"/>
  <c r="Q225" i="33"/>
  <c r="R225" i="33"/>
  <c r="Q226" i="33"/>
  <c r="R226" i="33"/>
  <c r="Q227" i="33"/>
  <c r="R227" i="33"/>
  <c r="Q228" i="33"/>
  <c r="R228" i="33"/>
  <c r="Q229" i="33"/>
  <c r="R229" i="33"/>
  <c r="Q230" i="33"/>
  <c r="R230" i="33"/>
  <c r="Q231" i="33"/>
  <c r="R231" i="33"/>
  <c r="Q232" i="33"/>
  <c r="R232" i="33"/>
  <c r="Q233" i="33"/>
  <c r="R233" i="33"/>
  <c r="Q234" i="33"/>
  <c r="R234" i="33"/>
  <c r="Q235" i="33"/>
  <c r="R235" i="33"/>
  <c r="Q236" i="33"/>
  <c r="R236" i="33"/>
  <c r="Q237" i="33"/>
  <c r="R237" i="33"/>
  <c r="Q238" i="33"/>
  <c r="R238" i="33"/>
  <c r="Q239" i="33"/>
  <c r="R239" i="33"/>
  <c r="Q240" i="33"/>
  <c r="R240" i="33"/>
  <c r="Q241" i="33"/>
  <c r="R241" i="33"/>
  <c r="Q242" i="33"/>
  <c r="R242" i="33"/>
  <c r="Q243" i="33"/>
  <c r="R243" i="33"/>
  <c r="Q244" i="33"/>
  <c r="R244" i="33"/>
  <c r="Q245" i="33"/>
  <c r="R245" i="33"/>
  <c r="Q246" i="33"/>
  <c r="R246" i="33"/>
  <c r="Q247" i="33"/>
  <c r="R247" i="33"/>
  <c r="Q248" i="33"/>
  <c r="R248" i="33"/>
  <c r="Q249" i="33"/>
  <c r="R249" i="33"/>
  <c r="Q250" i="33"/>
  <c r="R250" i="33"/>
  <c r="Q251" i="33"/>
  <c r="R251" i="33"/>
  <c r="Q252" i="33"/>
  <c r="R252" i="33"/>
  <c r="Q253" i="33"/>
  <c r="R253" i="33"/>
  <c r="Q254" i="33"/>
  <c r="R254" i="33"/>
  <c r="Q255" i="33"/>
  <c r="R255" i="33"/>
  <c r="Q256" i="33"/>
  <c r="R256" i="33"/>
  <c r="Q257" i="33"/>
  <c r="R257" i="33"/>
  <c r="Q258" i="33"/>
  <c r="R258" i="33"/>
  <c r="Q259" i="33"/>
  <c r="R259" i="33"/>
  <c r="Q260" i="33"/>
  <c r="R260" i="33"/>
  <c r="Q261" i="33"/>
  <c r="R261" i="33"/>
  <c r="Q262" i="33"/>
  <c r="R262" i="33"/>
  <c r="Q263" i="33"/>
  <c r="R263" i="33"/>
  <c r="Q264" i="33"/>
  <c r="R264" i="33"/>
  <c r="Q265" i="33"/>
  <c r="R265" i="33"/>
  <c r="Q266" i="33"/>
  <c r="R266" i="33"/>
  <c r="Q267" i="33"/>
  <c r="R267" i="33"/>
  <c r="Q268" i="33"/>
  <c r="R268" i="33"/>
  <c r="Q269" i="33"/>
  <c r="R269" i="33"/>
  <c r="Q270" i="33"/>
  <c r="R270" i="33"/>
  <c r="Q271" i="33"/>
  <c r="R271" i="33"/>
  <c r="Q272" i="33"/>
  <c r="R272" i="33"/>
  <c r="Q273" i="33"/>
  <c r="R273" i="33"/>
  <c r="Q274" i="33"/>
  <c r="R274" i="33"/>
  <c r="Q275" i="33"/>
  <c r="R275" i="33"/>
  <c r="Q276" i="33"/>
  <c r="R276" i="33"/>
  <c r="Q277" i="33"/>
  <c r="R277" i="33"/>
  <c r="Q278" i="33"/>
  <c r="R278" i="33"/>
  <c r="Q279" i="33"/>
  <c r="R279" i="33"/>
  <c r="Q280" i="33"/>
  <c r="R280" i="33"/>
  <c r="Q281" i="33"/>
  <c r="R281" i="33"/>
  <c r="Q282" i="33"/>
  <c r="R282" i="33"/>
  <c r="Q283" i="33"/>
  <c r="R283" i="33"/>
  <c r="Q284" i="33"/>
  <c r="R284" i="33"/>
  <c r="Q285" i="33"/>
  <c r="R285" i="33"/>
  <c r="Q286" i="33"/>
  <c r="R286" i="33"/>
  <c r="Q287" i="33"/>
  <c r="R287" i="33"/>
  <c r="Q288" i="33"/>
  <c r="R288" i="33"/>
  <c r="Q289" i="33"/>
  <c r="R289" i="33"/>
  <c r="Q290" i="33"/>
  <c r="R290" i="33"/>
  <c r="Q291" i="33"/>
  <c r="R291" i="33"/>
  <c r="Q292" i="33"/>
  <c r="R292" i="33"/>
  <c r="Q293" i="33"/>
  <c r="R293" i="33"/>
  <c r="Q294" i="33"/>
  <c r="R294" i="33"/>
  <c r="Q295" i="33"/>
  <c r="R295" i="33"/>
  <c r="Q296" i="33"/>
  <c r="R296" i="33"/>
  <c r="Q297" i="33"/>
  <c r="R297" i="33"/>
  <c r="Q298" i="33"/>
  <c r="R298" i="33"/>
  <c r="Q299" i="33"/>
  <c r="R299" i="33"/>
  <c r="Q300" i="33"/>
  <c r="R300" i="33"/>
  <c r="Q301" i="33"/>
  <c r="R301" i="33"/>
  <c r="Q302" i="33"/>
  <c r="R302" i="33"/>
  <c r="Q303" i="33"/>
  <c r="R303" i="33"/>
  <c r="Q304" i="33"/>
  <c r="R304" i="33"/>
  <c r="Q305" i="33"/>
  <c r="R305" i="33"/>
  <c r="Q306" i="33"/>
  <c r="R306" i="33"/>
  <c r="Q307" i="33"/>
  <c r="R307" i="33"/>
  <c r="Q308" i="33"/>
  <c r="R308" i="33"/>
  <c r="Q309" i="33"/>
  <c r="R309" i="33"/>
  <c r="Q310" i="33"/>
  <c r="R310" i="33"/>
  <c r="Q311" i="33"/>
  <c r="R311" i="33"/>
  <c r="Q312" i="33"/>
  <c r="R312" i="33"/>
  <c r="Q313" i="33"/>
  <c r="R313" i="33"/>
  <c r="Q314" i="33"/>
  <c r="R314" i="33"/>
  <c r="Q315" i="33"/>
  <c r="R315" i="33"/>
  <c r="Q316" i="33"/>
  <c r="R316" i="33"/>
  <c r="Q317" i="33"/>
  <c r="R317" i="33"/>
  <c r="Q318" i="33"/>
  <c r="R318" i="33"/>
  <c r="Q319" i="33"/>
  <c r="R319" i="33"/>
  <c r="Q320" i="33"/>
  <c r="R320" i="33"/>
  <c r="Q321" i="33"/>
  <c r="R321" i="33"/>
  <c r="Q322" i="33"/>
  <c r="R322" i="33"/>
  <c r="Q323" i="33"/>
  <c r="R323" i="33"/>
  <c r="Q324" i="33"/>
  <c r="R324" i="33"/>
  <c r="Q325" i="33"/>
  <c r="R325" i="33"/>
  <c r="Q326" i="33"/>
  <c r="R326" i="33"/>
  <c r="Q327" i="33"/>
  <c r="R327" i="33"/>
  <c r="Q328" i="33"/>
  <c r="R328" i="33"/>
  <c r="Q329" i="33"/>
  <c r="R329" i="33"/>
  <c r="Q330" i="33"/>
  <c r="R330" i="33"/>
  <c r="Q331" i="33"/>
  <c r="R331" i="33"/>
  <c r="Q332" i="33"/>
  <c r="R332" i="33"/>
  <c r="Q333" i="33"/>
  <c r="R333" i="33"/>
  <c r="Q334" i="33"/>
  <c r="R334" i="33"/>
  <c r="Q335" i="33"/>
  <c r="R335" i="33"/>
  <c r="Q336" i="33"/>
  <c r="R336" i="33"/>
  <c r="Q337" i="33"/>
  <c r="R337" i="33"/>
  <c r="Q338" i="33"/>
  <c r="R338" i="33"/>
  <c r="Q339" i="33"/>
  <c r="R339" i="33"/>
  <c r="Q340" i="33"/>
  <c r="R340" i="33"/>
  <c r="Q341" i="33"/>
  <c r="R341" i="33"/>
  <c r="Q342" i="33"/>
  <c r="R342" i="33"/>
  <c r="Q343" i="33"/>
  <c r="R343" i="33"/>
  <c r="Q344" i="33"/>
  <c r="R344" i="33"/>
  <c r="Q345" i="33"/>
  <c r="R345" i="33"/>
  <c r="Q346" i="33"/>
  <c r="R346" i="33"/>
  <c r="Q347" i="33"/>
  <c r="R347" i="33"/>
  <c r="Q348" i="33"/>
  <c r="R348" i="33"/>
  <c r="Q349" i="33"/>
  <c r="R349" i="33"/>
  <c r="Q350" i="33"/>
  <c r="R350" i="33"/>
  <c r="Q351" i="33"/>
  <c r="R351" i="33"/>
  <c r="Q352" i="33"/>
  <c r="R352" i="33"/>
  <c r="Q353" i="33"/>
  <c r="R353" i="33"/>
  <c r="Q354" i="33"/>
  <c r="R354" i="33"/>
  <c r="Q355" i="33"/>
  <c r="R355" i="33"/>
  <c r="Q356" i="33"/>
  <c r="R356" i="33"/>
  <c r="Q357" i="33"/>
  <c r="R357" i="33"/>
  <c r="Q358" i="33"/>
  <c r="R358" i="33"/>
  <c r="Q359" i="33"/>
  <c r="R359" i="33"/>
  <c r="Q360" i="33"/>
  <c r="R360" i="33"/>
  <c r="Q361" i="33"/>
  <c r="R361" i="33"/>
  <c r="Q362" i="33"/>
  <c r="R362" i="33"/>
  <c r="Q363" i="33"/>
  <c r="R363" i="33"/>
  <c r="Q364" i="33"/>
  <c r="R364" i="33"/>
  <c r="Q365" i="33"/>
  <c r="R365" i="33"/>
  <c r="Q366" i="33"/>
  <c r="R366" i="33"/>
  <c r="Q367" i="33"/>
  <c r="R367" i="33"/>
  <c r="Q368" i="33"/>
  <c r="R368" i="33"/>
  <c r="Q369" i="33"/>
  <c r="R369" i="33"/>
  <c r="Q370" i="33"/>
  <c r="R370" i="33"/>
  <c r="Q371" i="33"/>
  <c r="R371" i="33"/>
  <c r="Q372" i="33"/>
  <c r="R372" i="33"/>
  <c r="Q373" i="33"/>
  <c r="R373" i="33"/>
  <c r="Q374" i="33"/>
  <c r="R374" i="33"/>
  <c r="Q375" i="33"/>
  <c r="R375" i="33"/>
  <c r="Q376" i="33"/>
  <c r="R376" i="33"/>
  <c r="Q377" i="33"/>
  <c r="R377" i="33"/>
  <c r="Q378" i="33"/>
  <c r="R378" i="33"/>
  <c r="Q379" i="33"/>
  <c r="R379" i="33"/>
  <c r="Q380" i="33"/>
  <c r="R380" i="33"/>
  <c r="Q381" i="33"/>
  <c r="R381" i="33"/>
  <c r="Q382" i="33"/>
  <c r="R382" i="33"/>
  <c r="Q383" i="33"/>
  <c r="R383" i="33"/>
  <c r="Q384" i="33"/>
  <c r="R384" i="33"/>
  <c r="Q385" i="33"/>
  <c r="R385" i="33"/>
  <c r="Q386" i="33"/>
  <c r="R386" i="33"/>
  <c r="Q387" i="33"/>
  <c r="R387" i="33"/>
  <c r="Q388" i="33"/>
  <c r="R388" i="33"/>
  <c r="Q389" i="33"/>
  <c r="R389" i="33"/>
  <c r="Q390" i="33"/>
  <c r="R390" i="33"/>
  <c r="Q391" i="33"/>
  <c r="R391" i="33"/>
  <c r="Q392" i="33"/>
  <c r="R392" i="33"/>
  <c r="Q393" i="33"/>
  <c r="R393" i="33"/>
  <c r="Q394" i="33"/>
  <c r="R394" i="33"/>
  <c r="Q395" i="33"/>
  <c r="R395" i="33"/>
  <c r="Q396" i="33"/>
  <c r="R396" i="33"/>
  <c r="Q397" i="33"/>
  <c r="R397" i="33"/>
  <c r="Q398" i="33"/>
  <c r="R398" i="33"/>
  <c r="Q399" i="33"/>
  <c r="R399" i="33"/>
  <c r="Q400" i="33"/>
  <c r="R400" i="33"/>
  <c r="Q401" i="33"/>
  <c r="R401" i="33"/>
  <c r="Q402" i="33"/>
  <c r="R402" i="33"/>
  <c r="Q403" i="33"/>
  <c r="R403" i="33"/>
  <c r="Q404" i="33"/>
  <c r="R404" i="33"/>
  <c r="Q405" i="33"/>
  <c r="R405" i="33"/>
  <c r="Q406" i="33"/>
  <c r="R406" i="33"/>
  <c r="Q407" i="33"/>
  <c r="R407" i="33"/>
  <c r="Q408" i="33"/>
  <c r="R408" i="33"/>
  <c r="Q409" i="33"/>
  <c r="R409" i="33"/>
  <c r="Q410" i="33"/>
  <c r="R410" i="33"/>
  <c r="Q411" i="33"/>
  <c r="R411" i="33"/>
  <c r="Q412" i="33"/>
  <c r="R412" i="33"/>
  <c r="Q413" i="33"/>
  <c r="R413" i="33"/>
  <c r="Q414" i="33"/>
  <c r="R414" i="33"/>
  <c r="Q415" i="33"/>
  <c r="R415" i="33"/>
  <c r="Q416" i="33"/>
  <c r="R416" i="33"/>
  <c r="Q417" i="33"/>
  <c r="R417" i="33"/>
  <c r="Q418" i="33"/>
  <c r="R418" i="33"/>
  <c r="Q419" i="33"/>
  <c r="R419" i="33"/>
  <c r="Q420" i="33"/>
  <c r="R420" i="33"/>
  <c r="Q421" i="33"/>
  <c r="R421" i="33"/>
  <c r="Q422" i="33"/>
  <c r="R422" i="33"/>
  <c r="Q423" i="33"/>
  <c r="R423" i="33"/>
  <c r="Q424" i="33"/>
  <c r="R424" i="33"/>
  <c r="Q425" i="33"/>
  <c r="R425" i="33"/>
  <c r="Q426" i="33"/>
  <c r="R426" i="33"/>
  <c r="Q427" i="33"/>
  <c r="R427" i="33"/>
  <c r="Q428" i="33"/>
  <c r="R428" i="33"/>
  <c r="Q429" i="33"/>
  <c r="R429" i="33"/>
  <c r="Q430" i="33"/>
  <c r="R430" i="33"/>
  <c r="Q431" i="33"/>
  <c r="R431" i="33"/>
  <c r="Q432" i="33"/>
  <c r="R432" i="33"/>
  <c r="Q433" i="33"/>
  <c r="R433" i="33"/>
  <c r="Q434" i="33"/>
  <c r="R434" i="33"/>
  <c r="Q435" i="33"/>
  <c r="R435" i="33"/>
  <c r="Q436" i="33"/>
  <c r="R436" i="33"/>
  <c r="Q437" i="33"/>
  <c r="R437" i="33"/>
  <c r="Q438" i="33"/>
  <c r="R438" i="33"/>
  <c r="Q439" i="33"/>
  <c r="R439" i="33"/>
  <c r="Q440" i="33"/>
  <c r="R440" i="33"/>
  <c r="Q441" i="33"/>
  <c r="R441" i="33"/>
  <c r="Q442" i="33"/>
  <c r="R442" i="33"/>
  <c r="Q443" i="33"/>
  <c r="R443" i="33"/>
  <c r="Q444" i="33"/>
  <c r="R444" i="33"/>
  <c r="Q445" i="33"/>
  <c r="R445" i="33"/>
  <c r="Q446" i="33"/>
  <c r="R446" i="33"/>
  <c r="Q447" i="33"/>
  <c r="R447" i="33"/>
  <c r="Q448" i="33"/>
  <c r="R448" i="33"/>
  <c r="Q449" i="33"/>
  <c r="R449" i="33"/>
  <c r="Q450" i="33"/>
  <c r="R450" i="33"/>
  <c r="Q451" i="33"/>
  <c r="R451" i="33"/>
  <c r="Q452" i="33"/>
  <c r="R452" i="33"/>
  <c r="Q453" i="33"/>
  <c r="R453" i="33"/>
  <c r="Q454" i="33"/>
  <c r="R454" i="33"/>
  <c r="Q455" i="33"/>
  <c r="R455" i="33"/>
  <c r="Q456" i="33"/>
  <c r="R456" i="33"/>
  <c r="Q457" i="33"/>
  <c r="R457" i="33"/>
  <c r="Q458" i="33"/>
  <c r="R458" i="33"/>
  <c r="Q459" i="33"/>
  <c r="R459" i="33"/>
  <c r="Q460" i="33"/>
  <c r="R460" i="33"/>
  <c r="Q461" i="33"/>
  <c r="R461" i="33"/>
  <c r="Q462" i="33"/>
  <c r="R462" i="33"/>
  <c r="Q463" i="33"/>
  <c r="R463" i="33"/>
  <c r="Q464" i="33"/>
  <c r="R464" i="33"/>
  <c r="Q465" i="33"/>
  <c r="R465" i="33"/>
  <c r="Q466" i="33"/>
  <c r="R466" i="33"/>
  <c r="Q467" i="33"/>
  <c r="R467" i="33"/>
  <c r="Q468" i="33"/>
  <c r="R468" i="33"/>
  <c r="Q469" i="33"/>
  <c r="R469" i="33"/>
  <c r="Q470" i="33"/>
  <c r="R470" i="33"/>
  <c r="Q471" i="33"/>
  <c r="R471" i="33"/>
  <c r="Q472" i="33"/>
  <c r="R472" i="33"/>
  <c r="Q473" i="33"/>
  <c r="R473" i="33"/>
  <c r="Q474" i="33"/>
  <c r="R474" i="33"/>
  <c r="Q475" i="33"/>
  <c r="R475" i="33"/>
  <c r="Q476" i="33"/>
  <c r="R476" i="33"/>
  <c r="Q477" i="33"/>
  <c r="R477" i="33"/>
  <c r="Q478" i="33"/>
  <c r="R478" i="33"/>
  <c r="Q479" i="33"/>
  <c r="R479" i="33"/>
  <c r="Q480" i="33"/>
  <c r="R480" i="33"/>
  <c r="Q481" i="33"/>
  <c r="R481" i="33"/>
  <c r="Q482" i="33"/>
  <c r="R482" i="33"/>
  <c r="Q483" i="33"/>
  <c r="R483" i="33"/>
  <c r="Q484" i="33"/>
  <c r="R484" i="33"/>
  <c r="Q485" i="33"/>
  <c r="R485" i="33"/>
  <c r="Q486" i="33"/>
  <c r="R486" i="33"/>
  <c r="Q487" i="33"/>
  <c r="R487" i="33"/>
  <c r="Q488" i="33"/>
  <c r="R488" i="33"/>
  <c r="Q489" i="33"/>
  <c r="R489" i="33"/>
  <c r="Q490" i="33"/>
  <c r="R490" i="33"/>
  <c r="Q491" i="33"/>
  <c r="R491" i="33"/>
  <c r="Q492" i="33"/>
  <c r="R492" i="33"/>
  <c r="Q493" i="33"/>
  <c r="R493" i="33"/>
  <c r="Q494" i="33"/>
  <c r="R494" i="33"/>
  <c r="Q495" i="33"/>
  <c r="R495" i="33"/>
  <c r="Q496" i="33"/>
  <c r="R496" i="33"/>
  <c r="Q497" i="33"/>
  <c r="R497" i="33"/>
  <c r="Q498" i="33"/>
  <c r="R498" i="33"/>
  <c r="Q499" i="33"/>
  <c r="R499" i="33"/>
  <c r="Q500" i="33"/>
  <c r="R500" i="33"/>
  <c r="Q501" i="33"/>
  <c r="R501" i="33"/>
  <c r="Q502" i="33"/>
  <c r="R502" i="33"/>
  <c r="Q503" i="33"/>
  <c r="R503" i="33"/>
  <c r="Q504" i="33"/>
  <c r="R504" i="33"/>
  <c r="Q505" i="33"/>
  <c r="R505" i="33"/>
  <c r="Q506" i="33"/>
  <c r="R506" i="33"/>
  <c r="Q507" i="33"/>
  <c r="R507" i="33"/>
  <c r="Q508" i="33"/>
  <c r="R508" i="33"/>
  <c r="Q509" i="33"/>
  <c r="R509" i="33"/>
  <c r="Q510" i="33"/>
  <c r="R510" i="33"/>
  <c r="Q511" i="33"/>
  <c r="R511" i="33"/>
  <c r="Q512" i="33"/>
  <c r="R512" i="33"/>
  <c r="Q513" i="33"/>
  <c r="R513" i="33"/>
  <c r="Q514" i="33"/>
  <c r="R514" i="33"/>
  <c r="Q515" i="33"/>
  <c r="R515" i="33"/>
  <c r="Q516" i="33"/>
  <c r="R516" i="33"/>
  <c r="Q517" i="33"/>
  <c r="R517" i="33"/>
  <c r="Q518" i="33"/>
  <c r="R518" i="33"/>
  <c r="Q519" i="33"/>
  <c r="R519" i="33"/>
  <c r="Q520" i="33"/>
  <c r="R520" i="33"/>
  <c r="Q521" i="33"/>
  <c r="R521" i="33"/>
  <c r="Q522" i="33"/>
  <c r="R522" i="33"/>
  <c r="Q523" i="33"/>
  <c r="R523" i="33"/>
  <c r="Q524" i="33"/>
  <c r="R524" i="33"/>
  <c r="Q525" i="33"/>
  <c r="R525" i="33"/>
  <c r="Q526" i="33"/>
  <c r="R526" i="33"/>
  <c r="Q527" i="33"/>
  <c r="R527" i="33"/>
  <c r="Q528" i="33"/>
  <c r="R528" i="33"/>
  <c r="Q529" i="33"/>
  <c r="R529" i="33"/>
  <c r="Q530" i="33"/>
  <c r="R530" i="33"/>
  <c r="Q531" i="33"/>
  <c r="R531" i="33"/>
  <c r="Q532" i="33"/>
  <c r="R532" i="33"/>
  <c r="Q533" i="33"/>
  <c r="R533" i="33"/>
  <c r="Q534" i="33"/>
  <c r="R534" i="33"/>
  <c r="Q535" i="33"/>
  <c r="R535" i="33"/>
  <c r="Q536" i="33"/>
  <c r="R536" i="33"/>
  <c r="Q537" i="33"/>
  <c r="R537" i="33"/>
  <c r="Q538" i="33"/>
  <c r="R538" i="33"/>
  <c r="Q539" i="33"/>
  <c r="R539" i="33"/>
  <c r="Q540" i="33"/>
  <c r="R540" i="33"/>
  <c r="Q541" i="33"/>
  <c r="R541" i="33"/>
  <c r="Q542" i="33"/>
  <c r="R542" i="33"/>
  <c r="Q543" i="33"/>
  <c r="R543" i="33"/>
  <c r="Q544" i="33"/>
  <c r="R544" i="33"/>
  <c r="Q545" i="33"/>
  <c r="R545" i="33"/>
  <c r="Q546" i="33"/>
  <c r="R546" i="33"/>
  <c r="Q547" i="33"/>
  <c r="R547" i="33"/>
  <c r="Q548" i="33"/>
  <c r="R548" i="33"/>
  <c r="Q549" i="33"/>
  <c r="R549" i="33"/>
  <c r="Q550" i="33"/>
  <c r="R550" i="33"/>
  <c r="Q551" i="33"/>
  <c r="R551" i="33"/>
  <c r="Q552" i="33"/>
  <c r="R552" i="33"/>
  <c r="Q553" i="33"/>
  <c r="R553" i="33"/>
  <c r="Q554" i="33"/>
  <c r="R554" i="33"/>
  <c r="Q555" i="33"/>
  <c r="R555" i="33"/>
  <c r="Q556" i="33"/>
  <c r="R556" i="33"/>
  <c r="Q557" i="33"/>
  <c r="R557" i="33"/>
  <c r="Q558" i="33"/>
  <c r="R558" i="33"/>
  <c r="Q559" i="33"/>
  <c r="R559" i="33"/>
  <c r="Q560" i="33"/>
  <c r="R560" i="33"/>
  <c r="Q561" i="33"/>
  <c r="R561" i="33"/>
  <c r="Q562" i="33"/>
  <c r="R562" i="33"/>
  <c r="Q563" i="33"/>
  <c r="R563" i="33"/>
  <c r="Q564" i="33"/>
  <c r="R564" i="33"/>
  <c r="Q565" i="33"/>
  <c r="R565" i="33"/>
  <c r="Q566" i="33"/>
  <c r="R566" i="33"/>
  <c r="Q567" i="33"/>
  <c r="R567" i="33"/>
  <c r="Q568" i="33"/>
  <c r="R568" i="33"/>
  <c r="Q569" i="33"/>
  <c r="R569" i="33"/>
  <c r="Q570" i="33"/>
  <c r="R570" i="33"/>
  <c r="Q571" i="33"/>
  <c r="R571" i="33"/>
  <c r="Q572" i="33"/>
  <c r="R572" i="33"/>
  <c r="Q573" i="33"/>
  <c r="R573" i="33"/>
  <c r="Q574" i="33"/>
  <c r="R574" i="33"/>
  <c r="Q575" i="33"/>
  <c r="R575" i="33"/>
  <c r="Q576" i="33"/>
  <c r="R576" i="33"/>
  <c r="Q577" i="33"/>
  <c r="R577" i="33"/>
  <c r="Q578" i="33"/>
  <c r="R578" i="33"/>
  <c r="Q579" i="33"/>
  <c r="R579" i="33"/>
  <c r="Q580" i="33"/>
  <c r="R580" i="33"/>
  <c r="Q581" i="33"/>
  <c r="R581" i="33"/>
  <c r="Q582" i="33"/>
  <c r="R582" i="33"/>
  <c r="Q583" i="33"/>
  <c r="R583" i="33"/>
  <c r="Q584" i="33"/>
  <c r="R584" i="33"/>
  <c r="Q585" i="33"/>
  <c r="R585" i="33"/>
  <c r="Q586" i="33"/>
  <c r="R586" i="33"/>
  <c r="Q587" i="33"/>
  <c r="R587" i="33"/>
  <c r="Q588" i="33"/>
  <c r="R588" i="33"/>
  <c r="Q589" i="33"/>
  <c r="R589" i="33"/>
  <c r="Q590" i="33"/>
  <c r="R590" i="33"/>
  <c r="Q591" i="33"/>
  <c r="R591" i="33"/>
  <c r="Q592" i="33"/>
  <c r="R592" i="33"/>
  <c r="Q593" i="33"/>
  <c r="R593" i="33"/>
  <c r="Q594" i="33"/>
  <c r="R594" i="33"/>
  <c r="Q595" i="33"/>
  <c r="R595" i="33"/>
  <c r="Q596" i="33"/>
  <c r="R596" i="33"/>
  <c r="Q597" i="33"/>
  <c r="R597" i="33"/>
  <c r="Q598" i="33"/>
  <c r="R598" i="33"/>
  <c r="Q599" i="33"/>
  <c r="R599" i="33"/>
  <c r="Q600" i="33"/>
  <c r="R600" i="33"/>
  <c r="Q601" i="33"/>
  <c r="R601" i="33"/>
  <c r="Q602" i="33"/>
  <c r="R602" i="33"/>
  <c r="Q603" i="33"/>
  <c r="R603" i="33"/>
  <c r="Q604" i="33"/>
  <c r="R604" i="33"/>
  <c r="Q605" i="33"/>
  <c r="R605" i="33"/>
  <c r="Q606" i="33"/>
  <c r="R606" i="33"/>
  <c r="Q607" i="33"/>
  <c r="R607" i="33"/>
  <c r="Q608" i="33"/>
  <c r="R608" i="33"/>
  <c r="Q609" i="33"/>
  <c r="R609" i="33"/>
  <c r="Q610" i="33"/>
  <c r="R610" i="33"/>
  <c r="Q611" i="33"/>
  <c r="R611" i="33"/>
  <c r="Q612" i="33"/>
  <c r="R612" i="33"/>
  <c r="Q613" i="33"/>
  <c r="R613" i="33"/>
  <c r="Q614" i="33"/>
  <c r="R614" i="33"/>
  <c r="Q615" i="33"/>
  <c r="R615" i="33"/>
  <c r="Q616" i="33"/>
  <c r="R616" i="33"/>
  <c r="Q617" i="33"/>
  <c r="R617" i="33"/>
  <c r="Q618" i="33"/>
  <c r="R618" i="33"/>
  <c r="Q619" i="33"/>
  <c r="R619" i="33"/>
  <c r="Q620" i="33"/>
  <c r="R620" i="33"/>
  <c r="Q621" i="33"/>
  <c r="R621" i="33"/>
  <c r="Q622" i="33"/>
  <c r="R622" i="33"/>
  <c r="Q623" i="33"/>
  <c r="R623" i="33"/>
  <c r="Q624" i="33"/>
  <c r="R624" i="33"/>
  <c r="Q625" i="33"/>
  <c r="R625" i="33"/>
  <c r="Q626" i="33"/>
  <c r="R626" i="33"/>
  <c r="Q627" i="33"/>
  <c r="R627" i="33"/>
  <c r="Q628" i="33"/>
  <c r="R628" i="33"/>
  <c r="Q629" i="33"/>
  <c r="R629" i="33"/>
  <c r="Q630" i="33"/>
  <c r="R630" i="33"/>
  <c r="Q631" i="33"/>
  <c r="R631" i="33"/>
  <c r="Q632" i="33"/>
  <c r="R632" i="33"/>
  <c r="Q633" i="33"/>
  <c r="R633" i="33"/>
  <c r="Q634" i="33"/>
  <c r="R634" i="33"/>
  <c r="Q635" i="33"/>
  <c r="R635" i="33"/>
  <c r="Q636" i="33"/>
  <c r="R636" i="33"/>
  <c r="Q637" i="33"/>
  <c r="R637" i="33"/>
  <c r="Q638" i="33"/>
  <c r="R638" i="33"/>
  <c r="Q639" i="33"/>
  <c r="R639" i="33"/>
  <c r="Q640" i="33"/>
  <c r="R640" i="33"/>
  <c r="Q641" i="33"/>
  <c r="R641" i="33"/>
  <c r="Q642" i="33"/>
  <c r="R642" i="33"/>
  <c r="Q643" i="33"/>
  <c r="R643" i="33"/>
  <c r="Q644" i="33"/>
  <c r="R644" i="33"/>
  <c r="Q645" i="33"/>
  <c r="R645" i="33"/>
  <c r="Q646" i="33"/>
  <c r="R646" i="33"/>
  <c r="Q647" i="33"/>
  <c r="R647" i="33"/>
  <c r="Q648" i="33"/>
  <c r="R648" i="33"/>
  <c r="Q649" i="33"/>
  <c r="R649" i="33"/>
  <c r="Q650" i="33"/>
  <c r="R650" i="33"/>
  <c r="Q651" i="33"/>
  <c r="R651" i="33"/>
  <c r="Q652" i="33"/>
  <c r="R652" i="33"/>
  <c r="Q653" i="33"/>
  <c r="R653" i="33"/>
  <c r="Q654" i="33"/>
  <c r="R654" i="33"/>
  <c r="Q655" i="33"/>
  <c r="R655" i="33"/>
  <c r="Q656" i="33"/>
  <c r="R656" i="33"/>
  <c r="Q657" i="33"/>
  <c r="R657" i="33"/>
  <c r="Q658" i="33"/>
  <c r="R658" i="33"/>
  <c r="Q659" i="33"/>
  <c r="R659" i="33"/>
  <c r="Q660" i="33"/>
  <c r="R660" i="33"/>
  <c r="Q661" i="33"/>
  <c r="R661" i="33"/>
  <c r="Q662" i="33"/>
  <c r="R662" i="33"/>
  <c r="Q663" i="33"/>
  <c r="R663" i="33"/>
  <c r="Q664" i="33"/>
  <c r="R664" i="33"/>
  <c r="Q665" i="33"/>
  <c r="R665" i="33"/>
  <c r="Q666" i="33"/>
  <c r="R666" i="33"/>
  <c r="Q667" i="33"/>
  <c r="R667" i="33"/>
  <c r="Q668" i="33"/>
  <c r="R668" i="33"/>
  <c r="Q669" i="33"/>
  <c r="R669" i="33"/>
  <c r="Q670" i="33"/>
  <c r="R670" i="33"/>
  <c r="Q671" i="33"/>
  <c r="R671" i="33"/>
  <c r="Q672" i="33"/>
  <c r="R672" i="33"/>
  <c r="Q673" i="33"/>
  <c r="R673" i="33"/>
  <c r="Q674" i="33"/>
  <c r="R674" i="33"/>
  <c r="Q675" i="33"/>
  <c r="R675" i="33"/>
  <c r="Q676" i="33"/>
  <c r="R676" i="33"/>
  <c r="Q677" i="33"/>
  <c r="R677" i="33"/>
  <c r="Q678" i="33"/>
  <c r="R678" i="33"/>
  <c r="Q679" i="33"/>
  <c r="R679" i="33"/>
  <c r="Q680" i="33"/>
  <c r="R680" i="33"/>
  <c r="Q681" i="33"/>
  <c r="R681" i="33"/>
  <c r="Q682" i="33"/>
  <c r="R682" i="33"/>
  <c r="Q683" i="33"/>
  <c r="R683" i="33"/>
  <c r="Q684" i="33"/>
  <c r="R684" i="33"/>
  <c r="Q685" i="33"/>
  <c r="R685" i="33"/>
  <c r="Q686" i="33"/>
  <c r="R686" i="33"/>
  <c r="Q687" i="33"/>
  <c r="R687" i="33"/>
  <c r="Q688" i="33"/>
  <c r="R688" i="33"/>
  <c r="Q689" i="33"/>
  <c r="R689" i="33"/>
  <c r="Q690" i="33"/>
  <c r="R690" i="33"/>
  <c r="Q691" i="33"/>
  <c r="R691" i="33"/>
  <c r="Q692" i="33"/>
  <c r="R692" i="33"/>
  <c r="Q693" i="33"/>
  <c r="R693" i="33"/>
  <c r="Q694" i="33"/>
  <c r="R694" i="33"/>
  <c r="Q695" i="33"/>
  <c r="R695" i="33"/>
  <c r="Q696" i="33"/>
  <c r="R696" i="33"/>
  <c r="Q697" i="33"/>
  <c r="R697" i="33"/>
  <c r="Q698" i="33"/>
  <c r="R698" i="33"/>
  <c r="Q699" i="33"/>
  <c r="R699" i="33"/>
  <c r="Q700" i="33"/>
  <c r="R700" i="33"/>
  <c r="Q701" i="33"/>
  <c r="R701" i="33"/>
  <c r="Q702" i="33"/>
  <c r="R702" i="33"/>
  <c r="Q703" i="33"/>
  <c r="R703" i="33"/>
  <c r="Q704" i="33"/>
  <c r="R704" i="33"/>
  <c r="Q705" i="33"/>
  <c r="R705" i="33"/>
  <c r="Q706" i="33"/>
  <c r="R706" i="33"/>
  <c r="Q707" i="33"/>
  <c r="R707" i="33"/>
  <c r="Q708" i="33"/>
  <c r="R708" i="33"/>
  <c r="Q709" i="33"/>
  <c r="R709" i="33"/>
  <c r="Q710" i="33"/>
  <c r="R710" i="33"/>
  <c r="Q711" i="33"/>
  <c r="R711" i="33"/>
  <c r="Q712" i="33"/>
  <c r="R712" i="33"/>
  <c r="Q713" i="33"/>
  <c r="R713" i="33"/>
  <c r="Q714" i="33"/>
  <c r="R714" i="33"/>
  <c r="Q715" i="33"/>
  <c r="R715" i="33"/>
  <c r="Q716" i="33"/>
  <c r="R716" i="33"/>
  <c r="Q717" i="33"/>
  <c r="R717" i="33"/>
  <c r="Q718" i="33"/>
  <c r="R718" i="33"/>
  <c r="Q719" i="33"/>
  <c r="R719" i="33"/>
  <c r="Q720" i="33"/>
  <c r="R720" i="33"/>
  <c r="Q721" i="33"/>
  <c r="R721" i="33"/>
  <c r="Q722" i="33"/>
  <c r="R722" i="33"/>
  <c r="Q723" i="33"/>
  <c r="R723" i="33"/>
  <c r="Q724" i="33"/>
  <c r="R724" i="33"/>
  <c r="Q725" i="33"/>
  <c r="R725" i="33"/>
  <c r="Q726" i="33"/>
  <c r="R726" i="33"/>
  <c r="Q727" i="33"/>
  <c r="R727" i="33"/>
  <c r="Q728" i="33"/>
  <c r="R728" i="33"/>
  <c r="Q729" i="33"/>
  <c r="R729" i="33"/>
  <c r="Q730" i="33"/>
  <c r="R730" i="33"/>
  <c r="Q731" i="33"/>
  <c r="R731" i="33"/>
  <c r="Q732" i="33"/>
  <c r="R732" i="33"/>
  <c r="Q733" i="33"/>
  <c r="R733" i="33"/>
  <c r="Q734" i="33"/>
  <c r="R734" i="33"/>
  <c r="Q735" i="33"/>
  <c r="R735" i="33"/>
  <c r="Q736" i="33"/>
  <c r="R736" i="33"/>
  <c r="Q737" i="33"/>
  <c r="R737" i="33"/>
  <c r="Q738" i="33"/>
  <c r="R738" i="33"/>
  <c r="Q739" i="33"/>
  <c r="R739" i="33"/>
  <c r="Q740" i="33"/>
  <c r="R740" i="33"/>
  <c r="Q741" i="33"/>
  <c r="R741" i="33"/>
  <c r="Q742" i="33"/>
  <c r="R742" i="33"/>
  <c r="Q743" i="33"/>
  <c r="R743" i="33"/>
  <c r="Q744" i="33"/>
  <c r="R744" i="33"/>
  <c r="Q745" i="33"/>
  <c r="R745" i="33"/>
  <c r="Q746" i="33"/>
  <c r="R746" i="33"/>
  <c r="Q747" i="33"/>
  <c r="R747" i="33"/>
  <c r="Q748" i="33"/>
  <c r="R748" i="33"/>
  <c r="Q749" i="33"/>
  <c r="R749" i="33"/>
  <c r="Q750" i="33"/>
  <c r="R750" i="33"/>
  <c r="Q751" i="33"/>
  <c r="R751" i="33"/>
  <c r="Q752" i="33"/>
  <c r="R752" i="33"/>
  <c r="Q753" i="33"/>
  <c r="R753" i="33"/>
  <c r="Q754" i="33"/>
  <c r="R754" i="33"/>
  <c r="Q755" i="33"/>
  <c r="R755" i="33"/>
  <c r="Q756" i="33"/>
  <c r="R756" i="33"/>
  <c r="Q757" i="33"/>
  <c r="R757" i="33"/>
  <c r="Q758" i="33"/>
  <c r="R758" i="33"/>
  <c r="Q759" i="33"/>
  <c r="R759" i="33"/>
  <c r="Q760" i="33"/>
  <c r="R760" i="33"/>
  <c r="Q761" i="33"/>
  <c r="R761" i="33"/>
  <c r="Q762" i="33"/>
  <c r="R762" i="33"/>
  <c r="Q763" i="33"/>
  <c r="R763" i="33"/>
  <c r="Q764" i="33"/>
  <c r="R764" i="33"/>
  <c r="Q765" i="33"/>
  <c r="R765" i="33"/>
  <c r="Q766" i="33"/>
  <c r="R766" i="33"/>
  <c r="Q6" i="34" a="1"/>
  <c r="R6" i="34" a="1"/>
  <c r="R6" i="33" a="1"/>
  <c r="Q6" i="33" a="1"/>
  <c r="R6" i="34" l="1"/>
  <c r="Q6" i="34"/>
  <c r="R2" i="34"/>
  <c r="X13" i="34" s="1"/>
  <c r="R5" i="34"/>
  <c r="R3" i="34"/>
  <c r="Q3" i="34"/>
  <c r="Q5" i="34"/>
  <c r="Q2" i="34"/>
  <c r="U13" i="34" s="1"/>
  <c r="Q6" i="33"/>
  <c r="R6" i="33"/>
  <c r="R2" i="33"/>
  <c r="X13" i="33" s="1"/>
  <c r="R3" i="33"/>
  <c r="R5" i="33"/>
  <c r="Q3" i="33"/>
  <c r="Q5" i="33"/>
  <c r="Q2" i="33"/>
  <c r="U13" i="33" s="1"/>
  <c r="V13" i="34" l="1"/>
  <c r="U14" i="34"/>
  <c r="X14" i="34"/>
  <c r="Y13" i="34"/>
  <c r="X14" i="33"/>
  <c r="Y13" i="33"/>
  <c r="V13" i="33"/>
  <c r="U14" i="33"/>
  <c r="Y14" i="34" l="1"/>
  <c r="X15" i="34"/>
  <c r="V14" i="34"/>
  <c r="U15" i="34"/>
  <c r="V14" i="33"/>
  <c r="U15" i="33"/>
  <c r="Y14" i="33"/>
  <c r="X15" i="33"/>
  <c r="V15" i="34" l="1"/>
  <c r="U16" i="34"/>
  <c r="X16" i="34"/>
  <c r="Y15" i="34"/>
  <c r="X16" i="33"/>
  <c r="Y15" i="33"/>
  <c r="V15" i="33"/>
  <c r="U16" i="33"/>
  <c r="R4" i="34" l="1"/>
  <c r="Y16" i="34"/>
  <c r="X17" i="34"/>
  <c r="V16" i="34"/>
  <c r="U17" i="34"/>
  <c r="V16" i="33"/>
  <c r="U17" i="33"/>
  <c r="Y16" i="33"/>
  <c r="X17" i="33"/>
  <c r="V17" i="34" l="1"/>
  <c r="U18" i="34"/>
  <c r="X18" i="34"/>
  <c r="Y17" i="34"/>
  <c r="X18" i="33"/>
  <c r="Y17" i="33"/>
  <c r="V17" i="33"/>
  <c r="U18" i="33"/>
  <c r="Y18" i="34" l="1"/>
  <c r="X19" i="34"/>
  <c r="V18" i="34"/>
  <c r="U19" i="34"/>
  <c r="V18" i="33"/>
  <c r="U19" i="33"/>
  <c r="Y18" i="33"/>
  <c r="X19" i="33"/>
  <c r="V19" i="34" l="1"/>
  <c r="U20" i="34"/>
  <c r="X20" i="34"/>
  <c r="Y19" i="34"/>
  <c r="X20" i="33"/>
  <c r="Y19" i="33"/>
  <c r="V19" i="33"/>
  <c r="U20" i="33"/>
  <c r="Y20" i="34" l="1"/>
  <c r="X21" i="34"/>
  <c r="V20" i="34"/>
  <c r="U21" i="34"/>
  <c r="Y20" i="33"/>
  <c r="X21" i="33"/>
  <c r="V20" i="33"/>
  <c r="U21" i="33"/>
  <c r="V21" i="34" l="1"/>
  <c r="U22" i="34"/>
  <c r="X22" i="34"/>
  <c r="Y21" i="34"/>
  <c r="X22" i="33"/>
  <c r="Y21" i="33"/>
  <c r="Q4" i="33"/>
  <c r="V21" i="33"/>
  <c r="U22" i="33"/>
  <c r="Y22" i="34" l="1"/>
  <c r="X23" i="34"/>
  <c r="V22" i="34"/>
  <c r="U23" i="34"/>
  <c r="V22" i="33"/>
  <c r="U23" i="33"/>
  <c r="Y22" i="33"/>
  <c r="X23" i="33"/>
  <c r="V23" i="34" l="1"/>
  <c r="U24" i="34"/>
  <c r="X24" i="34"/>
  <c r="Y23" i="34"/>
  <c r="X24" i="33"/>
  <c r="Y23" i="33"/>
  <c r="V23" i="33"/>
  <c r="U24" i="33"/>
  <c r="Y24" i="34" l="1"/>
  <c r="X25" i="34"/>
  <c r="V24" i="34"/>
  <c r="U25" i="34"/>
  <c r="V24" i="33"/>
  <c r="U25" i="33"/>
  <c r="R4" i="33"/>
  <c r="Y24" i="33"/>
  <c r="X25" i="33"/>
  <c r="V25" i="34" l="1"/>
  <c r="U26" i="34"/>
  <c r="X26" i="34"/>
  <c r="Y25" i="34"/>
  <c r="X26" i="33"/>
  <c r="Y25" i="33"/>
  <c r="V25" i="33"/>
  <c r="U26" i="33"/>
  <c r="Y26" i="34" l="1"/>
  <c r="X27" i="34"/>
  <c r="V26" i="34"/>
  <c r="U27" i="34"/>
  <c r="V26" i="33"/>
  <c r="U27" i="33"/>
  <c r="Y26" i="33"/>
  <c r="X27" i="33"/>
  <c r="Q4" i="34" l="1"/>
  <c r="V27" i="34"/>
  <c r="U28" i="34"/>
  <c r="X28" i="34"/>
  <c r="Y27" i="34"/>
  <c r="X28" i="33"/>
  <c r="Y27" i="33"/>
  <c r="V27" i="33"/>
  <c r="U28" i="33"/>
  <c r="Y28" i="34" l="1"/>
  <c r="X29" i="34"/>
  <c r="V28" i="34"/>
  <c r="U29" i="34"/>
  <c r="V28" i="33"/>
  <c r="U29" i="33"/>
  <c r="Y28" i="33"/>
  <c r="X29" i="33"/>
  <c r="V29" i="34" l="1"/>
  <c r="U30" i="34"/>
  <c r="X30" i="34"/>
  <c r="Y29" i="34"/>
  <c r="X30" i="33"/>
  <c r="Y30" i="33" s="1"/>
  <c r="Y29" i="33"/>
  <c r="V29" i="33"/>
  <c r="U30" i="33"/>
  <c r="Y30" i="34" l="1"/>
  <c r="X31" i="34"/>
  <c r="V30" i="34"/>
  <c r="U31" i="34"/>
  <c r="V30" i="33"/>
  <c r="U31" i="33"/>
  <c r="V31" i="34" l="1"/>
  <c r="U32" i="34"/>
  <c r="X32" i="34"/>
  <c r="Y31" i="34"/>
  <c r="V31" i="33"/>
  <c r="U32" i="33"/>
  <c r="Y32" i="34" l="1"/>
  <c r="X33" i="34"/>
  <c r="V32" i="34"/>
  <c r="U33" i="34"/>
  <c r="U33" i="33"/>
  <c r="V32" i="33"/>
  <c r="V33" i="34" l="1"/>
  <c r="U34" i="34"/>
  <c r="X34" i="34"/>
  <c r="Y33" i="34"/>
  <c r="V33" i="33"/>
  <c r="U34" i="33"/>
  <c r="Y34" i="34" l="1"/>
  <c r="X35" i="34"/>
  <c r="V34" i="34"/>
  <c r="U35" i="34"/>
  <c r="V34" i="33"/>
  <c r="U35" i="33"/>
  <c r="V35" i="34" l="1"/>
  <c r="U36" i="34"/>
  <c r="X36" i="34"/>
  <c r="Y35" i="34"/>
  <c r="U36" i="33"/>
  <c r="V35" i="33"/>
  <c r="Y36" i="34" l="1"/>
  <c r="X37" i="34"/>
  <c r="V36" i="34"/>
  <c r="U37" i="34"/>
  <c r="V36" i="33"/>
  <c r="U37" i="33"/>
  <c r="V37" i="34" l="1"/>
  <c r="U38" i="34"/>
  <c r="X38" i="34"/>
  <c r="Y37" i="34"/>
  <c r="V37" i="33"/>
  <c r="U38" i="33"/>
  <c r="Y38" i="34" l="1"/>
  <c r="X39" i="34"/>
  <c r="V38" i="34"/>
  <c r="U39" i="34"/>
  <c r="U39" i="33"/>
  <c r="V38" i="33"/>
  <c r="V39" i="34" l="1"/>
  <c r="U40" i="34"/>
  <c r="X40" i="34"/>
  <c r="Y39" i="34"/>
  <c r="V39" i="33"/>
  <c r="U40" i="33"/>
  <c r="V40" i="33" s="1"/>
  <c r="Y40" i="34" l="1"/>
  <c r="X41" i="34"/>
  <c r="V40" i="34"/>
  <c r="U41" i="34"/>
  <c r="V41" i="34" l="1"/>
  <c r="U42" i="34"/>
  <c r="X42" i="34"/>
  <c r="Y42" i="34" s="1"/>
  <c r="Y41" i="34"/>
  <c r="V42" i="34" l="1"/>
  <c r="U43" i="34"/>
  <c r="V43" i="34" l="1"/>
  <c r="U44" i="34"/>
  <c r="U45" i="34" l="1"/>
  <c r="V45" i="34" s="1"/>
  <c r="V44" i="34"/>
  <c r="N8" i="24" l="1"/>
  <c r="O8" i="24"/>
  <c r="P8" i="24"/>
  <c r="Q8" i="24"/>
  <c r="R8" i="24"/>
  <c r="S8" i="24"/>
  <c r="T8" i="24"/>
  <c r="U8" i="24"/>
  <c r="V8" i="24"/>
  <c r="W8" i="24"/>
  <c r="X8" i="24"/>
  <c r="Y8" i="24"/>
  <c r="Z8" i="24"/>
  <c r="AA8" i="24"/>
  <c r="AB8" i="24"/>
  <c r="AC8" i="24"/>
  <c r="AD8" i="24"/>
  <c r="AE8" i="24"/>
  <c r="AF8" i="24"/>
  <c r="AG8" i="24"/>
  <c r="AH8" i="24"/>
  <c r="AI8" i="24"/>
  <c r="AJ8" i="24"/>
  <c r="N9" i="24"/>
  <c r="O9" i="24"/>
  <c r="P9" i="24"/>
  <c r="Q9" i="24"/>
  <c r="R9" i="24"/>
  <c r="S9" i="24"/>
  <c r="T9" i="24"/>
  <c r="U9" i="24"/>
  <c r="V9" i="24"/>
  <c r="W9" i="24"/>
  <c r="X9" i="24"/>
  <c r="Y9" i="24"/>
  <c r="Z9" i="24"/>
  <c r="AA9" i="24"/>
  <c r="AB9" i="24"/>
  <c r="AC9" i="24"/>
  <c r="AD9" i="24"/>
  <c r="AE9" i="24"/>
  <c r="AF9" i="24"/>
  <c r="AG9" i="24"/>
  <c r="AH9" i="24"/>
  <c r="AI9" i="24"/>
  <c r="AJ9" i="24"/>
  <c r="M9" i="24"/>
  <c r="M8" i="24"/>
  <c r="AQ23" i="6"/>
  <c r="AR23" i="6"/>
  <c r="AS23" i="6"/>
  <c r="AT23" i="6"/>
  <c r="AU23" i="6"/>
  <c r="AV23" i="6"/>
  <c r="AW23" i="6"/>
  <c r="AX23" i="6"/>
  <c r="AY23" i="6"/>
  <c r="AZ23" i="6"/>
  <c r="BA23" i="6"/>
  <c r="BB23" i="6"/>
  <c r="BC23" i="6"/>
  <c r="BD23" i="6"/>
  <c r="BE23" i="6"/>
  <c r="BF23" i="6"/>
  <c r="BG23" i="6"/>
  <c r="BH23" i="6"/>
  <c r="BI23" i="6"/>
  <c r="BJ23" i="6"/>
  <c r="BK23" i="6"/>
  <c r="BL23" i="6"/>
  <c r="BM23" i="6"/>
  <c r="BN23" i="6"/>
  <c r="AQ24" i="6"/>
  <c r="AR24" i="6"/>
  <c r="AS24" i="6"/>
  <c r="AT24" i="6"/>
  <c r="AU24" i="6"/>
  <c r="AV24" i="6"/>
  <c r="AW24" i="6"/>
  <c r="AX24" i="6"/>
  <c r="AY24" i="6"/>
  <c r="AZ24" i="6"/>
  <c r="BA24" i="6"/>
  <c r="BB24" i="6"/>
  <c r="BC24" i="6"/>
  <c r="BD24" i="6"/>
  <c r="BE24" i="6"/>
  <c r="BF24" i="6"/>
  <c r="BG24" i="6"/>
  <c r="BH24" i="6"/>
  <c r="BI24" i="6"/>
  <c r="BJ24" i="6"/>
  <c r="BK24" i="6"/>
  <c r="BL24" i="6"/>
  <c r="BM24" i="6"/>
  <c r="BN24" i="6"/>
  <c r="AQ25" i="6"/>
  <c r="AR25" i="6"/>
  <c r="AS25" i="6"/>
  <c r="AT25" i="6"/>
  <c r="AU25" i="6"/>
  <c r="AV25" i="6"/>
  <c r="AW25" i="6"/>
  <c r="AX25" i="6"/>
  <c r="AY25" i="6"/>
  <c r="AZ25" i="6"/>
  <c r="BA25" i="6"/>
  <c r="BB25" i="6"/>
  <c r="BC25" i="6"/>
  <c r="BD25" i="6"/>
  <c r="BE25" i="6"/>
  <c r="BF25" i="6"/>
  <c r="BG25" i="6"/>
  <c r="BH25" i="6"/>
  <c r="BI25" i="6"/>
  <c r="BJ25" i="6"/>
  <c r="BK25" i="6"/>
  <c r="BL25" i="6"/>
  <c r="BM25" i="6"/>
  <c r="BN25" i="6"/>
  <c r="AQ26" i="6"/>
  <c r="AR26" i="6"/>
  <c r="AS26" i="6"/>
  <c r="AT26" i="6"/>
  <c r="AU26" i="6"/>
  <c r="AV26" i="6"/>
  <c r="AW26" i="6"/>
  <c r="AX26" i="6"/>
  <c r="AY26" i="6"/>
  <c r="AZ26" i="6"/>
  <c r="BA26" i="6"/>
  <c r="BB26" i="6"/>
  <c r="BC26" i="6"/>
  <c r="BD26" i="6"/>
  <c r="BE26" i="6"/>
  <c r="BF26" i="6"/>
  <c r="BG26" i="6"/>
  <c r="BH26" i="6"/>
  <c r="BI26" i="6"/>
  <c r="BJ26" i="6"/>
  <c r="BK26" i="6"/>
  <c r="BL26" i="6"/>
  <c r="BM26" i="6"/>
  <c r="BN26" i="6"/>
  <c r="AQ27" i="6"/>
  <c r="AR27" i="6"/>
  <c r="AS27" i="6"/>
  <c r="AT27" i="6"/>
  <c r="AU27" i="6"/>
  <c r="AV27" i="6"/>
  <c r="AW27" i="6"/>
  <c r="AX27" i="6"/>
  <c r="AY27" i="6"/>
  <c r="AZ27" i="6"/>
  <c r="BA27" i="6"/>
  <c r="BB27" i="6"/>
  <c r="BC27" i="6"/>
  <c r="BD27" i="6"/>
  <c r="BE27" i="6"/>
  <c r="BF27" i="6"/>
  <c r="BG27" i="6"/>
  <c r="BH27" i="6"/>
  <c r="BI27" i="6"/>
  <c r="BJ27" i="6"/>
  <c r="BK27" i="6"/>
  <c r="BL27" i="6"/>
  <c r="BM27" i="6"/>
  <c r="BN27" i="6"/>
  <c r="AQ28" i="6"/>
  <c r="AR28" i="6"/>
  <c r="AS28" i="6"/>
  <c r="AT28" i="6"/>
  <c r="AU28" i="6"/>
  <c r="AV28" i="6"/>
  <c r="AW28" i="6"/>
  <c r="AX28" i="6"/>
  <c r="AY28" i="6"/>
  <c r="AZ28" i="6"/>
  <c r="BA28" i="6"/>
  <c r="BB28" i="6"/>
  <c r="BC28" i="6"/>
  <c r="BD28" i="6"/>
  <c r="BE28" i="6"/>
  <c r="BF28" i="6"/>
  <c r="BG28" i="6"/>
  <c r="BH28" i="6"/>
  <c r="BI28" i="6"/>
  <c r="BJ28" i="6"/>
  <c r="BK28" i="6"/>
  <c r="BL28" i="6"/>
  <c r="BM28" i="6"/>
  <c r="BN28" i="6"/>
  <c r="AQ29" i="6"/>
  <c r="AR29" i="6"/>
  <c r="AS29" i="6"/>
  <c r="AT29" i="6"/>
  <c r="AU29" i="6"/>
  <c r="AV29" i="6"/>
  <c r="AW29" i="6"/>
  <c r="AX29" i="6"/>
  <c r="AY29" i="6"/>
  <c r="AZ29" i="6"/>
  <c r="BA29" i="6"/>
  <c r="BB29" i="6"/>
  <c r="BC29" i="6"/>
  <c r="BD29" i="6"/>
  <c r="BE29" i="6"/>
  <c r="BF29" i="6"/>
  <c r="BG29" i="6"/>
  <c r="BH29" i="6"/>
  <c r="BI29" i="6"/>
  <c r="BJ29" i="6"/>
  <c r="BK29" i="6"/>
  <c r="BL29" i="6"/>
  <c r="BM29" i="6"/>
  <c r="BN29" i="6"/>
  <c r="AQ30" i="6"/>
  <c r="AR30" i="6"/>
  <c r="AS30" i="6"/>
  <c r="AT30" i="6"/>
  <c r="AU30" i="6"/>
  <c r="AV30" i="6"/>
  <c r="AW30" i="6"/>
  <c r="AX30" i="6"/>
  <c r="AY30" i="6"/>
  <c r="AZ30" i="6"/>
  <c r="BA30" i="6"/>
  <c r="BB30" i="6"/>
  <c r="BC30" i="6"/>
  <c r="BD30" i="6"/>
  <c r="BE30" i="6"/>
  <c r="BF30" i="6"/>
  <c r="BG30" i="6"/>
  <c r="BH30" i="6"/>
  <c r="BI30" i="6"/>
  <c r="BJ30" i="6"/>
  <c r="BK30" i="6"/>
  <c r="BL30" i="6"/>
  <c r="BM30" i="6"/>
  <c r="BN30" i="6"/>
  <c r="AQ31" i="6"/>
  <c r="AR31" i="6"/>
  <c r="AS31" i="6"/>
  <c r="AT31" i="6"/>
  <c r="AU31" i="6"/>
  <c r="AV31" i="6"/>
  <c r="AW31" i="6"/>
  <c r="AX31" i="6"/>
  <c r="AY31" i="6"/>
  <c r="AZ31" i="6"/>
  <c r="BA31" i="6"/>
  <c r="BB31" i="6"/>
  <c r="BC31" i="6"/>
  <c r="BD31" i="6"/>
  <c r="BE31" i="6"/>
  <c r="BF31" i="6"/>
  <c r="BG31" i="6"/>
  <c r="BH31" i="6"/>
  <c r="BI31" i="6"/>
  <c r="BJ31" i="6"/>
  <c r="BK31" i="6"/>
  <c r="BL31" i="6"/>
  <c r="BM31" i="6"/>
  <c r="BN31" i="6"/>
  <c r="AQ32" i="6"/>
  <c r="AR32" i="6"/>
  <c r="AS32" i="6"/>
  <c r="AT32" i="6"/>
  <c r="AU32" i="6"/>
  <c r="AV32" i="6"/>
  <c r="AW32" i="6"/>
  <c r="AX32" i="6"/>
  <c r="AY32" i="6"/>
  <c r="AZ32" i="6"/>
  <c r="BA32" i="6"/>
  <c r="BB32" i="6"/>
  <c r="BC32" i="6"/>
  <c r="BD32" i="6"/>
  <c r="BE32" i="6"/>
  <c r="BF32" i="6"/>
  <c r="BG32" i="6"/>
  <c r="BH32" i="6"/>
  <c r="BI32" i="6"/>
  <c r="BJ32" i="6"/>
  <c r="BK32" i="6"/>
  <c r="BL32" i="6"/>
  <c r="BM32" i="6"/>
  <c r="BN32" i="6"/>
  <c r="AQ33" i="6"/>
  <c r="AR33" i="6"/>
  <c r="AS33" i="6"/>
  <c r="AT33" i="6"/>
  <c r="AU33" i="6"/>
  <c r="AV33" i="6"/>
  <c r="AW33" i="6"/>
  <c r="AX33" i="6"/>
  <c r="AY33" i="6"/>
  <c r="AZ33" i="6"/>
  <c r="BA33" i="6"/>
  <c r="BB33" i="6"/>
  <c r="BC33" i="6"/>
  <c r="BD33" i="6"/>
  <c r="BE33" i="6"/>
  <c r="BF33" i="6"/>
  <c r="BG33" i="6"/>
  <c r="BH33" i="6"/>
  <c r="BI33" i="6"/>
  <c r="BJ33" i="6"/>
  <c r="BK33" i="6"/>
  <c r="BL33" i="6"/>
  <c r="BM33" i="6"/>
  <c r="BN33" i="6"/>
  <c r="AQ34" i="6"/>
  <c r="AR34" i="6"/>
  <c r="AS34" i="6"/>
  <c r="AT34" i="6"/>
  <c r="AU34" i="6"/>
  <c r="AV34" i="6"/>
  <c r="AW34" i="6"/>
  <c r="AX34" i="6"/>
  <c r="AY34" i="6"/>
  <c r="AZ34" i="6"/>
  <c r="BA34" i="6"/>
  <c r="BB34" i="6"/>
  <c r="BC34" i="6"/>
  <c r="BD34" i="6"/>
  <c r="BE34" i="6"/>
  <c r="BF34" i="6"/>
  <c r="BG34" i="6"/>
  <c r="BH34" i="6"/>
  <c r="BI34" i="6"/>
  <c r="BJ34" i="6"/>
  <c r="BK34" i="6"/>
  <c r="BL34" i="6"/>
  <c r="BM34" i="6"/>
  <c r="BN34" i="6"/>
  <c r="AQ35" i="6"/>
  <c r="AR35" i="6"/>
  <c r="AS35" i="6"/>
  <c r="AT35" i="6"/>
  <c r="AU35" i="6"/>
  <c r="AV35" i="6"/>
  <c r="AW35" i="6"/>
  <c r="AX35" i="6"/>
  <c r="AY35" i="6"/>
  <c r="AZ35" i="6"/>
  <c r="BA35" i="6"/>
  <c r="BB35" i="6"/>
  <c r="BC35" i="6"/>
  <c r="BD35" i="6"/>
  <c r="BE35" i="6"/>
  <c r="BF35" i="6"/>
  <c r="BG35" i="6"/>
  <c r="BH35" i="6"/>
  <c r="BI35" i="6"/>
  <c r="BJ35" i="6"/>
  <c r="BK35" i="6"/>
  <c r="BL35" i="6"/>
  <c r="BM35" i="6"/>
  <c r="BN35" i="6"/>
  <c r="AQ16" i="6"/>
  <c r="AP17" i="6"/>
  <c r="AP18" i="6"/>
  <c r="AP19" i="6"/>
  <c r="AP20" i="6"/>
  <c r="AP21" i="6"/>
  <c r="AP22" i="6"/>
  <c r="AP23" i="6"/>
  <c r="AP24" i="6"/>
  <c r="AP25" i="6"/>
  <c r="AP26" i="6"/>
  <c r="AP27" i="6"/>
  <c r="AP28" i="6"/>
  <c r="AP29" i="6"/>
  <c r="AP30" i="6"/>
  <c r="AP31" i="6"/>
  <c r="AP32" i="6"/>
  <c r="AP33" i="6"/>
  <c r="AP34" i="6"/>
  <c r="AP35" i="6"/>
  <c r="AO17" i="6"/>
  <c r="AO18" i="6"/>
  <c r="AO19" i="6"/>
  <c r="AO20" i="6"/>
  <c r="AO21" i="6"/>
  <c r="AO22" i="6"/>
  <c r="AO23" i="6"/>
  <c r="AO24" i="6"/>
  <c r="AO25" i="6"/>
  <c r="AO26" i="6"/>
  <c r="AO27" i="6"/>
  <c r="AO28" i="6"/>
  <c r="AO29" i="6"/>
  <c r="AO30" i="6"/>
  <c r="AO31" i="6"/>
  <c r="AO32" i="6"/>
  <c r="AO33" i="6"/>
  <c r="AO34" i="6"/>
  <c r="AO35" i="6"/>
  <c r="AO16" i="6"/>
  <c r="BN22" i="6"/>
  <c r="BM22" i="6"/>
  <c r="BL22" i="6"/>
  <c r="BK22" i="6"/>
  <c r="BJ22" i="6"/>
  <c r="BI22" i="6"/>
  <c r="BH22" i="6"/>
  <c r="BG22" i="6"/>
  <c r="BF22" i="6"/>
  <c r="BE22" i="6"/>
  <c r="BD22" i="6"/>
  <c r="BC22" i="6"/>
  <c r="BB22" i="6"/>
  <c r="BA22" i="6"/>
  <c r="AZ22" i="6"/>
  <c r="AY22" i="6"/>
  <c r="AX22" i="6"/>
  <c r="AW22" i="6"/>
  <c r="AV22" i="6"/>
  <c r="AU22" i="6"/>
  <c r="AT22" i="6"/>
  <c r="AS22" i="6"/>
  <c r="AR22" i="6"/>
  <c r="AQ22" i="6"/>
  <c r="BN21" i="6"/>
  <c r="BM21" i="6"/>
  <c r="BL21" i="6"/>
  <c r="BK21" i="6"/>
  <c r="BJ21" i="6"/>
  <c r="BI21" i="6"/>
  <c r="BH21" i="6"/>
  <c r="BG21" i="6"/>
  <c r="BF21" i="6"/>
  <c r="BE21" i="6"/>
  <c r="BD21" i="6"/>
  <c r="BC21" i="6"/>
  <c r="BB21" i="6"/>
  <c r="BA21" i="6"/>
  <c r="AZ21" i="6"/>
  <c r="AY21" i="6"/>
  <c r="AX21" i="6"/>
  <c r="AW21" i="6"/>
  <c r="AV21" i="6"/>
  <c r="AU21" i="6"/>
  <c r="AT21" i="6"/>
  <c r="AS21" i="6"/>
  <c r="AR21" i="6"/>
  <c r="AQ21" i="6"/>
  <c r="BN20" i="6"/>
  <c r="BM20" i="6"/>
  <c r="BL20" i="6"/>
  <c r="BK20" i="6"/>
  <c r="BJ20" i="6"/>
  <c r="BI20" i="6"/>
  <c r="BH20" i="6"/>
  <c r="BG20" i="6"/>
  <c r="BF20" i="6"/>
  <c r="BE20" i="6"/>
  <c r="BD20" i="6"/>
  <c r="BC20" i="6"/>
  <c r="BB20" i="6"/>
  <c r="BA20" i="6"/>
  <c r="AZ20" i="6"/>
  <c r="AY20" i="6"/>
  <c r="AX20" i="6"/>
  <c r="AW20" i="6"/>
  <c r="AV20" i="6"/>
  <c r="AU20" i="6"/>
  <c r="AT20" i="6"/>
  <c r="AS20" i="6"/>
  <c r="AR20" i="6"/>
  <c r="AQ20" i="6"/>
  <c r="BN19" i="6"/>
  <c r="BM19" i="6"/>
  <c r="BL19" i="6"/>
  <c r="BK19" i="6"/>
  <c r="BJ19" i="6"/>
  <c r="BI19" i="6"/>
  <c r="BH19" i="6"/>
  <c r="BG19" i="6"/>
  <c r="BF19" i="6"/>
  <c r="BE19" i="6"/>
  <c r="BD19" i="6"/>
  <c r="BC19" i="6"/>
  <c r="BB19" i="6"/>
  <c r="BA19" i="6"/>
  <c r="AZ19" i="6"/>
  <c r="AY19" i="6"/>
  <c r="AX19" i="6"/>
  <c r="AW19" i="6"/>
  <c r="AV19" i="6"/>
  <c r="AU19" i="6"/>
  <c r="AT19" i="6"/>
  <c r="AS19" i="6"/>
  <c r="AR19" i="6"/>
  <c r="AQ19" i="6"/>
  <c r="BN18" i="6"/>
  <c r="BM18" i="6"/>
  <c r="BL18" i="6"/>
  <c r="BK18" i="6"/>
  <c r="BJ18" i="6"/>
  <c r="BI18" i="6"/>
  <c r="BH18" i="6"/>
  <c r="BG18" i="6"/>
  <c r="BF18" i="6"/>
  <c r="BE18" i="6"/>
  <c r="BD18" i="6"/>
  <c r="BC18" i="6"/>
  <c r="BB18" i="6"/>
  <c r="BA18" i="6"/>
  <c r="AZ18" i="6"/>
  <c r="AY18" i="6"/>
  <c r="AX18" i="6"/>
  <c r="AW18" i="6"/>
  <c r="AV18" i="6"/>
  <c r="AU18" i="6"/>
  <c r="AT18" i="6"/>
  <c r="AS18" i="6"/>
  <c r="AR18" i="6"/>
  <c r="AQ18" i="6"/>
  <c r="BN17" i="6"/>
  <c r="BM17" i="6"/>
  <c r="BL17" i="6"/>
  <c r="BK17" i="6"/>
  <c r="BJ17" i="6"/>
  <c r="BI17" i="6"/>
  <c r="BH17" i="6"/>
  <c r="BG17" i="6"/>
  <c r="BF17" i="6"/>
  <c r="BE17" i="6"/>
  <c r="BD17" i="6"/>
  <c r="BC17" i="6"/>
  <c r="BB17" i="6"/>
  <c r="BA17" i="6"/>
  <c r="AZ17" i="6"/>
  <c r="AY17" i="6"/>
  <c r="AX17" i="6"/>
  <c r="AW17" i="6"/>
  <c r="AV17" i="6"/>
  <c r="AU17" i="6"/>
  <c r="AT17" i="6"/>
  <c r="AS17" i="6"/>
  <c r="AR17" i="6"/>
  <c r="AQ17" i="6"/>
  <c r="BN16" i="6"/>
  <c r="BM16" i="6"/>
  <c r="BL16" i="6"/>
  <c r="BK16" i="6"/>
  <c r="BJ16" i="6"/>
  <c r="BI16" i="6"/>
  <c r="BH16" i="6"/>
  <c r="BG16" i="6"/>
  <c r="BF16" i="6"/>
  <c r="BE16" i="6"/>
  <c r="BD16" i="6"/>
  <c r="BC16" i="6"/>
  <c r="BB16" i="6"/>
  <c r="BA16" i="6"/>
  <c r="AZ16" i="6"/>
  <c r="AY16" i="6"/>
  <c r="AX16" i="6"/>
  <c r="AW16" i="6"/>
  <c r="AV16" i="6"/>
  <c r="AU16" i="6"/>
  <c r="AT16" i="6"/>
  <c r="AS16" i="6"/>
  <c r="AR16" i="6"/>
  <c r="AP16" i="6"/>
  <c r="AP16" i="10"/>
  <c r="AQ16" i="10"/>
  <c r="AR16" i="10"/>
  <c r="AS16" i="10"/>
  <c r="AT16" i="10"/>
  <c r="AU16" i="10"/>
  <c r="AV16" i="10"/>
  <c r="AW16" i="10"/>
  <c r="AX16" i="10"/>
  <c r="AY16" i="10"/>
  <c r="AZ16" i="10"/>
  <c r="BA16" i="10"/>
  <c r="BB16" i="10"/>
  <c r="BC16" i="10"/>
  <c r="BD16" i="10"/>
  <c r="BE16" i="10"/>
  <c r="BF16" i="10"/>
  <c r="BG16" i="10"/>
  <c r="BH16" i="10"/>
  <c r="BI16" i="10"/>
  <c r="BJ16" i="10"/>
  <c r="BK16" i="10"/>
  <c r="BL16" i="10"/>
  <c r="BM16" i="10"/>
  <c r="BN16" i="10"/>
  <c r="BO16" i="10"/>
  <c r="AP17" i="10"/>
  <c r="AQ17" i="10"/>
  <c r="AR17" i="10"/>
  <c r="AS17" i="10"/>
  <c r="AT17" i="10"/>
  <c r="AU17" i="10"/>
  <c r="AV17" i="10"/>
  <c r="AW17" i="10"/>
  <c r="AX17" i="10"/>
  <c r="AY17" i="10"/>
  <c r="AZ17" i="10"/>
  <c r="BA17" i="10"/>
  <c r="BB17" i="10"/>
  <c r="BC17" i="10"/>
  <c r="BD17" i="10"/>
  <c r="BE17" i="10"/>
  <c r="BF17" i="10"/>
  <c r="BG17" i="10"/>
  <c r="BH17" i="10"/>
  <c r="BI17" i="10"/>
  <c r="BJ17" i="10"/>
  <c r="BK17" i="10"/>
  <c r="BL17" i="10"/>
  <c r="BM17" i="10"/>
  <c r="BN17" i="10"/>
  <c r="BO17" i="10"/>
  <c r="AP18" i="10"/>
  <c r="AQ18" i="10"/>
  <c r="AR18" i="10"/>
  <c r="AS18" i="10"/>
  <c r="AT18" i="10"/>
  <c r="AU18" i="10"/>
  <c r="AV18" i="10"/>
  <c r="AW18" i="10"/>
  <c r="AX18" i="10"/>
  <c r="AY18" i="10"/>
  <c r="AZ18" i="10"/>
  <c r="BA18" i="10"/>
  <c r="BB18" i="10"/>
  <c r="BC18" i="10"/>
  <c r="BD18" i="10"/>
  <c r="BE18" i="10"/>
  <c r="BF18" i="10"/>
  <c r="BG18" i="10"/>
  <c r="BH18" i="10"/>
  <c r="BI18" i="10"/>
  <c r="BJ18" i="10"/>
  <c r="BK18" i="10"/>
  <c r="BL18" i="10"/>
  <c r="BM18" i="10"/>
  <c r="BN18" i="10"/>
  <c r="BO18" i="10"/>
  <c r="AP19" i="10"/>
  <c r="AQ19" i="10"/>
  <c r="AR19" i="10"/>
  <c r="AS19" i="10"/>
  <c r="AT19" i="10"/>
  <c r="AU19" i="10"/>
  <c r="AV19" i="10"/>
  <c r="AW19" i="10"/>
  <c r="AX19" i="10"/>
  <c r="AY19" i="10"/>
  <c r="AZ19" i="10"/>
  <c r="BA19" i="10"/>
  <c r="BB19" i="10"/>
  <c r="BC19" i="10"/>
  <c r="BD19" i="10"/>
  <c r="BE19" i="10"/>
  <c r="BF19" i="10"/>
  <c r="BG19" i="10"/>
  <c r="BH19" i="10"/>
  <c r="BI19" i="10"/>
  <c r="BJ19" i="10"/>
  <c r="BK19" i="10"/>
  <c r="BL19" i="10"/>
  <c r="BM19" i="10"/>
  <c r="BN19" i="10"/>
  <c r="BO19" i="10"/>
  <c r="AP20" i="10"/>
  <c r="AQ20" i="10"/>
  <c r="AR20" i="10"/>
  <c r="AS20" i="10"/>
  <c r="AT20" i="10"/>
  <c r="AU20" i="10"/>
  <c r="AV20" i="10"/>
  <c r="AW20" i="10"/>
  <c r="AX20" i="10"/>
  <c r="AY20" i="10"/>
  <c r="AZ20" i="10"/>
  <c r="BA20" i="10"/>
  <c r="BB20" i="10"/>
  <c r="BC20" i="10"/>
  <c r="BD20" i="10"/>
  <c r="BE20" i="10"/>
  <c r="BF20" i="10"/>
  <c r="BG20" i="10"/>
  <c r="BH20" i="10"/>
  <c r="BI20" i="10"/>
  <c r="BJ20" i="10"/>
  <c r="BK20" i="10"/>
  <c r="BL20" i="10"/>
  <c r="BM20" i="10"/>
  <c r="BN20" i="10"/>
  <c r="BO20" i="10"/>
  <c r="AP21" i="10"/>
  <c r="AQ21" i="10"/>
  <c r="AR21" i="10"/>
  <c r="AS21" i="10"/>
  <c r="AT21" i="10"/>
  <c r="AU21" i="10"/>
  <c r="AV21" i="10"/>
  <c r="AW21" i="10"/>
  <c r="AX21" i="10"/>
  <c r="AY21" i="10"/>
  <c r="AZ21" i="10"/>
  <c r="BA21" i="10"/>
  <c r="BB21" i="10"/>
  <c r="BC21" i="10"/>
  <c r="BD21" i="10"/>
  <c r="BE21" i="10"/>
  <c r="BF21" i="10"/>
  <c r="BG21" i="10"/>
  <c r="BH21" i="10"/>
  <c r="BI21" i="10"/>
  <c r="BJ21" i="10"/>
  <c r="BK21" i="10"/>
  <c r="BL21" i="10"/>
  <c r="BM21" i="10"/>
  <c r="BN21" i="10"/>
  <c r="BO21" i="10"/>
  <c r="AP22" i="10"/>
  <c r="AQ22" i="10"/>
  <c r="AR22" i="10"/>
  <c r="AS22" i="10"/>
  <c r="AT22" i="10"/>
  <c r="AU22" i="10"/>
  <c r="AV22" i="10"/>
  <c r="AW22" i="10"/>
  <c r="AX22" i="10"/>
  <c r="AY22" i="10"/>
  <c r="AZ22" i="10"/>
  <c r="BA22" i="10"/>
  <c r="BB22" i="10"/>
  <c r="BC22" i="10"/>
  <c r="BD22" i="10"/>
  <c r="BE22" i="10"/>
  <c r="BF22" i="10"/>
  <c r="BG22" i="10"/>
  <c r="BH22" i="10"/>
  <c r="BI22" i="10"/>
  <c r="BJ22" i="10"/>
  <c r="BK22" i="10"/>
  <c r="BL22" i="10"/>
  <c r="BM22" i="10"/>
  <c r="BN22" i="10"/>
  <c r="BO22" i="10"/>
  <c r="AP23" i="10"/>
  <c r="AQ23" i="10"/>
  <c r="AR23" i="10"/>
  <c r="AS23" i="10"/>
  <c r="AT23" i="10"/>
  <c r="AU23" i="10"/>
  <c r="AV23" i="10"/>
  <c r="AW23" i="10"/>
  <c r="AX23" i="10"/>
  <c r="AY23" i="10"/>
  <c r="AZ23" i="10"/>
  <c r="BA23" i="10"/>
  <c r="BB23" i="10"/>
  <c r="BC23" i="10"/>
  <c r="BD23" i="10"/>
  <c r="BE23" i="10"/>
  <c r="BF23" i="10"/>
  <c r="BG23" i="10"/>
  <c r="BH23" i="10"/>
  <c r="BI23" i="10"/>
  <c r="BJ23" i="10"/>
  <c r="BK23" i="10"/>
  <c r="BL23" i="10"/>
  <c r="BM23" i="10"/>
  <c r="BN23" i="10"/>
  <c r="BO23" i="10"/>
  <c r="AP24" i="10"/>
  <c r="AQ24" i="10"/>
  <c r="AR24" i="10"/>
  <c r="AS24" i="10"/>
  <c r="AT24" i="10"/>
  <c r="AU24" i="10"/>
  <c r="AV24" i="10"/>
  <c r="AW24" i="10"/>
  <c r="AX24" i="10"/>
  <c r="AY24" i="10"/>
  <c r="AZ24" i="10"/>
  <c r="BA24" i="10"/>
  <c r="BB24" i="10"/>
  <c r="BC24" i="10"/>
  <c r="BD24" i="10"/>
  <c r="BE24" i="10"/>
  <c r="BF24" i="10"/>
  <c r="BG24" i="10"/>
  <c r="BH24" i="10"/>
  <c r="BI24" i="10"/>
  <c r="BJ24" i="10"/>
  <c r="BK24" i="10"/>
  <c r="BL24" i="10"/>
  <c r="BM24" i="10"/>
  <c r="BN24" i="10"/>
  <c r="BO24" i="10"/>
  <c r="AP25" i="10"/>
  <c r="AQ25" i="10"/>
  <c r="AR25" i="10"/>
  <c r="AS25" i="10"/>
  <c r="AT25" i="10"/>
  <c r="AU25" i="10"/>
  <c r="AV25" i="10"/>
  <c r="AW25" i="10"/>
  <c r="AX25" i="10"/>
  <c r="AY25" i="10"/>
  <c r="AZ25" i="10"/>
  <c r="BA25" i="10"/>
  <c r="BB25" i="10"/>
  <c r="BC25" i="10"/>
  <c r="BD25" i="10"/>
  <c r="BE25" i="10"/>
  <c r="BF25" i="10"/>
  <c r="BG25" i="10"/>
  <c r="BH25" i="10"/>
  <c r="BI25" i="10"/>
  <c r="BJ25" i="10"/>
  <c r="BK25" i="10"/>
  <c r="BL25" i="10"/>
  <c r="BM25" i="10"/>
  <c r="BN25" i="10"/>
  <c r="BO25" i="10"/>
  <c r="AP26" i="10"/>
  <c r="AQ26" i="10"/>
  <c r="AR26" i="10"/>
  <c r="AS26" i="10"/>
  <c r="AT26" i="10"/>
  <c r="AU26" i="10"/>
  <c r="AV26" i="10"/>
  <c r="AW26" i="10"/>
  <c r="AX26" i="10"/>
  <c r="AY26" i="10"/>
  <c r="AZ26" i="10"/>
  <c r="BA26" i="10"/>
  <c r="BB26" i="10"/>
  <c r="BC26" i="10"/>
  <c r="BD26" i="10"/>
  <c r="BE26" i="10"/>
  <c r="BF26" i="10"/>
  <c r="BG26" i="10"/>
  <c r="BH26" i="10"/>
  <c r="BI26" i="10"/>
  <c r="BJ26" i="10"/>
  <c r="BK26" i="10"/>
  <c r="BL26" i="10"/>
  <c r="BM26" i="10"/>
  <c r="BN26" i="10"/>
  <c r="BO26" i="10"/>
  <c r="AP27" i="10"/>
  <c r="AQ27" i="10"/>
  <c r="AR27" i="10"/>
  <c r="AS27" i="10"/>
  <c r="AT27" i="10"/>
  <c r="AU27" i="10"/>
  <c r="AV27" i="10"/>
  <c r="AW27" i="10"/>
  <c r="AX27" i="10"/>
  <c r="AY27" i="10"/>
  <c r="AZ27" i="10"/>
  <c r="BA27" i="10"/>
  <c r="BB27" i="10"/>
  <c r="BC27" i="10"/>
  <c r="BD27" i="10"/>
  <c r="BE27" i="10"/>
  <c r="BF27" i="10"/>
  <c r="BG27" i="10"/>
  <c r="BH27" i="10"/>
  <c r="BI27" i="10"/>
  <c r="BJ27" i="10"/>
  <c r="BK27" i="10"/>
  <c r="BL27" i="10"/>
  <c r="BM27" i="10"/>
  <c r="BN27" i="10"/>
  <c r="BO27" i="10"/>
  <c r="AP28" i="10"/>
  <c r="AQ28" i="10"/>
  <c r="AR28" i="10"/>
  <c r="AS28" i="10"/>
  <c r="AT28" i="10"/>
  <c r="AU28" i="10"/>
  <c r="AV28" i="10"/>
  <c r="AW28" i="10"/>
  <c r="AX28" i="10"/>
  <c r="AY28" i="10"/>
  <c r="AZ28" i="10"/>
  <c r="BA28" i="10"/>
  <c r="BB28" i="10"/>
  <c r="BC28" i="10"/>
  <c r="BD28" i="10"/>
  <c r="BE28" i="10"/>
  <c r="BF28" i="10"/>
  <c r="BG28" i="10"/>
  <c r="BH28" i="10"/>
  <c r="BI28" i="10"/>
  <c r="BJ28" i="10"/>
  <c r="BK28" i="10"/>
  <c r="BL28" i="10"/>
  <c r="BM28" i="10"/>
  <c r="BN28" i="10"/>
  <c r="BO28" i="10"/>
  <c r="AP29" i="10"/>
  <c r="AQ29" i="10"/>
  <c r="AR29" i="10"/>
  <c r="AS29" i="10"/>
  <c r="AT29" i="10"/>
  <c r="AU29" i="10"/>
  <c r="AV29" i="10"/>
  <c r="AW29" i="10"/>
  <c r="AX29" i="10"/>
  <c r="AY29" i="10"/>
  <c r="AZ29" i="10"/>
  <c r="BA29" i="10"/>
  <c r="BB29" i="10"/>
  <c r="BC29" i="10"/>
  <c r="BD29" i="10"/>
  <c r="BE29" i="10"/>
  <c r="BF29" i="10"/>
  <c r="BG29" i="10"/>
  <c r="BH29" i="10"/>
  <c r="BI29" i="10"/>
  <c r="BJ29" i="10"/>
  <c r="BK29" i="10"/>
  <c r="BL29" i="10"/>
  <c r="BM29" i="10"/>
  <c r="BN29" i="10"/>
  <c r="BO29" i="10"/>
  <c r="AP30" i="10"/>
  <c r="AQ30" i="10"/>
  <c r="AR30" i="10"/>
  <c r="AS30" i="10"/>
  <c r="AT30" i="10"/>
  <c r="AU30" i="10"/>
  <c r="AV30" i="10"/>
  <c r="AW30" i="10"/>
  <c r="AX30" i="10"/>
  <c r="AY30" i="10"/>
  <c r="AZ30" i="10"/>
  <c r="BA30" i="10"/>
  <c r="BB30" i="10"/>
  <c r="BC30" i="10"/>
  <c r="BD30" i="10"/>
  <c r="BE30" i="10"/>
  <c r="BF30" i="10"/>
  <c r="BG30" i="10"/>
  <c r="BH30" i="10"/>
  <c r="BI30" i="10"/>
  <c r="BJ30" i="10"/>
  <c r="BK30" i="10"/>
  <c r="BL30" i="10"/>
  <c r="BM30" i="10"/>
  <c r="BN30" i="10"/>
  <c r="BO30" i="10"/>
  <c r="AP31" i="10"/>
  <c r="AQ31" i="10"/>
  <c r="AR31" i="10"/>
  <c r="AS31" i="10"/>
  <c r="AT31" i="10"/>
  <c r="AU31" i="10"/>
  <c r="AV31" i="10"/>
  <c r="AW31" i="10"/>
  <c r="AX31" i="10"/>
  <c r="AY31" i="10"/>
  <c r="AZ31" i="10"/>
  <c r="BA31" i="10"/>
  <c r="BB31" i="10"/>
  <c r="BC31" i="10"/>
  <c r="BD31" i="10"/>
  <c r="BE31" i="10"/>
  <c r="BF31" i="10"/>
  <c r="BG31" i="10"/>
  <c r="BH31" i="10"/>
  <c r="BI31" i="10"/>
  <c r="BJ31" i="10"/>
  <c r="BK31" i="10"/>
  <c r="BL31" i="10"/>
  <c r="BM31" i="10"/>
  <c r="BN31" i="10"/>
  <c r="BO31" i="10"/>
  <c r="AP32" i="10"/>
  <c r="AQ32" i="10"/>
  <c r="AR32" i="10"/>
  <c r="AS32" i="10"/>
  <c r="AT32" i="10"/>
  <c r="AU32" i="10"/>
  <c r="AV32" i="10"/>
  <c r="AW32" i="10"/>
  <c r="AX32" i="10"/>
  <c r="AY32" i="10"/>
  <c r="AZ32" i="10"/>
  <c r="BA32" i="10"/>
  <c r="BB32" i="10"/>
  <c r="BC32" i="10"/>
  <c r="BD32" i="10"/>
  <c r="BE32" i="10"/>
  <c r="BF32" i="10"/>
  <c r="BG32" i="10"/>
  <c r="BH32" i="10"/>
  <c r="BI32" i="10"/>
  <c r="BJ32" i="10"/>
  <c r="BK32" i="10"/>
  <c r="BL32" i="10"/>
  <c r="BM32" i="10"/>
  <c r="BN32" i="10"/>
  <c r="BO32" i="10"/>
  <c r="AP33" i="10"/>
  <c r="AQ33" i="10"/>
  <c r="AR33" i="10"/>
  <c r="AS33" i="10"/>
  <c r="AT33" i="10"/>
  <c r="AU33" i="10"/>
  <c r="AV33" i="10"/>
  <c r="AW33" i="10"/>
  <c r="AX33" i="10"/>
  <c r="AY33" i="10"/>
  <c r="AZ33" i="10"/>
  <c r="BA33" i="10"/>
  <c r="BB33" i="10"/>
  <c r="BC33" i="10"/>
  <c r="BD33" i="10"/>
  <c r="BE33" i="10"/>
  <c r="BF33" i="10"/>
  <c r="BG33" i="10"/>
  <c r="BH33" i="10"/>
  <c r="BI33" i="10"/>
  <c r="BJ33" i="10"/>
  <c r="BK33" i="10"/>
  <c r="BL33" i="10"/>
  <c r="BM33" i="10"/>
  <c r="BN33" i="10"/>
  <c r="BO33" i="10"/>
  <c r="AP34" i="10"/>
  <c r="AQ34" i="10"/>
  <c r="AR34" i="10"/>
  <c r="AS34" i="10"/>
  <c r="AT34" i="10"/>
  <c r="AU34" i="10"/>
  <c r="AV34" i="10"/>
  <c r="AW34" i="10"/>
  <c r="AX34" i="10"/>
  <c r="AY34" i="10"/>
  <c r="AZ34" i="10"/>
  <c r="BA34" i="10"/>
  <c r="BB34" i="10"/>
  <c r="BC34" i="10"/>
  <c r="BD34" i="10"/>
  <c r="BE34" i="10"/>
  <c r="BF34" i="10"/>
  <c r="BG34" i="10"/>
  <c r="BH34" i="10"/>
  <c r="BI34" i="10"/>
  <c r="BJ34" i="10"/>
  <c r="BK34" i="10"/>
  <c r="BL34" i="10"/>
  <c r="BM34" i="10"/>
  <c r="BN34" i="10"/>
  <c r="BO34" i="10"/>
  <c r="AP35" i="10"/>
  <c r="AQ35" i="10"/>
  <c r="AR35" i="10"/>
  <c r="AS35" i="10"/>
  <c r="AT35" i="10"/>
  <c r="AU35" i="10"/>
  <c r="AV35" i="10"/>
  <c r="AW35" i="10"/>
  <c r="AX35" i="10"/>
  <c r="AY35" i="10"/>
  <c r="AZ35" i="10"/>
  <c r="BA35" i="10"/>
  <c r="BB35" i="10"/>
  <c r="BC35" i="10"/>
  <c r="BD35" i="10"/>
  <c r="BE35" i="10"/>
  <c r="BF35" i="10"/>
  <c r="BG35" i="10"/>
  <c r="BH35" i="10"/>
  <c r="BI35" i="10"/>
  <c r="BJ35" i="10"/>
  <c r="BK35" i="10"/>
  <c r="BL35" i="10"/>
  <c r="BM35" i="10"/>
  <c r="BN35" i="10"/>
  <c r="BO35" i="10"/>
  <c r="AP36" i="10"/>
  <c r="AQ36" i="10"/>
  <c r="AR36" i="10"/>
  <c r="AS36" i="10"/>
  <c r="AT36" i="10"/>
  <c r="AU36" i="10"/>
  <c r="AV36" i="10"/>
  <c r="AW36" i="10"/>
  <c r="AX36" i="10"/>
  <c r="AY36" i="10"/>
  <c r="AZ36" i="10"/>
  <c r="BA36" i="10"/>
  <c r="BB36" i="10"/>
  <c r="BC36" i="10"/>
  <c r="BD36" i="10"/>
  <c r="BE36" i="10"/>
  <c r="BF36" i="10"/>
  <c r="BG36" i="10"/>
  <c r="BH36" i="10"/>
  <c r="BI36" i="10"/>
  <c r="BJ36" i="10"/>
  <c r="BK36" i="10"/>
  <c r="BL36" i="10"/>
  <c r="BM36" i="10"/>
  <c r="BN36" i="10"/>
  <c r="BO36" i="10"/>
  <c r="AP37" i="10"/>
  <c r="AQ37" i="10"/>
  <c r="AR37" i="10"/>
  <c r="AS37" i="10"/>
  <c r="AT37" i="10"/>
  <c r="AU37" i="10"/>
  <c r="AV37" i="10"/>
  <c r="AW37" i="10"/>
  <c r="AX37" i="10"/>
  <c r="AY37" i="10"/>
  <c r="AZ37" i="10"/>
  <c r="BA37" i="10"/>
  <c r="BB37" i="10"/>
  <c r="BC37" i="10"/>
  <c r="BD37" i="10"/>
  <c r="BE37" i="10"/>
  <c r="BF37" i="10"/>
  <c r="BG37" i="10"/>
  <c r="BH37" i="10"/>
  <c r="BI37" i="10"/>
  <c r="BJ37" i="10"/>
  <c r="BK37" i="10"/>
  <c r="BL37" i="10"/>
  <c r="BM37" i="10"/>
  <c r="BN37" i="10"/>
  <c r="BO37" i="10"/>
  <c r="AP38" i="10"/>
  <c r="AQ38" i="10"/>
  <c r="AR38" i="10"/>
  <c r="AS38" i="10"/>
  <c r="AT38" i="10"/>
  <c r="AU38" i="10"/>
  <c r="AV38" i="10"/>
  <c r="AW38" i="10"/>
  <c r="AX38" i="10"/>
  <c r="AY38" i="10"/>
  <c r="AZ38" i="10"/>
  <c r="BA38" i="10"/>
  <c r="BB38" i="10"/>
  <c r="BC38" i="10"/>
  <c r="BD38" i="10"/>
  <c r="BE38" i="10"/>
  <c r="BF38" i="10"/>
  <c r="BG38" i="10"/>
  <c r="BH38" i="10"/>
  <c r="BI38" i="10"/>
  <c r="BJ38" i="10"/>
  <c r="BK38" i="10"/>
  <c r="BL38" i="10"/>
  <c r="BM38" i="10"/>
  <c r="BN38" i="10"/>
  <c r="BO38" i="10"/>
  <c r="AP39" i="10"/>
  <c r="AQ39" i="10"/>
  <c r="AR39" i="10"/>
  <c r="AS39" i="10"/>
  <c r="AT39" i="10"/>
  <c r="AU39" i="10"/>
  <c r="AV39" i="10"/>
  <c r="AW39" i="10"/>
  <c r="AX39" i="10"/>
  <c r="AY39" i="10"/>
  <c r="AZ39" i="10"/>
  <c r="BA39" i="10"/>
  <c r="BB39" i="10"/>
  <c r="BC39" i="10"/>
  <c r="BD39" i="10"/>
  <c r="BE39" i="10"/>
  <c r="BF39" i="10"/>
  <c r="BG39" i="10"/>
  <c r="BH39" i="10"/>
  <c r="BI39" i="10"/>
  <c r="BJ39" i="10"/>
  <c r="BK39" i="10"/>
  <c r="BL39" i="10"/>
  <c r="BM39" i="10"/>
  <c r="BN39" i="10"/>
  <c r="BO39" i="10"/>
  <c r="AP40" i="10"/>
  <c r="AQ40" i="10"/>
  <c r="AR40" i="10"/>
  <c r="AS40" i="10"/>
  <c r="AT40" i="10"/>
  <c r="AU40" i="10"/>
  <c r="AV40" i="10"/>
  <c r="AW40" i="10"/>
  <c r="AX40" i="10"/>
  <c r="AY40" i="10"/>
  <c r="AZ40" i="10"/>
  <c r="BA40" i="10"/>
  <c r="BB40" i="10"/>
  <c r="BC40" i="10"/>
  <c r="BD40" i="10"/>
  <c r="BE40" i="10"/>
  <c r="BF40" i="10"/>
  <c r="BG40" i="10"/>
  <c r="BH40" i="10"/>
  <c r="BI40" i="10"/>
  <c r="BJ40" i="10"/>
  <c r="BK40" i="10"/>
  <c r="BL40" i="10"/>
  <c r="BM40" i="10"/>
  <c r="BN40" i="10"/>
  <c r="BO40" i="10"/>
  <c r="AP41" i="10"/>
  <c r="AQ41" i="10"/>
  <c r="AR41" i="10"/>
  <c r="AS41" i="10"/>
  <c r="AT41" i="10"/>
  <c r="AU41" i="10"/>
  <c r="AV41" i="10"/>
  <c r="AW41" i="10"/>
  <c r="AX41" i="10"/>
  <c r="AY41" i="10"/>
  <c r="AZ41" i="10"/>
  <c r="BA41" i="10"/>
  <c r="BB41" i="10"/>
  <c r="BC41" i="10"/>
  <c r="BD41" i="10"/>
  <c r="BE41" i="10"/>
  <c r="BF41" i="10"/>
  <c r="BG41" i="10"/>
  <c r="BH41" i="10"/>
  <c r="BI41" i="10"/>
  <c r="BJ41" i="10"/>
  <c r="BK41" i="10"/>
  <c r="BL41" i="10"/>
  <c r="BM41" i="10"/>
  <c r="BN41" i="10"/>
  <c r="BO41" i="10"/>
  <c r="AP42" i="10"/>
  <c r="AQ42" i="10"/>
  <c r="AR42" i="10"/>
  <c r="AS42" i="10"/>
  <c r="AT42" i="10"/>
  <c r="AU42" i="10"/>
  <c r="AV42" i="10"/>
  <c r="AW42" i="10"/>
  <c r="AX42" i="10"/>
  <c r="AY42" i="10"/>
  <c r="AZ42" i="10"/>
  <c r="BA42" i="10"/>
  <c r="BB42" i="10"/>
  <c r="BC42" i="10"/>
  <c r="BD42" i="10"/>
  <c r="BE42" i="10"/>
  <c r="BF42" i="10"/>
  <c r="BG42" i="10"/>
  <c r="BH42" i="10"/>
  <c r="BI42" i="10"/>
  <c r="BJ42" i="10"/>
  <c r="BK42" i="10"/>
  <c r="BL42" i="10"/>
  <c r="BM42" i="10"/>
  <c r="BN42" i="10"/>
  <c r="BO42" i="10"/>
  <c r="AP43" i="10"/>
  <c r="AQ43" i="10"/>
  <c r="AR43" i="10"/>
  <c r="AS43" i="10"/>
  <c r="AT43" i="10"/>
  <c r="AU43" i="10"/>
  <c r="AV43" i="10"/>
  <c r="AW43" i="10"/>
  <c r="AX43" i="10"/>
  <c r="AY43" i="10"/>
  <c r="AZ43" i="10"/>
  <c r="BA43" i="10"/>
  <c r="BB43" i="10"/>
  <c r="BC43" i="10"/>
  <c r="BD43" i="10"/>
  <c r="BE43" i="10"/>
  <c r="BF43" i="10"/>
  <c r="BG43" i="10"/>
  <c r="BH43" i="10"/>
  <c r="BI43" i="10"/>
  <c r="BJ43" i="10"/>
  <c r="BK43" i="10"/>
  <c r="BL43" i="10"/>
  <c r="BM43" i="10"/>
  <c r="BN43" i="10"/>
  <c r="BO43" i="10"/>
  <c r="AP44" i="10"/>
  <c r="AQ44" i="10"/>
  <c r="AR44" i="10"/>
  <c r="AS44" i="10"/>
  <c r="AT44" i="10"/>
  <c r="AU44" i="10"/>
  <c r="AV44" i="10"/>
  <c r="AW44" i="10"/>
  <c r="AX44" i="10"/>
  <c r="AY44" i="10"/>
  <c r="AZ44" i="10"/>
  <c r="BA44" i="10"/>
  <c r="BB44" i="10"/>
  <c r="BC44" i="10"/>
  <c r="BD44" i="10"/>
  <c r="BE44" i="10"/>
  <c r="BF44" i="10"/>
  <c r="BG44" i="10"/>
  <c r="BH44" i="10"/>
  <c r="BI44" i="10"/>
  <c r="BJ44" i="10"/>
  <c r="BK44" i="10"/>
  <c r="BL44" i="10"/>
  <c r="BM44" i="10"/>
  <c r="BN44" i="10"/>
  <c r="BO44" i="10"/>
  <c r="AP45" i="10"/>
  <c r="AQ45" i="10"/>
  <c r="AR45" i="10"/>
  <c r="AS45" i="10"/>
  <c r="AT45" i="10"/>
  <c r="AU45" i="10"/>
  <c r="AV45" i="10"/>
  <c r="AW45" i="10"/>
  <c r="AX45" i="10"/>
  <c r="AY45" i="10"/>
  <c r="AZ45" i="10"/>
  <c r="BA45" i="10"/>
  <c r="BB45" i="10"/>
  <c r="BC45" i="10"/>
  <c r="BD45" i="10"/>
  <c r="BE45" i="10"/>
  <c r="BF45" i="10"/>
  <c r="BG45" i="10"/>
  <c r="BH45" i="10"/>
  <c r="BI45" i="10"/>
  <c r="BJ45" i="10"/>
  <c r="BK45" i="10"/>
  <c r="BL45" i="10"/>
  <c r="BM45" i="10"/>
  <c r="BN45" i="10"/>
  <c r="BO45" i="10"/>
  <c r="AP46" i="10"/>
  <c r="AQ46" i="10"/>
  <c r="AR46" i="10"/>
  <c r="AS46" i="10"/>
  <c r="AT46" i="10"/>
  <c r="AU46" i="10"/>
  <c r="AV46" i="10"/>
  <c r="AW46" i="10"/>
  <c r="AX46" i="10"/>
  <c r="AY46" i="10"/>
  <c r="AZ46" i="10"/>
  <c r="BA46" i="10"/>
  <c r="BB46" i="10"/>
  <c r="BC46" i="10"/>
  <c r="BD46" i="10"/>
  <c r="BE46" i="10"/>
  <c r="BF46" i="10"/>
  <c r="BG46" i="10"/>
  <c r="BH46" i="10"/>
  <c r="BI46" i="10"/>
  <c r="BJ46" i="10"/>
  <c r="BK46" i="10"/>
  <c r="BL46" i="10"/>
  <c r="BM46" i="10"/>
  <c r="BN46" i="10"/>
  <c r="BO46" i="10"/>
  <c r="AP47" i="10"/>
  <c r="AQ47" i="10"/>
  <c r="AR47" i="10"/>
  <c r="AS47" i="10"/>
  <c r="AT47" i="10"/>
  <c r="AU47" i="10"/>
  <c r="AV47" i="10"/>
  <c r="AW47" i="10"/>
  <c r="AX47" i="10"/>
  <c r="AY47" i="10"/>
  <c r="AZ47" i="10"/>
  <c r="BA47" i="10"/>
  <c r="BB47" i="10"/>
  <c r="BC47" i="10"/>
  <c r="BD47" i="10"/>
  <c r="BE47" i="10"/>
  <c r="BF47" i="10"/>
  <c r="BG47" i="10"/>
  <c r="BH47" i="10"/>
  <c r="BI47" i="10"/>
  <c r="BJ47" i="10"/>
  <c r="BK47" i="10"/>
  <c r="BL47" i="10"/>
  <c r="BM47" i="10"/>
  <c r="BN47" i="10"/>
  <c r="BO47" i="10"/>
  <c r="AP48" i="10"/>
  <c r="AQ48" i="10"/>
  <c r="AR48" i="10"/>
  <c r="AS48" i="10"/>
  <c r="AT48" i="10"/>
  <c r="AU48" i="10"/>
  <c r="AV48" i="10"/>
  <c r="AW48" i="10"/>
  <c r="AX48" i="10"/>
  <c r="AY48" i="10"/>
  <c r="AZ48" i="10"/>
  <c r="BA48" i="10"/>
  <c r="BB48" i="10"/>
  <c r="BC48" i="10"/>
  <c r="BD48" i="10"/>
  <c r="BE48" i="10"/>
  <c r="BF48" i="10"/>
  <c r="BG48" i="10"/>
  <c r="BH48" i="10"/>
  <c r="BI48" i="10"/>
  <c r="BJ48" i="10"/>
  <c r="BK48" i="10"/>
  <c r="BL48" i="10"/>
  <c r="BM48" i="10"/>
  <c r="BN48" i="10"/>
  <c r="BO48" i="10"/>
  <c r="AP49" i="10"/>
  <c r="AQ49" i="10"/>
  <c r="AR49" i="10"/>
  <c r="AS49" i="10"/>
  <c r="AT49" i="10"/>
  <c r="AU49" i="10"/>
  <c r="AV49" i="10"/>
  <c r="AW49" i="10"/>
  <c r="AX49" i="10"/>
  <c r="AY49" i="10"/>
  <c r="AZ49" i="10"/>
  <c r="BA49" i="10"/>
  <c r="BB49" i="10"/>
  <c r="BC49" i="10"/>
  <c r="BD49" i="10"/>
  <c r="BE49" i="10"/>
  <c r="BF49" i="10"/>
  <c r="BG49" i="10"/>
  <c r="BH49" i="10"/>
  <c r="BI49" i="10"/>
  <c r="BJ49" i="10"/>
  <c r="BK49" i="10"/>
  <c r="BL49" i="10"/>
  <c r="BM49" i="10"/>
  <c r="BN49" i="10"/>
  <c r="BO49" i="10"/>
  <c r="AQ16" i="15"/>
  <c r="AR16" i="15"/>
  <c r="AS16" i="15"/>
  <c r="AT16" i="15"/>
  <c r="AU16" i="15"/>
  <c r="AV16" i="15"/>
  <c r="AW16" i="15"/>
  <c r="AX16" i="15"/>
  <c r="AY16" i="15"/>
  <c r="AZ16" i="15"/>
  <c r="BA16" i="15"/>
  <c r="BB16" i="15"/>
  <c r="BC16" i="15"/>
  <c r="BD16" i="15"/>
  <c r="BE16" i="15"/>
  <c r="BF16" i="15"/>
  <c r="BG16" i="15"/>
  <c r="BH16" i="15"/>
  <c r="BI16" i="15"/>
  <c r="BJ16" i="15"/>
  <c r="BK16" i="15"/>
  <c r="BL16" i="15"/>
  <c r="BM16" i="15"/>
  <c r="BN16" i="15"/>
  <c r="BO16" i="15"/>
  <c r="BP16" i="15"/>
  <c r="AQ17" i="15"/>
  <c r="AR17" i="15"/>
  <c r="AS17" i="15"/>
  <c r="AT17" i="15"/>
  <c r="AU17" i="15"/>
  <c r="AV17" i="15"/>
  <c r="AW17" i="15"/>
  <c r="AX17" i="15"/>
  <c r="AY17" i="15"/>
  <c r="AZ17" i="15"/>
  <c r="BA17" i="15"/>
  <c r="BB17" i="15"/>
  <c r="BC17" i="15"/>
  <c r="BD17" i="15"/>
  <c r="BE17" i="15"/>
  <c r="BF17" i="15"/>
  <c r="BG17" i="15"/>
  <c r="BH17" i="15"/>
  <c r="BI17" i="15"/>
  <c r="BJ17" i="15"/>
  <c r="BK17" i="15"/>
  <c r="BL17" i="15"/>
  <c r="BM17" i="15"/>
  <c r="BN17" i="15"/>
  <c r="BO17" i="15"/>
  <c r="BP17"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AQ19" i="15"/>
  <c r="AR19" i="15"/>
  <c r="AS19" i="15"/>
  <c r="AT19" i="15"/>
  <c r="AU19" i="15"/>
  <c r="AV19" i="15"/>
  <c r="AW19" i="15"/>
  <c r="AX19" i="15"/>
  <c r="AY19" i="15"/>
  <c r="AZ19" i="15"/>
  <c r="BA19" i="15"/>
  <c r="BB19" i="15"/>
  <c r="BC19" i="15"/>
  <c r="BD19" i="15"/>
  <c r="BE19" i="15"/>
  <c r="BF19" i="15"/>
  <c r="BG19" i="15"/>
  <c r="BH19" i="15"/>
  <c r="BI19" i="15"/>
  <c r="BJ19" i="15"/>
  <c r="BK19" i="15"/>
  <c r="BL19" i="15"/>
  <c r="BM19" i="15"/>
  <c r="BN19" i="15"/>
  <c r="BO19" i="15"/>
  <c r="BP19" i="15"/>
  <c r="AQ20" i="15"/>
  <c r="AR20" i="15"/>
  <c r="AS20" i="15"/>
  <c r="AT20" i="15"/>
  <c r="AU20" i="15"/>
  <c r="AV20" i="15"/>
  <c r="AW20" i="15"/>
  <c r="AX20" i="15"/>
  <c r="AY20" i="15"/>
  <c r="AZ20" i="15"/>
  <c r="BA20" i="15"/>
  <c r="BB20" i="15"/>
  <c r="BC20" i="15"/>
  <c r="BD20" i="15"/>
  <c r="BE20" i="15"/>
  <c r="BF20" i="15"/>
  <c r="BG20" i="15"/>
  <c r="BH20" i="15"/>
  <c r="BI20" i="15"/>
  <c r="BJ20" i="15"/>
  <c r="BK20" i="15"/>
  <c r="BL20" i="15"/>
  <c r="BM20" i="15"/>
  <c r="BN20" i="15"/>
  <c r="BO20" i="15"/>
  <c r="BP20" i="15"/>
  <c r="AQ21" i="15"/>
  <c r="AR21" i="15"/>
  <c r="AS21" i="15"/>
  <c r="AT21" i="15"/>
  <c r="AU21" i="15"/>
  <c r="AV21" i="15"/>
  <c r="AW21" i="15"/>
  <c r="AX21" i="15"/>
  <c r="AY21" i="15"/>
  <c r="AZ21" i="15"/>
  <c r="BA21" i="15"/>
  <c r="BB21" i="15"/>
  <c r="BC21" i="15"/>
  <c r="BD21" i="15"/>
  <c r="BE21" i="15"/>
  <c r="BF21" i="15"/>
  <c r="BG21" i="15"/>
  <c r="BH21" i="15"/>
  <c r="BI21" i="15"/>
  <c r="BJ21" i="15"/>
  <c r="BK21" i="15"/>
  <c r="BL21" i="15"/>
  <c r="BM21" i="15"/>
  <c r="BN21" i="15"/>
  <c r="BO21" i="15"/>
  <c r="BP21" i="15"/>
  <c r="AQ22" i="15"/>
  <c r="AR22" i="15"/>
  <c r="AS22" i="15"/>
  <c r="AT22" i="15"/>
  <c r="AU22" i="15"/>
  <c r="AV22" i="15"/>
  <c r="AW22" i="15"/>
  <c r="AX22" i="15"/>
  <c r="AY22" i="15"/>
  <c r="AZ22" i="15"/>
  <c r="BA22" i="15"/>
  <c r="BB22" i="15"/>
  <c r="BC22" i="15"/>
  <c r="BD22" i="15"/>
  <c r="BE22" i="15"/>
  <c r="BF22" i="15"/>
  <c r="BG22" i="15"/>
  <c r="BH22" i="15"/>
  <c r="BI22" i="15"/>
  <c r="BJ22" i="15"/>
  <c r="BK22" i="15"/>
  <c r="BL22" i="15"/>
  <c r="BM22" i="15"/>
  <c r="BN22" i="15"/>
  <c r="BO22" i="15"/>
  <c r="BP22" i="15"/>
  <c r="AQ23" i="15"/>
  <c r="AR23" i="15"/>
  <c r="AS23" i="15"/>
  <c r="AT23" i="15"/>
  <c r="AU23" i="15"/>
  <c r="AV23" i="15"/>
  <c r="AW23" i="15"/>
  <c r="AX23" i="15"/>
  <c r="AY23" i="15"/>
  <c r="AZ23" i="15"/>
  <c r="BA23" i="15"/>
  <c r="BB23" i="15"/>
  <c r="BC23" i="15"/>
  <c r="BD23" i="15"/>
  <c r="BE23" i="15"/>
  <c r="BF23" i="15"/>
  <c r="BG23" i="15"/>
  <c r="BH23" i="15"/>
  <c r="BI23" i="15"/>
  <c r="BJ23" i="15"/>
  <c r="BK23" i="15"/>
  <c r="BL23" i="15"/>
  <c r="BM23" i="15"/>
  <c r="BN23" i="15"/>
  <c r="BO23" i="15"/>
  <c r="BP23" i="15"/>
  <c r="AQ24" i="15"/>
  <c r="AR24" i="15"/>
  <c r="AS24" i="15"/>
  <c r="AT24" i="15"/>
  <c r="AU24" i="15"/>
  <c r="AV24" i="15"/>
  <c r="AW24" i="15"/>
  <c r="AX24" i="15"/>
  <c r="AY24" i="15"/>
  <c r="AZ24" i="15"/>
  <c r="BA24" i="15"/>
  <c r="BB24" i="15"/>
  <c r="BC24" i="15"/>
  <c r="BD24" i="15"/>
  <c r="BE24" i="15"/>
  <c r="BF24" i="15"/>
  <c r="BG24" i="15"/>
  <c r="BH24" i="15"/>
  <c r="BI24" i="15"/>
  <c r="BJ24" i="15"/>
  <c r="BK24" i="15"/>
  <c r="BL24" i="15"/>
  <c r="BM24" i="15"/>
  <c r="BN24" i="15"/>
  <c r="BO24" i="15"/>
  <c r="BP24" i="15"/>
  <c r="AQ25" i="15"/>
  <c r="AR25" i="15"/>
  <c r="AS25" i="15"/>
  <c r="AT25" i="15"/>
  <c r="AU25" i="15"/>
  <c r="AV25" i="15"/>
  <c r="AW25" i="15"/>
  <c r="AX25" i="15"/>
  <c r="AY25" i="15"/>
  <c r="AZ25" i="15"/>
  <c r="BA25" i="15"/>
  <c r="BB25" i="15"/>
  <c r="BC25" i="15"/>
  <c r="BD25" i="15"/>
  <c r="BE25" i="15"/>
  <c r="BF25" i="15"/>
  <c r="BG25" i="15"/>
  <c r="BH25" i="15"/>
  <c r="BI25" i="15"/>
  <c r="BJ25" i="15"/>
  <c r="BK25" i="15"/>
  <c r="BL25" i="15"/>
  <c r="BM25" i="15"/>
  <c r="BN25" i="15"/>
  <c r="BO25" i="15"/>
  <c r="BP25"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AQ28" i="15"/>
  <c r="AR28" i="15"/>
  <c r="AS28" i="15"/>
  <c r="AT28" i="15"/>
  <c r="AU28" i="15"/>
  <c r="AV28" i="15"/>
  <c r="AW28" i="15"/>
  <c r="AX28" i="15"/>
  <c r="AY28" i="15"/>
  <c r="AZ28" i="15"/>
  <c r="BA28" i="15"/>
  <c r="BB28" i="15"/>
  <c r="BC28" i="15"/>
  <c r="BD28" i="15"/>
  <c r="BE28" i="15"/>
  <c r="BF28" i="15"/>
  <c r="BG28" i="15"/>
  <c r="BH28" i="15"/>
  <c r="BI28" i="15"/>
  <c r="BJ28" i="15"/>
  <c r="BK28" i="15"/>
  <c r="BL28" i="15"/>
  <c r="BM28" i="15"/>
  <c r="BN28" i="15"/>
  <c r="BO28" i="15"/>
  <c r="BP28" i="15"/>
  <c r="AQ29" i="15"/>
  <c r="AR29" i="15"/>
  <c r="AS29" i="15"/>
  <c r="AT29" i="15"/>
  <c r="AU29" i="15"/>
  <c r="AV29" i="15"/>
  <c r="AW29" i="15"/>
  <c r="AX29" i="15"/>
  <c r="AY29" i="15"/>
  <c r="AZ29" i="15"/>
  <c r="BA29" i="15"/>
  <c r="BB29" i="15"/>
  <c r="BC29" i="15"/>
  <c r="BD29" i="15"/>
  <c r="BE29" i="15"/>
  <c r="BF29" i="15"/>
  <c r="BG29" i="15"/>
  <c r="BH29" i="15"/>
  <c r="BI29" i="15"/>
  <c r="BJ29" i="15"/>
  <c r="BK29" i="15"/>
  <c r="BL29" i="15"/>
  <c r="BM29" i="15"/>
  <c r="BN29" i="15"/>
  <c r="BO29" i="15"/>
  <c r="BP29" i="15"/>
  <c r="AQ30" i="15"/>
  <c r="AR30" i="15"/>
  <c r="AS30" i="15"/>
  <c r="AT30" i="15"/>
  <c r="AU30" i="15"/>
  <c r="AV30" i="15"/>
  <c r="AW30" i="15"/>
  <c r="AX30" i="15"/>
  <c r="AY30" i="15"/>
  <c r="AZ30" i="15"/>
  <c r="BA30" i="15"/>
  <c r="BB30" i="15"/>
  <c r="BC30" i="15"/>
  <c r="BD30" i="15"/>
  <c r="BE30" i="15"/>
  <c r="BF30" i="15"/>
  <c r="BG30" i="15"/>
  <c r="BH30" i="15"/>
  <c r="BI30" i="15"/>
  <c r="BJ30" i="15"/>
  <c r="BK30" i="15"/>
  <c r="BL30" i="15"/>
  <c r="BM30" i="15"/>
  <c r="BN30" i="15"/>
  <c r="BO30" i="15"/>
  <c r="BP30" i="15"/>
  <c r="AQ31" i="15"/>
  <c r="AR31" i="15"/>
  <c r="AS31" i="15"/>
  <c r="AT31" i="15"/>
  <c r="AU31" i="15"/>
  <c r="AV31" i="15"/>
  <c r="AW31" i="15"/>
  <c r="AX31" i="15"/>
  <c r="AY31" i="15"/>
  <c r="AZ31" i="15"/>
  <c r="BA31" i="15"/>
  <c r="BB31" i="15"/>
  <c r="BC31" i="15"/>
  <c r="BD31" i="15"/>
  <c r="BE31" i="15"/>
  <c r="BF31" i="15"/>
  <c r="BG31" i="15"/>
  <c r="BH31" i="15"/>
  <c r="BI31" i="15"/>
  <c r="BJ31" i="15"/>
  <c r="BK31" i="15"/>
  <c r="BL31" i="15"/>
  <c r="BM31" i="15"/>
  <c r="BN31" i="15"/>
  <c r="BO31" i="15"/>
  <c r="BP31" i="15"/>
  <c r="AQ32" i="15"/>
  <c r="AR32" i="15"/>
  <c r="AS32" i="15"/>
  <c r="AT32" i="15"/>
  <c r="AU32" i="15"/>
  <c r="AV32" i="15"/>
  <c r="AW32" i="15"/>
  <c r="AX32" i="15"/>
  <c r="AY32" i="15"/>
  <c r="AZ32" i="15"/>
  <c r="BA32" i="15"/>
  <c r="BB32" i="15"/>
  <c r="BC32" i="15"/>
  <c r="BD32" i="15"/>
  <c r="BE32" i="15"/>
  <c r="BF32" i="15"/>
  <c r="BG32" i="15"/>
  <c r="BH32" i="15"/>
  <c r="BI32" i="15"/>
  <c r="BJ32" i="15"/>
  <c r="BK32" i="15"/>
  <c r="BL32" i="15"/>
  <c r="BM32" i="15"/>
  <c r="BN32" i="15"/>
  <c r="BO32" i="15"/>
  <c r="BP32" i="15"/>
  <c r="AQ33" i="15"/>
  <c r="AR33" i="15"/>
  <c r="AQ34" i="15"/>
  <c r="AR34" i="15"/>
  <c r="AQ35" i="15"/>
  <c r="AR35" i="15"/>
  <c r="AS35" i="15"/>
  <c r="AT35" i="15"/>
  <c r="AU35" i="15"/>
  <c r="AV35" i="15"/>
  <c r="AW35" i="15"/>
  <c r="AX35" i="15"/>
  <c r="AY35" i="15"/>
  <c r="AZ35" i="15"/>
  <c r="BA35" i="15"/>
  <c r="BB35" i="15"/>
  <c r="BC35" i="15"/>
  <c r="BD35" i="15"/>
  <c r="BE35" i="15"/>
  <c r="BF35" i="15"/>
  <c r="BG35" i="15"/>
  <c r="BH35" i="15"/>
  <c r="BI35" i="15"/>
  <c r="BJ35" i="15"/>
  <c r="BK35" i="15"/>
  <c r="BL35" i="15"/>
  <c r="BM35" i="15"/>
  <c r="BN35" i="15"/>
  <c r="BO35" i="15"/>
  <c r="BP35" i="15"/>
  <c r="AQ36" i="15"/>
  <c r="AR36" i="15"/>
  <c r="AS36" i="15"/>
  <c r="AT36" i="15"/>
  <c r="AU36" i="15"/>
  <c r="AV36" i="15"/>
  <c r="AW36" i="15"/>
  <c r="AX36" i="15"/>
  <c r="AY36" i="15"/>
  <c r="AZ36" i="15"/>
  <c r="BA36" i="15"/>
  <c r="BB36" i="15"/>
  <c r="BC36" i="15"/>
  <c r="BD36" i="15"/>
  <c r="BE36" i="15"/>
  <c r="BF36" i="15"/>
  <c r="BG36" i="15"/>
  <c r="BH36" i="15"/>
  <c r="BI36" i="15"/>
  <c r="BJ36" i="15"/>
  <c r="BK36" i="15"/>
  <c r="BL36" i="15"/>
  <c r="BM36" i="15"/>
  <c r="BN36" i="15"/>
  <c r="BO36" i="15"/>
  <c r="BP36" i="15"/>
  <c r="AQ37" i="15"/>
  <c r="AR37" i="15"/>
  <c r="AS37" i="15"/>
  <c r="AT37" i="15"/>
  <c r="AU37" i="15"/>
  <c r="AV37" i="15"/>
  <c r="AW37" i="15"/>
  <c r="AX37" i="15"/>
  <c r="AY37" i="15"/>
  <c r="AZ37" i="15"/>
  <c r="BA37" i="15"/>
  <c r="BB37" i="15"/>
  <c r="BC37" i="15"/>
  <c r="BD37" i="15"/>
  <c r="BE37" i="15"/>
  <c r="BF37" i="15"/>
  <c r="BG37" i="15"/>
  <c r="BH37" i="15"/>
  <c r="BI37" i="15"/>
  <c r="BJ37" i="15"/>
  <c r="BK37" i="15"/>
  <c r="BL37" i="15"/>
  <c r="BM37" i="15"/>
  <c r="BN37" i="15"/>
  <c r="BO37" i="15"/>
  <c r="BP37" i="15"/>
  <c r="AQ38" i="15"/>
  <c r="AR38" i="15"/>
  <c r="AS38" i="15"/>
  <c r="AT38" i="15"/>
  <c r="AU38" i="15"/>
  <c r="AV38" i="15"/>
  <c r="AW38" i="15"/>
  <c r="AX38" i="15"/>
  <c r="AY38" i="15"/>
  <c r="AZ38" i="15"/>
  <c r="BA38" i="15"/>
  <c r="BB38" i="15"/>
  <c r="BC38" i="15"/>
  <c r="BD38" i="15"/>
  <c r="BE38" i="15"/>
  <c r="BF38" i="15"/>
  <c r="BG38" i="15"/>
  <c r="BH38" i="15"/>
  <c r="BI38" i="15"/>
  <c r="BJ38" i="15"/>
  <c r="BK38" i="15"/>
  <c r="BL38" i="15"/>
  <c r="BM38" i="15"/>
  <c r="BN38" i="15"/>
  <c r="BO38" i="15"/>
  <c r="BP38" i="15"/>
  <c r="AQ39" i="15"/>
  <c r="AR39" i="15"/>
  <c r="AS39" i="15"/>
  <c r="AT39" i="15"/>
  <c r="AU39" i="15"/>
  <c r="AV39" i="15"/>
  <c r="AW39" i="15"/>
  <c r="AX39" i="15"/>
  <c r="AY39" i="15"/>
  <c r="AZ39" i="15"/>
  <c r="BA39" i="15"/>
  <c r="BB39" i="15"/>
  <c r="BC39" i="15"/>
  <c r="BD39" i="15"/>
  <c r="BE39" i="15"/>
  <c r="BF39" i="15"/>
  <c r="BG39" i="15"/>
  <c r="BH39" i="15"/>
  <c r="BI39" i="15"/>
  <c r="BJ39" i="15"/>
  <c r="BK39" i="15"/>
  <c r="BL39" i="15"/>
  <c r="BM39" i="15"/>
  <c r="BN39" i="15"/>
  <c r="BO39" i="15"/>
  <c r="BP39" i="15"/>
  <c r="AQ40" i="15"/>
  <c r="AR40" i="15"/>
  <c r="AS40" i="15"/>
  <c r="AT40" i="15"/>
  <c r="AU40" i="15"/>
  <c r="AV40" i="15"/>
  <c r="AW40" i="15"/>
  <c r="AX40" i="15"/>
  <c r="AY40" i="15"/>
  <c r="AZ40" i="15"/>
  <c r="BA40" i="15"/>
  <c r="BB40" i="15"/>
  <c r="BC40" i="15"/>
  <c r="BD40" i="15"/>
  <c r="BE40" i="15"/>
  <c r="BF40" i="15"/>
  <c r="BG40" i="15"/>
  <c r="BH40" i="15"/>
  <c r="BI40" i="15"/>
  <c r="BJ40" i="15"/>
  <c r="BK40" i="15"/>
  <c r="BL40" i="15"/>
  <c r="BM40" i="15"/>
  <c r="BN40" i="15"/>
  <c r="BO40" i="15"/>
  <c r="BP40" i="15"/>
  <c r="AQ41" i="15"/>
  <c r="AR41" i="15"/>
  <c r="AS41" i="15"/>
  <c r="AT41" i="15"/>
  <c r="AU41" i="15"/>
  <c r="AV41" i="15"/>
  <c r="AW41" i="15"/>
  <c r="AX41" i="15"/>
  <c r="AY41" i="15"/>
  <c r="AZ41" i="15"/>
  <c r="BA41" i="15"/>
  <c r="BB41" i="15"/>
  <c r="BC41" i="15"/>
  <c r="BD41" i="15"/>
  <c r="BE41" i="15"/>
  <c r="BF41" i="15"/>
  <c r="BG41" i="15"/>
  <c r="BH41" i="15"/>
  <c r="BI41" i="15"/>
  <c r="BJ41" i="15"/>
  <c r="BK41" i="15"/>
  <c r="BL41" i="15"/>
  <c r="BM41" i="15"/>
  <c r="BN41" i="15"/>
  <c r="BO41" i="15"/>
  <c r="BP41" i="15"/>
  <c r="AQ42" i="15"/>
  <c r="AR42" i="15"/>
  <c r="AS42" i="15"/>
  <c r="AT42" i="15"/>
  <c r="AU42" i="15"/>
  <c r="AV42" i="15"/>
  <c r="AW42" i="15"/>
  <c r="AX42" i="15"/>
  <c r="AY42" i="15"/>
  <c r="AZ42" i="15"/>
  <c r="BA42" i="15"/>
  <c r="BB42" i="15"/>
  <c r="BC42" i="15"/>
  <c r="BD42" i="15"/>
  <c r="BE42" i="15"/>
  <c r="BF42" i="15"/>
  <c r="BG42" i="15"/>
  <c r="BH42" i="15"/>
  <c r="BI42" i="15"/>
  <c r="BJ42" i="15"/>
  <c r="BK42" i="15"/>
  <c r="BL42" i="15"/>
  <c r="BM42" i="15"/>
  <c r="BN42" i="15"/>
  <c r="BO42" i="15"/>
  <c r="BP42" i="15"/>
  <c r="AQ43" i="15"/>
  <c r="AR43" i="15"/>
  <c r="AS43" i="15"/>
  <c r="AT43" i="15"/>
  <c r="AU43" i="15"/>
  <c r="AV43" i="15"/>
  <c r="AW43" i="15"/>
  <c r="AX43" i="15"/>
  <c r="AY43" i="15"/>
  <c r="AZ43" i="15"/>
  <c r="BA43" i="15"/>
  <c r="BB43" i="15"/>
  <c r="BC43" i="15"/>
  <c r="BD43" i="15"/>
  <c r="BE43" i="15"/>
  <c r="BF43" i="15"/>
  <c r="BG43" i="15"/>
  <c r="BH43" i="15"/>
  <c r="BI43" i="15"/>
  <c r="BJ43" i="15"/>
  <c r="BK43" i="15"/>
  <c r="BL43" i="15"/>
  <c r="BM43" i="15"/>
  <c r="BN43" i="15"/>
  <c r="BO43" i="15"/>
  <c r="BP43" i="15"/>
  <c r="AQ44" i="15"/>
  <c r="AR44" i="15"/>
  <c r="AS44" i="15"/>
  <c r="AT44" i="15"/>
  <c r="AU44" i="15"/>
  <c r="AV44" i="15"/>
  <c r="AW44" i="15"/>
  <c r="AX44" i="15"/>
  <c r="AY44" i="15"/>
  <c r="AZ44" i="15"/>
  <c r="BA44" i="15"/>
  <c r="BB44" i="15"/>
  <c r="BC44" i="15"/>
  <c r="BD44" i="15"/>
  <c r="BE44" i="15"/>
  <c r="BF44" i="15"/>
  <c r="BG44" i="15"/>
  <c r="BH44" i="15"/>
  <c r="BI44" i="15"/>
  <c r="BJ44" i="15"/>
  <c r="BK44" i="15"/>
  <c r="BL44" i="15"/>
  <c r="BM44" i="15"/>
  <c r="BN44" i="15"/>
  <c r="BO44" i="15"/>
  <c r="BP44" i="15"/>
  <c r="AQ45" i="15"/>
  <c r="AR45" i="15"/>
  <c r="AS45" i="15"/>
  <c r="AT45" i="15"/>
  <c r="AU45" i="15"/>
  <c r="AV45" i="15"/>
  <c r="AW45" i="15"/>
  <c r="AX45" i="15"/>
  <c r="AY45" i="15"/>
  <c r="AZ45" i="15"/>
  <c r="BA45" i="15"/>
  <c r="BB45" i="15"/>
  <c r="BC45" i="15"/>
  <c r="BD45" i="15"/>
  <c r="BE45" i="15"/>
  <c r="BF45" i="15"/>
  <c r="BG45" i="15"/>
  <c r="BH45" i="15"/>
  <c r="BI45" i="15"/>
  <c r="BJ45" i="15"/>
  <c r="BK45" i="15"/>
  <c r="BL45" i="15"/>
  <c r="BM45" i="15"/>
  <c r="BN45" i="15"/>
  <c r="BO45" i="15"/>
  <c r="BP45" i="15"/>
  <c r="AQ46" i="15"/>
  <c r="AR46" i="15"/>
  <c r="AS46" i="15"/>
  <c r="AT46" i="15"/>
  <c r="AU46" i="15"/>
  <c r="AV46" i="15"/>
  <c r="AW46" i="15"/>
  <c r="AX46" i="15"/>
  <c r="AY46" i="15"/>
  <c r="AZ46" i="15"/>
  <c r="BA46" i="15"/>
  <c r="BB46" i="15"/>
  <c r="BC46" i="15"/>
  <c r="BD46" i="15"/>
  <c r="BE46" i="15"/>
  <c r="BF46" i="15"/>
  <c r="BG46" i="15"/>
  <c r="BH46" i="15"/>
  <c r="BI46" i="15"/>
  <c r="BJ46" i="15"/>
  <c r="BK46" i="15"/>
  <c r="BL46" i="15"/>
  <c r="BM46" i="15"/>
  <c r="BN46" i="15"/>
  <c r="BO46" i="15"/>
  <c r="BP46" i="15"/>
  <c r="AQ47" i="15"/>
  <c r="AR47" i="15"/>
  <c r="AS47" i="15"/>
  <c r="AT47" i="15"/>
  <c r="AU47" i="15"/>
  <c r="AV47" i="15"/>
  <c r="AW47" i="15"/>
  <c r="AX47" i="15"/>
  <c r="AY47" i="15"/>
  <c r="AZ47" i="15"/>
  <c r="BA47" i="15"/>
  <c r="BB47" i="15"/>
  <c r="BC47" i="15"/>
  <c r="BD47" i="15"/>
  <c r="BE47" i="15"/>
  <c r="BF47" i="15"/>
  <c r="BG47" i="15"/>
  <c r="BH47" i="15"/>
  <c r="BI47" i="15"/>
  <c r="BJ47" i="15"/>
  <c r="BK47" i="15"/>
  <c r="BL47" i="15"/>
  <c r="BM47" i="15"/>
  <c r="BN47" i="15"/>
  <c r="BO47" i="15"/>
  <c r="BP47" i="15"/>
  <c r="AQ48" i="15"/>
  <c r="AR48" i="15"/>
  <c r="AS48" i="15"/>
  <c r="AT48" i="15"/>
  <c r="AU48" i="15"/>
  <c r="AV48" i="15"/>
  <c r="AW48" i="15"/>
  <c r="AX48" i="15"/>
  <c r="AY48" i="15"/>
  <c r="AZ48" i="15"/>
  <c r="BA48" i="15"/>
  <c r="BB48" i="15"/>
  <c r="BC48" i="15"/>
  <c r="BD48" i="15"/>
  <c r="BE48" i="15"/>
  <c r="BF48" i="15"/>
  <c r="BG48" i="15"/>
  <c r="BH48" i="15"/>
  <c r="BI48" i="15"/>
  <c r="BJ48" i="15"/>
  <c r="BK48" i="15"/>
  <c r="BL48" i="15"/>
  <c r="BM48" i="15"/>
  <c r="BN48" i="15"/>
  <c r="BO48" i="15"/>
  <c r="BP48" i="15"/>
  <c r="AQ49" i="15"/>
  <c r="AR49" i="15"/>
  <c r="AS49" i="15"/>
  <c r="AT49" i="15"/>
  <c r="AU49" i="15"/>
  <c r="AV49" i="15"/>
  <c r="AW49" i="15"/>
  <c r="AX49" i="15"/>
  <c r="AY49" i="15"/>
  <c r="AZ49" i="15"/>
  <c r="BA49" i="15"/>
  <c r="BB49" i="15"/>
  <c r="BC49" i="15"/>
  <c r="BD49" i="15"/>
  <c r="BE49" i="15"/>
  <c r="BF49" i="15"/>
  <c r="BG49" i="15"/>
  <c r="BH49" i="15"/>
  <c r="BI49" i="15"/>
  <c r="BJ49" i="15"/>
  <c r="BK49" i="15"/>
  <c r="BL49" i="15"/>
  <c r="BM49" i="15"/>
  <c r="BN49" i="15"/>
  <c r="BO49" i="15"/>
  <c r="BP49" i="15"/>
  <c r="AQ50" i="15"/>
  <c r="AR50" i="15"/>
  <c r="AS50" i="15"/>
  <c r="AT50" i="15"/>
  <c r="AU50" i="15"/>
  <c r="AV50" i="15"/>
  <c r="AW50" i="15"/>
  <c r="AX50" i="15"/>
  <c r="AY50" i="15"/>
  <c r="AZ50" i="15"/>
  <c r="BA50" i="15"/>
  <c r="BB50" i="15"/>
  <c r="BC50" i="15"/>
  <c r="BD50" i="15"/>
  <c r="BE50" i="15"/>
  <c r="BF50" i="15"/>
  <c r="BG50" i="15"/>
  <c r="BH50" i="15"/>
  <c r="BI50" i="15"/>
  <c r="BJ50" i="15"/>
  <c r="BK50" i="15"/>
  <c r="BL50" i="15"/>
  <c r="BM50" i="15"/>
  <c r="BN50" i="15"/>
  <c r="BO50" i="15"/>
  <c r="BP50" i="15"/>
  <c r="AQ51" i="15"/>
  <c r="AR51" i="15"/>
  <c r="AS51" i="15"/>
  <c r="AT51" i="15"/>
  <c r="AU51" i="15"/>
  <c r="AV51" i="15"/>
  <c r="AW51" i="15"/>
  <c r="AX51" i="15"/>
  <c r="AY51" i="15"/>
  <c r="AZ51" i="15"/>
  <c r="BA51" i="15"/>
  <c r="BB51" i="15"/>
  <c r="BC51" i="15"/>
  <c r="BD51" i="15"/>
  <c r="BE51" i="15"/>
  <c r="BF51" i="15"/>
  <c r="BG51" i="15"/>
  <c r="BH51" i="15"/>
  <c r="BI51" i="15"/>
  <c r="BJ51" i="15"/>
  <c r="BK51" i="15"/>
  <c r="BL51" i="15"/>
  <c r="BM51" i="15"/>
  <c r="BN51" i="15"/>
  <c r="BO51" i="15"/>
  <c r="BP51" i="15"/>
  <c r="AQ52" i="15"/>
  <c r="AR52" i="15"/>
  <c r="AS52" i="15"/>
  <c r="AT52" i="15"/>
  <c r="AU52" i="15"/>
  <c r="AV52" i="15"/>
  <c r="AW52" i="15"/>
  <c r="AX52" i="15"/>
  <c r="AY52" i="15"/>
  <c r="AZ52" i="15"/>
  <c r="BA52" i="15"/>
  <c r="BB52" i="15"/>
  <c r="BC52" i="15"/>
  <c r="BD52" i="15"/>
  <c r="BE52" i="15"/>
  <c r="BF52" i="15"/>
  <c r="BG52" i="15"/>
  <c r="BH52" i="15"/>
  <c r="BI52" i="15"/>
  <c r="BJ52" i="15"/>
  <c r="BK52" i="15"/>
  <c r="BL52" i="15"/>
  <c r="BM52" i="15"/>
  <c r="BN52" i="15"/>
  <c r="BO52" i="15"/>
  <c r="BP52" i="15"/>
  <c r="AQ53" i="15"/>
  <c r="AR53" i="15"/>
  <c r="AS53" i="15"/>
  <c r="AT53" i="15"/>
  <c r="AU53" i="15"/>
  <c r="AV53" i="15"/>
  <c r="AW53" i="15"/>
  <c r="AX53" i="15"/>
  <c r="AY53" i="15"/>
  <c r="AZ53" i="15"/>
  <c r="BA53" i="15"/>
  <c r="BB53" i="15"/>
  <c r="BC53" i="15"/>
  <c r="BD53" i="15"/>
  <c r="BE53" i="15"/>
  <c r="BF53" i="15"/>
  <c r="BG53" i="15"/>
  <c r="BH53" i="15"/>
  <c r="BI53" i="15"/>
  <c r="BJ53" i="15"/>
  <c r="BK53" i="15"/>
  <c r="BL53" i="15"/>
  <c r="BM53" i="15"/>
  <c r="BN53" i="15"/>
  <c r="BO53" i="15"/>
  <c r="BP53" i="15"/>
  <c r="AQ54" i="15"/>
  <c r="AR54" i="15"/>
  <c r="AS54" i="15"/>
  <c r="AT54" i="15"/>
  <c r="AU54" i="15"/>
  <c r="AV54" i="15"/>
  <c r="AW54" i="15"/>
  <c r="AX54" i="15"/>
  <c r="AY54" i="15"/>
  <c r="AZ54" i="15"/>
  <c r="BA54" i="15"/>
  <c r="BB54" i="15"/>
  <c r="BC54" i="15"/>
  <c r="BD54" i="15"/>
  <c r="BE54" i="15"/>
  <c r="BF54" i="15"/>
  <c r="BG54" i="15"/>
  <c r="BH54" i="15"/>
  <c r="BI54" i="15"/>
  <c r="BJ54" i="15"/>
  <c r="BK54" i="15"/>
  <c r="BL54" i="15"/>
  <c r="BM54" i="15"/>
  <c r="BN54" i="15"/>
  <c r="BO54" i="15"/>
  <c r="BP54" i="15"/>
  <c r="AQ55" i="15"/>
  <c r="AR55" i="15"/>
  <c r="AS55" i="15"/>
  <c r="AT55" i="15"/>
  <c r="AU55" i="15"/>
  <c r="AV55" i="15"/>
  <c r="AW55" i="15"/>
  <c r="AX55" i="15"/>
  <c r="AY55" i="15"/>
  <c r="AZ55" i="15"/>
  <c r="BA55" i="15"/>
  <c r="BB55" i="15"/>
  <c r="BC55" i="15"/>
  <c r="BD55" i="15"/>
  <c r="BE55" i="15"/>
  <c r="BF55" i="15"/>
  <c r="BG55" i="15"/>
  <c r="BH55" i="15"/>
  <c r="BI55" i="15"/>
  <c r="BJ55" i="15"/>
  <c r="BK55" i="15"/>
  <c r="BL55" i="15"/>
  <c r="BM55" i="15"/>
  <c r="BN55" i="15"/>
  <c r="BO55" i="15"/>
  <c r="BP55" i="15"/>
  <c r="AQ56" i="15"/>
  <c r="AR56" i="15"/>
  <c r="AS56" i="15"/>
  <c r="AT56" i="15"/>
  <c r="AU56" i="15"/>
  <c r="AV56" i="15"/>
  <c r="AW56" i="15"/>
  <c r="AX56" i="15"/>
  <c r="AY56" i="15"/>
  <c r="AZ56" i="15"/>
  <c r="BA56" i="15"/>
  <c r="BB56" i="15"/>
  <c r="BC56" i="15"/>
  <c r="BD56" i="15"/>
  <c r="BE56" i="15"/>
  <c r="BF56" i="15"/>
  <c r="BG56" i="15"/>
  <c r="BH56" i="15"/>
  <c r="BI56" i="15"/>
  <c r="BJ56" i="15"/>
  <c r="BK56" i="15"/>
  <c r="BL56" i="15"/>
  <c r="BM56" i="15"/>
  <c r="BN56" i="15"/>
  <c r="BO56" i="15"/>
  <c r="BP56" i="15"/>
  <c r="AQ57" i="15"/>
  <c r="AR57" i="15"/>
  <c r="AS57" i="15"/>
  <c r="AT57" i="15"/>
  <c r="AU57" i="15"/>
  <c r="AV57" i="15"/>
  <c r="AW57" i="15"/>
  <c r="AX57" i="15"/>
  <c r="AY57" i="15"/>
  <c r="AZ57" i="15"/>
  <c r="BA57" i="15"/>
  <c r="BB57" i="15"/>
  <c r="BC57" i="15"/>
  <c r="BD57" i="15"/>
  <c r="BE57" i="15"/>
  <c r="BF57" i="15"/>
  <c r="BG57" i="15"/>
  <c r="BH57" i="15"/>
  <c r="BI57" i="15"/>
  <c r="BJ57" i="15"/>
  <c r="BK57" i="15"/>
  <c r="BL57" i="15"/>
  <c r="BM57" i="15"/>
  <c r="BN57" i="15"/>
  <c r="BO57" i="15"/>
  <c r="BP57" i="15"/>
  <c r="AQ58" i="15"/>
  <c r="AR58" i="15"/>
  <c r="AS58" i="15"/>
  <c r="AT58" i="15"/>
  <c r="AU58" i="15"/>
  <c r="AV58" i="15"/>
  <c r="AW58" i="15"/>
  <c r="AX58" i="15"/>
  <c r="AY58" i="15"/>
  <c r="AZ58" i="15"/>
  <c r="BA58" i="15"/>
  <c r="BB58" i="15"/>
  <c r="BC58" i="15"/>
  <c r="BD58" i="15"/>
  <c r="BE58" i="15"/>
  <c r="BF58" i="15"/>
  <c r="BG58" i="15"/>
  <c r="BH58" i="15"/>
  <c r="BI58" i="15"/>
  <c r="BJ58" i="15"/>
  <c r="BK58" i="15"/>
  <c r="BL58" i="15"/>
  <c r="BM58" i="15"/>
  <c r="BN58" i="15"/>
  <c r="BO58" i="15"/>
  <c r="BP58" i="15"/>
  <c r="AQ59" i="15"/>
  <c r="AR59" i="15"/>
  <c r="AS59" i="15"/>
  <c r="AT59" i="15"/>
  <c r="AU59" i="15"/>
  <c r="AV59" i="15"/>
  <c r="AW59" i="15"/>
  <c r="AX59" i="15"/>
  <c r="AY59" i="15"/>
  <c r="AZ59" i="15"/>
  <c r="BA59" i="15"/>
  <c r="BB59" i="15"/>
  <c r="BC59" i="15"/>
  <c r="BD59" i="15"/>
  <c r="BE59" i="15"/>
  <c r="BF59" i="15"/>
  <c r="BG59" i="15"/>
  <c r="BH59" i="15"/>
  <c r="BI59" i="15"/>
  <c r="BJ59" i="15"/>
  <c r="BK59" i="15"/>
  <c r="BL59" i="15"/>
  <c r="BM59" i="15"/>
  <c r="BN59" i="15"/>
  <c r="BO59" i="15"/>
  <c r="BP59" i="15"/>
  <c r="AQ60" i="15"/>
  <c r="AR60" i="15"/>
  <c r="AS60" i="15"/>
  <c r="AT60" i="15"/>
  <c r="AU60" i="15"/>
  <c r="AV60" i="15"/>
  <c r="AW60" i="15"/>
  <c r="AX60" i="15"/>
  <c r="AY60" i="15"/>
  <c r="AZ60" i="15"/>
  <c r="BA60" i="15"/>
  <c r="BB60" i="15"/>
  <c r="BC60" i="15"/>
  <c r="BD60" i="15"/>
  <c r="BE60" i="15"/>
  <c r="BF60" i="15"/>
  <c r="BG60" i="15"/>
  <c r="BH60" i="15"/>
  <c r="BI60" i="15"/>
  <c r="BJ60" i="15"/>
  <c r="BK60" i="15"/>
  <c r="BL60" i="15"/>
  <c r="BM60" i="15"/>
  <c r="BN60" i="15"/>
  <c r="BO60" i="15"/>
  <c r="BP60" i="15"/>
  <c r="AQ61" i="15"/>
  <c r="AR61" i="15"/>
  <c r="AS61" i="15"/>
  <c r="AT61" i="15"/>
  <c r="AU61" i="15"/>
  <c r="AV61" i="15"/>
  <c r="AW61" i="15"/>
  <c r="AX61" i="15"/>
  <c r="AY61" i="15"/>
  <c r="AZ61" i="15"/>
  <c r="BA61" i="15"/>
  <c r="BB61" i="15"/>
  <c r="BC61" i="15"/>
  <c r="BD61" i="15"/>
  <c r="BE61" i="15"/>
  <c r="BF61" i="15"/>
  <c r="BG61" i="15"/>
  <c r="BH61" i="15"/>
  <c r="BI61" i="15"/>
  <c r="BJ61" i="15"/>
  <c r="BK61" i="15"/>
  <c r="BL61" i="15"/>
  <c r="BM61" i="15"/>
  <c r="BN61" i="15"/>
  <c r="BO61" i="15"/>
  <c r="BP61" i="15"/>
  <c r="AQ62" i="15"/>
  <c r="AR62" i="15"/>
  <c r="AS62" i="15"/>
  <c r="AT62" i="15"/>
  <c r="AU62" i="15"/>
  <c r="AV62" i="15"/>
  <c r="AW62" i="15"/>
  <c r="AX62" i="15"/>
  <c r="AY62" i="15"/>
  <c r="AZ62" i="15"/>
  <c r="BA62" i="15"/>
  <c r="BB62" i="15"/>
  <c r="BC62" i="15"/>
  <c r="BD62" i="15"/>
  <c r="BE62" i="15"/>
  <c r="BF62" i="15"/>
  <c r="BG62" i="15"/>
  <c r="BH62" i="15"/>
  <c r="BI62" i="15"/>
  <c r="BJ62" i="15"/>
  <c r="BK62" i="15"/>
  <c r="BL62" i="15"/>
  <c r="BM62" i="15"/>
  <c r="BN62" i="15"/>
  <c r="BO62" i="15"/>
  <c r="BP62" i="15"/>
  <c r="AQ63" i="15"/>
  <c r="AR63" i="15"/>
  <c r="AQ64" i="15"/>
  <c r="AR64" i="15"/>
  <c r="AS64" i="15"/>
  <c r="AT64" i="15"/>
  <c r="AU64" i="15"/>
  <c r="AV64" i="15"/>
  <c r="AW64" i="15"/>
  <c r="AX64" i="15"/>
  <c r="AY64" i="15"/>
  <c r="AZ64" i="15"/>
  <c r="BA64" i="15"/>
  <c r="BB64" i="15"/>
  <c r="BC64" i="15"/>
  <c r="BD64" i="15"/>
  <c r="BE64" i="15"/>
  <c r="BF64" i="15"/>
  <c r="BG64" i="15"/>
  <c r="BH64" i="15"/>
  <c r="BI64" i="15"/>
  <c r="BJ64" i="15"/>
  <c r="BK64" i="15"/>
  <c r="BL64" i="15"/>
  <c r="BM64" i="15"/>
  <c r="BN64" i="15"/>
  <c r="BO64" i="15"/>
  <c r="BP64" i="15"/>
  <c r="AQ65" i="15"/>
  <c r="AR65" i="15"/>
  <c r="AS65" i="15"/>
  <c r="AT65" i="15"/>
  <c r="AU65" i="15"/>
  <c r="AV65" i="15"/>
  <c r="AW65" i="15"/>
  <c r="AX65" i="15"/>
  <c r="AY65" i="15"/>
  <c r="AZ65" i="15"/>
  <c r="BA65" i="15"/>
  <c r="BB65" i="15"/>
  <c r="BC65" i="15"/>
  <c r="BD65" i="15"/>
  <c r="BE65" i="15"/>
  <c r="BF65" i="15"/>
  <c r="BG65" i="15"/>
  <c r="BH65" i="15"/>
  <c r="BI65" i="15"/>
  <c r="BJ65" i="15"/>
  <c r="BK65" i="15"/>
  <c r="BL65" i="15"/>
  <c r="BM65" i="15"/>
  <c r="BN65" i="15"/>
  <c r="BO65" i="15"/>
  <c r="BP65" i="15"/>
  <c r="AQ66" i="15"/>
  <c r="AR66" i="15"/>
  <c r="AS66" i="15"/>
  <c r="AT66" i="15"/>
  <c r="AU66" i="15"/>
  <c r="AV66" i="15"/>
  <c r="AW66" i="15"/>
  <c r="AX66" i="15"/>
  <c r="AY66" i="15"/>
  <c r="AZ66" i="15"/>
  <c r="BA66" i="15"/>
  <c r="BB66" i="15"/>
  <c r="BC66" i="15"/>
  <c r="BD66" i="15"/>
  <c r="BE66" i="15"/>
  <c r="BF66" i="15"/>
  <c r="BG66" i="15"/>
  <c r="BH66" i="15"/>
  <c r="BI66" i="15"/>
  <c r="BJ66" i="15"/>
  <c r="BK66" i="15"/>
  <c r="BL66" i="15"/>
  <c r="BM66" i="15"/>
  <c r="BN66" i="15"/>
  <c r="BO66" i="15"/>
  <c r="BP66" i="15"/>
  <c r="AQ67" i="15"/>
  <c r="AR67" i="15"/>
  <c r="AS67" i="15"/>
  <c r="AT67" i="15"/>
  <c r="AU67" i="15"/>
  <c r="AV67" i="15"/>
  <c r="AW67" i="15"/>
  <c r="AX67" i="15"/>
  <c r="AY67" i="15"/>
  <c r="AZ67" i="15"/>
  <c r="BA67" i="15"/>
  <c r="BB67" i="15"/>
  <c r="BC67" i="15"/>
  <c r="BD67" i="15"/>
  <c r="BE67" i="15"/>
  <c r="BF67" i="15"/>
  <c r="BG67" i="15"/>
  <c r="BH67" i="15"/>
  <c r="BI67" i="15"/>
  <c r="BJ67" i="15"/>
  <c r="BK67" i="15"/>
  <c r="BL67" i="15"/>
  <c r="BM67" i="15"/>
  <c r="BN67" i="15"/>
  <c r="BO67" i="15"/>
  <c r="BP67" i="15"/>
  <c r="AQ68" i="15"/>
  <c r="AR68" i="15"/>
  <c r="AS68" i="15"/>
  <c r="AT68" i="15"/>
  <c r="AU68" i="15"/>
  <c r="AV68" i="15"/>
  <c r="AW68" i="15"/>
  <c r="AX68" i="15"/>
  <c r="AY68" i="15"/>
  <c r="AZ68" i="15"/>
  <c r="BA68" i="15"/>
  <c r="BB68" i="15"/>
  <c r="BC68" i="15"/>
  <c r="BD68" i="15"/>
  <c r="BE68" i="15"/>
  <c r="BF68" i="15"/>
  <c r="BG68" i="15"/>
  <c r="BH68" i="15"/>
  <c r="BI68" i="15"/>
  <c r="BJ68" i="15"/>
  <c r="BK68" i="15"/>
  <c r="BL68" i="15"/>
  <c r="BM68" i="15"/>
  <c r="BN68" i="15"/>
  <c r="BO68" i="15"/>
  <c r="BP68" i="15"/>
  <c r="AQ69" i="15"/>
  <c r="AR69" i="15"/>
  <c r="AS69" i="15"/>
  <c r="AT69" i="15"/>
  <c r="AU69" i="15"/>
  <c r="AV69" i="15"/>
  <c r="AW69" i="15"/>
  <c r="AX69" i="15"/>
  <c r="AY69" i="15"/>
  <c r="AZ69" i="15"/>
  <c r="BA69" i="15"/>
  <c r="BB69" i="15"/>
  <c r="BC69" i="15"/>
  <c r="BD69" i="15"/>
  <c r="BE69" i="15"/>
  <c r="BF69" i="15"/>
  <c r="BG69" i="15"/>
  <c r="BH69" i="15"/>
  <c r="BI69" i="15"/>
  <c r="BJ69" i="15"/>
  <c r="BK69" i="15"/>
  <c r="BL69" i="15"/>
  <c r="BM69" i="15"/>
  <c r="BN69" i="15"/>
  <c r="BO69" i="15"/>
  <c r="BP69" i="15"/>
  <c r="AQ70" i="15"/>
  <c r="AR70" i="15"/>
  <c r="AS70" i="15"/>
  <c r="AT70" i="15"/>
  <c r="AU70" i="15"/>
  <c r="AV70" i="15"/>
  <c r="AW70" i="15"/>
  <c r="AX70" i="15"/>
  <c r="AY70" i="15"/>
  <c r="AZ70" i="15"/>
  <c r="BA70" i="15"/>
  <c r="BB70" i="15"/>
  <c r="BC70" i="15"/>
  <c r="BD70" i="15"/>
  <c r="BE70" i="15"/>
  <c r="BF70" i="15"/>
  <c r="BG70" i="15"/>
  <c r="BH70" i="15"/>
  <c r="BI70" i="15"/>
  <c r="BJ70" i="15"/>
  <c r="BK70" i="15"/>
  <c r="BL70" i="15"/>
  <c r="BM70" i="15"/>
  <c r="BN70" i="15"/>
  <c r="BO70" i="15"/>
  <c r="BP70" i="15"/>
  <c r="AQ71" i="15"/>
  <c r="AR71" i="15"/>
  <c r="AS71" i="15"/>
  <c r="AT71" i="15"/>
  <c r="AU71" i="15"/>
  <c r="AV71" i="15"/>
  <c r="AW71" i="15"/>
  <c r="AX71" i="15"/>
  <c r="AY71" i="15"/>
  <c r="AZ71" i="15"/>
  <c r="BA71" i="15"/>
  <c r="BB71" i="15"/>
  <c r="BC71" i="15"/>
  <c r="BD71" i="15"/>
  <c r="BE71" i="15"/>
  <c r="BF71" i="15"/>
  <c r="BG71" i="15"/>
  <c r="BH71" i="15"/>
  <c r="BI71" i="15"/>
  <c r="BJ71" i="15"/>
  <c r="BK71" i="15"/>
  <c r="BL71" i="15"/>
  <c r="BM71" i="15"/>
  <c r="BN71" i="15"/>
  <c r="BO71" i="15"/>
  <c r="BP71" i="15"/>
  <c r="AG15" i="10"/>
  <c r="AH15" i="10"/>
  <c r="AI15" i="10"/>
  <c r="AJ15" i="10"/>
  <c r="AK15" i="10"/>
  <c r="AL15" i="10"/>
  <c r="AM15" i="10"/>
  <c r="AN15" i="10"/>
  <c r="H11" i="4"/>
  <c r="AN33" i="10" a="1"/>
  <c r="AL24" i="10" a="1"/>
  <c r="AL27" i="10" a="1"/>
  <c r="AN35" i="10" a="1"/>
  <c r="AL44" i="10" a="1"/>
  <c r="AK27" i="10" a="1"/>
  <c r="AH41" i="10" a="1"/>
  <c r="AM20" i="10" a="1"/>
  <c r="AI35" i="10" a="1"/>
  <c r="AM38" i="10" a="1"/>
  <c r="AK20" i="10" a="1"/>
  <c r="AI46" i="10" a="1"/>
  <c r="BO25" i="6"/>
  <c r="AJ17" i="10" a="1"/>
  <c r="AK38" i="10" a="1"/>
  <c r="AN37" i="10" a="1"/>
  <c r="AJ49" i="10" a="1"/>
  <c r="BQ43" i="15"/>
  <c r="AG32" i="10" a="1"/>
  <c r="BO32" i="6"/>
  <c r="AJ30" i="10" a="1"/>
  <c r="AG47" i="10" a="1"/>
  <c r="AH35" i="10" a="1"/>
  <c r="BP17" i="10"/>
  <c r="AG43" i="10" a="1"/>
  <c r="AJ16" i="10" a="1"/>
  <c r="AK21" i="10" a="1"/>
  <c r="BQ64" i="15"/>
  <c r="AK43" i="10" a="1"/>
  <c r="AI29" i="10" a="1"/>
  <c r="BQ68" i="15"/>
  <c r="AL23" i="10" a="1"/>
  <c r="BQ39" i="15"/>
  <c r="AJ47" i="10" a="1"/>
  <c r="AI19" i="10" a="1"/>
  <c r="BQ16" i="15"/>
  <c r="AG23" i="10" a="1"/>
  <c r="AH49" i="10" a="1"/>
  <c r="AL49" i="10" a="1"/>
  <c r="AG34" i="10" a="1"/>
  <c r="BQ54" i="15"/>
  <c r="BP37" i="10"/>
  <c r="AI40" i="10" a="1"/>
  <c r="AM16" i="10" a="1"/>
  <c r="AJ33" i="10" a="1"/>
  <c r="BQ28" i="15"/>
  <c r="BP39" i="10"/>
  <c r="AL32" i="10" a="1"/>
  <c r="AN36" i="10" a="1"/>
  <c r="AG21" i="10" a="1"/>
  <c r="AL20" i="10" a="1"/>
  <c r="AK19" i="10" a="1"/>
  <c r="BQ30" i="15"/>
  <c r="AI31" i="10" a="1"/>
  <c r="BQ27" i="15"/>
  <c r="BP34" i="10"/>
  <c r="AJ34" i="10" a="1"/>
  <c r="BP40" i="10"/>
  <c r="AH23" i="10" a="1"/>
  <c r="BO28" i="6"/>
  <c r="AH38" i="10" a="1"/>
  <c r="AG41" i="10" a="1"/>
  <c r="BP30" i="10"/>
  <c r="BQ58" i="15"/>
  <c r="AL43" i="10" a="1"/>
  <c r="AK33" i="10" a="1"/>
  <c r="AK41" i="10" a="1"/>
  <c r="AK17" i="10" a="1"/>
  <c r="BP16" i="10"/>
  <c r="BQ65" i="15"/>
  <c r="AI16" i="10" a="1"/>
  <c r="AH37" i="10" a="1"/>
  <c r="AN17" i="10" a="1"/>
  <c r="AJ39" i="10" a="1"/>
  <c r="AJ35" i="10" a="1"/>
  <c r="AG30" i="10" a="1"/>
  <c r="AN18" i="10" a="1"/>
  <c r="AM23" i="10" a="1"/>
  <c r="AH40" i="10" a="1"/>
  <c r="AI23" i="10" a="1"/>
  <c r="AN38" i="10" a="1"/>
  <c r="BO20" i="6"/>
  <c r="AH25" i="10" a="1"/>
  <c r="AM26" i="10" a="1"/>
  <c r="AJ41" i="10" a="1"/>
  <c r="BP32" i="10"/>
  <c r="BQ20" i="15"/>
  <c r="AJ45" i="10" a="1"/>
  <c r="AL37" i="10" a="1"/>
  <c r="AG17" i="10" a="1"/>
  <c r="AM27" i="10" a="1"/>
  <c r="AL19" i="10" a="1"/>
  <c r="AH33" i="10" a="1"/>
  <c r="AJ18" i="10" a="1"/>
  <c r="AJ31" i="10" a="1"/>
  <c r="AM21" i="10" a="1"/>
  <c r="AJ48" i="10" a="1"/>
  <c r="AG48" i="10" a="1"/>
  <c r="AH34" i="10" a="1"/>
  <c r="BQ59" i="15"/>
  <c r="BP23" i="10"/>
  <c r="AH42" i="10" a="1"/>
  <c r="BO18" i="6"/>
  <c r="AH30" i="10" a="1"/>
  <c r="AK46" i="10" a="1"/>
  <c r="AJ36" i="10" a="1"/>
  <c r="AL36" i="10" a="1"/>
  <c r="AG19" i="10" a="1"/>
  <c r="BQ38" i="15"/>
  <c r="BQ18" i="15"/>
  <c r="AN19" i="10" a="1"/>
  <c r="AN46" i="10" a="1"/>
  <c r="AI25" i="10" a="1"/>
  <c r="AL47" i="10" a="1"/>
  <c r="AI42" i="10" a="1"/>
  <c r="AM17" i="10" a="1"/>
  <c r="BP24" i="10"/>
  <c r="AH21" i="10" a="1"/>
  <c r="BQ36" i="15"/>
  <c r="AH26" i="10" a="1"/>
  <c r="AG46" i="10" a="1"/>
  <c r="AI21" i="10" a="1"/>
  <c r="AN28" i="10" a="1"/>
  <c r="AI18" i="10" a="1"/>
  <c r="AJ44" i="10" a="1"/>
  <c r="BO16" i="6"/>
  <c r="AK30" i="10" a="1"/>
  <c r="AG35" i="10" a="1"/>
  <c r="AG18" i="10" a="1"/>
  <c r="BO27" i="6"/>
  <c r="BP43" i="10"/>
  <c r="AH46" i="10" a="1"/>
  <c r="AJ25" i="10" a="1"/>
  <c r="AJ23" i="10" a="1"/>
  <c r="AH45" i="10" a="1"/>
  <c r="BO29" i="6"/>
  <c r="AL33" i="10" a="1"/>
  <c r="AG33" i="10" a="1"/>
  <c r="BQ25" i="15"/>
  <c r="BQ62" i="15"/>
  <c r="BO19" i="6"/>
  <c r="AN44" i="10" a="1"/>
  <c r="AI24" i="10" a="1"/>
  <c r="AM47" i="10" a="1"/>
  <c r="AN42" i="10" a="1"/>
  <c r="AN49" i="10" a="1"/>
  <c r="AJ40" i="10" a="1"/>
  <c r="AI34" i="10" a="1"/>
  <c r="AM31" i="10" a="1"/>
  <c r="AJ28" i="10" a="1"/>
  <c r="AM49" i="10" a="1"/>
  <c r="BO34" i="6"/>
  <c r="AK39" i="10" a="1"/>
  <c r="AK34" i="10" a="1"/>
  <c r="AK37" i="10" a="1"/>
  <c r="AK25" i="10" a="1"/>
  <c r="AL40" i="10" a="1"/>
  <c r="AG25" i="10" a="1"/>
  <c r="AG24" i="10" a="1"/>
  <c r="AK22" i="10" a="1"/>
  <c r="BP38" i="10"/>
  <c r="AM25" i="10" a="1"/>
  <c r="BP46" i="10"/>
  <c r="BP27" i="10"/>
  <c r="AM19" i="10" a="1"/>
  <c r="AJ22" i="10" a="1"/>
  <c r="AM48" i="10" a="1"/>
  <c r="AG40" i="10" a="1"/>
  <c r="AK45" i="10" a="1"/>
  <c r="AM39" i="10" a="1"/>
  <c r="AH18" i="10" a="1"/>
  <c r="AN26" i="10" a="1"/>
  <c r="AN40" i="10" a="1"/>
  <c r="AM41" i="10" a="1"/>
  <c r="AG36" i="10" a="1"/>
  <c r="AL38" i="10" a="1"/>
  <c r="AN23" i="10" a="1"/>
  <c r="BQ70" i="15"/>
  <c r="AI39" i="10" a="1"/>
  <c r="AG29" i="10" a="1"/>
  <c r="AK18" i="10" a="1"/>
  <c r="BQ52" i="15"/>
  <c r="AH16" i="10" a="1"/>
  <c r="BQ32" i="15"/>
  <c r="BQ26" i="15"/>
  <c r="BQ45" i="15"/>
  <c r="AL41" i="10" a="1"/>
  <c r="AG39" i="10" a="1"/>
  <c r="AL39" i="10" a="1"/>
  <c r="BP18" i="10"/>
  <c r="BP21" i="10"/>
  <c r="BP35" i="10"/>
  <c r="AN47" i="10" a="1"/>
  <c r="BO31" i="6"/>
  <c r="AH48" i="10" a="1"/>
  <c r="AJ26" i="10" a="1"/>
  <c r="BQ56" i="15"/>
  <c r="BQ21" i="15"/>
  <c r="AG49" i="10" a="1"/>
  <c r="BQ29" i="15"/>
  <c r="BO21" i="6"/>
  <c r="BQ48" i="15"/>
  <c r="AK35" i="10" a="1"/>
  <c r="AJ42" i="10" a="1"/>
  <c r="BQ40" i="15"/>
  <c r="AM40" i="10" a="1"/>
  <c r="AJ21" i="10" a="1"/>
  <c r="BQ55" i="15"/>
  <c r="AK16" i="10" a="1"/>
  <c r="AH47" i="10" a="1"/>
  <c r="AG45" i="10" a="1"/>
  <c r="BQ51" i="15"/>
  <c r="AM33" i="10" a="1"/>
  <c r="BO26" i="6"/>
  <c r="AL28" i="10" a="1"/>
  <c r="BQ50" i="15"/>
  <c r="AJ38" i="10" a="1"/>
  <c r="AL48" i="10" a="1"/>
  <c r="BQ66" i="15"/>
  <c r="AM22" i="10" a="1"/>
  <c r="AI22" i="10" a="1"/>
  <c r="BO22" i="6"/>
  <c r="AN41" i="10" a="1"/>
  <c r="AG44" i="10" a="1"/>
  <c r="AJ43" i="10" a="1"/>
  <c r="AL45" i="10" a="1"/>
  <c r="AH27" i="10" a="1"/>
  <c r="BQ23" i="15"/>
  <c r="AK23" i="10" a="1"/>
  <c r="AI27" i="10" a="1"/>
  <c r="AL46" i="10" a="1"/>
  <c r="AN34" i="10" a="1"/>
  <c r="BQ60" i="15"/>
  <c r="AM30" i="10" a="1"/>
  <c r="AM36" i="10" a="1"/>
  <c r="BP19" i="10"/>
  <c r="AJ37" i="10" a="1"/>
  <c r="BO23" i="6"/>
  <c r="AK48" i="10" a="1"/>
  <c r="BQ17" i="15"/>
  <c r="AL21" i="10" a="1"/>
  <c r="AM32" i="10" a="1"/>
  <c r="AI48" i="10" a="1"/>
  <c r="AI32" i="10" a="1"/>
  <c r="AL22" i="10" a="1"/>
  <c r="AI30" i="10" a="1"/>
  <c r="AI36" i="10" a="1"/>
  <c r="AK36" i="10" a="1"/>
  <c r="AJ19" i="10" a="1"/>
  <c r="BQ24" i="15"/>
  <c r="BQ69" i="15"/>
  <c r="AL16" i="10" a="1"/>
  <c r="AK31" i="10" a="1"/>
  <c r="BO24" i="6"/>
  <c r="BO33" i="6"/>
  <c r="AJ20" i="10" a="1"/>
  <c r="BQ42" i="15"/>
  <c r="BO17" i="6"/>
  <c r="BQ41" i="15"/>
  <c r="AG16" i="10" a="1"/>
  <c r="BP31" i="10"/>
  <c r="AM43" i="10" a="1"/>
  <c r="AL34" i="10" a="1"/>
  <c r="AG20" i="10" a="1"/>
  <c r="AH31" i="10" a="1"/>
  <c r="AI49" i="10" a="1"/>
  <c r="BP25" i="10"/>
  <c r="AM44" i="10" a="1"/>
  <c r="AH19" i="10" a="1"/>
  <c r="AI38" i="10" a="1"/>
  <c r="BQ49" i="15"/>
  <c r="AN29" i="10" a="1"/>
  <c r="AG37" i="10" a="1"/>
  <c r="BP29" i="10"/>
  <c r="AN16" i="10" a="1"/>
  <c r="BQ31" i="15"/>
  <c r="AK47" i="10" a="1"/>
  <c r="AM35" i="10" a="1"/>
  <c r="BP28" i="10"/>
  <c r="AJ46" i="10" a="1"/>
  <c r="BP33" i="10"/>
  <c r="AK42" i="10" a="1"/>
  <c r="AL17" i="10" a="1"/>
  <c r="BQ37" i="15"/>
  <c r="BP22" i="10"/>
  <c r="AH44" i="10" a="1"/>
  <c r="BO30" i="6"/>
  <c r="AI17" i="10" a="1"/>
  <c r="AH39" i="10" a="1"/>
  <c r="AI33" i="10" a="1"/>
  <c r="AK44" i="10" a="1"/>
  <c r="AI28" i="10" a="1"/>
  <c r="AL31" i="10" a="1"/>
  <c r="BP44" i="10"/>
  <c r="AG31" i="10" a="1"/>
  <c r="AN24" i="10" a="1"/>
  <c r="AG28" i="10" a="1"/>
  <c r="BQ46" i="15"/>
  <c r="AH36" i="10" a="1"/>
  <c r="AM34" i="10" a="1"/>
  <c r="AL26" i="10" a="1"/>
  <c r="BQ57" i="15"/>
  <c r="AH17" i="10" a="1"/>
  <c r="AI43" i="10" a="1"/>
  <c r="AN39" i="10" a="1"/>
  <c r="BP47" i="10"/>
  <c r="BP20" i="10"/>
  <c r="AJ27" i="10" a="1"/>
  <c r="BP41" i="10"/>
  <c r="AN31" i="10" a="1"/>
  <c r="BO35" i="6"/>
  <c r="BQ53" i="15"/>
  <c r="AM37" i="10" a="1"/>
  <c r="AL35" i="10" a="1"/>
  <c r="AK26" i="10" a="1"/>
  <c r="AN32" i="10" a="1"/>
  <c r="AH32" i="10" a="1"/>
  <c r="AG27" i="10" a="1"/>
  <c r="AG22" i="10" a="1"/>
  <c r="AN22" i="10" a="1"/>
  <c r="AM46" i="10" a="1"/>
  <c r="AH24" i="10" a="1"/>
  <c r="BP42" i="10"/>
  <c r="AH29" i="10" a="1"/>
  <c r="AL42" i="10" a="1"/>
  <c r="AM24" i="10" a="1"/>
  <c r="AN43" i="10" a="1"/>
  <c r="AM42" i="10" a="1"/>
  <c r="AN27" i="10" a="1"/>
  <c r="AI20" i="10" a="1"/>
  <c r="AK32" i="10" a="1"/>
  <c r="AN48" i="10" a="1"/>
  <c r="BQ71" i="15"/>
  <c r="AL18" i="10" a="1"/>
  <c r="BP48" i="10"/>
  <c r="AI45" i="10" a="1"/>
  <c r="BP36" i="10"/>
  <c r="AL25" i="10" a="1"/>
  <c r="AM28" i="10" a="1"/>
  <c r="AJ29" i="10" a="1"/>
  <c r="BQ22" i="15"/>
  <c r="BQ35" i="15"/>
  <c r="AH28" i="10" a="1"/>
  <c r="AH22" i="10" a="1"/>
  <c r="AN30" i="10" a="1"/>
  <c r="AJ32" i="10" a="1"/>
  <c r="AK49" i="10" a="1"/>
  <c r="AI37" i="10" a="1"/>
  <c r="AJ24" i="10" a="1"/>
  <c r="BP45" i="10"/>
  <c r="AI26" i="10" a="1"/>
  <c r="AI47" i="10" a="1"/>
  <c r="AK29" i="10" a="1"/>
  <c r="AK28" i="10" a="1"/>
  <c r="BQ67" i="15"/>
  <c r="BP49" i="10"/>
  <c r="AG38" i="10" a="1"/>
  <c r="AL30" i="10" a="1"/>
  <c r="AN21" i="10" a="1"/>
  <c r="AI41" i="10" a="1"/>
  <c r="AM29" i="10" a="1"/>
  <c r="AN20" i="10" a="1"/>
  <c r="BQ19" i="15"/>
  <c r="AM18" i="10" a="1"/>
  <c r="AN45" i="10" a="1"/>
  <c r="AH43" i="10" a="1"/>
  <c r="AK24" i="10" a="1"/>
  <c r="AL29" i="10" a="1"/>
  <c r="BQ61" i="15"/>
  <c r="BP26" i="10"/>
  <c r="AI44" i="10" a="1"/>
  <c r="AG26" i="10" a="1"/>
  <c r="AN25" i="10" a="1"/>
  <c r="AH20" i="10" a="1"/>
  <c r="AK40" i="10" a="1"/>
  <c r="AG42" i="10" a="1"/>
  <c r="BQ44" i="15"/>
  <c r="BQ47" i="15"/>
  <c r="AM45" i="10" a="1"/>
  <c r="AJ48" i="10" l="1"/>
  <c r="AH41" i="10"/>
  <c r="AK39" i="10"/>
  <c r="AM38" i="10"/>
  <c r="AH37" i="10"/>
  <c r="AJ36" i="10"/>
  <c r="AK35" i="10"/>
  <c r="AM34" i="10"/>
  <c r="AH33" i="10"/>
  <c r="AJ32" i="10"/>
  <c r="AK31" i="10"/>
  <c r="AM30" i="10"/>
  <c r="AH29" i="10"/>
  <c r="AJ28" i="10"/>
  <c r="AK27" i="10"/>
  <c r="AM26" i="10"/>
  <c r="AG26" i="10"/>
  <c r="AI25" i="10"/>
  <c r="AI23" i="10"/>
  <c r="AH21" i="10"/>
  <c r="AK20" i="10"/>
  <c r="AN19" i="10"/>
  <c r="AH19" i="10"/>
  <c r="AK18" i="10"/>
  <c r="AN17" i="10"/>
  <c r="AH17" i="10"/>
  <c r="AK16" i="10"/>
  <c r="AM46" i="10"/>
  <c r="AN49" i="10"/>
  <c r="AG45" i="10"/>
  <c r="AI44" i="10"/>
  <c r="AG41" i="10"/>
  <c r="AI40" i="10"/>
  <c r="AL38" i="10"/>
  <c r="AN37" i="10"/>
  <c r="AG37" i="10"/>
  <c r="AI36" i="10"/>
  <c r="AL34" i="10"/>
  <c r="AN33" i="10"/>
  <c r="AG33" i="10"/>
  <c r="AI32" i="10"/>
  <c r="AL30" i="10"/>
  <c r="AN29" i="10"/>
  <c r="AG29" i="10"/>
  <c r="AI28" i="10"/>
  <c r="AL26" i="10"/>
  <c r="AH25" i="10"/>
  <c r="AK24" i="10"/>
  <c r="AN23" i="10"/>
  <c r="AH23" i="10"/>
  <c r="AK22" i="10"/>
  <c r="AN21" i="10"/>
  <c r="AM19" i="10"/>
  <c r="AM17" i="10"/>
  <c r="BR48" i="10"/>
  <c r="BR46" i="10"/>
  <c r="BR44" i="10"/>
  <c r="BR42" i="10"/>
  <c r="BR40" i="10"/>
  <c r="BR38" i="10"/>
  <c r="BR36" i="10"/>
  <c r="BR34" i="10"/>
  <c r="BR32" i="10"/>
  <c r="BR30" i="10"/>
  <c r="BR28" i="10"/>
  <c r="BR26" i="10"/>
  <c r="BR24" i="10"/>
  <c r="BR22" i="10"/>
  <c r="BR20" i="10"/>
  <c r="BR18" i="10"/>
  <c r="BR16" i="10"/>
  <c r="AK47" i="10"/>
  <c r="AL46" i="10"/>
  <c r="AN41" i="10"/>
  <c r="AM49" i="10"/>
  <c r="AH48" i="10"/>
  <c r="AJ47" i="10"/>
  <c r="AK46" i="10"/>
  <c r="AM45" i="10"/>
  <c r="AH44" i="10"/>
  <c r="AJ43" i="10"/>
  <c r="AK42" i="10"/>
  <c r="AM41" i="10"/>
  <c r="AH40" i="10"/>
  <c r="AJ39" i="10"/>
  <c r="AK38" i="10"/>
  <c r="AM37" i="10"/>
  <c r="AH36" i="10"/>
  <c r="AJ35" i="10"/>
  <c r="AK34" i="10"/>
  <c r="AM33" i="10"/>
  <c r="AH32" i="10"/>
  <c r="AJ31" i="10"/>
  <c r="AK30" i="10"/>
  <c r="AM29" i="10"/>
  <c r="AH28" i="10"/>
  <c r="AJ27" i="10"/>
  <c r="AN25" i="10"/>
  <c r="AM23" i="10"/>
  <c r="AM21" i="10"/>
  <c r="AG21" i="10"/>
  <c r="AJ20" i="10"/>
  <c r="AL19" i="10"/>
  <c r="AG19" i="10"/>
  <c r="AJ18" i="10"/>
  <c r="AL17" i="10"/>
  <c r="AG17" i="10"/>
  <c r="AJ16" i="10"/>
  <c r="AH45" i="10"/>
  <c r="AG49" i="10"/>
  <c r="AN45" i="10"/>
  <c r="AL42" i="10"/>
  <c r="AL49" i="10"/>
  <c r="AN48" i="10"/>
  <c r="AG48" i="10"/>
  <c r="AI47" i="10"/>
  <c r="AL45" i="10"/>
  <c r="AN44" i="10"/>
  <c r="AG44" i="10"/>
  <c r="AI43" i="10"/>
  <c r="AL41" i="10"/>
  <c r="AN40" i="10"/>
  <c r="AG40" i="10"/>
  <c r="AI39" i="10"/>
  <c r="AL37" i="10"/>
  <c r="AN36" i="10"/>
  <c r="AG36" i="10"/>
  <c r="AI35" i="10"/>
  <c r="AL33" i="10"/>
  <c r="AN32" i="10"/>
  <c r="AG32" i="10"/>
  <c r="AI31" i="10"/>
  <c r="AL29" i="10"/>
  <c r="AN28" i="10"/>
  <c r="AG28" i="10"/>
  <c r="AI27" i="10"/>
  <c r="AK26" i="10"/>
  <c r="AM25" i="10"/>
  <c r="AG25" i="10"/>
  <c r="AJ24" i="10"/>
  <c r="AL23" i="10"/>
  <c r="AG23" i="10"/>
  <c r="AJ22" i="10"/>
  <c r="AL21" i="10"/>
  <c r="AI20" i="10"/>
  <c r="AI18" i="10"/>
  <c r="AI16" i="10"/>
  <c r="AH49" i="10"/>
  <c r="AK43" i="10"/>
  <c r="AK49" i="10"/>
  <c r="AM48" i="10"/>
  <c r="AH47" i="10"/>
  <c r="AJ46" i="10"/>
  <c r="AK45" i="10"/>
  <c r="AM44" i="10"/>
  <c r="AH43" i="10"/>
  <c r="AJ42" i="10"/>
  <c r="AK41" i="10"/>
  <c r="AM40" i="10"/>
  <c r="AH39" i="10"/>
  <c r="AJ38" i="10"/>
  <c r="AK37" i="10"/>
  <c r="AM36" i="10"/>
  <c r="AH35" i="10"/>
  <c r="AJ34" i="10"/>
  <c r="AK33" i="10"/>
  <c r="AM32" i="10"/>
  <c r="AH31" i="10"/>
  <c r="AJ30" i="10"/>
  <c r="AK29" i="10"/>
  <c r="AM28" i="10"/>
  <c r="AH27" i="10"/>
  <c r="AL25" i="10"/>
  <c r="AI24" i="10"/>
  <c r="AI22" i="10"/>
  <c r="AK21" i="10"/>
  <c r="AN20" i="10"/>
  <c r="AH20" i="10"/>
  <c r="AK19" i="10"/>
  <c r="AN18" i="10"/>
  <c r="AH18" i="10"/>
  <c r="AK17" i="10"/>
  <c r="AN16" i="10"/>
  <c r="AH16" i="10"/>
  <c r="AJ40" i="10"/>
  <c r="AN47" i="10"/>
  <c r="AG47" i="10"/>
  <c r="AI46" i="10"/>
  <c r="AL44" i="10"/>
  <c r="AN43" i="10"/>
  <c r="AG43" i="10"/>
  <c r="AI42" i="10"/>
  <c r="AL40" i="10"/>
  <c r="AN39" i="10"/>
  <c r="AG39" i="10"/>
  <c r="AI38" i="10"/>
  <c r="AL36" i="10"/>
  <c r="AN35" i="10"/>
  <c r="AG35" i="10"/>
  <c r="AI34" i="10"/>
  <c r="AL32" i="10"/>
  <c r="AN31" i="10"/>
  <c r="AG31" i="10"/>
  <c r="AI30" i="10"/>
  <c r="AL28" i="10"/>
  <c r="AN27" i="10"/>
  <c r="AG27" i="10"/>
  <c r="AJ26" i="10"/>
  <c r="AK25" i="10"/>
  <c r="AN24" i="10"/>
  <c r="AH24" i="10"/>
  <c r="AK23" i="10"/>
  <c r="AN22" i="10"/>
  <c r="AH22" i="10"/>
  <c r="AM20" i="10"/>
  <c r="AM18" i="10"/>
  <c r="AM16" i="10"/>
  <c r="BR49" i="10"/>
  <c r="BR47" i="10"/>
  <c r="BR45" i="10"/>
  <c r="BR43" i="10"/>
  <c r="BR41" i="10"/>
  <c r="BR39" i="10"/>
  <c r="BR37" i="10"/>
  <c r="BR35" i="10"/>
  <c r="BR33" i="10"/>
  <c r="BR31" i="10"/>
  <c r="BR29" i="10"/>
  <c r="BR27" i="10"/>
  <c r="BR25" i="10"/>
  <c r="BR23" i="10"/>
  <c r="BR21" i="10"/>
  <c r="BR19" i="10"/>
  <c r="BR17" i="10"/>
  <c r="AM42" i="10"/>
  <c r="AL48" i="10"/>
  <c r="AJ49" i="10"/>
  <c r="AK48" i="10"/>
  <c r="AM47" i="10"/>
  <c r="AH46" i="10"/>
  <c r="AJ45" i="10"/>
  <c r="AK44" i="10"/>
  <c r="AM43" i="10"/>
  <c r="AH42" i="10"/>
  <c r="AJ41" i="10"/>
  <c r="AK40" i="10"/>
  <c r="AM39" i="10"/>
  <c r="AH38" i="10"/>
  <c r="AJ37" i="10"/>
  <c r="AK36" i="10"/>
  <c r="AM35" i="10"/>
  <c r="AH34" i="10"/>
  <c r="AJ33" i="10"/>
  <c r="AK32" i="10"/>
  <c r="AM31" i="10"/>
  <c r="AH30" i="10"/>
  <c r="AJ29" i="10"/>
  <c r="AK28" i="10"/>
  <c r="AM27" i="10"/>
  <c r="AI26" i="10"/>
  <c r="AM24" i="10"/>
  <c r="AM22" i="10"/>
  <c r="AJ21" i="10"/>
  <c r="AL20" i="10"/>
  <c r="AG20" i="10"/>
  <c r="AJ19" i="10"/>
  <c r="AL18" i="10"/>
  <c r="AG18" i="10"/>
  <c r="AJ17" i="10"/>
  <c r="AL16" i="10"/>
  <c r="AG16" i="10"/>
  <c r="AJ44" i="10"/>
  <c r="AI48" i="10"/>
  <c r="AI49" i="10"/>
  <c r="AL47" i="10"/>
  <c r="AN46" i="10"/>
  <c r="AG46" i="10"/>
  <c r="AI45" i="10"/>
  <c r="AL43" i="10"/>
  <c r="AN42" i="10"/>
  <c r="AG42" i="10"/>
  <c r="AI41" i="10"/>
  <c r="AL39" i="10"/>
  <c r="AN38" i="10"/>
  <c r="AG38" i="10"/>
  <c r="AI37" i="10"/>
  <c r="AL35" i="10"/>
  <c r="AN34" i="10"/>
  <c r="AG34" i="10"/>
  <c r="AI33" i="10"/>
  <c r="AL31" i="10"/>
  <c r="AN30" i="10"/>
  <c r="AG30" i="10"/>
  <c r="AI29" i="10"/>
  <c r="AL27" i="10"/>
  <c r="AN26" i="10"/>
  <c r="AH26" i="10"/>
  <c r="AJ25" i="10"/>
  <c r="AL24" i="10"/>
  <c r="AG24" i="10"/>
  <c r="AJ23" i="10"/>
  <c r="AL22" i="10"/>
  <c r="AG22" i="10"/>
  <c r="AI21" i="10"/>
  <c r="AI19" i="10"/>
  <c r="AI17" i="10"/>
  <c r="GF46" i="28"/>
  <c r="GF63" i="28" s="1"/>
  <c r="GE46" i="28"/>
  <c r="GE63" i="28" s="1"/>
  <c r="GD46" i="28"/>
  <c r="GD63" i="28" s="1"/>
  <c r="GC46" i="28"/>
  <c r="GC63" i="28" s="1"/>
  <c r="GB46" i="28"/>
  <c r="GB63" i="28" s="1"/>
  <c r="GA46" i="28"/>
  <c r="GA63" i="28" s="1"/>
  <c r="FZ46" i="28"/>
  <c r="FZ63" i="28" s="1"/>
  <c r="FY46" i="28"/>
  <c r="FY63" i="28" s="1"/>
  <c r="GF45" i="28"/>
  <c r="GF62" i="28" s="1"/>
  <c r="GE45" i="28"/>
  <c r="GE62" i="28" s="1"/>
  <c r="GD45" i="28"/>
  <c r="GD62" i="28" s="1"/>
  <c r="GC45" i="28"/>
  <c r="GC62" i="28" s="1"/>
  <c r="GB45" i="28"/>
  <c r="GA45" i="28"/>
  <c r="GA62" i="28" s="1"/>
  <c r="FZ45" i="28"/>
  <c r="FZ62" i="28" s="1"/>
  <c r="FY45" i="28"/>
  <c r="GF44" i="28"/>
  <c r="GF61" i="28" s="1"/>
  <c r="GE44" i="28"/>
  <c r="GE61" i="28" s="1"/>
  <c r="GD44" i="28"/>
  <c r="GC44" i="28"/>
  <c r="GC61" i="28" s="1"/>
  <c r="GB44" i="28"/>
  <c r="GB61" i="28" s="1"/>
  <c r="GA44" i="28"/>
  <c r="GA61" i="28" s="1"/>
  <c r="FZ44" i="28"/>
  <c r="FZ61" i="28" s="1"/>
  <c r="FY44" i="28"/>
  <c r="FY61" i="28" s="1"/>
  <c r="GF43" i="28"/>
  <c r="GF60" i="28" s="1"/>
  <c r="GE43" i="28"/>
  <c r="GE60" i="28" s="1"/>
  <c r="GD43" i="28"/>
  <c r="GD59" i="28" s="1"/>
  <c r="GC43" i="28"/>
  <c r="GC60" i="28" s="1"/>
  <c r="GB43" i="28"/>
  <c r="GB60" i="28" s="1"/>
  <c r="GA43" i="28"/>
  <c r="GA60" i="28" s="1"/>
  <c r="FZ43" i="28"/>
  <c r="FZ60" i="28" s="1"/>
  <c r="FY43" i="28"/>
  <c r="FY60" i="28" s="1"/>
  <c r="GF42" i="28"/>
  <c r="GF58" i="28" s="1"/>
  <c r="GE42" i="28"/>
  <c r="GE58" i="28" s="1"/>
  <c r="GD42" i="28"/>
  <c r="GD58" i="28" s="1"/>
  <c r="GC42" i="28"/>
  <c r="GB42" i="28"/>
  <c r="GA42" i="28"/>
  <c r="GA58" i="28" s="1"/>
  <c r="FZ42" i="28"/>
  <c r="FZ58" i="28" s="1"/>
  <c r="FY42" i="28"/>
  <c r="FY58" i="28" s="1"/>
  <c r="GF41" i="28"/>
  <c r="GF57" i="28" s="1"/>
  <c r="GE41" i="28"/>
  <c r="GE57" i="28" s="1"/>
  <c r="GD41" i="28"/>
  <c r="GD57" i="28" s="1"/>
  <c r="GC41" i="28"/>
  <c r="GC57" i="28" s="1"/>
  <c r="GB41" i="28"/>
  <c r="GB57" i="28" s="1"/>
  <c r="GA41" i="28"/>
  <c r="FZ41" i="28"/>
  <c r="FZ57" i="28" s="1"/>
  <c r="FY41" i="28"/>
  <c r="FY57" i="28" s="1"/>
  <c r="GF40" i="28"/>
  <c r="GF56" i="28" s="1"/>
  <c r="GE40" i="28"/>
  <c r="GE56" i="28" s="1"/>
  <c r="GD40" i="28"/>
  <c r="GD55" i="28" s="1"/>
  <c r="GC40" i="28"/>
  <c r="GC56" i="28" s="1"/>
  <c r="GB40" i="28"/>
  <c r="GA40" i="28"/>
  <c r="GA56" i="28" s="1"/>
  <c r="FZ40" i="28"/>
  <c r="FZ56" i="28" s="1"/>
  <c r="FY40" i="28"/>
  <c r="FY56" i="28" s="1"/>
  <c r="GF39" i="28"/>
  <c r="GF54" i="28" s="1"/>
  <c r="GE39" i="28"/>
  <c r="GE54" i="28" s="1"/>
  <c r="GD39" i="28"/>
  <c r="GD54" i="28" s="1"/>
  <c r="GC39" i="28"/>
  <c r="GC54" i="28" s="1"/>
  <c r="GB39" i="28"/>
  <c r="GB54" i="28" s="1"/>
  <c r="GA39" i="28"/>
  <c r="GA54" i="28" s="1"/>
  <c r="FZ39" i="28"/>
  <c r="FZ54" i="28" s="1"/>
  <c r="FY39" i="28"/>
  <c r="FY54" i="28" s="1"/>
  <c r="GF38" i="28"/>
  <c r="GF53" i="28" s="1"/>
  <c r="GE38" i="28"/>
  <c r="GE53" i="28" s="1"/>
  <c r="GD38" i="28"/>
  <c r="GD53" i="28" s="1"/>
  <c r="GC38" i="28"/>
  <c r="GC53" i="28" s="1"/>
  <c r="GB38" i="28"/>
  <c r="GB53" i="28" s="1"/>
  <c r="GA38" i="28"/>
  <c r="GA53" i="28" s="1"/>
  <c r="FZ38" i="28"/>
  <c r="FZ53" i="28" s="1"/>
  <c r="FY38" i="28"/>
  <c r="FY53" i="28" s="1"/>
  <c r="GF37" i="28"/>
  <c r="GF52" i="28" s="1"/>
  <c r="GE37" i="28"/>
  <c r="GE52" i="28" s="1"/>
  <c r="GD37" i="28"/>
  <c r="GD52" i="28" s="1"/>
  <c r="GC37" i="28"/>
  <c r="GC52" i="28" s="1"/>
  <c r="GB37" i="28"/>
  <c r="GA37" i="28"/>
  <c r="GA52" i="28" s="1"/>
  <c r="FZ37" i="28"/>
  <c r="FZ52" i="28" s="1"/>
  <c r="FY37" i="28"/>
  <c r="FY52" i="28" s="1"/>
  <c r="FS46" i="28"/>
  <c r="FS63" i="28" s="1"/>
  <c r="FR46" i="28"/>
  <c r="FR63" i="28" s="1"/>
  <c r="FQ46" i="28"/>
  <c r="FQ63" i="28" s="1"/>
  <c r="FP46" i="28"/>
  <c r="FP63" i="28" s="1"/>
  <c r="FO46" i="28"/>
  <c r="FO63" i="28" s="1"/>
  <c r="FN46" i="28"/>
  <c r="FN63" i="28" s="1"/>
  <c r="FM46" i="28"/>
  <c r="FM63" i="28" s="1"/>
  <c r="FL46" i="28"/>
  <c r="FL63" i="28" s="1"/>
  <c r="FS45" i="28"/>
  <c r="FS62" i="28" s="1"/>
  <c r="FR45" i="28"/>
  <c r="FR62" i="28" s="1"/>
  <c r="FQ45" i="28"/>
  <c r="FQ62" i="28" s="1"/>
  <c r="FP45" i="28"/>
  <c r="FP62" i="28" s="1"/>
  <c r="FO45" i="28"/>
  <c r="FO62" i="28" s="1"/>
  <c r="FN45" i="28"/>
  <c r="FN62" i="28" s="1"/>
  <c r="FM45" i="28"/>
  <c r="FM62" i="28" s="1"/>
  <c r="FL45" i="28"/>
  <c r="FL62" i="28" s="1"/>
  <c r="FS44" i="28"/>
  <c r="FS61" i="28" s="1"/>
  <c r="FR44" i="28"/>
  <c r="FR61" i="28" s="1"/>
  <c r="FQ44" i="28"/>
  <c r="FQ61" i="28" s="1"/>
  <c r="FP44" i="28"/>
  <c r="FP61" i="28" s="1"/>
  <c r="FO44" i="28"/>
  <c r="FO61" i="28" s="1"/>
  <c r="FN44" i="28"/>
  <c r="FN61" i="28" s="1"/>
  <c r="FM44" i="28"/>
  <c r="FM61" i="28" s="1"/>
  <c r="FL44" i="28"/>
  <c r="FL61" i="28" s="1"/>
  <c r="FS43" i="28"/>
  <c r="FS60" i="28" s="1"/>
  <c r="FR43" i="28"/>
  <c r="FR60" i="28" s="1"/>
  <c r="FQ43" i="28"/>
  <c r="FQ60" i="28" s="1"/>
  <c r="FP43" i="28"/>
  <c r="FP60" i="28" s="1"/>
  <c r="FO43" i="28"/>
  <c r="FO60" i="28" s="1"/>
  <c r="FN43" i="28"/>
  <c r="FN60" i="28" s="1"/>
  <c r="FM43" i="28"/>
  <c r="FM60" i="28" s="1"/>
  <c r="FL43" i="28"/>
  <c r="FL60" i="28" s="1"/>
  <c r="FS42" i="28"/>
  <c r="FS58" i="28" s="1"/>
  <c r="FR42" i="28"/>
  <c r="FR58" i="28" s="1"/>
  <c r="FQ42" i="28"/>
  <c r="FQ58" i="28" s="1"/>
  <c r="FP42" i="28"/>
  <c r="FP58" i="28" s="1"/>
  <c r="FO42" i="28"/>
  <c r="FO58" i="28" s="1"/>
  <c r="FN42" i="28"/>
  <c r="FN58" i="28" s="1"/>
  <c r="FM42" i="28"/>
  <c r="FM58" i="28" s="1"/>
  <c r="FL42" i="28"/>
  <c r="FS41" i="28"/>
  <c r="FS57" i="28" s="1"/>
  <c r="FR41" i="28"/>
  <c r="FR57" i="28" s="1"/>
  <c r="FQ41" i="28"/>
  <c r="FQ57" i="28" s="1"/>
  <c r="FP41" i="28"/>
  <c r="FP57" i="28" s="1"/>
  <c r="FO41" i="28"/>
  <c r="FO57" i="28" s="1"/>
  <c r="FN41" i="28"/>
  <c r="FN57" i="28" s="1"/>
  <c r="FM41" i="28"/>
  <c r="FM57" i="28" s="1"/>
  <c r="FL41" i="28"/>
  <c r="FL57" i="28" s="1"/>
  <c r="FS40" i="28"/>
  <c r="FS56" i="28" s="1"/>
  <c r="FR40" i="28"/>
  <c r="FR56" i="28" s="1"/>
  <c r="FQ40" i="28"/>
  <c r="FQ56" i="28" s="1"/>
  <c r="FP40" i="28"/>
  <c r="FP56" i="28" s="1"/>
  <c r="FO40" i="28"/>
  <c r="FO56" i="28" s="1"/>
  <c r="FN40" i="28"/>
  <c r="FN56" i="28" s="1"/>
  <c r="FM40" i="28"/>
  <c r="FM56" i="28" s="1"/>
  <c r="FL40" i="28"/>
  <c r="FL56" i="28" s="1"/>
  <c r="FS39" i="28"/>
  <c r="FS54" i="28" s="1"/>
  <c r="FR39" i="28"/>
  <c r="FR54" i="28" s="1"/>
  <c r="FQ39" i="28"/>
  <c r="FQ54" i="28" s="1"/>
  <c r="FP39" i="28"/>
  <c r="FP54" i="28" s="1"/>
  <c r="FO39" i="28"/>
  <c r="FO54" i="28" s="1"/>
  <c r="FN39" i="28"/>
  <c r="FN54" i="28" s="1"/>
  <c r="FM39" i="28"/>
  <c r="FM54" i="28" s="1"/>
  <c r="FL39" i="28"/>
  <c r="FS38" i="28"/>
  <c r="FS53" i="28" s="1"/>
  <c r="FR38" i="28"/>
  <c r="FR53" i="28" s="1"/>
  <c r="FQ38" i="28"/>
  <c r="FQ53" i="28" s="1"/>
  <c r="FP38" i="28"/>
  <c r="FP53" i="28" s="1"/>
  <c r="FO38" i="28"/>
  <c r="FO53" i="28" s="1"/>
  <c r="FN38" i="28"/>
  <c r="FN53" i="28" s="1"/>
  <c r="FM38" i="28"/>
  <c r="FM53" i="28" s="1"/>
  <c r="FL38" i="28"/>
  <c r="FL53" i="28" s="1"/>
  <c r="FS37" i="28"/>
  <c r="FS52" i="28" s="1"/>
  <c r="FR37" i="28"/>
  <c r="FR52" i="28" s="1"/>
  <c r="FQ37" i="28"/>
  <c r="FQ52" i="28" s="1"/>
  <c r="FP37" i="28"/>
  <c r="FP52" i="28" s="1"/>
  <c r="FO37" i="28"/>
  <c r="FO52" i="28" s="1"/>
  <c r="FN37" i="28"/>
  <c r="FN52" i="28" s="1"/>
  <c r="FM37" i="28"/>
  <c r="FM52" i="28" s="1"/>
  <c r="FL37" i="28"/>
  <c r="FL52" i="28" s="1"/>
  <c r="FF46" i="28"/>
  <c r="FF63" i="28" s="1"/>
  <c r="FE46" i="28"/>
  <c r="FE63" i="28" s="1"/>
  <c r="FD46" i="28"/>
  <c r="FD63" i="28" s="1"/>
  <c r="FC46" i="28"/>
  <c r="FC63" i="28" s="1"/>
  <c r="FB46" i="28"/>
  <c r="FB63" i="28" s="1"/>
  <c r="FA46" i="28"/>
  <c r="FA63" i="28" s="1"/>
  <c r="EZ46" i="28"/>
  <c r="EZ63" i="28" s="1"/>
  <c r="EY46" i="28"/>
  <c r="EY63" i="28" s="1"/>
  <c r="FF45" i="28"/>
  <c r="FF62" i="28" s="1"/>
  <c r="FE45" i="28"/>
  <c r="FE62" i="28" s="1"/>
  <c r="FD45" i="28"/>
  <c r="FD62" i="28" s="1"/>
  <c r="FC45" i="28"/>
  <c r="FC62" i="28" s="1"/>
  <c r="FB45" i="28"/>
  <c r="FB62" i="28" s="1"/>
  <c r="FA45" i="28"/>
  <c r="FA62" i="28" s="1"/>
  <c r="EZ45" i="28"/>
  <c r="EZ62" i="28" s="1"/>
  <c r="EY45" i="28"/>
  <c r="EY62" i="28" s="1"/>
  <c r="FF44" i="28"/>
  <c r="FF61" i="28" s="1"/>
  <c r="FE44" i="28"/>
  <c r="FE61" i="28" s="1"/>
  <c r="FD44" i="28"/>
  <c r="FD61" i="28" s="1"/>
  <c r="FC44" i="28"/>
  <c r="FC61" i="28" s="1"/>
  <c r="FB44" i="28"/>
  <c r="FB61" i="28" s="1"/>
  <c r="FA44" i="28"/>
  <c r="FA61" i="28" s="1"/>
  <c r="EZ44" i="28"/>
  <c r="EZ61" i="28" s="1"/>
  <c r="EY44" i="28"/>
  <c r="EY61" i="28" s="1"/>
  <c r="FF43" i="28"/>
  <c r="FF60" i="28" s="1"/>
  <c r="FE43" i="28"/>
  <c r="FE60" i="28" s="1"/>
  <c r="FD43" i="28"/>
  <c r="FD60" i="28" s="1"/>
  <c r="FC43" i="28"/>
  <c r="FC60" i="28" s="1"/>
  <c r="FB43" i="28"/>
  <c r="FB60" i="28" s="1"/>
  <c r="FA43" i="28"/>
  <c r="FA60" i="28" s="1"/>
  <c r="EZ43" i="28"/>
  <c r="EZ60" i="28" s="1"/>
  <c r="EY43" i="28"/>
  <c r="FF42" i="28"/>
  <c r="FF58" i="28" s="1"/>
  <c r="FE42" i="28"/>
  <c r="FE58" i="28" s="1"/>
  <c r="FD42" i="28"/>
  <c r="FD58" i="28" s="1"/>
  <c r="FC42" i="28"/>
  <c r="FC58" i="28" s="1"/>
  <c r="FB42" i="28"/>
  <c r="FB58" i="28" s="1"/>
  <c r="FA42" i="28"/>
  <c r="FA58" i="28" s="1"/>
  <c r="EZ42" i="28"/>
  <c r="EZ58" i="28" s="1"/>
  <c r="EY42" i="28"/>
  <c r="FF41" i="28"/>
  <c r="FE41" i="28"/>
  <c r="FE57" i="28" s="1"/>
  <c r="FD41" i="28"/>
  <c r="FD57" i="28" s="1"/>
  <c r="FC41" i="28"/>
  <c r="FC57" i="28" s="1"/>
  <c r="FB41" i="28"/>
  <c r="FB57" i="28" s="1"/>
  <c r="FA41" i="28"/>
  <c r="FA57" i="28" s="1"/>
  <c r="EZ41" i="28"/>
  <c r="EZ57" i="28" s="1"/>
  <c r="EY41" i="28"/>
  <c r="EY57" i="28" s="1"/>
  <c r="FF40" i="28"/>
  <c r="FE40" i="28"/>
  <c r="FE56" i="28" s="1"/>
  <c r="FD40" i="28"/>
  <c r="FD56" i="28" s="1"/>
  <c r="FC40" i="28"/>
  <c r="FC56" i="28" s="1"/>
  <c r="FB40" i="28"/>
  <c r="FB56" i="28" s="1"/>
  <c r="FA40" i="28"/>
  <c r="FA56" i="28" s="1"/>
  <c r="EZ40" i="28"/>
  <c r="EZ56" i="28" s="1"/>
  <c r="EY40" i="28"/>
  <c r="EY56" i="28" s="1"/>
  <c r="FF39" i="28"/>
  <c r="FF54" i="28" s="1"/>
  <c r="FE39" i="28"/>
  <c r="FE54" i="28" s="1"/>
  <c r="FD39" i="28"/>
  <c r="FD54" i="28" s="1"/>
  <c r="FC39" i="28"/>
  <c r="FC54" i="28" s="1"/>
  <c r="FB39" i="28"/>
  <c r="FB54" i="28" s="1"/>
  <c r="FA39" i="28"/>
  <c r="FA54" i="28" s="1"/>
  <c r="EZ39" i="28"/>
  <c r="EZ54" i="28" s="1"/>
  <c r="EY39" i="28"/>
  <c r="EY54" i="28" s="1"/>
  <c r="FF38" i="28"/>
  <c r="FF53" i="28" s="1"/>
  <c r="FE38" i="28"/>
  <c r="FE53" i="28" s="1"/>
  <c r="FD38" i="28"/>
  <c r="FC38" i="28"/>
  <c r="FC53" i="28" s="1"/>
  <c r="FB38" i="28"/>
  <c r="FB53" i="28" s="1"/>
  <c r="FA38" i="28"/>
  <c r="FA53" i="28" s="1"/>
  <c r="EZ38" i="28"/>
  <c r="EZ53" i="28" s="1"/>
  <c r="EY38" i="28"/>
  <c r="EY53" i="28" s="1"/>
  <c r="FF37" i="28"/>
  <c r="FF52" i="28" s="1"/>
  <c r="FE37" i="28"/>
  <c r="FE51" i="28" s="1"/>
  <c r="FD37" i="28"/>
  <c r="FD52" i="28" s="1"/>
  <c r="FC37" i="28"/>
  <c r="FC52" i="28" s="1"/>
  <c r="FB37" i="28"/>
  <c r="FB52" i="28" s="1"/>
  <c r="FA37" i="28"/>
  <c r="FA52" i="28" s="1"/>
  <c r="EZ37" i="28"/>
  <c r="EZ52" i="28" s="1"/>
  <c r="EY37" i="28"/>
  <c r="EY52" i="28" s="1"/>
  <c r="ES46" i="28"/>
  <c r="ES63" i="28" s="1"/>
  <c r="ER46" i="28"/>
  <c r="ER63" i="28" s="1"/>
  <c r="EQ46" i="28"/>
  <c r="EQ63" i="28" s="1"/>
  <c r="EP46" i="28"/>
  <c r="EP63" i="28" s="1"/>
  <c r="EO46" i="28"/>
  <c r="EO63" i="28" s="1"/>
  <c r="EN46" i="28"/>
  <c r="EN63" i="28" s="1"/>
  <c r="EM46" i="28"/>
  <c r="EM63" i="28" s="1"/>
  <c r="EL46" i="28"/>
  <c r="EL63" i="28" s="1"/>
  <c r="ES45" i="28"/>
  <c r="ES62" i="28" s="1"/>
  <c r="ER45" i="28"/>
  <c r="ER62" i="28" s="1"/>
  <c r="EQ45" i="28"/>
  <c r="EQ62" i="28" s="1"/>
  <c r="EP45" i="28"/>
  <c r="EP62" i="28" s="1"/>
  <c r="EO45" i="28"/>
  <c r="EO62" i="28" s="1"/>
  <c r="EN45" i="28"/>
  <c r="EN62" i="28" s="1"/>
  <c r="EM45" i="28"/>
  <c r="EM62" i="28" s="1"/>
  <c r="EL45" i="28"/>
  <c r="EL62" i="28" s="1"/>
  <c r="ES44" i="28"/>
  <c r="ES61" i="28" s="1"/>
  <c r="ER44" i="28"/>
  <c r="ER61" i="28" s="1"/>
  <c r="EQ44" i="28"/>
  <c r="EQ61" i="28" s="1"/>
  <c r="EP44" i="28"/>
  <c r="EP61" i="28" s="1"/>
  <c r="EO44" i="28"/>
  <c r="EO61" i="28" s="1"/>
  <c r="EN44" i="28"/>
  <c r="EN61" i="28" s="1"/>
  <c r="EM44" i="28"/>
  <c r="EM61" i="28" s="1"/>
  <c r="EL44" i="28"/>
  <c r="EL61" i="28" s="1"/>
  <c r="ES43" i="28"/>
  <c r="ES60" i="28" s="1"/>
  <c r="ER43" i="28"/>
  <c r="ER60" i="28" s="1"/>
  <c r="EQ43" i="28"/>
  <c r="EQ60" i="28" s="1"/>
  <c r="EP43" i="28"/>
  <c r="EP60" i="28" s="1"/>
  <c r="EO43" i="28"/>
  <c r="EO60" i="28" s="1"/>
  <c r="EN43" i="28"/>
  <c r="EN60" i="28" s="1"/>
  <c r="EM43" i="28"/>
  <c r="EM60" i="28" s="1"/>
  <c r="EL43" i="28"/>
  <c r="EL60" i="28" s="1"/>
  <c r="ES42" i="28"/>
  <c r="ES58" i="28" s="1"/>
  <c r="ER42" i="28"/>
  <c r="ER58" i="28" s="1"/>
  <c r="EQ42" i="28"/>
  <c r="EQ58" i="28" s="1"/>
  <c r="EP42" i="28"/>
  <c r="EP58" i="28" s="1"/>
  <c r="EO42" i="28"/>
  <c r="EO58" i="28" s="1"/>
  <c r="EN42" i="28"/>
  <c r="EN58" i="28" s="1"/>
  <c r="EM42" i="28"/>
  <c r="EM58" i="28" s="1"/>
  <c r="EL42" i="28"/>
  <c r="EL58" i="28" s="1"/>
  <c r="ES41" i="28"/>
  <c r="ES57" i="28" s="1"/>
  <c r="ER41" i="28"/>
  <c r="ER57" i="28" s="1"/>
  <c r="EQ41" i="28"/>
  <c r="EQ57" i="28" s="1"/>
  <c r="EP41" i="28"/>
  <c r="EP57" i="28" s="1"/>
  <c r="EO41" i="28"/>
  <c r="EO57" i="28" s="1"/>
  <c r="EN41" i="28"/>
  <c r="EN57" i="28" s="1"/>
  <c r="EM41" i="28"/>
  <c r="EM57" i="28" s="1"/>
  <c r="EL41" i="28"/>
  <c r="EL57" i="28" s="1"/>
  <c r="ES40" i="28"/>
  <c r="ES56" i="28" s="1"/>
  <c r="ER40" i="28"/>
  <c r="ER56" i="28" s="1"/>
  <c r="EQ40" i="28"/>
  <c r="EQ56" i="28" s="1"/>
  <c r="EP40" i="28"/>
  <c r="EP56" i="28" s="1"/>
  <c r="EO40" i="28"/>
  <c r="EO56" i="28" s="1"/>
  <c r="EN40" i="28"/>
  <c r="EN55" i="28" s="1"/>
  <c r="EM40" i="28"/>
  <c r="EM56" i="28" s="1"/>
  <c r="EL40" i="28"/>
  <c r="EL56" i="28" s="1"/>
  <c r="ES39" i="28"/>
  <c r="ES54" i="28" s="1"/>
  <c r="ER39" i="28"/>
  <c r="ER54" i="28" s="1"/>
  <c r="EQ39" i="28"/>
  <c r="EQ54" i="28" s="1"/>
  <c r="EP39" i="28"/>
  <c r="EO39" i="28"/>
  <c r="EO54" i="28" s="1"/>
  <c r="EN39" i="28"/>
  <c r="EN54" i="28" s="1"/>
  <c r="EM39" i="28"/>
  <c r="EM54" i="28" s="1"/>
  <c r="EL39" i="28"/>
  <c r="EL54" i="28" s="1"/>
  <c r="ES38" i="28"/>
  <c r="ER38" i="28"/>
  <c r="ER53" i="28" s="1"/>
  <c r="EQ38" i="28"/>
  <c r="EQ53" i="28" s="1"/>
  <c r="EP38" i="28"/>
  <c r="EP53" i="28" s="1"/>
  <c r="EO38" i="28"/>
  <c r="EO53" i="28" s="1"/>
  <c r="EN38" i="28"/>
  <c r="EN53" i="28" s="1"/>
  <c r="EM38" i="28"/>
  <c r="EL38" i="28"/>
  <c r="EL53" i="28" s="1"/>
  <c r="ES37" i="28"/>
  <c r="ES52" i="28" s="1"/>
  <c r="ER37" i="28"/>
  <c r="ER52" i="28" s="1"/>
  <c r="EQ37" i="28"/>
  <c r="EQ52" i="28" s="1"/>
  <c r="EP37" i="28"/>
  <c r="EP52" i="28" s="1"/>
  <c r="EO37" i="28"/>
  <c r="EO52" i="28" s="1"/>
  <c r="EN37" i="28"/>
  <c r="EN52" i="28" s="1"/>
  <c r="EM37" i="28"/>
  <c r="EM52" i="28" s="1"/>
  <c r="EL37" i="28"/>
  <c r="EL52" i="28" s="1"/>
  <c r="EF46" i="28"/>
  <c r="EF63" i="28" s="1"/>
  <c r="EE46" i="28"/>
  <c r="EE63" i="28" s="1"/>
  <c r="ED46" i="28"/>
  <c r="ED63" i="28" s="1"/>
  <c r="EC46" i="28"/>
  <c r="EC63" i="28" s="1"/>
  <c r="EB46" i="28"/>
  <c r="EB63" i="28" s="1"/>
  <c r="EA46" i="28"/>
  <c r="EA63" i="28" s="1"/>
  <c r="DZ46" i="28"/>
  <c r="DZ63" i="28" s="1"/>
  <c r="DY46" i="28"/>
  <c r="DY63" i="28" s="1"/>
  <c r="EF45" i="28"/>
  <c r="EF62" i="28" s="1"/>
  <c r="EE45" i="28"/>
  <c r="EE62" i="28" s="1"/>
  <c r="ED45" i="28"/>
  <c r="ED62" i="28" s="1"/>
  <c r="EC45" i="28"/>
  <c r="EC62" i="28" s="1"/>
  <c r="EB45" i="28"/>
  <c r="EB62" i="28" s="1"/>
  <c r="EA45" i="28"/>
  <c r="EA62" i="28" s="1"/>
  <c r="DZ45" i="28"/>
  <c r="DZ62" i="28" s="1"/>
  <c r="DY45" i="28"/>
  <c r="DY62" i="28" s="1"/>
  <c r="EF44" i="28"/>
  <c r="EF61" i="28" s="1"/>
  <c r="EE44" i="28"/>
  <c r="EE61" i="28" s="1"/>
  <c r="ED44" i="28"/>
  <c r="ED61" i="28" s="1"/>
  <c r="EC44" i="28"/>
  <c r="EC61" i="28" s="1"/>
  <c r="EB44" i="28"/>
  <c r="EB61" i="28" s="1"/>
  <c r="EA44" i="28"/>
  <c r="EA61" i="28" s="1"/>
  <c r="DZ44" i="28"/>
  <c r="DZ61" i="28" s="1"/>
  <c r="DY44" i="28"/>
  <c r="DY61" i="28" s="1"/>
  <c r="EF43" i="28"/>
  <c r="EF60" i="28" s="1"/>
  <c r="EE43" i="28"/>
  <c r="EE60" i="28" s="1"/>
  <c r="ED43" i="28"/>
  <c r="ED60" i="28" s="1"/>
  <c r="EC43" i="28"/>
  <c r="EC60" i="28" s="1"/>
  <c r="EB43" i="28"/>
  <c r="EB60" i="28" s="1"/>
  <c r="EA43" i="28"/>
  <c r="EA60" i="28" s="1"/>
  <c r="DZ43" i="28"/>
  <c r="DZ59" i="28" s="1"/>
  <c r="DY43" i="28"/>
  <c r="DY59" i="28" s="1"/>
  <c r="EF42" i="28"/>
  <c r="EF58" i="28" s="1"/>
  <c r="EE42" i="28"/>
  <c r="EE58" i="28" s="1"/>
  <c r="ED42" i="28"/>
  <c r="ED58" i="28" s="1"/>
  <c r="EC42" i="28"/>
  <c r="EC58" i="28" s="1"/>
  <c r="EB42" i="28"/>
  <c r="EB58" i="28" s="1"/>
  <c r="EA42" i="28"/>
  <c r="EA58" i="28" s="1"/>
  <c r="DZ42" i="28"/>
  <c r="DZ58" i="28" s="1"/>
  <c r="DY42" i="28"/>
  <c r="DY58" i="28" s="1"/>
  <c r="EF41" i="28"/>
  <c r="EF57" i="28" s="1"/>
  <c r="EE41" i="28"/>
  <c r="EE57" i="28" s="1"/>
  <c r="ED41" i="28"/>
  <c r="ED57" i="28" s="1"/>
  <c r="EC41" i="28"/>
  <c r="EC57" i="28" s="1"/>
  <c r="EB41" i="28"/>
  <c r="EB57" i="28" s="1"/>
  <c r="EA41" i="28"/>
  <c r="EA57" i="28" s="1"/>
  <c r="DZ41" i="28"/>
  <c r="DY41" i="28"/>
  <c r="DY57" i="28" s="1"/>
  <c r="EF40" i="28"/>
  <c r="EF56" i="28" s="1"/>
  <c r="EE40" i="28"/>
  <c r="EE56" i="28" s="1"/>
  <c r="ED40" i="28"/>
  <c r="ED56" i="28" s="1"/>
  <c r="EC40" i="28"/>
  <c r="EC56" i="28" s="1"/>
  <c r="EB40" i="28"/>
  <c r="EA40" i="28"/>
  <c r="EA56" i="28" s="1"/>
  <c r="DZ40" i="28"/>
  <c r="DZ56" i="28" s="1"/>
  <c r="DY40" i="28"/>
  <c r="DY56" i="28" s="1"/>
  <c r="EF39" i="28"/>
  <c r="EF54" i="28" s="1"/>
  <c r="EE39" i="28"/>
  <c r="EE54" i="28" s="1"/>
  <c r="ED39" i="28"/>
  <c r="ED54" i="28" s="1"/>
  <c r="EC39" i="28"/>
  <c r="EC54" i="28" s="1"/>
  <c r="EB39" i="28"/>
  <c r="EB54" i="28" s="1"/>
  <c r="EA39" i="28"/>
  <c r="EA54" i="28" s="1"/>
  <c r="DZ39" i="28"/>
  <c r="DY39" i="28"/>
  <c r="DY54" i="28" s="1"/>
  <c r="EF38" i="28"/>
  <c r="EF53" i="28" s="1"/>
  <c r="EE38" i="28"/>
  <c r="EE53" i="28" s="1"/>
  <c r="ED38" i="28"/>
  <c r="ED53" i="28" s="1"/>
  <c r="EC38" i="28"/>
  <c r="EC53" i="28" s="1"/>
  <c r="EB38" i="28"/>
  <c r="EB53" i="28" s="1"/>
  <c r="EA38" i="28"/>
  <c r="EA53" i="28" s="1"/>
  <c r="DZ38" i="28"/>
  <c r="DY38" i="28"/>
  <c r="DY53" i="28" s="1"/>
  <c r="EF37" i="28"/>
  <c r="EF52" i="28" s="1"/>
  <c r="EE37" i="28"/>
  <c r="EE52" i="28" s="1"/>
  <c r="ED37" i="28"/>
  <c r="ED52" i="28" s="1"/>
  <c r="EC37" i="28"/>
  <c r="EC52" i="28" s="1"/>
  <c r="EB37" i="28"/>
  <c r="EB52" i="28" s="1"/>
  <c r="EA37" i="28"/>
  <c r="EA52" i="28" s="1"/>
  <c r="DZ37" i="28"/>
  <c r="DZ51" i="28" s="1"/>
  <c r="DY37" i="28"/>
  <c r="DY52" i="28" s="1"/>
  <c r="DS46" i="28"/>
  <c r="DS63" i="28" s="1"/>
  <c r="DR46" i="28"/>
  <c r="DR63" i="28" s="1"/>
  <c r="DQ46" i="28"/>
  <c r="DQ63" i="28" s="1"/>
  <c r="DP46" i="28"/>
  <c r="DP63" i="28" s="1"/>
  <c r="DO46" i="28"/>
  <c r="DO63" i="28" s="1"/>
  <c r="DN46" i="28"/>
  <c r="DN63" i="28" s="1"/>
  <c r="DM46" i="28"/>
  <c r="DM63" i="28" s="1"/>
  <c r="DL46" i="28"/>
  <c r="DL63" i="28" s="1"/>
  <c r="DS45" i="28"/>
  <c r="DS62" i="28" s="1"/>
  <c r="DR45" i="28"/>
  <c r="DR62" i="28" s="1"/>
  <c r="DQ45" i="28"/>
  <c r="DQ62" i="28" s="1"/>
  <c r="DP45" i="28"/>
  <c r="DP62" i="28" s="1"/>
  <c r="DO45" i="28"/>
  <c r="DO62" i="28" s="1"/>
  <c r="DN45" i="28"/>
  <c r="DN62" i="28" s="1"/>
  <c r="DM45" i="28"/>
  <c r="DM62" i="28" s="1"/>
  <c r="DL45" i="28"/>
  <c r="DL62" i="28" s="1"/>
  <c r="DS44" i="28"/>
  <c r="DS61" i="28" s="1"/>
  <c r="DR44" i="28"/>
  <c r="DR61" i="28" s="1"/>
  <c r="DQ44" i="28"/>
  <c r="DQ61" i="28" s="1"/>
  <c r="DP44" i="28"/>
  <c r="DP61" i="28" s="1"/>
  <c r="DO44" i="28"/>
  <c r="DO61" i="28" s="1"/>
  <c r="DN44" i="28"/>
  <c r="DN61" i="28" s="1"/>
  <c r="DM44" i="28"/>
  <c r="DM61" i="28" s="1"/>
  <c r="DL44" i="28"/>
  <c r="DL61" i="28" s="1"/>
  <c r="DS43" i="28"/>
  <c r="DS60" i="28" s="1"/>
  <c r="DR43" i="28"/>
  <c r="DR60" i="28" s="1"/>
  <c r="DQ43" i="28"/>
  <c r="DQ60" i="28" s="1"/>
  <c r="DP43" i="28"/>
  <c r="DP60" i="28" s="1"/>
  <c r="DO43" i="28"/>
  <c r="DO60" i="28" s="1"/>
  <c r="DN43" i="28"/>
  <c r="DN60" i="28" s="1"/>
  <c r="DM43" i="28"/>
  <c r="DM59" i="28" s="1"/>
  <c r="DL43" i="28"/>
  <c r="DL59" i="28" s="1"/>
  <c r="DS42" i="28"/>
  <c r="DS58" i="28" s="1"/>
  <c r="DR42" i="28"/>
  <c r="DR58" i="28" s="1"/>
  <c r="DQ42" i="28"/>
  <c r="DQ58" i="28" s="1"/>
  <c r="DP42" i="28"/>
  <c r="DP58" i="28" s="1"/>
  <c r="DO42" i="28"/>
  <c r="DO58" i="28" s="1"/>
  <c r="DN42" i="28"/>
  <c r="DN58" i="28" s="1"/>
  <c r="DM42" i="28"/>
  <c r="DL42" i="28"/>
  <c r="DL58" i="28" s="1"/>
  <c r="DS41" i="28"/>
  <c r="DS57" i="28" s="1"/>
  <c r="DR41" i="28"/>
  <c r="DR57" i="28" s="1"/>
  <c r="DQ41" i="28"/>
  <c r="DQ57" i="28" s="1"/>
  <c r="DP41" i="28"/>
  <c r="DP57" i="28" s="1"/>
  <c r="DO41" i="28"/>
  <c r="DO57" i="28" s="1"/>
  <c r="DN41" i="28"/>
  <c r="DM41" i="28"/>
  <c r="DM57" i="28" s="1"/>
  <c r="DL41" i="28"/>
  <c r="DL57" i="28" s="1"/>
  <c r="DS40" i="28"/>
  <c r="DS56" i="28" s="1"/>
  <c r="DR40" i="28"/>
  <c r="DR56" i="28" s="1"/>
  <c r="DQ40" i="28"/>
  <c r="DQ56" i="28" s="1"/>
  <c r="DP40" i="28"/>
  <c r="DP56" i="28" s="1"/>
  <c r="DO40" i="28"/>
  <c r="DO56" i="28" s="1"/>
  <c r="DN40" i="28"/>
  <c r="DN56" i="28" s="1"/>
  <c r="DM40" i="28"/>
  <c r="DM55" i="28" s="1"/>
  <c r="DL40" i="28"/>
  <c r="DL56" i="28" s="1"/>
  <c r="DS39" i="28"/>
  <c r="DS54" i="28" s="1"/>
  <c r="DR39" i="28"/>
  <c r="DR54" i="28" s="1"/>
  <c r="DQ39" i="28"/>
  <c r="DQ54" i="28" s="1"/>
  <c r="DP39" i="28"/>
  <c r="DP54" i="28" s="1"/>
  <c r="DO39" i="28"/>
  <c r="DO54" i="28" s="1"/>
  <c r="DN39" i="28"/>
  <c r="DN54" i="28" s="1"/>
  <c r="DM39" i="28"/>
  <c r="DL39" i="28"/>
  <c r="DL54" i="28" s="1"/>
  <c r="DS38" i="28"/>
  <c r="DS53" i="28" s="1"/>
  <c r="DR38" i="28"/>
  <c r="DR53" i="28" s="1"/>
  <c r="DQ38" i="28"/>
  <c r="DQ53" i="28" s="1"/>
  <c r="DP38" i="28"/>
  <c r="DP53" i="28" s="1"/>
  <c r="DO38" i="28"/>
  <c r="DO53" i="28" s="1"/>
  <c r="DN38" i="28"/>
  <c r="DN53" i="28" s="1"/>
  <c r="DM38" i="28"/>
  <c r="DM53" i="28" s="1"/>
  <c r="DL38" i="28"/>
  <c r="DL53" i="28" s="1"/>
  <c r="DS37" i="28"/>
  <c r="DS52" i="28" s="1"/>
  <c r="DR37" i="28"/>
  <c r="DR52" i="28" s="1"/>
  <c r="DQ37" i="28"/>
  <c r="DQ52" i="28" s="1"/>
  <c r="DP37" i="28"/>
  <c r="DP52" i="28" s="1"/>
  <c r="DO37" i="28"/>
  <c r="DO52" i="28" s="1"/>
  <c r="DN37" i="28"/>
  <c r="DN52" i="28" s="1"/>
  <c r="DM37" i="28"/>
  <c r="DM52" i="28" s="1"/>
  <c r="DL37" i="28"/>
  <c r="DL51" i="28" s="1"/>
  <c r="K43" i="24"/>
  <c r="L43" i="24"/>
  <c r="AK43" i="24"/>
  <c r="AL43" i="24"/>
  <c r="AM43" i="24"/>
  <c r="J43" i="24"/>
  <c r="D43" i="24"/>
  <c r="K42" i="24"/>
  <c r="L42" i="24"/>
  <c r="AK42" i="24"/>
  <c r="AL42" i="24"/>
  <c r="AM42" i="24"/>
  <c r="J42" i="24"/>
  <c r="G42" i="24"/>
  <c r="D42" i="24"/>
  <c r="H42" i="24"/>
  <c r="M25" i="24"/>
  <c r="N25" i="24"/>
  <c r="O25" i="24"/>
  <c r="P25" i="24"/>
  <c r="Q25" i="24"/>
  <c r="R25" i="24"/>
  <c r="S25" i="24"/>
  <c r="T25" i="24"/>
  <c r="U25" i="24"/>
  <c r="V25" i="24"/>
  <c r="W25" i="24"/>
  <c r="X25" i="24"/>
  <c r="Y25" i="24"/>
  <c r="Z25" i="24"/>
  <c r="AA25" i="24"/>
  <c r="AB25" i="24"/>
  <c r="AC25" i="24"/>
  <c r="AD25" i="24"/>
  <c r="AE25" i="24"/>
  <c r="AF25" i="24"/>
  <c r="AG25" i="24"/>
  <c r="AH25" i="24"/>
  <c r="AI25" i="24"/>
  <c r="AJ25" i="24"/>
  <c r="M26" i="24"/>
  <c r="N26" i="24"/>
  <c r="O26" i="24"/>
  <c r="P26" i="24"/>
  <c r="Q26" i="24"/>
  <c r="R26" i="24"/>
  <c r="S26" i="24"/>
  <c r="T26" i="24"/>
  <c r="U26" i="24"/>
  <c r="V26" i="24"/>
  <c r="W26" i="24"/>
  <c r="X26" i="24"/>
  <c r="Y26" i="24"/>
  <c r="Z26" i="24"/>
  <c r="AA26" i="24"/>
  <c r="AB26" i="24"/>
  <c r="AC26" i="24"/>
  <c r="AD26" i="24"/>
  <c r="AE26" i="24"/>
  <c r="AF26" i="24"/>
  <c r="AG26" i="24"/>
  <c r="AH26" i="24"/>
  <c r="AI26" i="24"/>
  <c r="AJ26" i="24"/>
  <c r="M27" i="24"/>
  <c r="N27" i="24"/>
  <c r="O27" i="24"/>
  <c r="P27" i="24"/>
  <c r="Q27" i="24"/>
  <c r="R27" i="24"/>
  <c r="S27" i="24"/>
  <c r="T27" i="24"/>
  <c r="U27" i="24"/>
  <c r="V27" i="24"/>
  <c r="W27" i="24"/>
  <c r="X27" i="24"/>
  <c r="Y27" i="24"/>
  <c r="Z27" i="24"/>
  <c r="AA27" i="24"/>
  <c r="AB27" i="24"/>
  <c r="AC27" i="24"/>
  <c r="AD27" i="24"/>
  <c r="AE27" i="24"/>
  <c r="AF27" i="24"/>
  <c r="AG27" i="24"/>
  <c r="AH27" i="24"/>
  <c r="AI27" i="24"/>
  <c r="AJ27" i="24"/>
  <c r="M28" i="24"/>
  <c r="N28" i="24"/>
  <c r="O28" i="24"/>
  <c r="P28" i="24"/>
  <c r="Q28" i="24"/>
  <c r="R28" i="24"/>
  <c r="S28" i="24"/>
  <c r="T28" i="24"/>
  <c r="U28" i="24"/>
  <c r="V28" i="24"/>
  <c r="W28" i="24"/>
  <c r="X28" i="24"/>
  <c r="Y28" i="24"/>
  <c r="Z28" i="24"/>
  <c r="AA28" i="24"/>
  <c r="AB28" i="24"/>
  <c r="AC28" i="24"/>
  <c r="AD28" i="24"/>
  <c r="AE28" i="24"/>
  <c r="AF28" i="24"/>
  <c r="AG28" i="24"/>
  <c r="AH28" i="24"/>
  <c r="AI28" i="24"/>
  <c r="AJ28" i="24"/>
  <c r="M29" i="24"/>
  <c r="N29" i="24"/>
  <c r="O29" i="24"/>
  <c r="P29" i="24"/>
  <c r="Q29" i="24"/>
  <c r="R29" i="24"/>
  <c r="S29" i="24"/>
  <c r="T29" i="24"/>
  <c r="U29" i="24"/>
  <c r="V29" i="24"/>
  <c r="W29" i="24"/>
  <c r="X29" i="24"/>
  <c r="Y29" i="24"/>
  <c r="Z29" i="24"/>
  <c r="AA29" i="24"/>
  <c r="AB29" i="24"/>
  <c r="AC29" i="24"/>
  <c r="AD29" i="24"/>
  <c r="AE29" i="24"/>
  <c r="AF29" i="24"/>
  <c r="AG29" i="24"/>
  <c r="AH29" i="24"/>
  <c r="AI29" i="24"/>
  <c r="AJ29" i="24"/>
  <c r="E25" i="24"/>
  <c r="E26" i="24"/>
  <c r="E27" i="24"/>
  <c r="E28" i="24"/>
  <c r="E29" i="24"/>
  <c r="C25" i="24"/>
  <c r="C26" i="24"/>
  <c r="C27" i="24"/>
  <c r="C28" i="24"/>
  <c r="C29" i="24"/>
  <c r="N24" i="24"/>
  <c r="O24" i="24"/>
  <c r="P24" i="24"/>
  <c r="Q24" i="24"/>
  <c r="R24" i="24"/>
  <c r="S24" i="24"/>
  <c r="T24" i="24"/>
  <c r="U24" i="24"/>
  <c r="V24" i="24"/>
  <c r="W24" i="24"/>
  <c r="X24" i="24"/>
  <c r="Y24" i="24"/>
  <c r="Z24" i="24"/>
  <c r="AA24" i="24"/>
  <c r="AB24" i="24"/>
  <c r="AC24" i="24"/>
  <c r="AD24" i="24"/>
  <c r="AE24" i="24"/>
  <c r="AF24" i="24"/>
  <c r="AG24" i="24"/>
  <c r="AH24" i="24"/>
  <c r="AI24" i="24"/>
  <c r="AJ24" i="24"/>
  <c r="M24" i="24"/>
  <c r="E24" i="24"/>
  <c r="C24" i="24"/>
  <c r="M23" i="24"/>
  <c r="N23" i="24"/>
  <c r="O23" i="24"/>
  <c r="P23" i="24"/>
  <c r="Q23" i="24"/>
  <c r="R23" i="24"/>
  <c r="S23" i="24"/>
  <c r="T23" i="24"/>
  <c r="U23" i="24"/>
  <c r="V23" i="24"/>
  <c r="W23" i="24"/>
  <c r="X23" i="24"/>
  <c r="Y23" i="24"/>
  <c r="Z23" i="24"/>
  <c r="AA23" i="24"/>
  <c r="AB23" i="24"/>
  <c r="AC23" i="24"/>
  <c r="AD23" i="24"/>
  <c r="AE23" i="24"/>
  <c r="AF23" i="24"/>
  <c r="AG23" i="24"/>
  <c r="AH23" i="24"/>
  <c r="AI23" i="24"/>
  <c r="AJ23" i="24"/>
  <c r="C23" i="24"/>
  <c r="E23" i="24"/>
  <c r="N20" i="24"/>
  <c r="N42" i="24" s="1"/>
  <c r="O20" i="24"/>
  <c r="O42" i="24" s="1"/>
  <c r="P20" i="24"/>
  <c r="P42" i="24" s="1"/>
  <c r="Q20" i="24"/>
  <c r="Q42" i="24" s="1"/>
  <c r="R20" i="24"/>
  <c r="R42" i="24" s="1"/>
  <c r="S20" i="24"/>
  <c r="S42" i="24" s="1"/>
  <c r="T20" i="24"/>
  <c r="T42" i="24" s="1"/>
  <c r="U20" i="24"/>
  <c r="U42" i="24" s="1"/>
  <c r="V20" i="24"/>
  <c r="V42" i="24" s="1"/>
  <c r="W20" i="24"/>
  <c r="W42" i="24" s="1"/>
  <c r="X20" i="24"/>
  <c r="X42" i="24" s="1"/>
  <c r="Y20" i="24"/>
  <c r="Y42" i="24" s="1"/>
  <c r="Z20" i="24"/>
  <c r="Z42" i="24" s="1"/>
  <c r="AA20" i="24"/>
  <c r="AA42" i="24" s="1"/>
  <c r="AB20" i="24"/>
  <c r="AB42" i="24" s="1"/>
  <c r="AC20" i="24"/>
  <c r="AC42" i="24" s="1"/>
  <c r="AD20" i="24"/>
  <c r="AD42" i="24" s="1"/>
  <c r="AE20" i="24"/>
  <c r="AE42" i="24" s="1"/>
  <c r="AF20" i="24"/>
  <c r="AF42" i="24" s="1"/>
  <c r="AG20" i="24"/>
  <c r="AG42" i="24" s="1"/>
  <c r="AH20" i="24"/>
  <c r="AH42" i="24" s="1"/>
  <c r="AI20" i="24"/>
  <c r="AI42" i="24" s="1"/>
  <c r="AJ20" i="24"/>
  <c r="AJ42" i="24" s="1"/>
  <c r="N21" i="24"/>
  <c r="O21" i="24"/>
  <c r="P21" i="24"/>
  <c r="Q21" i="24"/>
  <c r="R21" i="24"/>
  <c r="S21" i="24"/>
  <c r="T21" i="24"/>
  <c r="U21" i="24"/>
  <c r="V21" i="24"/>
  <c r="W21" i="24"/>
  <c r="X21" i="24"/>
  <c r="Y21" i="24"/>
  <c r="Z21" i="24"/>
  <c r="AA21" i="24"/>
  <c r="AB21" i="24"/>
  <c r="AC21" i="24"/>
  <c r="AD21" i="24"/>
  <c r="AE21" i="24"/>
  <c r="AF21" i="24"/>
  <c r="AG21" i="24"/>
  <c r="AH21" i="24"/>
  <c r="AI21" i="24"/>
  <c r="AJ21" i="24"/>
  <c r="N22" i="24"/>
  <c r="O22" i="24"/>
  <c r="P22" i="24"/>
  <c r="Q22" i="24"/>
  <c r="R22" i="24"/>
  <c r="S22" i="24"/>
  <c r="T22" i="24"/>
  <c r="U22" i="24"/>
  <c r="V22" i="24"/>
  <c r="W22" i="24"/>
  <c r="X22" i="24"/>
  <c r="Y22" i="24"/>
  <c r="Z22" i="24"/>
  <c r="AA22" i="24"/>
  <c r="AB22" i="24"/>
  <c r="AC22" i="24"/>
  <c r="AD22" i="24"/>
  <c r="AE22" i="24"/>
  <c r="AF22" i="24"/>
  <c r="AG22" i="24"/>
  <c r="AH22" i="24"/>
  <c r="AI22" i="24"/>
  <c r="AJ22" i="24"/>
  <c r="M21" i="24"/>
  <c r="M22" i="24"/>
  <c r="M20" i="24"/>
  <c r="M42" i="24" s="1"/>
  <c r="E21" i="24"/>
  <c r="E22" i="24"/>
  <c r="E20" i="24"/>
  <c r="C21" i="24"/>
  <c r="C22" i="24"/>
  <c r="C20" i="24"/>
  <c r="C42" i="24" s="1"/>
  <c r="E19" i="24"/>
  <c r="E18" i="24"/>
  <c r="C19" i="24"/>
  <c r="C18" i="24"/>
  <c r="N16" i="24"/>
  <c r="O16" i="24"/>
  <c r="P16" i="24"/>
  <c r="Q16" i="24"/>
  <c r="R16" i="24"/>
  <c r="S16" i="24"/>
  <c r="T16" i="24"/>
  <c r="U16" i="24"/>
  <c r="V16" i="24"/>
  <c r="W16" i="24"/>
  <c r="X16" i="24"/>
  <c r="Y16" i="24"/>
  <c r="Z16" i="24"/>
  <c r="AA16" i="24"/>
  <c r="AB16" i="24"/>
  <c r="AC16" i="24"/>
  <c r="AD16" i="24"/>
  <c r="AE16" i="24"/>
  <c r="AF16" i="24"/>
  <c r="AG16" i="24"/>
  <c r="AH16" i="24"/>
  <c r="AI16" i="24"/>
  <c r="AJ16" i="24"/>
  <c r="N17" i="24"/>
  <c r="O17" i="24"/>
  <c r="P17" i="24"/>
  <c r="Q17" i="24"/>
  <c r="R17" i="24"/>
  <c r="S17" i="24"/>
  <c r="T17" i="24"/>
  <c r="U17" i="24"/>
  <c r="V17" i="24"/>
  <c r="W17" i="24"/>
  <c r="X17" i="24"/>
  <c r="Y17" i="24"/>
  <c r="Z17" i="24"/>
  <c r="AA17" i="24"/>
  <c r="AB17" i="24"/>
  <c r="AC17" i="24"/>
  <c r="AD17" i="24"/>
  <c r="AE17" i="24"/>
  <c r="AF17" i="24"/>
  <c r="AG17" i="24"/>
  <c r="AH17" i="24"/>
  <c r="AI17" i="24"/>
  <c r="AJ17" i="24"/>
  <c r="M17" i="24"/>
  <c r="M16" i="24"/>
  <c r="E17" i="24"/>
  <c r="E16" i="24"/>
  <c r="C17" i="24"/>
  <c r="C16" i="24"/>
  <c r="N13" i="24"/>
  <c r="O13" i="24"/>
  <c r="P13" i="24"/>
  <c r="Q13" i="24"/>
  <c r="R13" i="24"/>
  <c r="S13" i="24"/>
  <c r="T13" i="24"/>
  <c r="U13" i="24"/>
  <c r="V13" i="24"/>
  <c r="W13" i="24"/>
  <c r="X13" i="24"/>
  <c r="Y13" i="24"/>
  <c r="Z13" i="24"/>
  <c r="AA13" i="24"/>
  <c r="AB13" i="24"/>
  <c r="AC13" i="24"/>
  <c r="AD13" i="24"/>
  <c r="AE13" i="24"/>
  <c r="AF13" i="24"/>
  <c r="AG13" i="24"/>
  <c r="AH13" i="24"/>
  <c r="AI13" i="24"/>
  <c r="AJ13" i="24"/>
  <c r="N14" i="24"/>
  <c r="O14" i="24"/>
  <c r="P14" i="24"/>
  <c r="Q14" i="24"/>
  <c r="R14" i="24"/>
  <c r="S14" i="24"/>
  <c r="T14" i="24"/>
  <c r="U14" i="24"/>
  <c r="V14" i="24"/>
  <c r="W14" i="24"/>
  <c r="X14" i="24"/>
  <c r="Y14" i="24"/>
  <c r="Z14" i="24"/>
  <c r="AA14" i="24"/>
  <c r="AB14" i="24"/>
  <c r="AC14" i="24"/>
  <c r="AD14" i="24"/>
  <c r="AE14" i="24"/>
  <c r="AF14" i="24"/>
  <c r="AG14" i="24"/>
  <c r="AH14" i="24"/>
  <c r="AI14" i="24"/>
  <c r="AJ14" i="24"/>
  <c r="N15" i="24"/>
  <c r="O15" i="24"/>
  <c r="P15" i="24"/>
  <c r="Q15" i="24"/>
  <c r="R15" i="24"/>
  <c r="S15" i="24"/>
  <c r="T15" i="24"/>
  <c r="U15" i="24"/>
  <c r="V15" i="24"/>
  <c r="W15" i="24"/>
  <c r="X15" i="24"/>
  <c r="Y15" i="24"/>
  <c r="Z15" i="24"/>
  <c r="AA15" i="24"/>
  <c r="AB15" i="24"/>
  <c r="AC15" i="24"/>
  <c r="AD15" i="24"/>
  <c r="AE15" i="24"/>
  <c r="AF15" i="24"/>
  <c r="AG15" i="24"/>
  <c r="AH15" i="24"/>
  <c r="AI15" i="24"/>
  <c r="AJ15" i="24"/>
  <c r="M15" i="24"/>
  <c r="M14" i="24"/>
  <c r="M13" i="24"/>
  <c r="E14" i="24"/>
  <c r="E15" i="24"/>
  <c r="E13" i="24"/>
  <c r="C15" i="24"/>
  <c r="C14" i="24"/>
  <c r="C13" i="24"/>
  <c r="N12" i="24"/>
  <c r="O12" i="24"/>
  <c r="P12" i="24"/>
  <c r="Q12" i="24"/>
  <c r="R12" i="24"/>
  <c r="S12" i="24"/>
  <c r="T12" i="24"/>
  <c r="U12" i="24"/>
  <c r="V12" i="24"/>
  <c r="W12" i="24"/>
  <c r="X12" i="24"/>
  <c r="Y12" i="24"/>
  <c r="Z12" i="24"/>
  <c r="AA12" i="24"/>
  <c r="AB12" i="24"/>
  <c r="AC12" i="24"/>
  <c r="AD12" i="24"/>
  <c r="AE12" i="24"/>
  <c r="AF12" i="24"/>
  <c r="AG12" i="24"/>
  <c r="AH12" i="24"/>
  <c r="AI12" i="24"/>
  <c r="AJ12" i="24"/>
  <c r="M12" i="24"/>
  <c r="E12" i="24"/>
  <c r="C12" i="24"/>
  <c r="N10" i="24"/>
  <c r="N43" i="24" s="1"/>
  <c r="O10" i="24"/>
  <c r="O43" i="24" s="1"/>
  <c r="P10" i="24"/>
  <c r="P43" i="24" s="1"/>
  <c r="Q10" i="24"/>
  <c r="Q43" i="24" s="1"/>
  <c r="R10" i="24"/>
  <c r="R43" i="24" s="1"/>
  <c r="S10" i="24"/>
  <c r="S43" i="24" s="1"/>
  <c r="T10" i="24"/>
  <c r="T43" i="24" s="1"/>
  <c r="U10" i="24"/>
  <c r="U43" i="24" s="1"/>
  <c r="V10" i="24"/>
  <c r="V43" i="24" s="1"/>
  <c r="W10" i="24"/>
  <c r="W43" i="24" s="1"/>
  <c r="X10" i="24"/>
  <c r="X43" i="24" s="1"/>
  <c r="Y10" i="24"/>
  <c r="Y43" i="24" s="1"/>
  <c r="Z10" i="24"/>
  <c r="Z43" i="24" s="1"/>
  <c r="AA10" i="24"/>
  <c r="AA43" i="24" s="1"/>
  <c r="AB10" i="24"/>
  <c r="AB43" i="24" s="1"/>
  <c r="AC10" i="24"/>
  <c r="AC43" i="24" s="1"/>
  <c r="AD10" i="24"/>
  <c r="AD43" i="24" s="1"/>
  <c r="AE10" i="24"/>
  <c r="AE43" i="24" s="1"/>
  <c r="AF10" i="24"/>
  <c r="AF43" i="24" s="1"/>
  <c r="AG10" i="24"/>
  <c r="AG43" i="24" s="1"/>
  <c r="AH10" i="24"/>
  <c r="AH43" i="24" s="1"/>
  <c r="AI10" i="24"/>
  <c r="AI43" i="24" s="1"/>
  <c r="AJ10" i="24"/>
  <c r="AJ43" i="24" s="1"/>
  <c r="N11" i="24"/>
  <c r="O11" i="24"/>
  <c r="P11" i="24"/>
  <c r="Q11" i="24"/>
  <c r="R11" i="24"/>
  <c r="S11" i="24"/>
  <c r="T11" i="24"/>
  <c r="U11" i="24"/>
  <c r="V11" i="24"/>
  <c r="W11" i="24"/>
  <c r="X11" i="24"/>
  <c r="Y11" i="24"/>
  <c r="Z11" i="24"/>
  <c r="AA11" i="24"/>
  <c r="AB11" i="24"/>
  <c r="AC11" i="24"/>
  <c r="AD11" i="24"/>
  <c r="AE11" i="24"/>
  <c r="AF11" i="24"/>
  <c r="AG11" i="24"/>
  <c r="AH11" i="24"/>
  <c r="AI11" i="24"/>
  <c r="AJ11" i="24"/>
  <c r="M11" i="24"/>
  <c r="M10" i="24"/>
  <c r="M43" i="24" s="1"/>
  <c r="E11" i="24"/>
  <c r="C11" i="24"/>
  <c r="E10" i="24"/>
  <c r="C10" i="24"/>
  <c r="C43" i="24" s="1"/>
  <c r="F9" i="24"/>
  <c r="C9" i="24"/>
  <c r="E9" i="24"/>
  <c r="F8" i="24"/>
  <c r="E8" i="24"/>
  <c r="C8" i="24"/>
  <c r="EN59" i="28" l="1"/>
  <c r="GB52" i="28"/>
  <c r="GA57" i="28"/>
  <c r="GB62" i="28"/>
  <c r="GB58" i="28"/>
  <c r="GB56" i="28"/>
  <c r="GC58" i="28"/>
  <c r="GD61" i="28"/>
  <c r="FY62" i="28"/>
  <c r="GC59" i="28"/>
  <c r="GD60" i="28"/>
  <c r="FY51" i="28"/>
  <c r="FY55" i="28"/>
  <c r="FY59" i="28"/>
  <c r="FZ51" i="28"/>
  <c r="FZ55" i="28"/>
  <c r="FZ59" i="28"/>
  <c r="GA51" i="28"/>
  <c r="GA55" i="28"/>
  <c r="GA59" i="28"/>
  <c r="GC51" i="28"/>
  <c r="GC55" i="28"/>
  <c r="GD51" i="28"/>
  <c r="GD56" i="28"/>
  <c r="GB51" i="28"/>
  <c r="GB55" i="28"/>
  <c r="GB59" i="28"/>
  <c r="GE51" i="28"/>
  <c r="GE55" i="28"/>
  <c r="GE59" i="28"/>
  <c r="GF51" i="28"/>
  <c r="GF55" i="28"/>
  <c r="GF59" i="28"/>
  <c r="FL54" i="28"/>
  <c r="FL58" i="28"/>
  <c r="FL51" i="28"/>
  <c r="FL55" i="28"/>
  <c r="FL59" i="28"/>
  <c r="FM51" i="28"/>
  <c r="FM55" i="28"/>
  <c r="FM59" i="28"/>
  <c r="FN51" i="28"/>
  <c r="FN55" i="28"/>
  <c r="FO51" i="28"/>
  <c r="FO55" i="28"/>
  <c r="FO59" i="28"/>
  <c r="FN59" i="28"/>
  <c r="FP51" i="28"/>
  <c r="FP55" i="28"/>
  <c r="FP59" i="28"/>
  <c r="FQ51" i="28"/>
  <c r="FQ55" i="28"/>
  <c r="FQ59" i="28"/>
  <c r="FR51" i="28"/>
  <c r="FR55" i="28"/>
  <c r="FR59" i="28"/>
  <c r="FS51" i="28"/>
  <c r="FS55" i="28"/>
  <c r="FS59" i="28"/>
  <c r="EY58" i="28"/>
  <c r="FF57" i="28"/>
  <c r="EY60" i="28"/>
  <c r="FD53" i="28"/>
  <c r="FF56" i="28"/>
  <c r="FE55" i="28"/>
  <c r="EY51" i="28"/>
  <c r="EY55" i="28"/>
  <c r="EY59" i="28"/>
  <c r="FE52" i="28"/>
  <c r="EZ51" i="28"/>
  <c r="EZ55" i="28"/>
  <c r="EZ59" i="28"/>
  <c r="FE59" i="28"/>
  <c r="FA51" i="28"/>
  <c r="FA55" i="28"/>
  <c r="FA59" i="28"/>
  <c r="FB51" i="28"/>
  <c r="FB55" i="28"/>
  <c r="FB59" i="28"/>
  <c r="FC51" i="28"/>
  <c r="FC55" i="28"/>
  <c r="FC59" i="28"/>
  <c r="FD51" i="28"/>
  <c r="FD55" i="28"/>
  <c r="FD59" i="28"/>
  <c r="FF51" i="28"/>
  <c r="FF55" i="28"/>
  <c r="FF59" i="28"/>
  <c r="EM53" i="28"/>
  <c r="EP54" i="28"/>
  <c r="ES53" i="28"/>
  <c r="DZ53" i="28"/>
  <c r="EB56" i="28"/>
  <c r="DM54" i="28"/>
  <c r="DN57" i="28"/>
  <c r="EL51" i="28"/>
  <c r="EL55" i="28"/>
  <c r="EL59" i="28"/>
  <c r="EM51" i="28"/>
  <c r="EM55" i="28"/>
  <c r="EM59" i="28"/>
  <c r="EN51" i="28"/>
  <c r="EN56" i="28"/>
  <c r="EO51" i="28"/>
  <c r="EO55" i="28"/>
  <c r="EO59" i="28"/>
  <c r="EP51" i="28"/>
  <c r="EP55" i="28"/>
  <c r="EP59" i="28"/>
  <c r="EQ51" i="28"/>
  <c r="EQ55" i="28"/>
  <c r="EQ59" i="28"/>
  <c r="ER51" i="28"/>
  <c r="ER55" i="28"/>
  <c r="ER59" i="28"/>
  <c r="ES51" i="28"/>
  <c r="ES55" i="28"/>
  <c r="ES59" i="28"/>
  <c r="DZ54" i="28"/>
  <c r="DZ57" i="28"/>
  <c r="DY55" i="28"/>
  <c r="DY60" i="28"/>
  <c r="DZ52" i="28"/>
  <c r="EA51" i="28"/>
  <c r="EA55" i="28"/>
  <c r="EA59" i="28"/>
  <c r="DY51" i="28"/>
  <c r="DZ55" i="28"/>
  <c r="EB51" i="28"/>
  <c r="EB55" i="28"/>
  <c r="EB59" i="28"/>
  <c r="EC51" i="28"/>
  <c r="EC55" i="28"/>
  <c r="EC59" i="28"/>
  <c r="DZ60" i="28"/>
  <c r="ED51" i="28"/>
  <c r="ED55" i="28"/>
  <c r="ED59" i="28"/>
  <c r="EE51" i="28"/>
  <c r="EE55" i="28"/>
  <c r="EE59" i="28"/>
  <c r="EF51" i="28"/>
  <c r="EF55" i="28"/>
  <c r="EF59" i="28"/>
  <c r="DM58" i="28"/>
  <c r="DL60" i="28"/>
  <c r="DL52" i="28"/>
  <c r="DL55" i="28"/>
  <c r="DM56" i="28"/>
  <c r="DM60" i="28"/>
  <c r="DN51" i="28"/>
  <c r="DN55" i="28"/>
  <c r="DN59" i="28"/>
  <c r="DO51" i="28"/>
  <c r="DO55" i="28"/>
  <c r="DO59" i="28"/>
  <c r="DQ51" i="28"/>
  <c r="DQ55" i="28"/>
  <c r="DQ59" i="28"/>
  <c r="DM51" i="28"/>
  <c r="DP51" i="28"/>
  <c r="DP55" i="28"/>
  <c r="DP59" i="28"/>
  <c r="DR51" i="28"/>
  <c r="DR55" i="28"/>
  <c r="DR59" i="28"/>
  <c r="DS51" i="28"/>
  <c r="DS55" i="28"/>
  <c r="DS59" i="28"/>
  <c r="K8" i="27"/>
  <c r="K21" i="27" s="1"/>
  <c r="L8" i="27"/>
  <c r="L21" i="27" s="1"/>
  <c r="M8" i="27"/>
  <c r="M21" i="27" s="1"/>
  <c r="N8" i="27"/>
  <c r="N21" i="27" s="1"/>
  <c r="O8" i="27"/>
  <c r="O21" i="27" s="1"/>
  <c r="P8" i="27"/>
  <c r="P21" i="27" s="1"/>
  <c r="Q8" i="27"/>
  <c r="Q21" i="27" s="1"/>
  <c r="R8" i="27"/>
  <c r="R21" i="27" s="1"/>
  <c r="S8" i="27"/>
  <c r="S21" i="27" s="1"/>
  <c r="T8" i="27"/>
  <c r="T21" i="27" s="1"/>
  <c r="U8" i="27"/>
  <c r="U21" i="27" s="1"/>
  <c r="V8" i="27"/>
  <c r="V21" i="27" s="1"/>
  <c r="W8" i="27"/>
  <c r="W21" i="27" s="1"/>
  <c r="X8" i="27"/>
  <c r="X21" i="27" s="1"/>
  <c r="Y8" i="27"/>
  <c r="Y21" i="27" s="1"/>
  <c r="Z8" i="27"/>
  <c r="Z21" i="27" s="1"/>
  <c r="AA8" i="27"/>
  <c r="AA21" i="27" s="1"/>
  <c r="AB8" i="27"/>
  <c r="AB21" i="27" s="1"/>
  <c r="AC8" i="27"/>
  <c r="AC21" i="27" s="1"/>
  <c r="AD8" i="27"/>
  <c r="AD21" i="27" s="1"/>
  <c r="AE8" i="27"/>
  <c r="AE21" i="27" s="1"/>
  <c r="AF8" i="27"/>
  <c r="AF21" i="27" s="1"/>
  <c r="AG8" i="27"/>
  <c r="AG21" i="27" s="1"/>
  <c r="AH8" i="27"/>
  <c r="AH21" i="27" s="1"/>
  <c r="AI8" i="27"/>
  <c r="AI21" i="27" s="1"/>
  <c r="AJ8" i="27"/>
  <c r="AJ21" i="27" s="1"/>
  <c r="AK8" i="27"/>
  <c r="AK21" i="27" s="1"/>
  <c r="AL8" i="27"/>
  <c r="AL21" i="27" s="1"/>
  <c r="AM8" i="27"/>
  <c r="AM21" i="27" s="1"/>
  <c r="K9" i="27"/>
  <c r="K22" i="27" s="1"/>
  <c r="L9" i="27"/>
  <c r="L22" i="27" s="1"/>
  <c r="M9" i="27"/>
  <c r="M22" i="27" s="1"/>
  <c r="N9" i="27"/>
  <c r="N22" i="27" s="1"/>
  <c r="O9" i="27"/>
  <c r="O22" i="27" s="1"/>
  <c r="P9" i="27"/>
  <c r="P22" i="27" s="1"/>
  <c r="Q9" i="27"/>
  <c r="Q22" i="27" s="1"/>
  <c r="R9" i="27"/>
  <c r="R22" i="27" s="1"/>
  <c r="S9" i="27"/>
  <c r="S22" i="27" s="1"/>
  <c r="T9" i="27"/>
  <c r="T22" i="27" s="1"/>
  <c r="U9" i="27"/>
  <c r="U22" i="27" s="1"/>
  <c r="V9" i="27"/>
  <c r="V22" i="27" s="1"/>
  <c r="W9" i="27"/>
  <c r="W22" i="27" s="1"/>
  <c r="X9" i="27"/>
  <c r="X22" i="27" s="1"/>
  <c r="Y9" i="27"/>
  <c r="Y22" i="27" s="1"/>
  <c r="Z9" i="27"/>
  <c r="Z22" i="27" s="1"/>
  <c r="AA9" i="27"/>
  <c r="AA22" i="27" s="1"/>
  <c r="AB9" i="27"/>
  <c r="AB22" i="27" s="1"/>
  <c r="AC9" i="27"/>
  <c r="AC22" i="27" s="1"/>
  <c r="AD9" i="27"/>
  <c r="AD22" i="27" s="1"/>
  <c r="AE9" i="27"/>
  <c r="AE22" i="27" s="1"/>
  <c r="AF9" i="27"/>
  <c r="AF22" i="27" s="1"/>
  <c r="AG9" i="27"/>
  <c r="AG22" i="27" s="1"/>
  <c r="AH9" i="27"/>
  <c r="AH22" i="27" s="1"/>
  <c r="AI9" i="27"/>
  <c r="AI22" i="27" s="1"/>
  <c r="AJ9" i="27"/>
  <c r="AJ22" i="27" s="1"/>
  <c r="AK9" i="27"/>
  <c r="AK22" i="27" s="1"/>
  <c r="AL9" i="27"/>
  <c r="AL22" i="27" s="1"/>
  <c r="AM9" i="27"/>
  <c r="AM22" i="27" s="1"/>
  <c r="K10" i="27"/>
  <c r="K23" i="27" s="1"/>
  <c r="L10" i="27"/>
  <c r="L23" i="27" s="1"/>
  <c r="M10" i="27"/>
  <c r="M23" i="27" s="1"/>
  <c r="N10" i="27"/>
  <c r="N23" i="27" s="1"/>
  <c r="O10" i="27"/>
  <c r="O23" i="27" s="1"/>
  <c r="P10" i="27"/>
  <c r="P23" i="27" s="1"/>
  <c r="Q10" i="27"/>
  <c r="Q23" i="27" s="1"/>
  <c r="R10" i="27"/>
  <c r="R23" i="27" s="1"/>
  <c r="S10" i="27"/>
  <c r="S23" i="27" s="1"/>
  <c r="T10" i="27"/>
  <c r="T23" i="27" s="1"/>
  <c r="U10" i="27"/>
  <c r="U23" i="27" s="1"/>
  <c r="V10" i="27"/>
  <c r="V23" i="27" s="1"/>
  <c r="W10" i="27"/>
  <c r="W23" i="27" s="1"/>
  <c r="X10" i="27"/>
  <c r="X23" i="27" s="1"/>
  <c r="Y10" i="27"/>
  <c r="Y23" i="27" s="1"/>
  <c r="Z10" i="27"/>
  <c r="Z23" i="27" s="1"/>
  <c r="AA10" i="27"/>
  <c r="AA23" i="27" s="1"/>
  <c r="AB10" i="27"/>
  <c r="AB23" i="27" s="1"/>
  <c r="AC10" i="27"/>
  <c r="AC23" i="27" s="1"/>
  <c r="AD10" i="27"/>
  <c r="AD23" i="27" s="1"/>
  <c r="AE10" i="27"/>
  <c r="AE23" i="27" s="1"/>
  <c r="AF10" i="27"/>
  <c r="AF23" i="27" s="1"/>
  <c r="AG10" i="27"/>
  <c r="AG23" i="27" s="1"/>
  <c r="AH10" i="27"/>
  <c r="AH23" i="27" s="1"/>
  <c r="AI10" i="27"/>
  <c r="AI23" i="27" s="1"/>
  <c r="AJ10" i="27"/>
  <c r="AJ23" i="27" s="1"/>
  <c r="AK10" i="27"/>
  <c r="AK23" i="27" s="1"/>
  <c r="AL10" i="27"/>
  <c r="AL23" i="27" s="1"/>
  <c r="AM10" i="27"/>
  <c r="AM23" i="27" s="1"/>
  <c r="K11" i="27"/>
  <c r="K24" i="27" s="1"/>
  <c r="L11" i="27"/>
  <c r="L24" i="27" s="1"/>
  <c r="M11" i="27"/>
  <c r="M24" i="27" s="1"/>
  <c r="N11" i="27"/>
  <c r="N24" i="27" s="1"/>
  <c r="O11" i="27"/>
  <c r="O24" i="27" s="1"/>
  <c r="P11" i="27"/>
  <c r="P24" i="27" s="1"/>
  <c r="Q11" i="27"/>
  <c r="Q24" i="27" s="1"/>
  <c r="R11" i="27"/>
  <c r="R24" i="27" s="1"/>
  <c r="S11" i="27"/>
  <c r="S24" i="27" s="1"/>
  <c r="T11" i="27"/>
  <c r="T24" i="27" s="1"/>
  <c r="U11" i="27"/>
  <c r="U24" i="27" s="1"/>
  <c r="V11" i="27"/>
  <c r="V24" i="27" s="1"/>
  <c r="W11" i="27"/>
  <c r="W24" i="27" s="1"/>
  <c r="X11" i="27"/>
  <c r="X24" i="27" s="1"/>
  <c r="Y11" i="27"/>
  <c r="Y24" i="27" s="1"/>
  <c r="Z11" i="27"/>
  <c r="Z24" i="27" s="1"/>
  <c r="AA11" i="27"/>
  <c r="AA24" i="27" s="1"/>
  <c r="AB11" i="27"/>
  <c r="AB24" i="27" s="1"/>
  <c r="AC11" i="27"/>
  <c r="AC24" i="27" s="1"/>
  <c r="AD11" i="27"/>
  <c r="AD24" i="27" s="1"/>
  <c r="AE11" i="27"/>
  <c r="AE24" i="27" s="1"/>
  <c r="AF11" i="27"/>
  <c r="AF24" i="27" s="1"/>
  <c r="AG11" i="27"/>
  <c r="AG24" i="27" s="1"/>
  <c r="AH11" i="27"/>
  <c r="AH24" i="27" s="1"/>
  <c r="AI11" i="27"/>
  <c r="AI24" i="27" s="1"/>
  <c r="AJ11" i="27"/>
  <c r="AJ24" i="27" s="1"/>
  <c r="AK11" i="27"/>
  <c r="AK24" i="27" s="1"/>
  <c r="AL11" i="27"/>
  <c r="AL24" i="27" s="1"/>
  <c r="AM11" i="27"/>
  <c r="AM24" i="27" s="1"/>
  <c r="J9" i="27"/>
  <c r="J22" i="27" s="1"/>
  <c r="J10" i="27"/>
  <c r="J23" i="27" s="1"/>
  <c r="J11" i="27"/>
  <c r="J24" i="27" s="1"/>
  <c r="J8" i="27"/>
  <c r="J21" i="27" s="1"/>
  <c r="F9" i="27"/>
  <c r="F22" i="27" s="1"/>
  <c r="F10" i="27"/>
  <c r="F23" i="27" s="1"/>
  <c r="F11" i="27"/>
  <c r="F24" i="27" s="1"/>
  <c r="F8" i="27"/>
  <c r="F21" i="27" s="1"/>
  <c r="H9" i="27"/>
  <c r="H10" i="27"/>
  <c r="H11" i="27"/>
  <c r="H8" i="27"/>
  <c r="E9" i="27"/>
  <c r="E22" i="27" s="1"/>
  <c r="E10" i="27"/>
  <c r="E23" i="27" s="1"/>
  <c r="E11" i="27"/>
  <c r="E24" i="27" s="1"/>
  <c r="E8" i="27"/>
  <c r="B21" i="27" s="1"/>
  <c r="C9" i="27"/>
  <c r="C22" i="27" s="1"/>
  <c r="C10" i="27"/>
  <c r="C23" i="27" s="1"/>
  <c r="C11" i="27"/>
  <c r="C24" i="27" s="1"/>
  <c r="C8" i="27"/>
  <c r="C21" i="27" s="1"/>
  <c r="AK29" i="26"/>
  <c r="AL29" i="26"/>
  <c r="AM29" i="26"/>
  <c r="AM28" i="26"/>
  <c r="J29" i="26"/>
  <c r="K29" i="26"/>
  <c r="L29" i="26"/>
  <c r="C29" i="26"/>
  <c r="AM25" i="26"/>
  <c r="AM30" i="26" s="1"/>
  <c r="AL25" i="26"/>
  <c r="AL30" i="26" s="1"/>
  <c r="AK25" i="26"/>
  <c r="AK30" i="26" s="1"/>
  <c r="L25" i="26"/>
  <c r="L30" i="26" s="1"/>
  <c r="K25" i="26"/>
  <c r="K30" i="26" s="1"/>
  <c r="J25" i="26"/>
  <c r="J30" i="26" s="1"/>
  <c r="K23" i="26"/>
  <c r="K28" i="26" s="1"/>
  <c r="L23" i="26"/>
  <c r="L28" i="26" s="1"/>
  <c r="AK23" i="26"/>
  <c r="AK28" i="26" s="1"/>
  <c r="AL23" i="26"/>
  <c r="AL28" i="26" s="1"/>
  <c r="AM23" i="26"/>
  <c r="J23" i="26"/>
  <c r="J28" i="26" s="1"/>
  <c r="N8" i="26"/>
  <c r="N23" i="26" s="1"/>
  <c r="N28" i="26" s="1"/>
  <c r="O8" i="26"/>
  <c r="O23" i="26" s="1"/>
  <c r="O28" i="26" s="1"/>
  <c r="P8" i="26"/>
  <c r="P23" i="26" s="1"/>
  <c r="P28" i="26" s="1"/>
  <c r="Q8" i="26"/>
  <c r="Q23" i="26" s="1"/>
  <c r="Q28" i="26" s="1"/>
  <c r="R8" i="26"/>
  <c r="R23" i="26" s="1"/>
  <c r="R28" i="26" s="1"/>
  <c r="S8" i="26"/>
  <c r="S23" i="26" s="1"/>
  <c r="S28" i="26" s="1"/>
  <c r="T8" i="26"/>
  <c r="T23" i="26" s="1"/>
  <c r="T28" i="26" s="1"/>
  <c r="U8" i="26"/>
  <c r="U23" i="26" s="1"/>
  <c r="U28" i="26" s="1"/>
  <c r="V8" i="26"/>
  <c r="V23" i="26" s="1"/>
  <c r="V28" i="26" s="1"/>
  <c r="W8" i="26"/>
  <c r="W23" i="26" s="1"/>
  <c r="W28" i="26" s="1"/>
  <c r="X8" i="26"/>
  <c r="X23" i="26" s="1"/>
  <c r="X28" i="26" s="1"/>
  <c r="Y8" i="26"/>
  <c r="Y23" i="26" s="1"/>
  <c r="Y28" i="26" s="1"/>
  <c r="Z8" i="26"/>
  <c r="Z23" i="26" s="1"/>
  <c r="Z28" i="26" s="1"/>
  <c r="AA8" i="26"/>
  <c r="AA23" i="26" s="1"/>
  <c r="AA28" i="26" s="1"/>
  <c r="AB8" i="26"/>
  <c r="AB23" i="26" s="1"/>
  <c r="AB28" i="26" s="1"/>
  <c r="AC8" i="26"/>
  <c r="AC23" i="26" s="1"/>
  <c r="AC28" i="26" s="1"/>
  <c r="AD8" i="26"/>
  <c r="AD23" i="26" s="1"/>
  <c r="AD28" i="26" s="1"/>
  <c r="AE8" i="26"/>
  <c r="AE23" i="26" s="1"/>
  <c r="AE28" i="26" s="1"/>
  <c r="AF8" i="26"/>
  <c r="AF23" i="26" s="1"/>
  <c r="AF28" i="26" s="1"/>
  <c r="AG8" i="26"/>
  <c r="AG23" i="26" s="1"/>
  <c r="AG28" i="26" s="1"/>
  <c r="AH8" i="26"/>
  <c r="AH23" i="26" s="1"/>
  <c r="AH28" i="26" s="1"/>
  <c r="AI8" i="26"/>
  <c r="AI23" i="26" s="1"/>
  <c r="AI28" i="26" s="1"/>
  <c r="AJ8" i="26"/>
  <c r="AJ23" i="26" s="1"/>
  <c r="AJ28" i="26" s="1"/>
  <c r="N9" i="26"/>
  <c r="O9" i="26"/>
  <c r="P9" i="26"/>
  <c r="Q9" i="26"/>
  <c r="R9" i="26"/>
  <c r="S9" i="26"/>
  <c r="T9" i="26"/>
  <c r="U9" i="26"/>
  <c r="V9" i="26"/>
  <c r="W9" i="26"/>
  <c r="X9" i="26"/>
  <c r="Y9" i="26"/>
  <c r="Z9" i="26"/>
  <c r="AA9" i="26"/>
  <c r="AB9" i="26"/>
  <c r="AC9" i="26"/>
  <c r="AD9" i="26"/>
  <c r="AE9" i="26"/>
  <c r="AF9" i="26"/>
  <c r="AG9" i="26"/>
  <c r="AH9" i="26"/>
  <c r="AI9" i="26"/>
  <c r="AJ9" i="26"/>
  <c r="N10" i="26"/>
  <c r="N25" i="26" s="1"/>
  <c r="N30" i="26" s="1"/>
  <c r="O10" i="26"/>
  <c r="O25" i="26" s="1"/>
  <c r="O30" i="26" s="1"/>
  <c r="P10" i="26"/>
  <c r="P25" i="26" s="1"/>
  <c r="P30" i="26" s="1"/>
  <c r="Q10" i="26"/>
  <c r="Q25" i="26" s="1"/>
  <c r="Q30" i="26" s="1"/>
  <c r="R10" i="26"/>
  <c r="R25" i="26" s="1"/>
  <c r="R30" i="26" s="1"/>
  <c r="S10" i="26"/>
  <c r="S25" i="26" s="1"/>
  <c r="S30" i="26" s="1"/>
  <c r="T10" i="26"/>
  <c r="T25" i="26" s="1"/>
  <c r="T30" i="26" s="1"/>
  <c r="U10" i="26"/>
  <c r="U25" i="26" s="1"/>
  <c r="U30" i="26" s="1"/>
  <c r="V10" i="26"/>
  <c r="V25" i="26" s="1"/>
  <c r="V30" i="26" s="1"/>
  <c r="W10" i="26"/>
  <c r="W25" i="26" s="1"/>
  <c r="W30" i="26" s="1"/>
  <c r="X10" i="26"/>
  <c r="X25" i="26" s="1"/>
  <c r="X30" i="26" s="1"/>
  <c r="Y10" i="26"/>
  <c r="Y25" i="26" s="1"/>
  <c r="Y30" i="26" s="1"/>
  <c r="Z10" i="26"/>
  <c r="Z25" i="26" s="1"/>
  <c r="Z30" i="26" s="1"/>
  <c r="AA10" i="26"/>
  <c r="AA25" i="26" s="1"/>
  <c r="AA30" i="26" s="1"/>
  <c r="AB10" i="26"/>
  <c r="AB25" i="26" s="1"/>
  <c r="AB30" i="26" s="1"/>
  <c r="AC10" i="26"/>
  <c r="AC25" i="26" s="1"/>
  <c r="AC30" i="26" s="1"/>
  <c r="AD10" i="26"/>
  <c r="AD25" i="26" s="1"/>
  <c r="AD30" i="26" s="1"/>
  <c r="AE10" i="26"/>
  <c r="AE25" i="26" s="1"/>
  <c r="AE30" i="26" s="1"/>
  <c r="AF10" i="26"/>
  <c r="AF25" i="26" s="1"/>
  <c r="AF30" i="26" s="1"/>
  <c r="AG10" i="26"/>
  <c r="AG25" i="26" s="1"/>
  <c r="AG30" i="26" s="1"/>
  <c r="AH10" i="26"/>
  <c r="AH25" i="26" s="1"/>
  <c r="AH30" i="26" s="1"/>
  <c r="AI10" i="26"/>
  <c r="AI25" i="26" s="1"/>
  <c r="AI30" i="26" s="1"/>
  <c r="AJ10" i="26"/>
  <c r="AJ25" i="26" s="1"/>
  <c r="AJ30" i="26" s="1"/>
  <c r="N11" i="26"/>
  <c r="O11" i="26"/>
  <c r="P11" i="26"/>
  <c r="Q11" i="26"/>
  <c r="R11" i="26"/>
  <c r="S11" i="26"/>
  <c r="T11" i="26"/>
  <c r="U11" i="26"/>
  <c r="V11" i="26"/>
  <c r="W11" i="26"/>
  <c r="X11" i="26"/>
  <c r="Y11" i="26"/>
  <c r="Z11" i="26"/>
  <c r="AA11" i="26"/>
  <c r="AB11" i="26"/>
  <c r="AC11" i="26"/>
  <c r="AD11" i="26"/>
  <c r="AE11" i="26"/>
  <c r="AF11" i="26"/>
  <c r="AG11" i="26"/>
  <c r="AH11" i="26"/>
  <c r="AI11" i="26"/>
  <c r="AJ11" i="26"/>
  <c r="M9" i="26"/>
  <c r="M10" i="26"/>
  <c r="M25" i="26" s="1"/>
  <c r="M30" i="26" s="1"/>
  <c r="M11" i="26"/>
  <c r="M8" i="26"/>
  <c r="M23" i="26" s="1"/>
  <c r="M28" i="26" s="1"/>
  <c r="H9" i="26"/>
  <c r="H24" i="26" s="1"/>
  <c r="H10" i="26"/>
  <c r="H11" i="26"/>
  <c r="H25" i="26" s="1"/>
  <c r="H8" i="26"/>
  <c r="H23" i="26" s="1"/>
  <c r="F9" i="26"/>
  <c r="F10" i="26"/>
  <c r="F11" i="26"/>
  <c r="F25" i="26" s="1"/>
  <c r="F30" i="26" s="1"/>
  <c r="F8" i="26"/>
  <c r="F23" i="26" s="1"/>
  <c r="F28" i="26" s="1"/>
  <c r="E11" i="26"/>
  <c r="E25" i="26" s="1"/>
  <c r="E10" i="26"/>
  <c r="E9" i="26"/>
  <c r="E8" i="26"/>
  <c r="E23" i="26" s="1"/>
  <c r="C9" i="26"/>
  <c r="C10" i="26"/>
  <c r="C11" i="26"/>
  <c r="C25" i="26" s="1"/>
  <c r="C30" i="26" s="1"/>
  <c r="C8" i="26"/>
  <c r="C23" i="26" s="1"/>
  <c r="C28" i="26" s="1"/>
  <c r="D28" i="25"/>
  <c r="D20" i="25"/>
  <c r="D26" i="25" s="1"/>
  <c r="G20" i="25"/>
  <c r="D21" i="25"/>
  <c r="D27" i="25" s="1"/>
  <c r="G21" i="25"/>
  <c r="D22" i="25"/>
  <c r="G22" i="25"/>
  <c r="K8" i="25"/>
  <c r="K20" i="25" s="1"/>
  <c r="K26" i="25" s="1"/>
  <c r="L8" i="25"/>
  <c r="L20" i="25" s="1"/>
  <c r="L26" i="25" s="1"/>
  <c r="M8" i="25"/>
  <c r="M20" i="25" s="1"/>
  <c r="M26" i="25" s="1"/>
  <c r="N8" i="25"/>
  <c r="O8" i="25"/>
  <c r="P8" i="25"/>
  <c r="P20" i="25" s="1"/>
  <c r="P26" i="25" s="1"/>
  <c r="Q8" i="25"/>
  <c r="Q20" i="25" s="1"/>
  <c r="Q26" i="25" s="1"/>
  <c r="R8" i="25"/>
  <c r="R20" i="25" s="1"/>
  <c r="R26" i="25" s="1"/>
  <c r="S8" i="25"/>
  <c r="S20" i="25" s="1"/>
  <c r="S26" i="25" s="1"/>
  <c r="T8" i="25"/>
  <c r="T20" i="25" s="1"/>
  <c r="T26" i="25" s="1"/>
  <c r="U8" i="25"/>
  <c r="U20" i="25" s="1"/>
  <c r="U26" i="25" s="1"/>
  <c r="V8" i="25"/>
  <c r="W8" i="25"/>
  <c r="X8" i="25"/>
  <c r="X20" i="25" s="1"/>
  <c r="X26" i="25" s="1"/>
  <c r="Y8" i="25"/>
  <c r="Y20" i="25" s="1"/>
  <c r="Y26" i="25" s="1"/>
  <c r="Z8" i="25"/>
  <c r="Z20" i="25" s="1"/>
  <c r="Z26" i="25" s="1"/>
  <c r="AA8" i="25"/>
  <c r="AA20" i="25" s="1"/>
  <c r="AA26" i="25" s="1"/>
  <c r="AB8" i="25"/>
  <c r="AB20" i="25" s="1"/>
  <c r="AB26" i="25" s="1"/>
  <c r="AC8" i="25"/>
  <c r="AC20" i="25" s="1"/>
  <c r="AC26" i="25" s="1"/>
  <c r="AD8" i="25"/>
  <c r="AE8" i="25"/>
  <c r="AF8" i="25"/>
  <c r="AF20" i="25" s="1"/>
  <c r="AF26" i="25" s="1"/>
  <c r="AG8" i="25"/>
  <c r="AG20" i="25" s="1"/>
  <c r="AG26" i="25" s="1"/>
  <c r="AH8" i="25"/>
  <c r="AH20" i="25" s="1"/>
  <c r="AH26" i="25" s="1"/>
  <c r="AI8" i="25"/>
  <c r="AI20" i="25" s="1"/>
  <c r="AI26" i="25" s="1"/>
  <c r="AJ8" i="25"/>
  <c r="AJ20" i="25" s="1"/>
  <c r="AJ26" i="25" s="1"/>
  <c r="AK8" i="25"/>
  <c r="AK20" i="25" s="1"/>
  <c r="AK26" i="25" s="1"/>
  <c r="AL8" i="25"/>
  <c r="AM8" i="25"/>
  <c r="K9" i="25"/>
  <c r="K21" i="25" s="1"/>
  <c r="K27" i="25" s="1"/>
  <c r="L9" i="25"/>
  <c r="L21" i="25" s="1"/>
  <c r="L27" i="25" s="1"/>
  <c r="M9" i="25"/>
  <c r="M21" i="25" s="1"/>
  <c r="M27" i="25" s="1"/>
  <c r="N9" i="25"/>
  <c r="N21" i="25" s="1"/>
  <c r="N27" i="25" s="1"/>
  <c r="O9" i="25"/>
  <c r="O21" i="25" s="1"/>
  <c r="O27" i="25" s="1"/>
  <c r="P9" i="25"/>
  <c r="P21" i="25" s="1"/>
  <c r="P27" i="25" s="1"/>
  <c r="Q9" i="25"/>
  <c r="Q21" i="25" s="1"/>
  <c r="Q27" i="25" s="1"/>
  <c r="R9" i="25"/>
  <c r="R21" i="25" s="1"/>
  <c r="R27" i="25" s="1"/>
  <c r="S9" i="25"/>
  <c r="S21" i="25" s="1"/>
  <c r="S27" i="25" s="1"/>
  <c r="T9" i="25"/>
  <c r="T21" i="25" s="1"/>
  <c r="T27" i="25" s="1"/>
  <c r="U9" i="25"/>
  <c r="U21" i="25" s="1"/>
  <c r="U27" i="25" s="1"/>
  <c r="V9" i="25"/>
  <c r="V21" i="25" s="1"/>
  <c r="V27" i="25" s="1"/>
  <c r="W9" i="25"/>
  <c r="W21" i="25" s="1"/>
  <c r="W27" i="25" s="1"/>
  <c r="X9" i="25"/>
  <c r="X21" i="25" s="1"/>
  <c r="X27" i="25" s="1"/>
  <c r="Y9" i="25"/>
  <c r="Y21" i="25" s="1"/>
  <c r="Y27" i="25" s="1"/>
  <c r="Z9" i="25"/>
  <c r="Z21" i="25" s="1"/>
  <c r="Z27" i="25" s="1"/>
  <c r="AA9" i="25"/>
  <c r="AA21" i="25" s="1"/>
  <c r="AA27" i="25" s="1"/>
  <c r="AB9" i="25"/>
  <c r="AB21" i="25" s="1"/>
  <c r="AB27" i="25" s="1"/>
  <c r="AC9" i="25"/>
  <c r="AC21" i="25" s="1"/>
  <c r="AC27" i="25" s="1"/>
  <c r="AD9" i="25"/>
  <c r="AD21" i="25" s="1"/>
  <c r="AD27" i="25" s="1"/>
  <c r="AE9" i="25"/>
  <c r="AE21" i="25" s="1"/>
  <c r="AE27" i="25" s="1"/>
  <c r="AF9" i="25"/>
  <c r="AF21" i="25" s="1"/>
  <c r="AF27" i="25" s="1"/>
  <c r="AG9" i="25"/>
  <c r="AG21" i="25" s="1"/>
  <c r="AG27" i="25" s="1"/>
  <c r="AH9" i="25"/>
  <c r="AH21" i="25" s="1"/>
  <c r="AH27" i="25" s="1"/>
  <c r="AI9" i="25"/>
  <c r="AI21" i="25" s="1"/>
  <c r="AI27" i="25" s="1"/>
  <c r="AJ9" i="25"/>
  <c r="AJ21" i="25" s="1"/>
  <c r="AJ27" i="25" s="1"/>
  <c r="AK9" i="25"/>
  <c r="AK21" i="25" s="1"/>
  <c r="AK27" i="25" s="1"/>
  <c r="AL9" i="25"/>
  <c r="AL21" i="25" s="1"/>
  <c r="AL27" i="25" s="1"/>
  <c r="AM9" i="25"/>
  <c r="AM21" i="25" s="1"/>
  <c r="AM27" i="25" s="1"/>
  <c r="K10" i="25"/>
  <c r="K22" i="25" s="1"/>
  <c r="K28" i="25" s="1"/>
  <c r="L10" i="25"/>
  <c r="L22" i="25" s="1"/>
  <c r="L28" i="25" s="1"/>
  <c r="M10" i="25"/>
  <c r="M22" i="25" s="1"/>
  <c r="M28" i="25" s="1"/>
  <c r="N10" i="25"/>
  <c r="N22" i="25" s="1"/>
  <c r="N28" i="25" s="1"/>
  <c r="O10" i="25"/>
  <c r="O22" i="25" s="1"/>
  <c r="O28" i="25" s="1"/>
  <c r="P10" i="25"/>
  <c r="P22" i="25" s="1"/>
  <c r="P28" i="25" s="1"/>
  <c r="Q10" i="25"/>
  <c r="Q22" i="25" s="1"/>
  <c r="Q28" i="25" s="1"/>
  <c r="R10" i="25"/>
  <c r="R22" i="25" s="1"/>
  <c r="R28" i="25" s="1"/>
  <c r="S10" i="25"/>
  <c r="S22" i="25" s="1"/>
  <c r="S28" i="25" s="1"/>
  <c r="T10" i="25"/>
  <c r="T22" i="25" s="1"/>
  <c r="T28" i="25" s="1"/>
  <c r="U10" i="25"/>
  <c r="U22" i="25" s="1"/>
  <c r="U28" i="25" s="1"/>
  <c r="V10" i="25"/>
  <c r="V22" i="25" s="1"/>
  <c r="V28" i="25" s="1"/>
  <c r="W10" i="25"/>
  <c r="W22" i="25" s="1"/>
  <c r="W28" i="25" s="1"/>
  <c r="X10" i="25"/>
  <c r="X22" i="25" s="1"/>
  <c r="X28" i="25" s="1"/>
  <c r="Y10" i="25"/>
  <c r="Y22" i="25" s="1"/>
  <c r="Y28" i="25" s="1"/>
  <c r="Z10" i="25"/>
  <c r="Z22" i="25" s="1"/>
  <c r="Z28" i="25" s="1"/>
  <c r="AA10" i="25"/>
  <c r="AA22" i="25" s="1"/>
  <c r="AA28" i="25" s="1"/>
  <c r="AB10" i="25"/>
  <c r="AB22" i="25" s="1"/>
  <c r="AB28" i="25" s="1"/>
  <c r="AC10" i="25"/>
  <c r="AC22" i="25" s="1"/>
  <c r="AC28" i="25" s="1"/>
  <c r="AD10" i="25"/>
  <c r="AD22" i="25" s="1"/>
  <c r="AD28" i="25" s="1"/>
  <c r="AE10" i="25"/>
  <c r="AE22" i="25" s="1"/>
  <c r="AE28" i="25" s="1"/>
  <c r="AF10" i="25"/>
  <c r="AF22" i="25" s="1"/>
  <c r="AF28" i="25" s="1"/>
  <c r="AG10" i="25"/>
  <c r="AG22" i="25" s="1"/>
  <c r="AG28" i="25" s="1"/>
  <c r="AH10" i="25"/>
  <c r="AH22" i="25" s="1"/>
  <c r="AH28" i="25" s="1"/>
  <c r="AI10" i="25"/>
  <c r="AI22" i="25" s="1"/>
  <c r="AI28" i="25" s="1"/>
  <c r="AJ10" i="25"/>
  <c r="AJ22" i="25" s="1"/>
  <c r="AJ28" i="25" s="1"/>
  <c r="AK10" i="25"/>
  <c r="AK22" i="25" s="1"/>
  <c r="AK28" i="25" s="1"/>
  <c r="AL10" i="25"/>
  <c r="AL22" i="25" s="1"/>
  <c r="AL28" i="25" s="1"/>
  <c r="AM10" i="25"/>
  <c r="AM22" i="25" s="1"/>
  <c r="AM28" i="25" s="1"/>
  <c r="J9" i="25"/>
  <c r="J21" i="25" s="1"/>
  <c r="J27" i="25" s="1"/>
  <c r="J10" i="25"/>
  <c r="J22" i="25" s="1"/>
  <c r="J28" i="25" s="1"/>
  <c r="J8" i="25"/>
  <c r="F9" i="25"/>
  <c r="F21" i="25" s="1"/>
  <c r="F27" i="25" s="1"/>
  <c r="F10" i="25"/>
  <c r="F22" i="25" s="1"/>
  <c r="F28" i="25" s="1"/>
  <c r="F8" i="25"/>
  <c r="E10" i="25"/>
  <c r="E22" i="25" s="1"/>
  <c r="E9" i="25"/>
  <c r="E21" i="25" s="1"/>
  <c r="E8" i="25"/>
  <c r="E20" i="25" s="1"/>
  <c r="C10" i="25"/>
  <c r="C22" i="25" s="1"/>
  <c r="C28" i="25" s="1"/>
  <c r="C9" i="25"/>
  <c r="C21" i="25" s="1"/>
  <c r="C27" i="25" s="1"/>
  <c r="C8" i="25"/>
  <c r="C20" i="25" s="1"/>
  <c r="C26" i="25" s="1"/>
  <c r="D20" i="23"/>
  <c r="D24" i="23" s="1"/>
  <c r="G20" i="23"/>
  <c r="H20" i="23"/>
  <c r="K8" i="23"/>
  <c r="K20" i="23" s="1"/>
  <c r="L8" i="23"/>
  <c r="L20" i="23" s="1"/>
  <c r="K24" i="23" s="1"/>
  <c r="M8" i="23"/>
  <c r="M20" i="23" s="1"/>
  <c r="L24" i="23" s="1"/>
  <c r="N8" i="23"/>
  <c r="N20" i="23" s="1"/>
  <c r="M24" i="23" s="1"/>
  <c r="O8" i="23"/>
  <c r="O20" i="23" s="1"/>
  <c r="N24" i="23" s="1"/>
  <c r="P8" i="23"/>
  <c r="P20" i="23" s="1"/>
  <c r="O24" i="23" s="1"/>
  <c r="Q8" i="23"/>
  <c r="Q20" i="23" s="1"/>
  <c r="P24" i="23" s="1"/>
  <c r="R8" i="23"/>
  <c r="R20" i="23" s="1"/>
  <c r="Q24" i="23" s="1"/>
  <c r="S8" i="23"/>
  <c r="S20" i="23" s="1"/>
  <c r="R24" i="23" s="1"/>
  <c r="T8" i="23"/>
  <c r="T20" i="23" s="1"/>
  <c r="S24" i="23" s="1"/>
  <c r="U8" i="23"/>
  <c r="U20" i="23" s="1"/>
  <c r="T24" i="23" s="1"/>
  <c r="V8" i="23"/>
  <c r="V20" i="23" s="1"/>
  <c r="U24" i="23" s="1"/>
  <c r="W8" i="23"/>
  <c r="W20" i="23" s="1"/>
  <c r="V24" i="23" s="1"/>
  <c r="X8" i="23"/>
  <c r="X20" i="23" s="1"/>
  <c r="W24" i="23" s="1"/>
  <c r="Y8" i="23"/>
  <c r="Y20" i="23" s="1"/>
  <c r="X24" i="23" s="1"/>
  <c r="Z8" i="23"/>
  <c r="Z20" i="23" s="1"/>
  <c r="Y24" i="23" s="1"/>
  <c r="AA8" i="23"/>
  <c r="AA20" i="23" s="1"/>
  <c r="Z24" i="23" s="1"/>
  <c r="AB8" i="23"/>
  <c r="AB20" i="23" s="1"/>
  <c r="AA24" i="23" s="1"/>
  <c r="AC8" i="23"/>
  <c r="AC20" i="23" s="1"/>
  <c r="AB24" i="23" s="1"/>
  <c r="AD8" i="23"/>
  <c r="AD20" i="23" s="1"/>
  <c r="AC24" i="23" s="1"/>
  <c r="AE8" i="23"/>
  <c r="AE20" i="23" s="1"/>
  <c r="AD24" i="23" s="1"/>
  <c r="AF8" i="23"/>
  <c r="AF20" i="23" s="1"/>
  <c r="AE24" i="23" s="1"/>
  <c r="AG8" i="23"/>
  <c r="AG20" i="23" s="1"/>
  <c r="AF24" i="23" s="1"/>
  <c r="AH8" i="23"/>
  <c r="AH20" i="23" s="1"/>
  <c r="AG24" i="23" s="1"/>
  <c r="AI8" i="23"/>
  <c r="AI20" i="23" s="1"/>
  <c r="AH24" i="23" s="1"/>
  <c r="AJ8" i="23"/>
  <c r="AJ20" i="23" s="1"/>
  <c r="AI24" i="23" s="1"/>
  <c r="AK8" i="23"/>
  <c r="AK20" i="23" s="1"/>
  <c r="AJ24" i="23" s="1"/>
  <c r="AL8" i="23"/>
  <c r="AL20" i="23" s="1"/>
  <c r="AK24" i="23" s="1"/>
  <c r="AM8" i="23"/>
  <c r="AM20" i="23" s="1"/>
  <c r="AM24" i="23" s="1"/>
  <c r="K9" i="23"/>
  <c r="L9" i="23"/>
  <c r="M9" i="23"/>
  <c r="N9" i="23"/>
  <c r="O9" i="23"/>
  <c r="P9" i="23"/>
  <c r="Q9" i="23"/>
  <c r="R9" i="23"/>
  <c r="S9" i="23"/>
  <c r="T9" i="23"/>
  <c r="U9" i="23"/>
  <c r="V9" i="23"/>
  <c r="W9" i="23"/>
  <c r="X9" i="23"/>
  <c r="Y9" i="23"/>
  <c r="Z9" i="23"/>
  <c r="AA9" i="23"/>
  <c r="AB9" i="23"/>
  <c r="AC9" i="23"/>
  <c r="AD9" i="23"/>
  <c r="AE9" i="23"/>
  <c r="AF9" i="23"/>
  <c r="AG9" i="23"/>
  <c r="AH9" i="23"/>
  <c r="AI9" i="23"/>
  <c r="AJ9" i="23"/>
  <c r="AK9" i="23"/>
  <c r="AL9" i="23"/>
  <c r="AM9" i="23"/>
  <c r="J9" i="23"/>
  <c r="J8" i="23"/>
  <c r="J20" i="23" s="1"/>
  <c r="J24" i="23" s="1"/>
  <c r="F9" i="23"/>
  <c r="F8" i="23"/>
  <c r="F20" i="23" s="1"/>
  <c r="F24" i="23" s="1"/>
  <c r="E9" i="23"/>
  <c r="E8" i="23"/>
  <c r="E20" i="23" s="1"/>
  <c r="C9" i="23"/>
  <c r="C8" i="23"/>
  <c r="C20" i="23" s="1"/>
  <c r="C24" i="23" s="1"/>
  <c r="DF46" i="28"/>
  <c r="DF63" i="28" s="1"/>
  <c r="DE46" i="28"/>
  <c r="DE63" i="28" s="1"/>
  <c r="DD46" i="28"/>
  <c r="DD63" i="28" s="1"/>
  <c r="DC46" i="28"/>
  <c r="DC63" i="28" s="1"/>
  <c r="DB46" i="28"/>
  <c r="DB63" i="28" s="1"/>
  <c r="DA46" i="28"/>
  <c r="DA63" i="28" s="1"/>
  <c r="CZ46" i="28"/>
  <c r="CZ63" i="28" s="1"/>
  <c r="CY46" i="28"/>
  <c r="CY63" i="28" s="1"/>
  <c r="DF45" i="28"/>
  <c r="DF62" i="28" s="1"/>
  <c r="DE45" i="28"/>
  <c r="DE62" i="28" s="1"/>
  <c r="DD45" i="28"/>
  <c r="DC45" i="28"/>
  <c r="DC62" i="28" s="1"/>
  <c r="DB45" i="28"/>
  <c r="DB62" i="28" s="1"/>
  <c r="DA45" i="28"/>
  <c r="CZ45" i="28"/>
  <c r="CZ62" i="28" s="1"/>
  <c r="CY45" i="28"/>
  <c r="DF44" i="28"/>
  <c r="DF61" i="28" s="1"/>
  <c r="DE44" i="28"/>
  <c r="DE61" i="28" s="1"/>
  <c r="DD44" i="28"/>
  <c r="DD61" i="28" s="1"/>
  <c r="DC44" i="28"/>
  <c r="DC61" i="28" s="1"/>
  <c r="DB44" i="28"/>
  <c r="DB61" i="28" s="1"/>
  <c r="DA44" i="28"/>
  <c r="DA61" i="28" s="1"/>
  <c r="CZ44" i="28"/>
  <c r="CZ61" i="28" s="1"/>
  <c r="CY44" i="28"/>
  <c r="CY61" i="28" s="1"/>
  <c r="DF43" i="28"/>
  <c r="DF60" i="28" s="1"/>
  <c r="DE43" i="28"/>
  <c r="DE60" i="28" s="1"/>
  <c r="DD43" i="28"/>
  <c r="DD60" i="28" s="1"/>
  <c r="DC43" i="28"/>
  <c r="DB43" i="28"/>
  <c r="DB60" i="28" s="1"/>
  <c r="DA43" i="28"/>
  <c r="DA60" i="28" s="1"/>
  <c r="CZ43" i="28"/>
  <c r="CZ60" i="28" s="1"/>
  <c r="CY43" i="28"/>
  <c r="CY59" i="28" s="1"/>
  <c r="DF42" i="28"/>
  <c r="DF58" i="28" s="1"/>
  <c r="DE42" i="28"/>
  <c r="DE58" i="28" s="1"/>
  <c r="DD42" i="28"/>
  <c r="DD58" i="28" s="1"/>
  <c r="DC42" i="28"/>
  <c r="DC58" i="28" s="1"/>
  <c r="DB42" i="28"/>
  <c r="DB58" i="28" s="1"/>
  <c r="DA42" i="28"/>
  <c r="DA58" i="28" s="1"/>
  <c r="CZ42" i="28"/>
  <c r="CZ58" i="28" s="1"/>
  <c r="CY42" i="28"/>
  <c r="CY58" i="28" s="1"/>
  <c r="DF41" i="28"/>
  <c r="DF57" i="28" s="1"/>
  <c r="DE41" i="28"/>
  <c r="DE57" i="28" s="1"/>
  <c r="DD41" i="28"/>
  <c r="DD57" i="28" s="1"/>
  <c r="DC41" i="28"/>
  <c r="DB41" i="28"/>
  <c r="DB57" i="28" s="1"/>
  <c r="DA41" i="28"/>
  <c r="DA57" i="28" s="1"/>
  <c r="CZ41" i="28"/>
  <c r="CZ57" i="28" s="1"/>
  <c r="CY41" i="28"/>
  <c r="DF40" i="28"/>
  <c r="DF56" i="28" s="1"/>
  <c r="DE40" i="28"/>
  <c r="DE56" i="28" s="1"/>
  <c r="DD40" i="28"/>
  <c r="DD56" i="28" s="1"/>
  <c r="DC40" i="28"/>
  <c r="DC56" i="28" s="1"/>
  <c r="DB40" i="28"/>
  <c r="DB56" i="28" s="1"/>
  <c r="DA40" i="28"/>
  <c r="CZ40" i="28"/>
  <c r="CZ56" i="28" s="1"/>
  <c r="CY40" i="28"/>
  <c r="CY56" i="28" s="1"/>
  <c r="DF39" i="28"/>
  <c r="DF54" i="28" s="1"/>
  <c r="DE39" i="28"/>
  <c r="DE54" i="28" s="1"/>
  <c r="DD39" i="28"/>
  <c r="DC39" i="28"/>
  <c r="DC54" i="28" s="1"/>
  <c r="DB39" i="28"/>
  <c r="DB54" i="28" s="1"/>
  <c r="DA39" i="28"/>
  <c r="CZ39" i="28"/>
  <c r="CZ54" i="28" s="1"/>
  <c r="CY39" i="28"/>
  <c r="CY54" i="28" s="1"/>
  <c r="DF38" i="28"/>
  <c r="DF53" i="28" s="1"/>
  <c r="DE38" i="28"/>
  <c r="DE53" i="28" s="1"/>
  <c r="DD38" i="28"/>
  <c r="DD53" i="28" s="1"/>
  <c r="DC38" i="28"/>
  <c r="DB38" i="28"/>
  <c r="DA38" i="28"/>
  <c r="CZ38" i="28"/>
  <c r="CZ53" i="28" s="1"/>
  <c r="CY38" i="28"/>
  <c r="DF37" i="28"/>
  <c r="DF52" i="28" s="1"/>
  <c r="DE37" i="28"/>
  <c r="DE52" i="28" s="1"/>
  <c r="DD37" i="28"/>
  <c r="DD52" i="28" s="1"/>
  <c r="DC37" i="28"/>
  <c r="DB37" i="28"/>
  <c r="DA37" i="28"/>
  <c r="CZ37" i="28"/>
  <c r="CZ52" i="28" s="1"/>
  <c r="CY37" i="28"/>
  <c r="CY51" i="28" s="1"/>
  <c r="L88" i="4"/>
  <c r="L60" i="4"/>
  <c r="L59" i="4"/>
  <c r="L57" i="4"/>
  <c r="L56" i="4"/>
  <c r="C75" i="4"/>
  <c r="CS46" i="28"/>
  <c r="CS63" i="28" s="1"/>
  <c r="CR46" i="28"/>
  <c r="CR63" i="28" s="1"/>
  <c r="CQ46" i="28"/>
  <c r="CQ63" i="28" s="1"/>
  <c r="CP46" i="28"/>
  <c r="CP63" i="28" s="1"/>
  <c r="CO46" i="28"/>
  <c r="CO63" i="28" s="1"/>
  <c r="CN46" i="28"/>
  <c r="CN63" i="28" s="1"/>
  <c r="CM46" i="28"/>
  <c r="CM63" i="28" s="1"/>
  <c r="CL46" i="28"/>
  <c r="CL63" i="28" s="1"/>
  <c r="CS45" i="28"/>
  <c r="CS62" i="28" s="1"/>
  <c r="CR45" i="28"/>
  <c r="CR62" i="28" s="1"/>
  <c r="CQ45" i="28"/>
  <c r="CQ62" i="28" s="1"/>
  <c r="CP45" i="28"/>
  <c r="CP62" i="28" s="1"/>
  <c r="CO45" i="28"/>
  <c r="CO62" i="28" s="1"/>
  <c r="CN45" i="28"/>
  <c r="CN62" i="28" s="1"/>
  <c r="CM45" i="28"/>
  <c r="CM62" i="28" s="1"/>
  <c r="CL45" i="28"/>
  <c r="CL62" i="28" s="1"/>
  <c r="CS44" i="28"/>
  <c r="CS61" i="28" s="1"/>
  <c r="CR44" i="28"/>
  <c r="CR61" i="28" s="1"/>
  <c r="CQ44" i="28"/>
  <c r="CQ61" i="28" s="1"/>
  <c r="CP44" i="28"/>
  <c r="CP61" i="28" s="1"/>
  <c r="CO44" i="28"/>
  <c r="CO61" i="28" s="1"/>
  <c r="CN44" i="28"/>
  <c r="CN61" i="28" s="1"/>
  <c r="CM44" i="28"/>
  <c r="CM61" i="28" s="1"/>
  <c r="CL44" i="28"/>
  <c r="CL61" i="28" s="1"/>
  <c r="CS43" i="28"/>
  <c r="CS60" i="28" s="1"/>
  <c r="CR43" i="28"/>
  <c r="CR60" i="28" s="1"/>
  <c r="CQ43" i="28"/>
  <c r="CQ60" i="28" s="1"/>
  <c r="CP43" i="28"/>
  <c r="CP60" i="28" s="1"/>
  <c r="CO43" i="28"/>
  <c r="CO60" i="28" s="1"/>
  <c r="CN43" i="28"/>
  <c r="CN60" i="28" s="1"/>
  <c r="CM43" i="28"/>
  <c r="CM60" i="28" s="1"/>
  <c r="CL43" i="28"/>
  <c r="CS42" i="28"/>
  <c r="CS58" i="28" s="1"/>
  <c r="CR42" i="28"/>
  <c r="CR58" i="28" s="1"/>
  <c r="CQ42" i="28"/>
  <c r="CQ58" i="28" s="1"/>
  <c r="CP42" i="28"/>
  <c r="CP58" i="28" s="1"/>
  <c r="CO42" i="28"/>
  <c r="CO58" i="28" s="1"/>
  <c r="CN42" i="28"/>
  <c r="CN58" i="28" s="1"/>
  <c r="CM42" i="28"/>
  <c r="CM58" i="28" s="1"/>
  <c r="CL42" i="28"/>
  <c r="CS41" i="28"/>
  <c r="CS57" i="28" s="1"/>
  <c r="CR41" i="28"/>
  <c r="CR57" i="28" s="1"/>
  <c r="CQ41" i="28"/>
  <c r="CQ57" i="28" s="1"/>
  <c r="CP41" i="28"/>
  <c r="CP57" i="28" s="1"/>
  <c r="CO41" i="28"/>
  <c r="CO57" i="28" s="1"/>
  <c r="CN41" i="28"/>
  <c r="CN57" i="28" s="1"/>
  <c r="CM41" i="28"/>
  <c r="CM57" i="28" s="1"/>
  <c r="CL41" i="28"/>
  <c r="CL57" i="28" s="1"/>
  <c r="CS40" i="28"/>
  <c r="CS56" i="28" s="1"/>
  <c r="CR40" i="28"/>
  <c r="CR56" i="28" s="1"/>
  <c r="CQ40" i="28"/>
  <c r="CQ56" i="28" s="1"/>
  <c r="CP40" i="28"/>
  <c r="CP56" i="28" s="1"/>
  <c r="CO40" i="28"/>
  <c r="CO56" i="28" s="1"/>
  <c r="CN40" i="28"/>
  <c r="CN55" i="28" s="1"/>
  <c r="CM40" i="28"/>
  <c r="CL40" i="28"/>
  <c r="CL56" i="28" s="1"/>
  <c r="CS39" i="28"/>
  <c r="CS54" i="28" s="1"/>
  <c r="CR39" i="28"/>
  <c r="CR54" i="28" s="1"/>
  <c r="CQ39" i="28"/>
  <c r="CQ54" i="28" s="1"/>
  <c r="CP39" i="28"/>
  <c r="CP54" i="28" s="1"/>
  <c r="CO39" i="28"/>
  <c r="CO54" i="28" s="1"/>
  <c r="CN39" i="28"/>
  <c r="CN54" i="28" s="1"/>
  <c r="CM39" i="28"/>
  <c r="CM54" i="28" s="1"/>
  <c r="CL39" i="28"/>
  <c r="CL54" i="28" s="1"/>
  <c r="CS38" i="28"/>
  <c r="CS53" i="28" s="1"/>
  <c r="CR38" i="28"/>
  <c r="CQ38" i="28"/>
  <c r="CQ53" i="28" s="1"/>
  <c r="CP38" i="28"/>
  <c r="CP53" i="28" s="1"/>
  <c r="CO38" i="28"/>
  <c r="CO53" i="28" s="1"/>
  <c r="CN38" i="28"/>
  <c r="CM38" i="28"/>
  <c r="CM53" i="28" s="1"/>
  <c r="CL38" i="28"/>
  <c r="CS37" i="28"/>
  <c r="CS52" i="28" s="1"/>
  <c r="CR37" i="28"/>
  <c r="CR52" i="28" s="1"/>
  <c r="CQ37" i="28"/>
  <c r="CQ52" i="28" s="1"/>
  <c r="CP37" i="28"/>
  <c r="CP52" i="28" s="1"/>
  <c r="CO37" i="28"/>
  <c r="CO52" i="28" s="1"/>
  <c r="CN37" i="28"/>
  <c r="CN51" i="28" s="1"/>
  <c r="CM37" i="28"/>
  <c r="CM52" i="28" s="1"/>
  <c r="CL37" i="28"/>
  <c r="CL52" i="28" s="1"/>
  <c r="CF46" i="28"/>
  <c r="CF63" i="28" s="1"/>
  <c r="CE46" i="28"/>
  <c r="CE63" i="28" s="1"/>
  <c r="CD46" i="28"/>
  <c r="CD63" i="28" s="1"/>
  <c r="CC46" i="28"/>
  <c r="CC63" i="28" s="1"/>
  <c r="CB46" i="28"/>
  <c r="CB63" i="28" s="1"/>
  <c r="CA46" i="28"/>
  <c r="CA63" i="28" s="1"/>
  <c r="BZ46" i="28"/>
  <c r="BZ63" i="28" s="1"/>
  <c r="BY46" i="28"/>
  <c r="BY63" i="28" s="1"/>
  <c r="CF45" i="28"/>
  <c r="CF62" i="28" s="1"/>
  <c r="CE45" i="28"/>
  <c r="CE62" i="28" s="1"/>
  <c r="CD45" i="28"/>
  <c r="CD62" i="28" s="1"/>
  <c r="CC45" i="28"/>
  <c r="CC62" i="28" s="1"/>
  <c r="CB45" i="28"/>
  <c r="CB62" i="28" s="1"/>
  <c r="CA45" i="28"/>
  <c r="CA62" i="28" s="1"/>
  <c r="BZ45" i="28"/>
  <c r="BZ62" i="28" s="1"/>
  <c r="BY45" i="28"/>
  <c r="BY62" i="28" s="1"/>
  <c r="CF44" i="28"/>
  <c r="CF61" i="28" s="1"/>
  <c r="CE44" i="28"/>
  <c r="CE61" i="28" s="1"/>
  <c r="CD44" i="28"/>
  <c r="CD61" i="28" s="1"/>
  <c r="CC44" i="28"/>
  <c r="CC61" i="28" s="1"/>
  <c r="CB44" i="28"/>
  <c r="CB61" i="28" s="1"/>
  <c r="CA44" i="28"/>
  <c r="CA61" i="28" s="1"/>
  <c r="BZ44" i="28"/>
  <c r="BZ61" i="28" s="1"/>
  <c r="BY44" i="28"/>
  <c r="BY61" i="28" s="1"/>
  <c r="CF43" i="28"/>
  <c r="CF60" i="28" s="1"/>
  <c r="CE43" i="28"/>
  <c r="CE60" i="28" s="1"/>
  <c r="CD43" i="28"/>
  <c r="CD60" i="28" s="1"/>
  <c r="CC43" i="28"/>
  <c r="CC60" i="28" s="1"/>
  <c r="CB43" i="28"/>
  <c r="CB60" i="28" s="1"/>
  <c r="CA43" i="28"/>
  <c r="CA60" i="28" s="1"/>
  <c r="BZ43" i="28"/>
  <c r="BZ60" i="28" s="1"/>
  <c r="BY43" i="28"/>
  <c r="BY60" i="28" s="1"/>
  <c r="CF42" i="28"/>
  <c r="CF58" i="28" s="1"/>
  <c r="CE42" i="28"/>
  <c r="CE58" i="28" s="1"/>
  <c r="CD42" i="28"/>
  <c r="CD58" i="28" s="1"/>
  <c r="CC42" i="28"/>
  <c r="CC58" i="28" s="1"/>
  <c r="CB42" i="28"/>
  <c r="CB58" i="28" s="1"/>
  <c r="CA42" i="28"/>
  <c r="CA58" i="28" s="1"/>
  <c r="BZ42" i="28"/>
  <c r="BZ58" i="28" s="1"/>
  <c r="BY42" i="28"/>
  <c r="CF41" i="28"/>
  <c r="CF57" i="28" s="1"/>
  <c r="CE41" i="28"/>
  <c r="CE57" i="28" s="1"/>
  <c r="CD41" i="28"/>
  <c r="CD57" i="28" s="1"/>
  <c r="CC41" i="28"/>
  <c r="CC57" i="28" s="1"/>
  <c r="CB41" i="28"/>
  <c r="CB57" i="28" s="1"/>
  <c r="CA41" i="28"/>
  <c r="CA57" i="28" s="1"/>
  <c r="BZ41" i="28"/>
  <c r="BY41" i="28"/>
  <c r="BY57" i="28" s="1"/>
  <c r="CF40" i="28"/>
  <c r="CF56" i="28" s="1"/>
  <c r="CE40" i="28"/>
  <c r="CE56" i="28" s="1"/>
  <c r="CD40" i="28"/>
  <c r="CD56" i="28" s="1"/>
  <c r="CC40" i="28"/>
  <c r="CC56" i="28" s="1"/>
  <c r="CB40" i="28"/>
  <c r="CB56" i="28" s="1"/>
  <c r="CA40" i="28"/>
  <c r="CA56" i="28" s="1"/>
  <c r="BZ40" i="28"/>
  <c r="BZ56" i="28" s="1"/>
  <c r="BY40" i="28"/>
  <c r="BY56" i="28" s="1"/>
  <c r="CF39" i="28"/>
  <c r="CF54" i="28" s="1"/>
  <c r="CE39" i="28"/>
  <c r="CE54" i="28" s="1"/>
  <c r="CD39" i="28"/>
  <c r="CD54" i="28" s="1"/>
  <c r="CC39" i="28"/>
  <c r="CB39" i="28"/>
  <c r="CB54" i="28" s="1"/>
  <c r="CA39" i="28"/>
  <c r="CA54" i="28" s="1"/>
  <c r="BZ39" i="28"/>
  <c r="BZ54" i="28" s="1"/>
  <c r="BY39" i="28"/>
  <c r="BY54" i="28" s="1"/>
  <c r="CF38" i="28"/>
  <c r="CF53" i="28" s="1"/>
  <c r="CE38" i="28"/>
  <c r="CE53" i="28" s="1"/>
  <c r="CD38" i="28"/>
  <c r="CD53" i="28" s="1"/>
  <c r="CC38" i="28"/>
  <c r="CC53" i="28" s="1"/>
  <c r="CB38" i="28"/>
  <c r="CB53" i="28" s="1"/>
  <c r="CA38" i="28"/>
  <c r="CA53" i="28" s="1"/>
  <c r="BZ38" i="28"/>
  <c r="BZ53" i="28" s="1"/>
  <c r="BY38" i="28"/>
  <c r="BY53" i="28" s="1"/>
  <c r="CF37" i="28"/>
  <c r="CF52" i="28" s="1"/>
  <c r="CE37" i="28"/>
  <c r="CE52" i="28" s="1"/>
  <c r="CD37" i="28"/>
  <c r="CD52" i="28" s="1"/>
  <c r="CC37" i="28"/>
  <c r="CC52" i="28" s="1"/>
  <c r="CB37" i="28"/>
  <c r="CB52" i="28" s="1"/>
  <c r="CA37" i="28"/>
  <c r="CA52" i="28" s="1"/>
  <c r="BZ37" i="28"/>
  <c r="BZ52" i="28" s="1"/>
  <c r="BY37" i="28"/>
  <c r="BY51" i="28" s="1"/>
  <c r="BS46" i="28"/>
  <c r="BS63" i="28" s="1"/>
  <c r="BR46" i="28"/>
  <c r="BR63" i="28" s="1"/>
  <c r="BQ46" i="28"/>
  <c r="BQ63" i="28" s="1"/>
  <c r="BP46" i="28"/>
  <c r="BP63" i="28" s="1"/>
  <c r="BO46" i="28"/>
  <c r="BO63" i="28" s="1"/>
  <c r="BN46" i="28"/>
  <c r="BN63" i="28" s="1"/>
  <c r="BM46" i="28"/>
  <c r="BM63" i="28" s="1"/>
  <c r="BL46" i="28"/>
  <c r="BL63" i="28" s="1"/>
  <c r="BS45" i="28"/>
  <c r="BS62" i="28" s="1"/>
  <c r="BR45" i="28"/>
  <c r="BR62" i="28" s="1"/>
  <c r="BQ45" i="28"/>
  <c r="BQ62" i="28" s="1"/>
  <c r="BP45" i="28"/>
  <c r="BP62" i="28" s="1"/>
  <c r="BO45" i="28"/>
  <c r="BO62" i="28" s="1"/>
  <c r="BN45" i="28"/>
  <c r="BM45" i="28"/>
  <c r="BM62" i="28" s="1"/>
  <c r="BL45" i="28"/>
  <c r="BL62" i="28" s="1"/>
  <c r="BS44" i="28"/>
  <c r="BS61" i="28" s="1"/>
  <c r="BR44" i="28"/>
  <c r="BR61" i="28" s="1"/>
  <c r="BQ44" i="28"/>
  <c r="BQ61" i="28" s="1"/>
  <c r="BP44" i="28"/>
  <c r="BP61" i="28" s="1"/>
  <c r="BO44" i="28"/>
  <c r="BO61" i="28" s="1"/>
  <c r="BN44" i="28"/>
  <c r="BN61" i="28" s="1"/>
  <c r="BM44" i="28"/>
  <c r="BM61" i="28" s="1"/>
  <c r="BL44" i="28"/>
  <c r="BL61" i="28" s="1"/>
  <c r="BS43" i="28"/>
  <c r="BS59" i="28" s="1"/>
  <c r="BR43" i="28"/>
  <c r="BR60" i="28" s="1"/>
  <c r="BQ43" i="28"/>
  <c r="BQ60" i="28" s="1"/>
  <c r="BP43" i="28"/>
  <c r="BP60" i="28" s="1"/>
  <c r="BO43" i="28"/>
  <c r="BO60" i="28" s="1"/>
  <c r="BN43" i="28"/>
  <c r="BN60" i="28" s="1"/>
  <c r="BM43" i="28"/>
  <c r="BL43" i="28"/>
  <c r="BL60" i="28" s="1"/>
  <c r="BS42" i="28"/>
  <c r="BS58" i="28" s="1"/>
  <c r="BR42" i="28"/>
  <c r="BR58" i="28" s="1"/>
  <c r="BQ42" i="28"/>
  <c r="BQ58" i="28" s="1"/>
  <c r="BP42" i="28"/>
  <c r="BP58" i="28" s="1"/>
  <c r="BO42" i="28"/>
  <c r="BO58" i="28" s="1"/>
  <c r="BN42" i="28"/>
  <c r="BN58" i="28" s="1"/>
  <c r="BM42" i="28"/>
  <c r="BM58" i="28" s="1"/>
  <c r="BL42" i="28"/>
  <c r="BL58" i="28" s="1"/>
  <c r="BS41" i="28"/>
  <c r="BS57" i="28" s="1"/>
  <c r="BR41" i="28"/>
  <c r="BR57" i="28" s="1"/>
  <c r="BQ41" i="28"/>
  <c r="BQ57" i="28" s="1"/>
  <c r="BP41" i="28"/>
  <c r="BP57" i="28" s="1"/>
  <c r="BO41" i="28"/>
  <c r="BO57" i="28" s="1"/>
  <c r="BN41" i="28"/>
  <c r="BM41" i="28"/>
  <c r="BM57" i="28" s="1"/>
  <c r="BL41" i="28"/>
  <c r="BL57" i="28" s="1"/>
  <c r="BS40" i="28"/>
  <c r="BS55" i="28" s="1"/>
  <c r="BR40" i="28"/>
  <c r="BR56" i="28" s="1"/>
  <c r="BQ40" i="28"/>
  <c r="BQ56" i="28" s="1"/>
  <c r="BP40" i="28"/>
  <c r="BP56" i="28" s="1"/>
  <c r="BO40" i="28"/>
  <c r="BO55" i="28" s="1"/>
  <c r="BN40" i="28"/>
  <c r="BN56" i="28" s="1"/>
  <c r="BM40" i="28"/>
  <c r="BM56" i="28" s="1"/>
  <c r="BL40" i="28"/>
  <c r="BL56" i="28" s="1"/>
  <c r="BS39" i="28"/>
  <c r="BS54" i="28" s="1"/>
  <c r="BR39" i="28"/>
  <c r="BR54" i="28" s="1"/>
  <c r="BQ39" i="28"/>
  <c r="BQ54" i="28" s="1"/>
  <c r="BP39" i="28"/>
  <c r="BP54" i="28" s="1"/>
  <c r="BO39" i="28"/>
  <c r="BO54" i="28" s="1"/>
  <c r="BN39" i="28"/>
  <c r="BN54" i="28" s="1"/>
  <c r="BM39" i="28"/>
  <c r="BM54" i="28" s="1"/>
  <c r="BL39" i="28"/>
  <c r="BS38" i="28"/>
  <c r="BS53" i="28" s="1"/>
  <c r="BR38" i="28"/>
  <c r="BR53" i="28" s="1"/>
  <c r="BQ38" i="28"/>
  <c r="BQ53" i="28" s="1"/>
  <c r="BP38" i="28"/>
  <c r="BP53" i="28" s="1"/>
  <c r="BO38" i="28"/>
  <c r="BO53" i="28" s="1"/>
  <c r="BN38" i="28"/>
  <c r="BN53" i="28" s="1"/>
  <c r="BM38" i="28"/>
  <c r="BM53" i="28" s="1"/>
  <c r="BL38" i="28"/>
  <c r="BL53" i="28" s="1"/>
  <c r="BS37" i="28"/>
  <c r="BS52" i="28" s="1"/>
  <c r="BR37" i="28"/>
  <c r="BR52" i="28" s="1"/>
  <c r="BQ37" i="28"/>
  <c r="BQ52" i="28" s="1"/>
  <c r="BP37" i="28"/>
  <c r="BP52" i="28" s="1"/>
  <c r="BO37" i="28"/>
  <c r="BO51" i="28" s="1"/>
  <c r="BN37" i="28"/>
  <c r="BN51" i="28" s="1"/>
  <c r="BM37" i="28"/>
  <c r="BL37" i="28"/>
  <c r="BL52" i="28" s="1"/>
  <c r="BF46" i="28"/>
  <c r="BF63" i="28" s="1"/>
  <c r="BE46" i="28"/>
  <c r="BE63" i="28" s="1"/>
  <c r="BD46" i="28"/>
  <c r="BD63" i="28" s="1"/>
  <c r="BC46" i="28"/>
  <c r="BC63" i="28" s="1"/>
  <c r="BB46" i="28"/>
  <c r="BB63" i="28" s="1"/>
  <c r="BA46" i="28"/>
  <c r="BA63" i="28" s="1"/>
  <c r="AZ46" i="28"/>
  <c r="AZ63" i="28" s="1"/>
  <c r="AY46" i="28"/>
  <c r="AY63" i="28" s="1"/>
  <c r="BF45" i="28"/>
  <c r="BF62" i="28" s="1"/>
  <c r="BE45" i="28"/>
  <c r="BE62" i="28" s="1"/>
  <c r="BD45" i="28"/>
  <c r="BD62" i="28" s="1"/>
  <c r="BC45" i="28"/>
  <c r="BB45" i="28"/>
  <c r="BB62" i="28" s="1"/>
  <c r="BA45" i="28"/>
  <c r="BA62" i="28" s="1"/>
  <c r="AZ45" i="28"/>
  <c r="AY45" i="28"/>
  <c r="BF44" i="28"/>
  <c r="BF61" i="28" s="1"/>
  <c r="BE44" i="28"/>
  <c r="BE61" i="28" s="1"/>
  <c r="BD44" i="28"/>
  <c r="BD61" i="28" s="1"/>
  <c r="BC44" i="28"/>
  <c r="BC61" i="28" s="1"/>
  <c r="BB44" i="28"/>
  <c r="BB61" i="28" s="1"/>
  <c r="BA44" i="28"/>
  <c r="BA61" i="28" s="1"/>
  <c r="AZ44" i="28"/>
  <c r="AZ61" i="28" s="1"/>
  <c r="AY44" i="28"/>
  <c r="AY61" i="28" s="1"/>
  <c r="BF43" i="28"/>
  <c r="BF60" i="28" s="1"/>
  <c r="BE43" i="28"/>
  <c r="BE60" i="28" s="1"/>
  <c r="BD43" i="28"/>
  <c r="BC43" i="28"/>
  <c r="BC60" i="28" s="1"/>
  <c r="BB43" i="28"/>
  <c r="BB60" i="28" s="1"/>
  <c r="BA43" i="28"/>
  <c r="BA60" i="28" s="1"/>
  <c r="AZ43" i="28"/>
  <c r="AZ60" i="28" s="1"/>
  <c r="AY43" i="28"/>
  <c r="BF42" i="28"/>
  <c r="BF58" i="28" s="1"/>
  <c r="BE42" i="28"/>
  <c r="BE58" i="28" s="1"/>
  <c r="BD42" i="28"/>
  <c r="BD58" i="28" s="1"/>
  <c r="BC42" i="28"/>
  <c r="BC58" i="28" s="1"/>
  <c r="BB42" i="28"/>
  <c r="BB58" i="28" s="1"/>
  <c r="BA42" i="28"/>
  <c r="BA58" i="28" s="1"/>
  <c r="AZ42" i="28"/>
  <c r="AZ58" i="28" s="1"/>
  <c r="AY42" i="28"/>
  <c r="BF41" i="28"/>
  <c r="BF57" i="28" s="1"/>
  <c r="BE41" i="28"/>
  <c r="BE57" i="28" s="1"/>
  <c r="BD41" i="28"/>
  <c r="BD57" i="28" s="1"/>
  <c r="BC41" i="28"/>
  <c r="BC57" i="28" s="1"/>
  <c r="BB41" i="28"/>
  <c r="BB57" i="28" s="1"/>
  <c r="BA41" i="28"/>
  <c r="BA57" i="28" s="1"/>
  <c r="AZ41" i="28"/>
  <c r="AZ57" i="28" s="1"/>
  <c r="AY41" i="28"/>
  <c r="BF40" i="28"/>
  <c r="BF56" i="28" s="1"/>
  <c r="BE40" i="28"/>
  <c r="BE56" i="28" s="1"/>
  <c r="BD40" i="28"/>
  <c r="BD56" i="28" s="1"/>
  <c r="BC40" i="28"/>
  <c r="BC56" i="28" s="1"/>
  <c r="BB40" i="28"/>
  <c r="BB55" i="28" s="1"/>
  <c r="BA40" i="28"/>
  <c r="BA56" i="28" s="1"/>
  <c r="AZ40" i="28"/>
  <c r="AZ56" i="28" s="1"/>
  <c r="AY40" i="28"/>
  <c r="BF39" i="28"/>
  <c r="BF54" i="28" s="1"/>
  <c r="BE39" i="28"/>
  <c r="BE54" i="28" s="1"/>
  <c r="BD39" i="28"/>
  <c r="BD54" i="28" s="1"/>
  <c r="BC39" i="28"/>
  <c r="BC54" i="28" s="1"/>
  <c r="BB39" i="28"/>
  <c r="BB54" i="28" s="1"/>
  <c r="BA39" i="28"/>
  <c r="BA54" i="28" s="1"/>
  <c r="AZ39" i="28"/>
  <c r="AZ54" i="28" s="1"/>
  <c r="AY39" i="28"/>
  <c r="BF38" i="28"/>
  <c r="BE38" i="28"/>
  <c r="BE53" i="28" s="1"/>
  <c r="BD38" i="28"/>
  <c r="BD53" i="28" s="1"/>
  <c r="BC38" i="28"/>
  <c r="BC53" i="28" s="1"/>
  <c r="BB38" i="28"/>
  <c r="BB53" i="28" s="1"/>
  <c r="BA38" i="28"/>
  <c r="AZ38" i="28"/>
  <c r="AZ53" i="28" s="1"/>
  <c r="AY38" i="28"/>
  <c r="AY53" i="28" s="1"/>
  <c r="BF37" i="28"/>
  <c r="BF52" i="28" s="1"/>
  <c r="BE37" i="28"/>
  <c r="BE52" i="28" s="1"/>
  <c r="BD37" i="28"/>
  <c r="BC37" i="28"/>
  <c r="BC51" i="28" s="1"/>
  <c r="BB37" i="28"/>
  <c r="BB52" i="28" s="1"/>
  <c r="BA37" i="28"/>
  <c r="BA52" i="28" s="1"/>
  <c r="AZ37" i="28"/>
  <c r="AY37" i="28"/>
  <c r="X24" i="26" a="1"/>
  <c r="W24" i="26" a="1"/>
  <c r="M24" i="26" a="1"/>
  <c r="AC24" i="26" a="1"/>
  <c r="U24" i="26" a="1"/>
  <c r="Q24" i="26" a="1"/>
  <c r="T24" i="26" a="1"/>
  <c r="N24" i="26" a="1"/>
  <c r="Y24" i="26" a="1"/>
  <c r="F24" i="26" a="1"/>
  <c r="AB24" i="26" a="1"/>
  <c r="AG24" i="26" a="1"/>
  <c r="O24" i="26" a="1"/>
  <c r="P24" i="26" a="1"/>
  <c r="AJ24" i="26" a="1"/>
  <c r="AE24" i="26" a="1"/>
  <c r="S24" i="26" a="1"/>
  <c r="V24" i="26" a="1"/>
  <c r="AA24" i="26" a="1"/>
  <c r="AI24" i="26" a="1"/>
  <c r="Z24" i="26" a="1"/>
  <c r="AH24" i="26" a="1"/>
  <c r="AF24" i="26" a="1"/>
  <c r="AD24" i="26" a="1"/>
  <c r="R24" i="26" a="1"/>
  <c r="BD52" i="28" l="1"/>
  <c r="CC54" i="28"/>
  <c r="B24" i="27"/>
  <c r="B23" i="27"/>
  <c r="B22" i="27"/>
  <c r="E21" i="27"/>
  <c r="AL24" i="23"/>
  <c r="CM56" i="28"/>
  <c r="N24" i="26"/>
  <c r="N29" i="26" s="1"/>
  <c r="R24" i="26"/>
  <c r="R29" i="26" s="1"/>
  <c r="AG24" i="26"/>
  <c r="AG29" i="26" s="1"/>
  <c r="AC24" i="26"/>
  <c r="AC29" i="26" s="1"/>
  <c r="Y24" i="26"/>
  <c r="Y29" i="26" s="1"/>
  <c r="U24" i="26"/>
  <c r="U29" i="26" s="1"/>
  <c r="Q24" i="26"/>
  <c r="Q29" i="26" s="1"/>
  <c r="M24" i="26"/>
  <c r="M29" i="26" s="1"/>
  <c r="AH24" i="26"/>
  <c r="AH29" i="26" s="1"/>
  <c r="V24" i="26"/>
  <c r="V29" i="26" s="1"/>
  <c r="AJ24" i="26"/>
  <c r="AJ29" i="26" s="1"/>
  <c r="X24" i="26"/>
  <c r="X29" i="26" s="1"/>
  <c r="P24" i="26"/>
  <c r="P29" i="26" s="1"/>
  <c r="Z24" i="26"/>
  <c r="Z29" i="26" s="1"/>
  <c r="AF24" i="26"/>
  <c r="AF29" i="26" s="1"/>
  <c r="AB24" i="26"/>
  <c r="AB29" i="26" s="1"/>
  <c r="T24" i="26"/>
  <c r="T29" i="26" s="1"/>
  <c r="AD24" i="26"/>
  <c r="AD29" i="26" s="1"/>
  <c r="AI24" i="26"/>
  <c r="AI29" i="26" s="1"/>
  <c r="AE24" i="26"/>
  <c r="AE29" i="26" s="1"/>
  <c r="AA24" i="26"/>
  <c r="AA29" i="26" s="1"/>
  <c r="W24" i="26"/>
  <c r="W29" i="26" s="1"/>
  <c r="S24" i="26"/>
  <c r="S29" i="26" s="1"/>
  <c r="O24" i="26"/>
  <c r="O29" i="26" s="1"/>
  <c r="F24" i="26"/>
  <c r="F29" i="26" s="1"/>
  <c r="F20" i="25"/>
  <c r="F26" i="25" s="1"/>
  <c r="AM20" i="25"/>
  <c r="AM26" i="25" s="1"/>
  <c r="AE20" i="25"/>
  <c r="AE26" i="25" s="1"/>
  <c r="W20" i="25"/>
  <c r="W26" i="25" s="1"/>
  <c r="O20" i="25"/>
  <c r="O26" i="25" s="1"/>
  <c r="AL20" i="25"/>
  <c r="AL26" i="25" s="1"/>
  <c r="AD20" i="25"/>
  <c r="AD26" i="25" s="1"/>
  <c r="V20" i="25"/>
  <c r="V26" i="25" s="1"/>
  <c r="N20" i="25"/>
  <c r="N26" i="25" s="1"/>
  <c r="J20" i="25"/>
  <c r="J26" i="25" s="1"/>
  <c r="CY57" i="28"/>
  <c r="CY53" i="28"/>
  <c r="DA62" i="28"/>
  <c r="DA56" i="28"/>
  <c r="DA54" i="28"/>
  <c r="DA53" i="28"/>
  <c r="DB53" i="28"/>
  <c r="DC53" i="28"/>
  <c r="DB52" i="28"/>
  <c r="CY62" i="28"/>
  <c r="DC52" i="28"/>
  <c r="DC57" i="28"/>
  <c r="DC60" i="28"/>
  <c r="DD54" i="28"/>
  <c r="DA52" i="28"/>
  <c r="DD62" i="28"/>
  <c r="CY52" i="28"/>
  <c r="CZ51" i="28"/>
  <c r="CZ55" i="28"/>
  <c r="CZ59" i="28"/>
  <c r="DA51" i="28"/>
  <c r="DA55" i="28"/>
  <c r="DA59" i="28"/>
  <c r="DB51" i="28"/>
  <c r="DB55" i="28"/>
  <c r="DB59" i="28"/>
  <c r="CY60" i="28"/>
  <c r="DC51" i="28"/>
  <c r="DC55" i="28"/>
  <c r="DC59" i="28"/>
  <c r="CY55" i="28"/>
  <c r="DD51" i="28"/>
  <c r="DD55" i="28"/>
  <c r="DD59" i="28"/>
  <c r="DE51" i="28"/>
  <c r="DE55" i="28"/>
  <c r="DE59" i="28"/>
  <c r="DF51" i="28"/>
  <c r="DF55" i="28"/>
  <c r="DF59" i="28"/>
  <c r="L58" i="4"/>
  <c r="CL60" i="28"/>
  <c r="CR53" i="28"/>
  <c r="CL53" i="28"/>
  <c r="CL58" i="28"/>
  <c r="CN53" i="28"/>
  <c r="CL51" i="28"/>
  <c r="CL55" i="28"/>
  <c r="CL59" i="28"/>
  <c r="CM51" i="28"/>
  <c r="CM55" i="28"/>
  <c r="CM59" i="28"/>
  <c r="CN52" i="28"/>
  <c r="CN56" i="28"/>
  <c r="CO51" i="28"/>
  <c r="CO55" i="28"/>
  <c r="CO59" i="28"/>
  <c r="CP51" i="28"/>
  <c r="CP55" i="28"/>
  <c r="CP59" i="28"/>
  <c r="CN59" i="28"/>
  <c r="CQ51" i="28"/>
  <c r="CQ55" i="28"/>
  <c r="CQ59" i="28"/>
  <c r="CR51" i="28"/>
  <c r="CR55" i="28"/>
  <c r="CR59" i="28"/>
  <c r="CS51" i="28"/>
  <c r="CS55" i="28"/>
  <c r="CS59" i="28"/>
  <c r="BY58" i="28"/>
  <c r="BZ57" i="28"/>
  <c r="CA51" i="28"/>
  <c r="CA55" i="28"/>
  <c r="CA59" i="28"/>
  <c r="BY55" i="28"/>
  <c r="BY59" i="28"/>
  <c r="CB51" i="28"/>
  <c r="CB55" i="28"/>
  <c r="CB59" i="28"/>
  <c r="BZ51" i="28"/>
  <c r="BZ55" i="28"/>
  <c r="BZ59" i="28"/>
  <c r="CC51" i="28"/>
  <c r="CC55" i="28"/>
  <c r="CC59" i="28"/>
  <c r="BY52" i="28"/>
  <c r="CD51" i="28"/>
  <c r="CD55" i="28"/>
  <c r="CD59" i="28"/>
  <c r="CE51" i="28"/>
  <c r="CE55" i="28"/>
  <c r="CE59" i="28"/>
  <c r="CF51" i="28"/>
  <c r="CF55" i="28"/>
  <c r="CF59" i="28"/>
  <c r="BM52" i="28"/>
  <c r="BM60" i="28"/>
  <c r="BL54" i="28"/>
  <c r="BN57" i="28"/>
  <c r="BN62" i="28"/>
  <c r="BS51" i="28"/>
  <c r="BS56" i="28"/>
  <c r="BL51" i="28"/>
  <c r="BL55" i="28"/>
  <c r="BL59" i="28"/>
  <c r="BM51" i="28"/>
  <c r="BM55" i="28"/>
  <c r="BM59" i="28"/>
  <c r="BO56" i="28"/>
  <c r="BO59" i="28"/>
  <c r="BP51" i="28"/>
  <c r="BP55" i="28"/>
  <c r="BP59" i="28"/>
  <c r="BS60" i="28"/>
  <c r="BN52" i="28"/>
  <c r="BN55" i="28"/>
  <c r="BN59" i="28"/>
  <c r="BO52" i="28"/>
  <c r="BQ51" i="28"/>
  <c r="BQ55" i="28"/>
  <c r="BQ59" i="28"/>
  <c r="BR51" i="28"/>
  <c r="BR55" i="28"/>
  <c r="BR59" i="28"/>
  <c r="BA53" i="28"/>
  <c r="AZ62" i="28"/>
  <c r="AZ52" i="28"/>
  <c r="AY62" i="28"/>
  <c r="AY60" i="28"/>
  <c r="AY58" i="28"/>
  <c r="AY57" i="28"/>
  <c r="AY56" i="28"/>
  <c r="AY54" i="28"/>
  <c r="AY52" i="28"/>
  <c r="BF53" i="28"/>
  <c r="BB51" i="28"/>
  <c r="BC62" i="28"/>
  <c r="BD60" i="28"/>
  <c r="BA51" i="28"/>
  <c r="BA59" i="28"/>
  <c r="BB56" i="28"/>
  <c r="BC52" i="28"/>
  <c r="BC55" i="28"/>
  <c r="BD55" i="28"/>
  <c r="BB59" i="28"/>
  <c r="BC59" i="28"/>
  <c r="BD51" i="28"/>
  <c r="BD59" i="28"/>
  <c r="BE51" i="28"/>
  <c r="BE55" i="28"/>
  <c r="BE59" i="28"/>
  <c r="BF51" i="28"/>
  <c r="BF55" i="28"/>
  <c r="BF59" i="28"/>
  <c r="AY51" i="28"/>
  <c r="AY55" i="28"/>
  <c r="AY59" i="28"/>
  <c r="AZ51" i="28"/>
  <c r="AZ55" i="28"/>
  <c r="AZ59" i="28"/>
  <c r="BA55" i="28"/>
  <c r="D23" i="4"/>
  <c r="K11" i="4" l="1"/>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J11" i="4"/>
  <c r="H10" i="4"/>
  <c r="F11" i="4"/>
  <c r="E11" i="4"/>
  <c r="E23" i="4" s="1"/>
  <c r="E10" i="4"/>
  <c r="C11" i="4"/>
  <c r="C10" i="4"/>
  <c r="G10" i="4"/>
  <c r="F10" i="4"/>
  <c r="AL38" i="28"/>
  <c r="AL37" i="28"/>
  <c r="AL52" i="28" s="1"/>
  <c r="AS46" i="28"/>
  <c r="AS63" i="28" s="1"/>
  <c r="AR46" i="28"/>
  <c r="AR63" i="28" s="1"/>
  <c r="AQ46" i="28"/>
  <c r="AQ63" i="28" s="1"/>
  <c r="AP46" i="28"/>
  <c r="AP63" i="28" s="1"/>
  <c r="AO46" i="28"/>
  <c r="AO63" i="28" s="1"/>
  <c r="AN46" i="28"/>
  <c r="AN63" i="28" s="1"/>
  <c r="AM46" i="28"/>
  <c r="AM63" i="28" s="1"/>
  <c r="AL46" i="28"/>
  <c r="AL63" i="28" s="1"/>
  <c r="AS45" i="28"/>
  <c r="AS62" i="28" s="1"/>
  <c r="AR45" i="28"/>
  <c r="AR62" i="28" s="1"/>
  <c r="AQ45" i="28"/>
  <c r="AP45" i="28"/>
  <c r="AP62" i="28" s="1"/>
  <c r="AO45" i="28"/>
  <c r="AO62" i="28" s="1"/>
  <c r="AN45" i="28"/>
  <c r="AM45" i="28"/>
  <c r="AM62" i="28" s="1"/>
  <c r="AL45" i="28"/>
  <c r="AL62" i="28" s="1"/>
  <c r="AS44" i="28"/>
  <c r="AS61" i="28" s="1"/>
  <c r="AR44" i="28"/>
  <c r="AR61" i="28" s="1"/>
  <c r="AQ44" i="28"/>
  <c r="AQ61" i="28" s="1"/>
  <c r="AP44" i="28"/>
  <c r="AP61" i="28" s="1"/>
  <c r="AO44" i="28"/>
  <c r="AO61" i="28" s="1"/>
  <c r="AN44" i="28"/>
  <c r="AN61" i="28" s="1"/>
  <c r="AM44" i="28"/>
  <c r="AM61" i="28" s="1"/>
  <c r="AL44" i="28"/>
  <c r="AL61" i="28" s="1"/>
  <c r="AS43" i="28"/>
  <c r="AS60" i="28" s="1"/>
  <c r="AR43" i="28"/>
  <c r="AR60" i="28" s="1"/>
  <c r="AQ43" i="28"/>
  <c r="AQ60" i="28" s="1"/>
  <c r="AP43" i="28"/>
  <c r="AP60" i="28" s="1"/>
  <c r="AO43" i="28"/>
  <c r="AO60" i="28" s="1"/>
  <c r="AN43" i="28"/>
  <c r="AN60" i="28" s="1"/>
  <c r="AM43" i="28"/>
  <c r="AM60" i="28" s="1"/>
  <c r="AL43" i="28"/>
  <c r="AL60" i="28" s="1"/>
  <c r="AS42" i="28"/>
  <c r="AS58" i="28" s="1"/>
  <c r="AR42" i="28"/>
  <c r="AR58" i="28" s="1"/>
  <c r="AQ42" i="28"/>
  <c r="AQ58" i="28" s="1"/>
  <c r="AP42" i="28"/>
  <c r="AP58" i="28" s="1"/>
  <c r="AO42" i="28"/>
  <c r="AO58" i="28" s="1"/>
  <c r="AN42" i="28"/>
  <c r="AN58" i="28" s="1"/>
  <c r="AM42" i="28"/>
  <c r="AM58" i="28" s="1"/>
  <c r="AL42" i="28"/>
  <c r="AL58" i="28" s="1"/>
  <c r="AS41" i="28"/>
  <c r="AS57" i="28" s="1"/>
  <c r="AR41" i="28"/>
  <c r="AR57" i="28" s="1"/>
  <c r="AQ41" i="28"/>
  <c r="AQ57" i="28" s="1"/>
  <c r="AP41" i="28"/>
  <c r="AP57" i="28" s="1"/>
  <c r="AO41" i="28"/>
  <c r="AO57" i="28" s="1"/>
  <c r="AN41" i="28"/>
  <c r="AN57" i="28" s="1"/>
  <c r="AM41" i="28"/>
  <c r="AM57" i="28" s="1"/>
  <c r="AL41" i="28"/>
  <c r="AL57" i="28" s="1"/>
  <c r="AS40" i="28"/>
  <c r="AS56" i="28" s="1"/>
  <c r="AR40" i="28"/>
  <c r="AR56" i="28" s="1"/>
  <c r="AQ40" i="28"/>
  <c r="AP40" i="28"/>
  <c r="AP56" i="28" s="1"/>
  <c r="AO40" i="28"/>
  <c r="AO56" i="28" s="1"/>
  <c r="AN40" i="28"/>
  <c r="AN56" i="28" s="1"/>
  <c r="AM40" i="28"/>
  <c r="AM56" i="28" s="1"/>
  <c r="AL40" i="28"/>
  <c r="AL56" i="28" s="1"/>
  <c r="AS39" i="28"/>
  <c r="AS54" i="28" s="1"/>
  <c r="AR39" i="28"/>
  <c r="AR54" i="28" s="1"/>
  <c r="AQ39" i="28"/>
  <c r="AQ54" i="28" s="1"/>
  <c r="AP39" i="28"/>
  <c r="AP54" i="28" s="1"/>
  <c r="AO39" i="28"/>
  <c r="AO54" i="28" s="1"/>
  <c r="AN39" i="28"/>
  <c r="AN54" i="28" s="1"/>
  <c r="AM39" i="28"/>
  <c r="AM54" i="28" s="1"/>
  <c r="AL39" i="28"/>
  <c r="AL54" i="28" s="1"/>
  <c r="AS38" i="28"/>
  <c r="AS53" i="28" s="1"/>
  <c r="AR38" i="28"/>
  <c r="AR53" i="28" s="1"/>
  <c r="AQ38" i="28"/>
  <c r="AQ53" i="28" s="1"/>
  <c r="AP38" i="28"/>
  <c r="AP53" i="28" s="1"/>
  <c r="AO38" i="28"/>
  <c r="AO53" i="28" s="1"/>
  <c r="AN38" i="28"/>
  <c r="AN53" i="28" s="1"/>
  <c r="AM38" i="28"/>
  <c r="AM53" i="28" s="1"/>
  <c r="AL53" i="28"/>
  <c r="AS37" i="28"/>
  <c r="AS52" i="28" s="1"/>
  <c r="AR37" i="28"/>
  <c r="AR52" i="28" s="1"/>
  <c r="AQ37" i="28"/>
  <c r="AQ52" i="28" s="1"/>
  <c r="AP37" i="28"/>
  <c r="AP52" i="28" s="1"/>
  <c r="AO37" i="28"/>
  <c r="AO52" i="28" s="1"/>
  <c r="AN37" i="28"/>
  <c r="AN52" i="28" s="1"/>
  <c r="AM37" i="28"/>
  <c r="AM52" i="28" s="1"/>
  <c r="L46" i="28"/>
  <c r="L63" i="28" s="1"/>
  <c r="L37" i="28"/>
  <c r="L51" i="28" s="1"/>
  <c r="AF46" i="28"/>
  <c r="AF63" i="28" s="1"/>
  <c r="AE46" i="28"/>
  <c r="AE63" i="28" s="1"/>
  <c r="AD46" i="28"/>
  <c r="AD63" i="28" s="1"/>
  <c r="AC46" i="28"/>
  <c r="AC63" i="28" s="1"/>
  <c r="AB46" i="28"/>
  <c r="AB63" i="28" s="1"/>
  <c r="AA46" i="28"/>
  <c r="AA63" i="28" s="1"/>
  <c r="Z46" i="28"/>
  <c r="Z63" i="28" s="1"/>
  <c r="Y46" i="28"/>
  <c r="Y63" i="28" s="1"/>
  <c r="AF45" i="28"/>
  <c r="AE45" i="28"/>
  <c r="AE62" i="28" s="1"/>
  <c r="AD45" i="28"/>
  <c r="AD62" i="28" s="1"/>
  <c r="AC45" i="28"/>
  <c r="AC62" i="28" s="1"/>
  <c r="AB45" i="28"/>
  <c r="AB62" i="28" s="1"/>
  <c r="AA45" i="28"/>
  <c r="AA62" i="28" s="1"/>
  <c r="Z45" i="28"/>
  <c r="Y45" i="28"/>
  <c r="Y62" i="28" s="1"/>
  <c r="AF44" i="28"/>
  <c r="AF61" i="28" s="1"/>
  <c r="AE44" i="28"/>
  <c r="AE61" i="28" s="1"/>
  <c r="AD44" i="28"/>
  <c r="AD61" i="28" s="1"/>
  <c r="AC44" i="28"/>
  <c r="AC61" i="28" s="1"/>
  <c r="AB44" i="28"/>
  <c r="AA44" i="28"/>
  <c r="AA61" i="28" s="1"/>
  <c r="Z44" i="28"/>
  <c r="Y44" i="28"/>
  <c r="AF43" i="28"/>
  <c r="AF60" i="28" s="1"/>
  <c r="AE43" i="28"/>
  <c r="AE60" i="28" s="1"/>
  <c r="AD43" i="28"/>
  <c r="AD60" i="28" s="1"/>
  <c r="AC43" i="28"/>
  <c r="AC60" i="28" s="1"/>
  <c r="AB43" i="28"/>
  <c r="AB60" i="28" s="1"/>
  <c r="AA43" i="28"/>
  <c r="AA60" i="28" s="1"/>
  <c r="Z43" i="28"/>
  <c r="Z60" i="28" s="1"/>
  <c r="Y43" i="28"/>
  <c r="Y59" i="28" s="1"/>
  <c r="AF42" i="28"/>
  <c r="AF58" i="28" s="1"/>
  <c r="AE42" i="28"/>
  <c r="AE58" i="28" s="1"/>
  <c r="AD42" i="28"/>
  <c r="AD58" i="28" s="1"/>
  <c r="AC42" i="28"/>
  <c r="AC58" i="28" s="1"/>
  <c r="AB42" i="28"/>
  <c r="AA42" i="28"/>
  <c r="AA58" i="28" s="1"/>
  <c r="Z42" i="28"/>
  <c r="Y42" i="28"/>
  <c r="Y58" i="28" s="1"/>
  <c r="AF41" i="28"/>
  <c r="AF57" i="28" s="1"/>
  <c r="AE41" i="28"/>
  <c r="AE57" i="28" s="1"/>
  <c r="AD41" i="28"/>
  <c r="AD57" i="28" s="1"/>
  <c r="AC41" i="28"/>
  <c r="AC57" i="28" s="1"/>
  <c r="AB41" i="28"/>
  <c r="AB57" i="28" s="1"/>
  <c r="AA41" i="28"/>
  <c r="AA57" i="28" s="1"/>
  <c r="Z41" i="28"/>
  <c r="Z57" i="28" s="1"/>
  <c r="Y41" i="28"/>
  <c r="Y57" i="28" s="1"/>
  <c r="AF40" i="28"/>
  <c r="AF56" i="28" s="1"/>
  <c r="AE40" i="28"/>
  <c r="AE56" i="28" s="1"/>
  <c r="AD40" i="28"/>
  <c r="AD56" i="28" s="1"/>
  <c r="AC40" i="28"/>
  <c r="AC56" i="28" s="1"/>
  <c r="AB40" i="28"/>
  <c r="AB56" i="28" s="1"/>
  <c r="AA40" i="28"/>
  <c r="AA56" i="28" s="1"/>
  <c r="Z40" i="28"/>
  <c r="Y40" i="28"/>
  <c r="AF39" i="28"/>
  <c r="AF54" i="28" s="1"/>
  <c r="AE39" i="28"/>
  <c r="AE54" i="28" s="1"/>
  <c r="AD39" i="28"/>
  <c r="AD54" i="28" s="1"/>
  <c r="AC39" i="28"/>
  <c r="AC54" i="28" s="1"/>
  <c r="AB39" i="28"/>
  <c r="AB54" i="28" s="1"/>
  <c r="AA39" i="28"/>
  <c r="AA54" i="28" s="1"/>
  <c r="Z39" i="28"/>
  <c r="Z54" i="28" s="1"/>
  <c r="Y39" i="28"/>
  <c r="Y54" i="28" s="1"/>
  <c r="AF38" i="28"/>
  <c r="AF53" i="28" s="1"/>
  <c r="AE38" i="28"/>
  <c r="AE53" i="28" s="1"/>
  <c r="AD38" i="28"/>
  <c r="AD53" i="28" s="1"/>
  <c r="AC38" i="28"/>
  <c r="AC53" i="28" s="1"/>
  <c r="AB38" i="28"/>
  <c r="AB53" i="28" s="1"/>
  <c r="AA38" i="28"/>
  <c r="AA53" i="28" s="1"/>
  <c r="Z38" i="28"/>
  <c r="Y38" i="28"/>
  <c r="Y53" i="28" s="1"/>
  <c r="AF37" i="28"/>
  <c r="AF52" i="28" s="1"/>
  <c r="AE37" i="28"/>
  <c r="AE52" i="28" s="1"/>
  <c r="AD37" i="28"/>
  <c r="AD52" i="28" s="1"/>
  <c r="AC37" i="28"/>
  <c r="AC52" i="28" s="1"/>
  <c r="AB37" i="28"/>
  <c r="AB52" i="28" s="1"/>
  <c r="AA37" i="28"/>
  <c r="AA52" i="28" s="1"/>
  <c r="Z37" i="28"/>
  <c r="Z52" i="28" s="1"/>
  <c r="Y37" i="28"/>
  <c r="Y51" i="28" s="1"/>
  <c r="S46" i="28"/>
  <c r="S63" i="28" s="1"/>
  <c r="R46" i="28"/>
  <c r="R63" i="28" s="1"/>
  <c r="Q46" i="28"/>
  <c r="Q63" i="28" s="1"/>
  <c r="P46" i="28"/>
  <c r="P63" i="28" s="1"/>
  <c r="O46" i="28"/>
  <c r="O63" i="28" s="1"/>
  <c r="N46" i="28"/>
  <c r="N63" i="28" s="1"/>
  <c r="M46" i="28"/>
  <c r="M63" i="28" s="1"/>
  <c r="S45" i="28"/>
  <c r="R45" i="28"/>
  <c r="Q45" i="28"/>
  <c r="P45" i="28"/>
  <c r="O45" i="28"/>
  <c r="N45" i="28"/>
  <c r="M45" i="28"/>
  <c r="L45" i="28"/>
  <c r="S44" i="28"/>
  <c r="S61" i="28" s="1"/>
  <c r="R44" i="28"/>
  <c r="Q44" i="28"/>
  <c r="Q61" i="28" s="1"/>
  <c r="P44" i="28"/>
  <c r="O44" i="28"/>
  <c r="O61" i="28" s="1"/>
  <c r="N44" i="28"/>
  <c r="M44" i="28"/>
  <c r="M61" i="28" s="1"/>
  <c r="L44" i="28"/>
  <c r="S43" i="28"/>
  <c r="R43" i="28"/>
  <c r="R60" i="28" s="1"/>
  <c r="Q43" i="28"/>
  <c r="Q60" i="28" s="1"/>
  <c r="P43" i="28"/>
  <c r="P60" i="28" s="1"/>
  <c r="O43" i="28"/>
  <c r="O60" i="28" s="1"/>
  <c r="N43" i="28"/>
  <c r="N60" i="28" s="1"/>
  <c r="M43" i="28"/>
  <c r="L43" i="28"/>
  <c r="S42" i="28"/>
  <c r="S58" i="28" s="1"/>
  <c r="R42" i="28"/>
  <c r="Q42" i="28"/>
  <c r="Q58" i="28" s="1"/>
  <c r="P42" i="28"/>
  <c r="O42" i="28"/>
  <c r="O58" i="28" s="1"/>
  <c r="N42" i="28"/>
  <c r="N58" i="28" s="1"/>
  <c r="M42" i="28"/>
  <c r="L42" i="28"/>
  <c r="S41" i="28"/>
  <c r="S57" i="28" s="1"/>
  <c r="R41" i="28"/>
  <c r="R57" i="28" s="1"/>
  <c r="Q41" i="28"/>
  <c r="Q57" i="28" s="1"/>
  <c r="P41" i="28"/>
  <c r="P57" i="28" s="1"/>
  <c r="O41" i="28"/>
  <c r="O57" i="28" s="1"/>
  <c r="N41" i="28"/>
  <c r="N57" i="28" s="1"/>
  <c r="M41" i="28"/>
  <c r="M57" i="28" s="1"/>
  <c r="L41" i="28"/>
  <c r="S40" i="28"/>
  <c r="S56" i="28" s="1"/>
  <c r="R40" i="28"/>
  <c r="R56" i="28" s="1"/>
  <c r="Q40" i="28"/>
  <c r="Q56" i="28" s="1"/>
  <c r="P40" i="28"/>
  <c r="P56" i="28" s="1"/>
  <c r="O40" i="28"/>
  <c r="O56" i="28" s="1"/>
  <c r="N40" i="28"/>
  <c r="N56" i="28" s="1"/>
  <c r="M40" i="28"/>
  <c r="M56" i="28" s="1"/>
  <c r="L40" i="28"/>
  <c r="L55" i="28" s="1"/>
  <c r="S39" i="28"/>
  <c r="R39" i="28"/>
  <c r="R54" i="28" s="1"/>
  <c r="Q39" i="28"/>
  <c r="Q54" i="28" s="1"/>
  <c r="P39" i="28"/>
  <c r="P54" i="28" s="1"/>
  <c r="O39" i="28"/>
  <c r="O54" i="28" s="1"/>
  <c r="N39" i="28"/>
  <c r="N54" i="28" s="1"/>
  <c r="M39" i="28"/>
  <c r="M54" i="28" s="1"/>
  <c r="L39" i="28"/>
  <c r="S38" i="28"/>
  <c r="S53" i="28" s="1"/>
  <c r="R38" i="28"/>
  <c r="R53" i="28" s="1"/>
  <c r="Q38" i="28"/>
  <c r="Q53" i="28" s="1"/>
  <c r="P38" i="28"/>
  <c r="P53" i="28" s="1"/>
  <c r="O38" i="28"/>
  <c r="N38" i="28"/>
  <c r="N53" i="28" s="1"/>
  <c r="M38" i="28"/>
  <c r="L38" i="28"/>
  <c r="S37" i="28"/>
  <c r="R37" i="28"/>
  <c r="R52" i="28" s="1"/>
  <c r="Q37" i="28"/>
  <c r="Q52" i="28" s="1"/>
  <c r="P37" i="28"/>
  <c r="P52" i="28" s="1"/>
  <c r="O37" i="28"/>
  <c r="O52" i="28" s="1"/>
  <c r="N37" i="28"/>
  <c r="N51" i="28" s="1"/>
  <c r="M37" i="28"/>
  <c r="J23" i="4" l="1"/>
  <c r="J29" i="4" s="1"/>
  <c r="J75" i="4"/>
  <c r="F23" i="4"/>
  <c r="F75" i="4" s="1"/>
  <c r="S62" i="28"/>
  <c r="Z56" i="28"/>
  <c r="Y61" i="28"/>
  <c r="Z53" i="28"/>
  <c r="S54" i="28"/>
  <c r="N61" i="28"/>
  <c r="R62" i="28"/>
  <c r="P62" i="28"/>
  <c r="O62" i="28"/>
  <c r="O53" i="28"/>
  <c r="AL51" i="28"/>
  <c r="AQ62" i="28"/>
  <c r="Z61" i="28"/>
  <c r="AA23" i="4"/>
  <c r="AA29" i="4" s="1"/>
  <c r="AA75" i="4"/>
  <c r="R23" i="4"/>
  <c r="R29" i="4" s="1"/>
  <c r="R75" i="4"/>
  <c r="AG23" i="4"/>
  <c r="AG29" i="4" s="1"/>
  <c r="AG75" i="4"/>
  <c r="Y23" i="4"/>
  <c r="Y29" i="4" s="1"/>
  <c r="Y75" i="4"/>
  <c r="Q23" i="4"/>
  <c r="Q29" i="4" s="1"/>
  <c r="Q75" i="4"/>
  <c r="AF23" i="4"/>
  <c r="AF29" i="4" s="1"/>
  <c r="AF75" i="4"/>
  <c r="X23" i="4"/>
  <c r="X29" i="4" s="1"/>
  <c r="X75" i="4"/>
  <c r="P23" i="4"/>
  <c r="P29" i="4" s="1"/>
  <c r="P75" i="4"/>
  <c r="AM23" i="4"/>
  <c r="AM29" i="4" s="1"/>
  <c r="AM75" i="4"/>
  <c r="O23" i="4"/>
  <c r="O29" i="4" s="1"/>
  <c r="O75" i="4"/>
  <c r="AL23" i="4"/>
  <c r="AL29" i="4" s="1"/>
  <c r="AL75" i="4"/>
  <c r="AD23" i="4"/>
  <c r="AD29" i="4" s="1"/>
  <c r="AD75" i="4"/>
  <c r="V23" i="4"/>
  <c r="V29" i="4" s="1"/>
  <c r="V75" i="4"/>
  <c r="N23" i="4"/>
  <c r="N29" i="4" s="1"/>
  <c r="N75" i="4"/>
  <c r="AI23" i="4"/>
  <c r="AI29" i="4" s="1"/>
  <c r="AI75" i="4"/>
  <c r="K23" i="4"/>
  <c r="K29" i="4" s="1"/>
  <c r="K75" i="4"/>
  <c r="Z23" i="4"/>
  <c r="Z29" i="4" s="1"/>
  <c r="Z75" i="4"/>
  <c r="W23" i="4"/>
  <c r="W29" i="4" s="1"/>
  <c r="W75" i="4"/>
  <c r="AK23" i="4"/>
  <c r="AK29" i="4" s="1"/>
  <c r="AK75" i="4"/>
  <c r="AC23" i="4"/>
  <c r="AC29" i="4" s="1"/>
  <c r="AC75" i="4"/>
  <c r="U23" i="4"/>
  <c r="U29" i="4" s="1"/>
  <c r="U75" i="4"/>
  <c r="M23" i="4"/>
  <c r="M29" i="4" s="1"/>
  <c r="M75" i="4"/>
  <c r="S23" i="4"/>
  <c r="S29" i="4" s="1"/>
  <c r="S75" i="4"/>
  <c r="AH23" i="4"/>
  <c r="AH29" i="4" s="1"/>
  <c r="AH75" i="4"/>
  <c r="AE23" i="4"/>
  <c r="AE29" i="4" s="1"/>
  <c r="AE75" i="4"/>
  <c r="E75" i="4"/>
  <c r="AJ23" i="4"/>
  <c r="AJ29" i="4" s="1"/>
  <c r="AJ75" i="4"/>
  <c r="AB23" i="4"/>
  <c r="AB29" i="4" s="1"/>
  <c r="AB75" i="4"/>
  <c r="T23" i="4"/>
  <c r="T29" i="4" s="1"/>
  <c r="T75" i="4"/>
  <c r="L23" i="4"/>
  <c r="L29" i="4" s="1"/>
  <c r="L75" i="4"/>
  <c r="C23" i="4"/>
  <c r="AQ56" i="28"/>
  <c r="AN62" i="28"/>
  <c r="AL55" i="28"/>
  <c r="AL59" i="28"/>
  <c r="AM51" i="28"/>
  <c r="AM55" i="28"/>
  <c r="AM59" i="28"/>
  <c r="AN55" i="28"/>
  <c r="AO51" i="28"/>
  <c r="AO55" i="28"/>
  <c r="AO59" i="28"/>
  <c r="AP51" i="28"/>
  <c r="AP55" i="28"/>
  <c r="AP59" i="28"/>
  <c r="AQ51" i="28"/>
  <c r="AQ55" i="28"/>
  <c r="AQ59" i="28"/>
  <c r="AN51" i="28"/>
  <c r="AN59" i="28"/>
  <c r="AR51" i="28"/>
  <c r="AR55" i="28"/>
  <c r="AR59" i="28"/>
  <c r="AS51" i="28"/>
  <c r="AS55" i="28"/>
  <c r="AS59" i="28"/>
  <c r="Y56" i="28"/>
  <c r="Z62" i="28"/>
  <c r="Z58" i="28"/>
  <c r="AB61" i="28"/>
  <c r="AB58" i="28"/>
  <c r="AF62" i="28"/>
  <c r="M62" i="28"/>
  <c r="M58" i="28"/>
  <c r="M53" i="28"/>
  <c r="M52" i="28"/>
  <c r="L62" i="28"/>
  <c r="L61" i="28"/>
  <c r="L60" i="28"/>
  <c r="L58" i="28"/>
  <c r="L57" i="28"/>
  <c r="L54" i="28"/>
  <c r="L53" i="28"/>
  <c r="M60" i="28"/>
  <c r="Z51" i="28"/>
  <c r="Z55" i="28"/>
  <c r="Z59" i="28"/>
  <c r="Y55" i="28"/>
  <c r="AA51" i="28"/>
  <c r="AA55" i="28"/>
  <c r="AA59" i="28"/>
  <c r="Y52" i="28"/>
  <c r="Y60" i="28"/>
  <c r="AB51" i="28"/>
  <c r="AB55" i="28"/>
  <c r="AB59" i="28"/>
  <c r="AC51" i="28"/>
  <c r="AC55" i="28"/>
  <c r="AC59" i="28"/>
  <c r="AD51" i="28"/>
  <c r="AD55" i="28"/>
  <c r="AD59" i="28"/>
  <c r="AE51" i="28"/>
  <c r="AE55" i="28"/>
  <c r="AE59" i="28"/>
  <c r="AF51" i="28"/>
  <c r="AF55" i="28"/>
  <c r="AF59" i="28"/>
  <c r="S60" i="28"/>
  <c r="N62" i="28"/>
  <c r="P58" i="28"/>
  <c r="Q62" i="28"/>
  <c r="S52" i="28"/>
  <c r="P61" i="28"/>
  <c r="R58" i="28"/>
  <c r="R61" i="28"/>
  <c r="M51" i="28"/>
  <c r="M55" i="28"/>
  <c r="M59" i="28"/>
  <c r="N59" i="28"/>
  <c r="O51" i="28"/>
  <c r="O55" i="28"/>
  <c r="O59" i="28"/>
  <c r="N55" i="28"/>
  <c r="P51" i="28"/>
  <c r="P55" i="28"/>
  <c r="P59" i="28"/>
  <c r="L52" i="28"/>
  <c r="N52" i="28"/>
  <c r="Q51" i="28"/>
  <c r="Q55" i="28"/>
  <c r="Q59" i="28"/>
  <c r="L56" i="28"/>
  <c r="L59" i="28"/>
  <c r="R51" i="28"/>
  <c r="R55" i="28"/>
  <c r="R59" i="28"/>
  <c r="S51" i="28"/>
  <c r="S55" i="28"/>
  <c r="S59" i="28"/>
  <c r="K79" i="4" a="1"/>
  <c r="S79" i="4" a="1"/>
  <c r="N79" i="4" a="1"/>
  <c r="M79" i="4" a="1"/>
  <c r="AO29" i="4" a="1"/>
  <c r="P79" i="4" a="1"/>
  <c r="J79" i="4" a="1"/>
  <c r="O79" i="4" a="1"/>
  <c r="R79" i="4" a="1"/>
  <c r="L79" i="4" a="1"/>
  <c r="Q79" i="4" a="1"/>
  <c r="J79" i="4" l="1"/>
  <c r="J93" i="4" s="1"/>
  <c r="K79" i="4"/>
  <c r="K93" i="4" s="1"/>
  <c r="R79" i="4"/>
  <c r="R93" i="4" s="1"/>
  <c r="N79" i="4"/>
  <c r="N93" i="4" s="1"/>
  <c r="Q79" i="4"/>
  <c r="Q93" i="4" s="1"/>
  <c r="M79" i="4"/>
  <c r="M93" i="4" s="1"/>
  <c r="S79" i="4"/>
  <c r="S93" i="4" s="1"/>
  <c r="L79" i="4"/>
  <c r="L93" i="4" s="1"/>
  <c r="AO29" i="4"/>
  <c r="AS29" i="4" s="1"/>
  <c r="V32" i="4" s="1"/>
  <c r="V35" i="4" s="1"/>
  <c r="P79" i="4"/>
  <c r="P93" i="4" s="1"/>
  <c r="O79" i="4"/>
  <c r="O93" i="4" s="1"/>
  <c r="E43" i="2"/>
  <c r="H46" i="2"/>
  <c r="H40" i="2"/>
  <c r="F40" i="2"/>
  <c r="F43" i="2" s="1"/>
  <c r="E40" i="2"/>
  <c r="L23" i="2"/>
  <c r="M23" i="2"/>
  <c r="N23" i="2"/>
  <c r="O23" i="2"/>
  <c r="P23" i="2"/>
  <c r="Q23" i="2"/>
  <c r="R23" i="2"/>
  <c r="S23" i="2"/>
  <c r="T23" i="2"/>
  <c r="U23" i="2"/>
  <c r="V23" i="2"/>
  <c r="W23" i="2"/>
  <c r="X23" i="2"/>
  <c r="Y23" i="2"/>
  <c r="Z23" i="2"/>
  <c r="AA23" i="2"/>
  <c r="AB23" i="2"/>
  <c r="AC23" i="2"/>
  <c r="AD23" i="2"/>
  <c r="AE23" i="2"/>
  <c r="AF23" i="2"/>
  <c r="AG23" i="2"/>
  <c r="AH23" i="2"/>
  <c r="AI23" i="2"/>
  <c r="AJ23" i="2"/>
  <c r="AK23" i="2"/>
  <c r="AL23" i="2"/>
  <c r="AM23" i="2"/>
  <c r="AN23" i="2"/>
  <c r="L24" i="2"/>
  <c r="M24" i="2"/>
  <c r="N24" i="2"/>
  <c r="O24" i="2"/>
  <c r="P24" i="2"/>
  <c r="Q24" i="2"/>
  <c r="R24" i="2"/>
  <c r="S24" i="2"/>
  <c r="T24" i="2"/>
  <c r="U24" i="2"/>
  <c r="V24" i="2"/>
  <c r="W24" i="2"/>
  <c r="X24" i="2"/>
  <c r="Y24" i="2"/>
  <c r="Z24" i="2"/>
  <c r="AA24" i="2"/>
  <c r="AB24" i="2"/>
  <c r="AC24" i="2"/>
  <c r="AD24" i="2"/>
  <c r="AE24" i="2"/>
  <c r="AF24" i="2"/>
  <c r="AG24" i="2"/>
  <c r="AH24" i="2"/>
  <c r="AI24" i="2"/>
  <c r="AJ24" i="2"/>
  <c r="AK24" i="2"/>
  <c r="AL24" i="2"/>
  <c r="AM24" i="2"/>
  <c r="AN24" i="2"/>
  <c r="L25" i="2"/>
  <c r="M25" i="2"/>
  <c r="N25" i="2"/>
  <c r="O25" i="2"/>
  <c r="P25" i="2"/>
  <c r="Q25" i="2"/>
  <c r="R25" i="2"/>
  <c r="S25" i="2"/>
  <c r="T25" i="2"/>
  <c r="U25" i="2"/>
  <c r="V25" i="2"/>
  <c r="W25" i="2"/>
  <c r="X25" i="2"/>
  <c r="Y25" i="2"/>
  <c r="Z25" i="2"/>
  <c r="AA25" i="2"/>
  <c r="AB25" i="2"/>
  <c r="AC25" i="2"/>
  <c r="AD25" i="2"/>
  <c r="AE25" i="2"/>
  <c r="AF25" i="2"/>
  <c r="AG25" i="2"/>
  <c r="AH25" i="2"/>
  <c r="AI25" i="2"/>
  <c r="AJ25" i="2"/>
  <c r="AK25" i="2"/>
  <c r="AL25" i="2"/>
  <c r="AM25" i="2"/>
  <c r="AN25" i="2"/>
  <c r="K25" i="2"/>
  <c r="K24" i="2"/>
  <c r="K23" i="2"/>
  <c r="G25" i="2"/>
  <c r="G24" i="2"/>
  <c r="G23" i="2"/>
  <c r="D25" i="2"/>
  <c r="D24" i="2"/>
  <c r="D23" i="2"/>
  <c r="K22" i="2"/>
  <c r="L22" i="2"/>
  <c r="M22" i="2"/>
  <c r="N22" i="2"/>
  <c r="O22" i="2"/>
  <c r="P22" i="2"/>
  <c r="Q22" i="2"/>
  <c r="R22" i="2"/>
  <c r="S22" i="2"/>
  <c r="T22" i="2"/>
  <c r="U22" i="2"/>
  <c r="V22" i="2"/>
  <c r="W22" i="2"/>
  <c r="X22" i="2"/>
  <c r="Y22" i="2"/>
  <c r="Z22" i="2"/>
  <c r="AA22" i="2"/>
  <c r="AB22" i="2"/>
  <c r="AC22" i="2"/>
  <c r="AD22" i="2"/>
  <c r="AE22" i="2"/>
  <c r="AF22" i="2"/>
  <c r="AG22" i="2"/>
  <c r="AH22" i="2"/>
  <c r="AI22" i="2"/>
  <c r="AJ22" i="2"/>
  <c r="AK22" i="2"/>
  <c r="AL22" i="2"/>
  <c r="AM22" i="2"/>
  <c r="AN22" i="2"/>
  <c r="L21" i="2"/>
  <c r="M21" i="2"/>
  <c r="N21" i="2"/>
  <c r="O21" i="2"/>
  <c r="P21" i="2"/>
  <c r="Q21" i="2"/>
  <c r="R21" i="2"/>
  <c r="S21" i="2"/>
  <c r="T21" i="2"/>
  <c r="U21" i="2"/>
  <c r="V21" i="2"/>
  <c r="W21" i="2"/>
  <c r="X21" i="2"/>
  <c r="Y21" i="2"/>
  <c r="Z21" i="2"/>
  <c r="AA21" i="2"/>
  <c r="AB21" i="2"/>
  <c r="AC21" i="2"/>
  <c r="AD21" i="2"/>
  <c r="AE21" i="2"/>
  <c r="AF21" i="2"/>
  <c r="AG21" i="2"/>
  <c r="AH21" i="2"/>
  <c r="AI21" i="2"/>
  <c r="AJ21" i="2"/>
  <c r="AK21" i="2"/>
  <c r="AL21" i="2"/>
  <c r="AM21" i="2"/>
  <c r="AN21" i="2"/>
  <c r="K21" i="2"/>
  <c r="G22" i="2"/>
  <c r="G21" i="2"/>
  <c r="D22" i="2"/>
  <c r="D21" i="2"/>
  <c r="L19" i="2"/>
  <c r="L40" i="2" s="1"/>
  <c r="L43" i="2" s="1"/>
  <c r="M19" i="2"/>
  <c r="M40" i="2" s="1"/>
  <c r="M43" i="2" s="1"/>
  <c r="N19" i="2"/>
  <c r="O19" i="2"/>
  <c r="O40" i="2" s="1"/>
  <c r="O43" i="2" s="1"/>
  <c r="P19" i="2"/>
  <c r="P40" i="2" s="1"/>
  <c r="P43" i="2" s="1"/>
  <c r="Q19" i="2"/>
  <c r="Q40" i="2" s="1"/>
  <c r="Q43" i="2" s="1"/>
  <c r="R19" i="2"/>
  <c r="R40" i="2" s="1"/>
  <c r="R43" i="2" s="1"/>
  <c r="S19" i="2"/>
  <c r="S40" i="2" s="1"/>
  <c r="S43" i="2" s="1"/>
  <c r="T19" i="2"/>
  <c r="T40" i="2" s="1"/>
  <c r="T43" i="2" s="1"/>
  <c r="U19" i="2"/>
  <c r="U40" i="2" s="1"/>
  <c r="U43" i="2" s="1"/>
  <c r="V19" i="2"/>
  <c r="V40" i="2" s="1"/>
  <c r="V43" i="2" s="1"/>
  <c r="W19" i="2"/>
  <c r="W40" i="2" s="1"/>
  <c r="W43" i="2" s="1"/>
  <c r="X19" i="2"/>
  <c r="X40" i="2" s="1"/>
  <c r="X43" i="2" s="1"/>
  <c r="Y19" i="2"/>
  <c r="Y40" i="2" s="1"/>
  <c r="Y43" i="2" s="1"/>
  <c r="Z19" i="2"/>
  <c r="Z40" i="2" s="1"/>
  <c r="Z43" i="2" s="1"/>
  <c r="AA19" i="2"/>
  <c r="AA40" i="2" s="1"/>
  <c r="AA43" i="2" s="1"/>
  <c r="AB19" i="2"/>
  <c r="AB40" i="2" s="1"/>
  <c r="AB43" i="2" s="1"/>
  <c r="AC19" i="2"/>
  <c r="AC40" i="2" s="1"/>
  <c r="AC43" i="2" s="1"/>
  <c r="AD19" i="2"/>
  <c r="AD40" i="2" s="1"/>
  <c r="AD43" i="2" s="1"/>
  <c r="AE19" i="2"/>
  <c r="AE40" i="2" s="1"/>
  <c r="AE43" i="2" s="1"/>
  <c r="AF19" i="2"/>
  <c r="AF40" i="2" s="1"/>
  <c r="AF43" i="2" s="1"/>
  <c r="AG19" i="2"/>
  <c r="AG40" i="2" s="1"/>
  <c r="AG43" i="2" s="1"/>
  <c r="AH19" i="2"/>
  <c r="AH40" i="2" s="1"/>
  <c r="AH43" i="2" s="1"/>
  <c r="AI19" i="2"/>
  <c r="AI40" i="2" s="1"/>
  <c r="AI43" i="2" s="1"/>
  <c r="AJ19" i="2"/>
  <c r="AJ40" i="2" s="1"/>
  <c r="AJ43" i="2" s="1"/>
  <c r="AK19" i="2"/>
  <c r="AK40" i="2" s="1"/>
  <c r="AK43" i="2" s="1"/>
  <c r="AL19" i="2"/>
  <c r="AL40" i="2" s="1"/>
  <c r="AL43" i="2" s="1"/>
  <c r="AM19" i="2"/>
  <c r="AM40" i="2" s="1"/>
  <c r="AM43" i="2" s="1"/>
  <c r="AN19" i="2"/>
  <c r="AN40" i="2" s="1"/>
  <c r="AN43" i="2" s="1"/>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K20" i="2"/>
  <c r="K19" i="2"/>
  <c r="K40" i="2" s="1"/>
  <c r="K43" i="2" s="1"/>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L13" i="2"/>
  <c r="M13" i="2"/>
  <c r="N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L14" i="2"/>
  <c r="M14" i="2"/>
  <c r="N14" i="2"/>
  <c r="O14" i="2"/>
  <c r="P14" i="2"/>
  <c r="Q14" i="2"/>
  <c r="R14" i="2"/>
  <c r="S14" i="2"/>
  <c r="T14" i="2"/>
  <c r="U14" i="2"/>
  <c r="V14" i="2"/>
  <c r="W14" i="2"/>
  <c r="X14" i="2"/>
  <c r="Y14" i="2"/>
  <c r="Z14" i="2"/>
  <c r="AA14" i="2"/>
  <c r="AB14" i="2"/>
  <c r="AC14" i="2"/>
  <c r="AD14" i="2"/>
  <c r="AE14" i="2"/>
  <c r="AF14" i="2"/>
  <c r="AG14" i="2"/>
  <c r="AH14" i="2"/>
  <c r="AI14" i="2"/>
  <c r="AJ14" i="2"/>
  <c r="AK14" i="2"/>
  <c r="AL14" i="2"/>
  <c r="AM14" i="2"/>
  <c r="AN14" i="2"/>
  <c r="L15" i="2"/>
  <c r="M15" i="2"/>
  <c r="N15" i="2"/>
  <c r="O15" i="2"/>
  <c r="P15" i="2"/>
  <c r="Q15" i="2"/>
  <c r="R15" i="2"/>
  <c r="S15" i="2"/>
  <c r="T15" i="2"/>
  <c r="U15" i="2"/>
  <c r="V15" i="2"/>
  <c r="W15" i="2"/>
  <c r="X15" i="2"/>
  <c r="Y15" i="2"/>
  <c r="Z15" i="2"/>
  <c r="AA15" i="2"/>
  <c r="AB15" i="2"/>
  <c r="AC15" i="2"/>
  <c r="AD15" i="2"/>
  <c r="AE15" i="2"/>
  <c r="AF15" i="2"/>
  <c r="AG15" i="2"/>
  <c r="AH15" i="2"/>
  <c r="AI15" i="2"/>
  <c r="AJ15" i="2"/>
  <c r="AK15" i="2"/>
  <c r="AL15" i="2"/>
  <c r="AM15" i="2"/>
  <c r="AN15" i="2"/>
  <c r="L16" i="2"/>
  <c r="M16" i="2"/>
  <c r="N16" i="2"/>
  <c r="O16" i="2"/>
  <c r="P16" i="2"/>
  <c r="Q16" i="2"/>
  <c r="R16" i="2"/>
  <c r="S16" i="2"/>
  <c r="T16" i="2"/>
  <c r="U16" i="2"/>
  <c r="V16" i="2"/>
  <c r="W16" i="2"/>
  <c r="X16" i="2"/>
  <c r="Y16" i="2"/>
  <c r="Z16" i="2"/>
  <c r="AA16" i="2"/>
  <c r="AB16" i="2"/>
  <c r="AC16" i="2"/>
  <c r="AD16" i="2"/>
  <c r="AE16" i="2"/>
  <c r="AF16" i="2"/>
  <c r="AG16" i="2"/>
  <c r="AH16" i="2"/>
  <c r="AI16" i="2"/>
  <c r="AJ16" i="2"/>
  <c r="AK16" i="2"/>
  <c r="AL16" i="2"/>
  <c r="AM16" i="2"/>
  <c r="AN16" i="2"/>
  <c r="L17" i="2"/>
  <c r="M17" i="2"/>
  <c r="N17" i="2"/>
  <c r="O17" i="2"/>
  <c r="P17" i="2"/>
  <c r="Q17" i="2"/>
  <c r="R17" i="2"/>
  <c r="S17" i="2"/>
  <c r="T17" i="2"/>
  <c r="U17" i="2"/>
  <c r="V17" i="2"/>
  <c r="W17" i="2"/>
  <c r="X17" i="2"/>
  <c r="Y17" i="2"/>
  <c r="Z17" i="2"/>
  <c r="AA17" i="2"/>
  <c r="AB17" i="2"/>
  <c r="AC17" i="2"/>
  <c r="AD17" i="2"/>
  <c r="AE17" i="2"/>
  <c r="AF17" i="2"/>
  <c r="AG17" i="2"/>
  <c r="AH17" i="2"/>
  <c r="AI17" i="2"/>
  <c r="AJ17" i="2"/>
  <c r="AK17" i="2"/>
  <c r="AL17" i="2"/>
  <c r="AM17" i="2"/>
  <c r="AN17"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K11" i="2"/>
  <c r="K12" i="2"/>
  <c r="K13" i="2"/>
  <c r="K14" i="2"/>
  <c r="K15" i="2"/>
  <c r="K16" i="2"/>
  <c r="K17" i="2"/>
  <c r="K18" i="2"/>
  <c r="K10" i="2"/>
  <c r="G20" i="2"/>
  <c r="G19" i="2"/>
  <c r="G40" i="2" s="1"/>
  <c r="G43" i="2" s="1"/>
  <c r="G18" i="2"/>
  <c r="I20" i="2"/>
  <c r="I19" i="2"/>
  <c r="I40" i="2" s="1"/>
  <c r="D20" i="2"/>
  <c r="D19" i="2"/>
  <c r="D40" i="2" s="1"/>
  <c r="D43" i="2" s="1"/>
  <c r="D11" i="2"/>
  <c r="D12" i="2"/>
  <c r="D13" i="2"/>
  <c r="D14" i="2"/>
  <c r="D15" i="2"/>
  <c r="D16" i="2"/>
  <c r="D17" i="2"/>
  <c r="D18" i="2"/>
  <c r="D10" i="2"/>
  <c r="I10" i="2"/>
  <c r="G11" i="2"/>
  <c r="G12" i="2"/>
  <c r="G13" i="2"/>
  <c r="G14" i="2"/>
  <c r="G15" i="2"/>
  <c r="G16" i="2"/>
  <c r="G17" i="2"/>
  <c r="G10" i="2"/>
  <c r="H9" i="2"/>
  <c r="G9" i="2"/>
  <c r="H8" i="2"/>
  <c r="G8" i="2"/>
  <c r="H6" i="2"/>
  <c r="H7" i="2"/>
  <c r="G6" i="2"/>
  <c r="G7" i="2"/>
  <c r="AO15" i="15"/>
  <c r="AN15" i="15"/>
  <c r="AM15" i="15"/>
  <c r="AL15" i="15"/>
  <c r="AK15" i="15"/>
  <c r="AJ15" i="15"/>
  <c r="AI15" i="15"/>
  <c r="AH15" i="15"/>
  <c r="AO37" i="15" a="1"/>
  <c r="AJ68" i="15" a="1"/>
  <c r="AH49" i="15" a="1"/>
  <c r="AH26" i="15" a="1"/>
  <c r="AL35" i="15" a="1"/>
  <c r="AI16" i="15" a="1"/>
  <c r="AH32" i="15" a="1"/>
  <c r="AL52" i="15" a="1"/>
  <c r="AO43" i="15" a="1"/>
  <c r="AM18" i="15" a="1"/>
  <c r="AJ54" i="15" a="1"/>
  <c r="AI18" i="15" a="1"/>
  <c r="AM17" i="15" a="1"/>
  <c r="AN54" i="15" a="1"/>
  <c r="AI43" i="15" a="1"/>
  <c r="AK29" i="15" a="1"/>
  <c r="AM67" i="15" a="1"/>
  <c r="AM45" i="15" a="1"/>
  <c r="AM54" i="15" a="1"/>
  <c r="AM38" i="15" a="1"/>
  <c r="AI47" i="15" a="1"/>
  <c r="AO22" i="15" a="1"/>
  <c r="AI62" i="15" a="1"/>
  <c r="AK53" i="15" a="1"/>
  <c r="AL47" i="15" a="1"/>
  <c r="AI31" i="15" a="1"/>
  <c r="AN29" i="15" a="1"/>
  <c r="AN46" i="15" a="1"/>
  <c r="AM40" i="15" a="1"/>
  <c r="AJ58" i="15" a="1"/>
  <c r="AN57" i="15" a="1"/>
  <c r="AI44" i="15" a="1"/>
  <c r="AL57" i="15" a="1"/>
  <c r="AM50" i="15" a="1"/>
  <c r="AK50" i="15" a="1"/>
  <c r="AH24" i="15" a="1"/>
  <c r="AO44" i="15" a="1"/>
  <c r="AJ26" i="15" a="1"/>
  <c r="AO66" i="15" a="1"/>
  <c r="AI70" i="15" a="1"/>
  <c r="AH44" i="15" a="1"/>
  <c r="AL69" i="15" a="1"/>
  <c r="AO45" i="15" a="1"/>
  <c r="AK24" i="15" a="1"/>
  <c r="AH37" i="15" a="1"/>
  <c r="AK64" i="15" a="1"/>
  <c r="AL71" i="15" a="1"/>
  <c r="AM29" i="15" a="1"/>
  <c r="AI69" i="15" a="1"/>
  <c r="AK62" i="15" a="1"/>
  <c r="AK49" i="15" a="1"/>
  <c r="AO23" i="15" a="1"/>
  <c r="AO32" i="15" a="1"/>
  <c r="AH52" i="15" a="1"/>
  <c r="AO67" i="15" a="1"/>
  <c r="AJ24" i="15" a="1"/>
  <c r="AH57" i="15" a="1"/>
  <c r="AL42" i="15" a="1"/>
  <c r="AJ29" i="15" a="1"/>
  <c r="AL65" i="15" a="1"/>
  <c r="AI71" i="15" a="1"/>
  <c r="AO59" i="15" a="1"/>
  <c r="AH54" i="15" a="1"/>
  <c r="AH30" i="15" a="1"/>
  <c r="AC46" i="2" a="1"/>
  <c r="AN67" i="15" a="1"/>
  <c r="AH60" i="15" a="1"/>
  <c r="AI53" i="15" a="1"/>
  <c r="AL27" i="15" a="1"/>
  <c r="AK46" i="15" a="1"/>
  <c r="AK23" i="15" a="1"/>
  <c r="AN41" i="15" a="1"/>
  <c r="AJ57" i="15" a="1"/>
  <c r="AH47" i="15" a="1"/>
  <c r="AL56" i="15" a="1"/>
  <c r="AH20" i="15" a="1"/>
  <c r="AL60" i="15" a="1"/>
  <c r="AJ43" i="15" a="1"/>
  <c r="AN71" i="15" a="1"/>
  <c r="AO38" i="15" a="1"/>
  <c r="AJ46" i="15" a="1"/>
  <c r="AM60" i="15" a="1"/>
  <c r="T93" i="4" a="1"/>
  <c r="AI46" i="2" a="1"/>
  <c r="AM23" i="15" a="1"/>
  <c r="AL29" i="15" a="1"/>
  <c r="AO25" i="15" a="1"/>
  <c r="AO58" i="15" a="1"/>
  <c r="R46" i="2" a="1"/>
  <c r="AL23" i="15" a="1"/>
  <c r="AH50" i="15" a="1"/>
  <c r="AO47" i="15" a="1"/>
  <c r="AJ22" i="15" a="1"/>
  <c r="AJ70" i="15" a="1"/>
  <c r="AJ37" i="15" a="1"/>
  <c r="AH67" i="15" a="1"/>
  <c r="AK20" i="15" a="1"/>
  <c r="AN51" i="15" a="1"/>
  <c r="AM52" i="15" a="1"/>
  <c r="AM41" i="15" a="1"/>
  <c r="AH64" i="15" a="1"/>
  <c r="AH69" i="15" a="1"/>
  <c r="AI22" i="15" a="1"/>
  <c r="AI28" i="15" a="1"/>
  <c r="AJ69" i="15" a="1"/>
  <c r="AI48" i="15" a="1"/>
  <c r="G46" i="2" a="1"/>
  <c r="AJ30" i="15" a="1"/>
  <c r="AM44" i="15" a="1"/>
  <c r="AK56" i="15" a="1"/>
  <c r="AH42" i="15" a="1"/>
  <c r="AJ71" i="15" a="1"/>
  <c r="AK67" i="15" a="1"/>
  <c r="AK26" i="15" a="1"/>
  <c r="AH61" i="15" a="1"/>
  <c r="AN47" i="15" a="1"/>
  <c r="AI57" i="15" a="1"/>
  <c r="AL51" i="15" a="1"/>
  <c r="AN18" i="15" a="1"/>
  <c r="AH18" i="15" a="1"/>
  <c r="AJ23" i="15" a="1"/>
  <c r="AK59" i="15" a="1"/>
  <c r="AI46" i="15" a="1"/>
  <c r="AN68" i="15" a="1"/>
  <c r="AM42" i="15" a="1"/>
  <c r="AK21" i="15" a="1"/>
  <c r="AO30" i="15" a="1"/>
  <c r="AI41" i="15" a="1"/>
  <c r="AO41" i="15" a="1"/>
  <c r="AM56" i="15" a="1"/>
  <c r="AK38" i="15" a="1"/>
  <c r="AO39" i="15" a="1"/>
  <c r="AH68" i="15" a="1"/>
  <c r="AI25" i="15" a="1"/>
  <c r="AN20" i="15" a="1"/>
  <c r="AH46" i="2" a="1"/>
  <c r="AJ21" i="15" a="1"/>
  <c r="AO62" i="15" a="1"/>
  <c r="AH35" i="15" a="1"/>
  <c r="AH43" i="15" a="1"/>
  <c r="AO50" i="15" a="1"/>
  <c r="AN32" i="15" a="1"/>
  <c r="AM53" i="15" a="1"/>
  <c r="AM46" i="15" a="1"/>
  <c r="AK68" i="15" a="1"/>
  <c r="AK65" i="15" a="1"/>
  <c r="AO26" i="15" a="1"/>
  <c r="AM24" i="15" a="1"/>
  <c r="AN24" i="15" a="1"/>
  <c r="AK58" i="15" a="1"/>
  <c r="AJ61" i="15" a="1"/>
  <c r="AH55" i="15" a="1"/>
  <c r="AO16" i="15" a="1"/>
  <c r="AL61" i="15" a="1"/>
  <c r="AM16" i="15" a="1"/>
  <c r="AK42" i="15" a="1"/>
  <c r="AJ16" i="15" a="1"/>
  <c r="AK48" i="15" a="1"/>
  <c r="AK51" i="15" a="1"/>
  <c r="AL36" i="15" a="1"/>
  <c r="AL22" i="15" a="1"/>
  <c r="AM35" i="15" a="1"/>
  <c r="AO17" i="15" a="1"/>
  <c r="AO54" i="15" a="1"/>
  <c r="AO31" i="15" a="1"/>
  <c r="AO61" i="15" a="1"/>
  <c r="AH19" i="15" a="1"/>
  <c r="AI30" i="15" a="1"/>
  <c r="AH39" i="15" a="1"/>
  <c r="AJ40" i="15" a="1"/>
  <c r="AH17" i="15" a="1"/>
  <c r="AI67" i="15" a="1"/>
  <c r="AJ66" i="15" a="1"/>
  <c r="AK36" i="15" a="1"/>
  <c r="AL48" i="15" a="1"/>
  <c r="AH71" i="15" a="1"/>
  <c r="AL59" i="15" a="1"/>
  <c r="AL41" i="15" a="1"/>
  <c r="AO55" i="15" a="1"/>
  <c r="AN56" i="15" a="1"/>
  <c r="AK17" i="15" a="1"/>
  <c r="AK52" i="15" a="1"/>
  <c r="AJ51" i="15" a="1"/>
  <c r="AJ56" i="15" a="1"/>
  <c r="AI23" i="15" a="1"/>
  <c r="AJ36" i="15" a="1"/>
  <c r="AM66" i="15" a="1"/>
  <c r="AN26" i="15" a="1"/>
  <c r="AJ49" i="15" a="1"/>
  <c r="AI58" i="15" a="1"/>
  <c r="AM58" i="15" a="1"/>
  <c r="AH21" i="15" a="1"/>
  <c r="AJ17" i="15" a="1"/>
  <c r="AO69" i="15" a="1"/>
  <c r="AO64" i="15" a="1"/>
  <c r="AM26" i="15" a="1"/>
  <c r="AN44" i="15" a="1"/>
  <c r="AM59" i="15" a="1"/>
  <c r="AH25" i="15" a="1"/>
  <c r="K46" i="2" a="1"/>
  <c r="AH62" i="15" a="1"/>
  <c r="AN52" i="15" a="1"/>
  <c r="Z46" i="2" a="1"/>
  <c r="AJ44" i="15" a="1"/>
  <c r="V46" i="2" a="1"/>
  <c r="AM28" i="15" a="1"/>
  <c r="AL62" i="15" a="1"/>
  <c r="AN70" i="15" a="1"/>
  <c r="AO70" i="15" a="1"/>
  <c r="AN43" i="15" a="1"/>
  <c r="AH23" i="15" a="1"/>
  <c r="AM20" i="15" a="1"/>
  <c r="AO28" i="15" a="1"/>
  <c r="AI39" i="15" a="1"/>
  <c r="AL67" i="15" a="1"/>
  <c r="AI19" i="15" a="1"/>
  <c r="AJ52" i="15" a="1"/>
  <c r="AM36" i="15" a="1"/>
  <c r="AJ20" i="15" a="1"/>
  <c r="AL66" i="15" a="1"/>
  <c r="AN27" i="15" a="1"/>
  <c r="AK66" i="15" a="1"/>
  <c r="AO71" i="15" a="1"/>
  <c r="AK25" i="15" a="1"/>
  <c r="AO48" i="15" a="1"/>
  <c r="AO35" i="15" a="1"/>
  <c r="AL20" i="15" a="1"/>
  <c r="AN65" i="15" a="1"/>
  <c r="AM39" i="15" a="1"/>
  <c r="AJ19" i="15" a="1"/>
  <c r="AN59" i="15" a="1"/>
  <c r="AL54" i="15" a="1"/>
  <c r="AH51" i="15" a="1"/>
  <c r="AL16" i="15" a="1"/>
  <c r="N46" i="2" a="1"/>
  <c r="AK57" i="15" a="1"/>
  <c r="AO24" i="15" a="1"/>
  <c r="AI21" i="15" a="1"/>
  <c r="AJ47" i="15" a="1"/>
  <c r="AK16" i="15" a="1"/>
  <c r="AO42" i="15" a="1"/>
  <c r="AN30" i="15" a="1"/>
  <c r="AM49" i="15" a="1"/>
  <c r="AL30" i="15" a="1"/>
  <c r="AI32" i="15" a="1"/>
  <c r="O46" i="2" a="1"/>
  <c r="AM30" i="15" a="1"/>
  <c r="AM22" i="15" a="1"/>
  <c r="L46" i="2" a="1"/>
  <c r="AO53" i="15" a="1"/>
  <c r="AL26" i="15" a="1"/>
  <c r="AI26" i="15" a="1"/>
  <c r="AI29" i="15" a="1"/>
  <c r="AK39" i="15" a="1"/>
  <c r="AN28" i="15" a="1"/>
  <c r="AI68" i="15" a="1"/>
  <c r="AN48" i="15" a="1"/>
  <c r="AJ35" i="15" a="1"/>
  <c r="AA46" i="2" a="1"/>
  <c r="AI36" i="15" a="1"/>
  <c r="AM21" i="15" a="1"/>
  <c r="AJ38" i="15" a="1"/>
  <c r="AN58" i="15" a="1"/>
  <c r="AJ48" i="15" a="1"/>
  <c r="AM27" i="15" a="1"/>
  <c r="AI61" i="15" a="1"/>
  <c r="AN17" i="15" a="1"/>
  <c r="AN46" i="2" a="1"/>
  <c r="AM70" i="15" a="1"/>
  <c r="AI66" i="15" a="1"/>
  <c r="AB46" i="2" a="1"/>
  <c r="AJ64" i="15" a="1"/>
  <c r="AO20" i="15" a="1"/>
  <c r="AH41" i="15" a="1"/>
  <c r="U46" i="2" a="1"/>
  <c r="AI27" i="15" a="1"/>
  <c r="AH59" i="15" a="1"/>
  <c r="AL21" i="15" a="1"/>
  <c r="AJ59" i="15" a="1"/>
  <c r="AK54" i="15" a="1"/>
  <c r="AK44" i="15" a="1"/>
  <c r="AM25" i="15" a="1"/>
  <c r="AI24" i="15" a="1"/>
  <c r="AJ46" i="2" a="1"/>
  <c r="AL18" i="15" a="1"/>
  <c r="AM47" i="15" a="1"/>
  <c r="AJ41" i="15" a="1"/>
  <c r="AJ31" i="15" a="1"/>
  <c r="AK40" i="15" a="1"/>
  <c r="AL37" i="15" a="1"/>
  <c r="AI40" i="15" a="1"/>
  <c r="AI49" i="15" a="1"/>
  <c r="AN61" i="15" a="1"/>
  <c r="AL68" i="15" a="1"/>
  <c r="AH29" i="15" a="1"/>
  <c r="AI20" i="15" a="1"/>
  <c r="AI35" i="15" a="1"/>
  <c r="AI45" i="15" a="1"/>
  <c r="AK30" i="15" a="1"/>
  <c r="AH46" i="15" a="1"/>
  <c r="AM32" i="15" a="1"/>
  <c r="AO36" i="15" a="1"/>
  <c r="AM71" i="15" a="1"/>
  <c r="AM43" i="15" a="1"/>
  <c r="AJ28" i="15" a="1"/>
  <c r="AK47" i="15" a="1"/>
  <c r="AK45" i="15" a="1"/>
  <c r="AM64" i="15" a="1"/>
  <c r="AK35" i="15" a="1"/>
  <c r="AH56" i="15" a="1"/>
  <c r="AI42" i="15" a="1"/>
  <c r="AN22" i="15" a="1"/>
  <c r="AO21" i="15" a="1"/>
  <c r="AN25" i="15" a="1"/>
  <c r="AL39" i="15" a="1"/>
  <c r="AL46" i="2" a="1"/>
  <c r="AM57" i="15" a="1"/>
  <c r="AH53" i="15" a="1"/>
  <c r="AK69" i="15" a="1"/>
  <c r="AO46" i="15" a="1"/>
  <c r="AL28" i="15" a="1"/>
  <c r="AD46" i="2" a="1"/>
  <c r="AH16" i="15" a="1"/>
  <c r="AM37" i="15" a="1"/>
  <c r="P46" i="2" a="1"/>
  <c r="AO56" i="15" a="1"/>
  <c r="AM51" i="15" a="1"/>
  <c r="AM68" i="15" a="1"/>
  <c r="AI55" i="15" a="1"/>
  <c r="AH27" i="15" a="1"/>
  <c r="T46" i="2" a="1"/>
  <c r="AO52" i="15" a="1"/>
  <c r="AH45" i="15" a="1"/>
  <c r="AO29" i="15" a="1"/>
  <c r="AL25" i="15" a="1"/>
  <c r="AN62" i="15" a="1"/>
  <c r="AJ53" i="15" a="1"/>
  <c r="AK46" i="2" a="1"/>
  <c r="AM48" i="15" a="1"/>
  <c r="AL32" i="15" a="1"/>
  <c r="AN19" i="15" a="1"/>
  <c r="AO49" i="15" a="1"/>
  <c r="AN49" i="15" a="1"/>
  <c r="AO27" i="15" a="1"/>
  <c r="AJ25" i="15" a="1"/>
  <c r="AJ27" i="15" a="1"/>
  <c r="AO51" i="15" a="1"/>
  <c r="AM19" i="15" a="1"/>
  <c r="AH40" i="15" a="1"/>
  <c r="AM62" i="15" a="1"/>
  <c r="AK37" i="15" a="1"/>
  <c r="AL64" i="15" a="1"/>
  <c r="AK22" i="15" a="1"/>
  <c r="AN69" i="15" a="1"/>
  <c r="AJ18" i="15" a="1"/>
  <c r="AL46" i="15" a="1"/>
  <c r="AH28" i="15" a="1"/>
  <c r="AN66" i="15" a="1"/>
  <c r="AK41" i="15" a="1"/>
  <c r="AJ62" i="15" a="1"/>
  <c r="AI52" i="15" a="1"/>
  <c r="AI50" i="15" a="1"/>
  <c r="AM31" i="15" a="1"/>
  <c r="AJ45" i="15" a="1"/>
  <c r="AL31" i="15" a="1"/>
  <c r="AN16" i="15" a="1"/>
  <c r="AK18" i="15" a="1"/>
  <c r="AN31" i="15" a="1"/>
  <c r="AO57" i="15" a="1"/>
  <c r="AM69" i="15" a="1"/>
  <c r="M46" i="2" a="1"/>
  <c r="AJ32" i="15" a="1"/>
  <c r="AE46" i="2" a="1"/>
  <c r="S46" i="2" a="1"/>
  <c r="AH22" i="15" a="1"/>
  <c r="AK71" i="15" a="1"/>
  <c r="AK19" i="15" a="1"/>
  <c r="AO60" i="15" a="1"/>
  <c r="AH65" i="15" a="1"/>
  <c r="AN55" i="15" a="1"/>
  <c r="AK70" i="15" a="1"/>
  <c r="AL24" i="15" a="1"/>
  <c r="AN23" i="15" a="1"/>
  <c r="Q46" i="2" a="1"/>
  <c r="AK55" i="15" a="1"/>
  <c r="AN60" i="15" a="1"/>
  <c r="AL43" i="15" a="1"/>
  <c r="AJ39" i="15" a="1"/>
  <c r="AL55" i="15" a="1"/>
  <c r="AJ67" i="15" a="1"/>
  <c r="AN21" i="15" a="1"/>
  <c r="AO68" i="15" a="1"/>
  <c r="Y46" i="2" a="1"/>
  <c r="AO65" i="15" a="1"/>
  <c r="AK60" i="15" a="1"/>
  <c r="AK31" i="15" a="1"/>
  <c r="AM65" i="15" a="1"/>
  <c r="AI37" i="15" a="1"/>
  <c r="AN40" i="15" a="1"/>
  <c r="AL44" i="15" a="1"/>
  <c r="W46" i="2" a="1"/>
  <c r="AI51" i="15" a="1"/>
  <c r="AL19" i="15" a="1"/>
  <c r="AL70" i="15" a="1"/>
  <c r="AN45" i="15" a="1"/>
  <c r="AH58" i="15" a="1"/>
  <c r="AK61" i="15" a="1"/>
  <c r="AH38" i="15" a="1"/>
  <c r="X46" i="2" a="1"/>
  <c r="AK32" i="15" a="1"/>
  <c r="AK28" i="15" a="1"/>
  <c r="AN53" i="15" a="1"/>
  <c r="AN39" i="15" a="1"/>
  <c r="AJ50" i="15" a="1"/>
  <c r="AI60" i="15" a="1"/>
  <c r="AK27" i="15" a="1"/>
  <c r="AM55" i="15" a="1"/>
  <c r="AL50" i="15" a="1"/>
  <c r="AH70" i="15" a="1"/>
  <c r="AN50" i="15" a="1"/>
  <c r="AM61" i="15" a="1"/>
  <c r="AL40" i="15" a="1"/>
  <c r="AJ65" i="15" a="1"/>
  <c r="AN36" i="15" a="1"/>
  <c r="AG46" i="2" a="1"/>
  <c r="AH31" i="15" a="1"/>
  <c r="AN64" i="15" a="1"/>
  <c r="AL49" i="15" a="1"/>
  <c r="AO40" i="15" a="1"/>
  <c r="AF46" i="2" a="1"/>
  <c r="AI54" i="15" a="1"/>
  <c r="AH66" i="15" a="1"/>
  <c r="AI17" i="15" a="1"/>
  <c r="AO18" i="15" a="1"/>
  <c r="AN37" i="15" a="1"/>
  <c r="AN35" i="15" a="1"/>
  <c r="AL53" i="15" a="1"/>
  <c r="AJ55" i="15" a="1"/>
  <c r="AO19" i="15" a="1"/>
  <c r="AL45" i="15" a="1"/>
  <c r="AL38" i="15" a="1"/>
  <c r="AI65" i="15" a="1"/>
  <c r="AJ42" i="15" a="1"/>
  <c r="AL58" i="15" a="1"/>
  <c r="AN38" i="15" a="1"/>
  <c r="AI38" i="15" a="1"/>
  <c r="AI59" i="15" a="1"/>
  <c r="AJ60" i="15" a="1"/>
  <c r="AN42" i="15" a="1"/>
  <c r="AH36" i="15" a="1"/>
  <c r="AM46" i="2" a="1"/>
  <c r="AI64" i="15" a="1"/>
  <c r="AI56" i="15" a="1"/>
  <c r="AH48" i="15" a="1"/>
  <c r="AL17" i="15" a="1"/>
  <c r="AK43" i="15" a="1"/>
  <c r="G46" i="2" l="1"/>
  <c r="K46" i="2"/>
  <c r="N46" i="2"/>
  <c r="W46" i="2"/>
  <c r="N40" i="2"/>
  <c r="N43" i="2" s="1"/>
  <c r="AH32" i="4"/>
  <c r="AH35" i="4" s="1"/>
  <c r="F27" i="24"/>
  <c r="F24" i="24"/>
  <c r="F28" i="24"/>
  <c r="F25" i="24"/>
  <c r="F22" i="24"/>
  <c r="F20" i="24"/>
  <c r="F42" i="24" s="1"/>
  <c r="F23" i="24"/>
  <c r="F21" i="24"/>
  <c r="F26" i="24"/>
  <c r="F29" i="24"/>
  <c r="W32" i="4"/>
  <c r="W35" i="4" s="1"/>
  <c r="AK32" i="4"/>
  <c r="AK35" i="4" s="1"/>
  <c r="AJ32" i="4"/>
  <c r="AJ35" i="4" s="1"/>
  <c r="X32" i="4"/>
  <c r="X35" i="4" s="1"/>
  <c r="T32" i="4"/>
  <c r="T35" i="4" s="1"/>
  <c r="Y32" i="4"/>
  <c r="Y35" i="4" s="1"/>
  <c r="Z32" i="4"/>
  <c r="Z35" i="4" s="1"/>
  <c r="AE32" i="4"/>
  <c r="AE35" i="4" s="1"/>
  <c r="U32" i="4"/>
  <c r="U35" i="4" s="1"/>
  <c r="L32" i="4"/>
  <c r="L35" i="4" s="1"/>
  <c r="AF32" i="4"/>
  <c r="AF35" i="4" s="1"/>
  <c r="AG32" i="4"/>
  <c r="AG35" i="4" s="1"/>
  <c r="AC32" i="4"/>
  <c r="AC35" i="4" s="1"/>
  <c r="T93" i="4"/>
  <c r="Q32" i="4"/>
  <c r="Q35" i="4" s="1"/>
  <c r="P32" i="4"/>
  <c r="P35" i="4" s="1"/>
  <c r="R32" i="4"/>
  <c r="R35" i="4" s="1"/>
  <c r="AA32" i="4"/>
  <c r="AA35" i="4" s="1"/>
  <c r="AB32" i="4"/>
  <c r="AB35" i="4" s="1"/>
  <c r="S32" i="4"/>
  <c r="S35" i="4" s="1"/>
  <c r="J32" i="4"/>
  <c r="J35" i="4" s="1"/>
  <c r="AD32" i="4"/>
  <c r="AD35" i="4" s="1"/>
  <c r="O32" i="4"/>
  <c r="O35" i="4" s="1"/>
  <c r="AM32" i="4"/>
  <c r="AI32" i="4"/>
  <c r="AI35" i="4" s="1"/>
  <c r="AL32" i="4"/>
  <c r="AL35" i="4" s="1"/>
  <c r="K32" i="4"/>
  <c r="K35" i="4" s="1"/>
  <c r="M32" i="4"/>
  <c r="M35" i="4" s="1"/>
  <c r="N32" i="4"/>
  <c r="N35" i="4" s="1"/>
  <c r="AN46" i="2"/>
  <c r="AJ46" i="2"/>
  <c r="AF46" i="2"/>
  <c r="AB46" i="2"/>
  <c r="X46" i="2"/>
  <c r="T46" i="2"/>
  <c r="P46" i="2"/>
  <c r="AM46" i="2"/>
  <c r="AI46" i="2"/>
  <c r="AE46" i="2"/>
  <c r="AA46" i="2"/>
  <c r="S46" i="2"/>
  <c r="O46" i="2"/>
  <c r="AL46" i="2"/>
  <c r="AH46" i="2"/>
  <c r="AD46" i="2"/>
  <c r="Z46" i="2"/>
  <c r="V46" i="2"/>
  <c r="R46" i="2"/>
  <c r="AK46" i="2"/>
  <c r="AG46" i="2"/>
  <c r="AC46" i="2"/>
  <c r="Y46" i="2"/>
  <c r="U46" i="2"/>
  <c r="Q46" i="2"/>
  <c r="M46" i="2"/>
  <c r="L46" i="2"/>
  <c r="AO71" i="15"/>
  <c r="AN71" i="15"/>
  <c r="AM71" i="15"/>
  <c r="AL71" i="15"/>
  <c r="AK71" i="15"/>
  <c r="AJ71" i="15"/>
  <c r="AI71" i="15"/>
  <c r="AH71" i="15"/>
  <c r="AH70" i="15"/>
  <c r="AL67" i="15"/>
  <c r="AL66" i="15"/>
  <c r="AL64" i="15"/>
  <c r="AH62" i="15"/>
  <c r="AH60" i="15"/>
  <c r="AL58" i="15"/>
  <c r="AL56" i="15"/>
  <c r="AL54" i="15"/>
  <c r="AL52" i="15"/>
  <c r="AL50" i="15"/>
  <c r="AO70" i="15"/>
  <c r="AK70" i="15"/>
  <c r="AO69" i="15"/>
  <c r="AK69" i="15"/>
  <c r="AO68" i="15"/>
  <c r="AK68" i="15"/>
  <c r="AO67" i="15"/>
  <c r="AK67" i="15"/>
  <c r="AO66" i="15"/>
  <c r="AK66" i="15"/>
  <c r="AO65" i="15"/>
  <c r="AK65" i="15"/>
  <c r="AO64" i="15"/>
  <c r="AK64" i="15"/>
  <c r="AO62" i="15"/>
  <c r="AK62" i="15"/>
  <c r="AO61" i="15"/>
  <c r="AK61" i="15"/>
  <c r="AO60" i="15"/>
  <c r="AK60" i="15"/>
  <c r="AO59" i="15"/>
  <c r="AK59" i="15"/>
  <c r="AO58" i="15"/>
  <c r="AK58" i="15"/>
  <c r="AO57" i="15"/>
  <c r="AK57" i="15"/>
  <c r="AO56" i="15"/>
  <c r="AK56" i="15"/>
  <c r="AO55" i="15"/>
  <c r="AK55" i="15"/>
  <c r="AO54" i="15"/>
  <c r="AK54" i="15"/>
  <c r="AO53" i="15"/>
  <c r="AK53" i="15"/>
  <c r="AO52" i="15"/>
  <c r="AK52" i="15"/>
  <c r="AO51" i="15"/>
  <c r="AK51" i="15"/>
  <c r="AO50" i="15"/>
  <c r="AK50" i="15"/>
  <c r="AH69" i="15"/>
  <c r="AH66" i="15"/>
  <c r="AL61" i="15"/>
  <c r="AL59" i="15"/>
  <c r="AH57" i="15"/>
  <c r="AH55" i="15"/>
  <c r="AH53" i="15"/>
  <c r="AL51" i="15"/>
  <c r="AL69" i="15"/>
  <c r="AH67" i="15"/>
  <c r="AH65" i="15"/>
  <c r="AH64" i="15"/>
  <c r="AL62" i="15"/>
  <c r="AL60" i="15"/>
  <c r="AH58" i="15"/>
  <c r="AH56" i="15"/>
  <c r="AH54" i="15"/>
  <c r="AH50" i="15"/>
  <c r="AJ70" i="15"/>
  <c r="AN69" i="15"/>
  <c r="AJ69" i="15"/>
  <c r="AN68" i="15"/>
  <c r="AJ68" i="15"/>
  <c r="AN67" i="15"/>
  <c r="AJ67" i="15"/>
  <c r="AN66" i="15"/>
  <c r="AJ66" i="15"/>
  <c r="AN65" i="15"/>
  <c r="AJ65" i="15"/>
  <c r="AN64" i="15"/>
  <c r="AJ64" i="15"/>
  <c r="AN62" i="15"/>
  <c r="AJ62" i="15"/>
  <c r="AN61" i="15"/>
  <c r="AJ61" i="15"/>
  <c r="AN60" i="15"/>
  <c r="AJ60" i="15"/>
  <c r="AN59" i="15"/>
  <c r="AJ59" i="15"/>
  <c r="AN58" i="15"/>
  <c r="AJ58" i="15"/>
  <c r="AN57" i="15"/>
  <c r="AJ57" i="15"/>
  <c r="AN56" i="15"/>
  <c r="AJ56" i="15"/>
  <c r="AN55" i="15"/>
  <c r="AJ55" i="15"/>
  <c r="AN54" i="15"/>
  <c r="AJ54" i="15"/>
  <c r="AN53" i="15"/>
  <c r="AJ53" i="15"/>
  <c r="AN52" i="15"/>
  <c r="AJ52" i="15"/>
  <c r="AN51" i="15"/>
  <c r="AJ51" i="15"/>
  <c r="AN50" i="15"/>
  <c r="AJ50" i="15"/>
  <c r="AL68" i="15"/>
  <c r="AH52" i="15"/>
  <c r="AN70" i="15"/>
  <c r="AL70" i="15"/>
  <c r="AH68" i="15"/>
  <c r="AL65" i="15"/>
  <c r="AH61" i="15"/>
  <c r="AH59" i="15"/>
  <c r="AL57" i="15"/>
  <c r="AL55" i="15"/>
  <c r="AL53" i="15"/>
  <c r="AH51" i="15"/>
  <c r="AM70" i="15"/>
  <c r="AI70" i="15"/>
  <c r="AM69" i="15"/>
  <c r="AI69" i="15"/>
  <c r="AM68" i="15"/>
  <c r="AI68" i="15"/>
  <c r="AM67" i="15"/>
  <c r="AI67" i="15"/>
  <c r="AM66" i="15"/>
  <c r="AI66" i="15"/>
  <c r="AM65" i="15"/>
  <c r="AI65" i="15"/>
  <c r="AM64" i="15"/>
  <c r="AI64" i="15"/>
  <c r="AM62" i="15"/>
  <c r="AI62" i="15"/>
  <c r="AM61" i="15"/>
  <c r="AI61" i="15"/>
  <c r="AM60" i="15"/>
  <c r="AI60" i="15"/>
  <c r="AM59" i="15"/>
  <c r="AI59" i="15"/>
  <c r="AM58" i="15"/>
  <c r="AI58" i="15"/>
  <c r="AM57" i="15"/>
  <c r="AI57" i="15"/>
  <c r="AM56" i="15"/>
  <c r="AI56" i="15"/>
  <c r="AM55" i="15"/>
  <c r="AI55" i="15"/>
  <c r="AM54" i="15"/>
  <c r="AI54" i="15"/>
  <c r="AM53" i="15"/>
  <c r="AI53" i="15"/>
  <c r="AM52" i="15"/>
  <c r="AI52" i="15"/>
  <c r="AM51" i="15"/>
  <c r="AI51" i="15"/>
  <c r="AM50" i="15"/>
  <c r="AI50" i="15"/>
  <c r="AM18" i="15"/>
  <c r="AM16" i="15"/>
  <c r="AH21" i="15"/>
  <c r="AM30" i="15"/>
  <c r="AH20" i="15"/>
  <c r="AJ21" i="15"/>
  <c r="AJ26" i="15"/>
  <c r="AH29" i="15"/>
  <c r="AL19" i="15"/>
  <c r="AL16" i="15"/>
  <c r="AM22" i="15"/>
  <c r="AL27" i="15"/>
  <c r="AI20" i="15"/>
  <c r="AK21" i="15"/>
  <c r="AN26" i="15"/>
  <c r="AH28" i="15"/>
  <c r="AJ29" i="15"/>
  <c r="AH37" i="15"/>
  <c r="AO23" i="15"/>
  <c r="AH26" i="15"/>
  <c r="AM20" i="15"/>
  <c r="AO21" i="15"/>
  <c r="AI28" i="15"/>
  <c r="AK29" i="15"/>
  <c r="AL32" i="15"/>
  <c r="AH17" i="15"/>
  <c r="AL17" i="15"/>
  <c r="AK19" i="15"/>
  <c r="AN20" i="15"/>
  <c r="AH23" i="15"/>
  <c r="AN25" i="15"/>
  <c r="AM28" i="15"/>
  <c r="AO29" i="15"/>
  <c r="AH31" i="15"/>
  <c r="AL24" i="15"/>
  <c r="AJ27" i="15"/>
  <c r="AN28" i="15"/>
  <c r="AH35" i="15"/>
  <c r="AN38" i="15"/>
  <c r="AI16" i="15"/>
  <c r="AK17" i="15"/>
  <c r="AL18" i="15"/>
  <c r="AO31" i="15"/>
  <c r="AN16" i="15"/>
  <c r="AM17" i="15"/>
  <c r="AH18" i="15"/>
  <c r="AH19" i="15"/>
  <c r="AM19" i="15"/>
  <c r="AH22" i="15"/>
  <c r="AN22" i="15"/>
  <c r="AJ23" i="15"/>
  <c r="AM24" i="15"/>
  <c r="AH25" i="15"/>
  <c r="AO25" i="15"/>
  <c r="AH30" i="15"/>
  <c r="AN30" i="15"/>
  <c r="AJ31" i="15"/>
  <c r="AM32" i="15"/>
  <c r="AK35" i="15"/>
  <c r="AJ36" i="15"/>
  <c r="AL37" i="15"/>
  <c r="AI17" i="15"/>
  <c r="AN17" i="15"/>
  <c r="AI18" i="15"/>
  <c r="AN18" i="15"/>
  <c r="AN19" i="15"/>
  <c r="AJ20" i="15"/>
  <c r="AL21" i="15"/>
  <c r="AI22" i="15"/>
  <c r="AK23" i="15"/>
  <c r="AL26" i="15"/>
  <c r="AN27" i="15"/>
  <c r="AJ28" i="15"/>
  <c r="AL29" i="15"/>
  <c r="AI30" i="15"/>
  <c r="AK31" i="15"/>
  <c r="AK40" i="15"/>
  <c r="AI19" i="15"/>
  <c r="AH24" i="15"/>
  <c r="AN24" i="15"/>
  <c r="AJ25" i="15"/>
  <c r="AM26" i="15"/>
  <c r="AH27" i="15"/>
  <c r="AO27" i="15"/>
  <c r="AH32" i="15"/>
  <c r="AN32" i="15"/>
  <c r="AL35" i="15"/>
  <c r="AN36" i="15"/>
  <c r="AH39" i="15"/>
  <c r="AO40" i="15"/>
  <c r="AH46" i="15"/>
  <c r="AJ16" i="15"/>
  <c r="AO16" i="15"/>
  <c r="AJ17" i="15"/>
  <c r="AO19" i="15"/>
  <c r="AK16" i="15"/>
  <c r="AO17" i="15"/>
  <c r="AJ18" i="15"/>
  <c r="AO18" i="15"/>
  <c r="AJ19" i="15"/>
  <c r="AL20" i="15"/>
  <c r="AN21" i="15"/>
  <c r="AJ22" i="15"/>
  <c r="AL23" i="15"/>
  <c r="AI24" i="15"/>
  <c r="AK25" i="15"/>
  <c r="AL28" i="15"/>
  <c r="AN29" i="15"/>
  <c r="AJ30" i="15"/>
  <c r="AL31" i="15"/>
  <c r="AI32" i="15"/>
  <c r="AK42" i="15"/>
  <c r="AN44" i="15"/>
  <c r="AI46" i="15"/>
  <c r="AJ38" i="15"/>
  <c r="AL39" i="15"/>
  <c r="AO35" i="15"/>
  <c r="AH16" i="15"/>
  <c r="AK18" i="15"/>
  <c r="AL22" i="15"/>
  <c r="AN23" i="15"/>
  <c r="AJ24" i="15"/>
  <c r="AL25" i="15"/>
  <c r="AI26" i="15"/>
  <c r="AK27" i="15"/>
  <c r="AL30" i="15"/>
  <c r="AN31" i="15"/>
  <c r="AJ32" i="15"/>
  <c r="AJ41" i="15"/>
  <c r="AK41" i="15"/>
  <c r="AK43" i="15"/>
  <c r="AK45" i="15"/>
  <c r="AO20" i="15"/>
  <c r="AM21" i="15"/>
  <c r="AK22" i="15"/>
  <c r="AO22" i="15"/>
  <c r="AI23" i="15"/>
  <c r="AM23" i="15"/>
  <c r="AK24" i="15"/>
  <c r="AO24" i="15"/>
  <c r="AI25" i="15"/>
  <c r="AM25" i="15"/>
  <c r="AK26" i="15"/>
  <c r="AO26" i="15"/>
  <c r="AI27" i="15"/>
  <c r="AM27" i="15"/>
  <c r="AK28" i="15"/>
  <c r="AO28" i="15"/>
  <c r="AI29" i="15"/>
  <c r="AM29" i="15"/>
  <c r="AK30" i="15"/>
  <c r="AO30" i="15"/>
  <c r="AI31" i="15"/>
  <c r="AM31" i="15"/>
  <c r="AK32" i="15"/>
  <c r="AO32" i="15"/>
  <c r="AI35" i="15"/>
  <c r="AM35" i="15"/>
  <c r="AK36" i="15"/>
  <c r="AO36" i="15"/>
  <c r="AI37" i="15"/>
  <c r="AM37" i="15"/>
  <c r="AK38" i="15"/>
  <c r="AO38" i="15"/>
  <c r="AI39" i="15"/>
  <c r="AM39" i="15"/>
  <c r="AL40" i="15"/>
  <c r="AL42" i="15"/>
  <c r="AL43" i="15"/>
  <c r="AH44" i="15"/>
  <c r="AL45" i="15"/>
  <c r="AJ46" i="15"/>
  <c r="AI49" i="15"/>
  <c r="AK20" i="15"/>
  <c r="AI21" i="15"/>
  <c r="AH40" i="15"/>
  <c r="AL41" i="15"/>
  <c r="AM42" i="15"/>
  <c r="AI44" i="15"/>
  <c r="AN45" i="15"/>
  <c r="AK48" i="15"/>
  <c r="AJ35" i="15"/>
  <c r="AN35" i="15"/>
  <c r="AH36" i="15"/>
  <c r="AL36" i="15"/>
  <c r="AJ37" i="15"/>
  <c r="AN37" i="15"/>
  <c r="AH38" i="15"/>
  <c r="AL38" i="15"/>
  <c r="AJ39" i="15"/>
  <c r="AN39" i="15"/>
  <c r="AM40" i="15"/>
  <c r="AH42" i="15"/>
  <c r="AH43" i="15"/>
  <c r="AM43" i="15"/>
  <c r="AO45" i="15"/>
  <c r="AJ47" i="15"/>
  <c r="AL48" i="15"/>
  <c r="AM49" i="15"/>
  <c r="AI40" i="15"/>
  <c r="AH41" i="15"/>
  <c r="AM41" i="15"/>
  <c r="AI42" i="15"/>
  <c r="AN42" i="15"/>
  <c r="AN43" i="15"/>
  <c r="AJ44" i="15"/>
  <c r="AL47" i="15"/>
  <c r="AN48" i="15"/>
  <c r="AN49" i="15"/>
  <c r="AI36" i="15"/>
  <c r="AM36" i="15"/>
  <c r="AK37" i="15"/>
  <c r="AO37" i="15"/>
  <c r="AI38" i="15"/>
  <c r="AM38" i="15"/>
  <c r="AK39" i="15"/>
  <c r="AO39" i="15"/>
  <c r="AN40" i="15"/>
  <c r="AN41" i="15"/>
  <c r="AI43" i="15"/>
  <c r="AO43" i="15"/>
  <c r="AL44" i="15"/>
  <c r="AH45" i="15"/>
  <c r="AO46" i="15"/>
  <c r="AN47" i="15"/>
  <c r="AJ40" i="15"/>
  <c r="AI41" i="15"/>
  <c r="AO41" i="15"/>
  <c r="AJ42" i="15"/>
  <c r="AO42" i="15"/>
  <c r="AJ43" i="15"/>
  <c r="AM44" i="15"/>
  <c r="AJ45" i="15"/>
  <c r="AK46" i="15"/>
  <c r="AH48" i="15"/>
  <c r="AO48" i="15"/>
  <c r="AJ49" i="15"/>
  <c r="AK44" i="15"/>
  <c r="AO44" i="15"/>
  <c r="AI45" i="15"/>
  <c r="AM45" i="15"/>
  <c r="AM47" i="15"/>
  <c r="AJ48" i="15"/>
  <c r="AL49" i="15"/>
  <c r="AL46" i="15"/>
  <c r="AH47" i="15"/>
  <c r="AN46" i="15"/>
  <c r="AI47" i="15"/>
  <c r="AH49" i="15"/>
  <c r="AM46" i="15"/>
  <c r="AK47" i="15"/>
  <c r="AO47" i="15"/>
  <c r="AI48" i="15"/>
  <c r="AM48" i="15"/>
  <c r="AK49" i="15"/>
  <c r="AO49" i="15"/>
  <c r="R39" i="4" a="1"/>
  <c r="P39" i="4" a="1"/>
  <c r="L39" i="4" a="1"/>
  <c r="M39" i="4" a="1"/>
  <c r="AO32" i="4" a="1"/>
  <c r="K39" i="4" a="1"/>
  <c r="O39" i="4" a="1"/>
  <c r="J39" i="4" a="1"/>
  <c r="N39" i="4" a="1"/>
  <c r="Q39" i="4" a="1"/>
  <c r="J39" i="4" l="1"/>
  <c r="F17" i="24"/>
  <c r="F10" i="24"/>
  <c r="F43" i="24" s="1"/>
  <c r="F11" i="24"/>
  <c r="F14" i="24"/>
  <c r="F16" i="24"/>
  <c r="N39" i="4"/>
  <c r="N67" i="4" s="1"/>
  <c r="F13" i="24"/>
  <c r="F12" i="24"/>
  <c r="F15" i="24"/>
  <c r="Q39" i="4"/>
  <c r="Q67" i="4" s="1"/>
  <c r="L39" i="4"/>
  <c r="O39" i="4"/>
  <c r="R39" i="4"/>
  <c r="K39" i="4"/>
  <c r="AO32" i="4"/>
  <c r="P39" i="4"/>
  <c r="M39" i="4"/>
  <c r="AM35" i="4"/>
  <c r="S39" i="4" a="1"/>
  <c r="Q65" i="4" l="1"/>
  <c r="Q68" i="4"/>
  <c r="Q66" i="4"/>
  <c r="N68" i="4"/>
  <c r="N66" i="4"/>
  <c r="N65" i="4"/>
  <c r="J66" i="4"/>
  <c r="J67" i="4"/>
  <c r="J68" i="4"/>
  <c r="J65" i="4"/>
  <c r="M66" i="4"/>
  <c r="M67" i="4"/>
  <c r="M68" i="4"/>
  <c r="M65" i="4"/>
  <c r="P66" i="4"/>
  <c r="P67" i="4"/>
  <c r="P68" i="4"/>
  <c r="P65" i="4"/>
  <c r="K68" i="4"/>
  <c r="K67" i="4"/>
  <c r="K66" i="4"/>
  <c r="K65" i="4"/>
  <c r="R66" i="4"/>
  <c r="R67" i="4"/>
  <c r="R68" i="4"/>
  <c r="R65" i="4"/>
  <c r="O66" i="4"/>
  <c r="O67" i="4"/>
  <c r="O68" i="4"/>
  <c r="O65" i="4"/>
  <c r="L66" i="4"/>
  <c r="L67" i="4"/>
  <c r="L68" i="4"/>
  <c r="L65" i="4"/>
  <c r="S39" i="4"/>
  <c r="S66" i="4" l="1"/>
  <c r="S67" i="4"/>
  <c r="S68" i="4"/>
  <c r="S65" i="4"/>
  <c r="AM15" i="6"/>
  <c r="AL15" i="6"/>
  <c r="AK15" i="6"/>
  <c r="AJ15" i="6"/>
  <c r="AI15" i="6"/>
  <c r="AH15" i="6"/>
  <c r="AG15" i="6"/>
  <c r="AF15" i="6"/>
  <c r="AH23" i="6" a="1"/>
  <c r="AJ22" i="6" a="1"/>
  <c r="AK21" i="6" a="1"/>
  <c r="AK20" i="6" a="1"/>
  <c r="AG22" i="6" a="1"/>
  <c r="AH22" i="6" a="1"/>
  <c r="AJ28" i="6" a="1"/>
  <c r="AM24" i="6" a="1"/>
  <c r="AL28" i="6" a="1"/>
  <c r="AM26" i="6" a="1"/>
  <c r="AM22" i="6" a="1"/>
  <c r="AK22" i="6" a="1"/>
  <c r="AK35" i="6" a="1"/>
  <c r="AL23" i="6" a="1"/>
  <c r="AJ20" i="6" a="1"/>
  <c r="AI24" i="6" a="1"/>
  <c r="AK28" i="6" a="1"/>
  <c r="AM27" i="6" a="1"/>
  <c r="AI29" i="6" a="1"/>
  <c r="AH20" i="6" a="1"/>
  <c r="AG19" i="6" a="1"/>
  <c r="AG24" i="6" a="1"/>
  <c r="AI26" i="6" a="1"/>
  <c r="AG21" i="6" a="1"/>
  <c r="AM34" i="6" a="1"/>
  <c r="AK16" i="6" a="1"/>
  <c r="AK33" i="6" a="1"/>
  <c r="AL18" i="6" a="1"/>
  <c r="AH27" i="6" a="1"/>
  <c r="AJ30" i="6" a="1"/>
  <c r="AF16" i="6" a="1"/>
  <c r="AJ23" i="6" a="1"/>
  <c r="AF30" i="6" a="1"/>
  <c r="AG23" i="6" a="1"/>
  <c r="AI32" i="6" a="1"/>
  <c r="AL35" i="6" a="1"/>
  <c r="T67" i="4" a="1"/>
  <c r="AJ31" i="6" a="1"/>
  <c r="AF21" i="6" a="1"/>
  <c r="AG33" i="6" a="1"/>
  <c r="AF32" i="6" a="1"/>
  <c r="AM19" i="6" a="1"/>
  <c r="AG27" i="6" a="1"/>
  <c r="AH30" i="6" a="1"/>
  <c r="AI17" i="6" a="1"/>
  <c r="AH33" i="6" a="1"/>
  <c r="AH26" i="6" a="1"/>
  <c r="AL22" i="6" a="1"/>
  <c r="AI20" i="6" a="1"/>
  <c r="AK27" i="6" a="1"/>
  <c r="AH21" i="6" a="1"/>
  <c r="AH18" i="6" a="1"/>
  <c r="AF31" i="6" a="1"/>
  <c r="AM23" i="6" a="1"/>
  <c r="AM30" i="6" a="1"/>
  <c r="AI23" i="6" a="1"/>
  <c r="AM16" i="6" a="1"/>
  <c r="AH16" i="6" a="1"/>
  <c r="AI27" i="6" a="1"/>
  <c r="AK19" i="6" a="1"/>
  <c r="AJ18" i="6" a="1"/>
  <c r="AG31" i="6" a="1"/>
  <c r="AM33" i="6" a="1"/>
  <c r="AL24" i="6" a="1"/>
  <c r="AL26" i="6" a="1"/>
  <c r="AH28" i="6" a="1"/>
  <c r="AJ32" i="6" a="1"/>
  <c r="AJ24" i="6" a="1"/>
  <c r="AG25" i="6" a="1"/>
  <c r="AJ17" i="6" a="1"/>
  <c r="AL33" i="6" a="1"/>
  <c r="AJ26" i="6" a="1"/>
  <c r="AG30" i="6" a="1"/>
  <c r="AF22" i="6" a="1"/>
  <c r="AG29" i="6" a="1"/>
  <c r="AF34" i="6" a="1"/>
  <c r="T66" i="4" a="1"/>
  <c r="AH29" i="6" a="1"/>
  <c r="AL31" i="6" a="1"/>
  <c r="AL16" i="6" a="1"/>
  <c r="AL20" i="6" a="1"/>
  <c r="AK32" i="6" a="1"/>
  <c r="AK30" i="6" a="1"/>
  <c r="AG35" i="6" a="1"/>
  <c r="AK31" i="6" a="1"/>
  <c r="AG32" i="6" a="1"/>
  <c r="AH17" i="6" a="1"/>
  <c r="AF26" i="6" a="1"/>
  <c r="AL25" i="6" a="1"/>
  <c r="AF33" i="6" a="1"/>
  <c r="AF20" i="6" a="1"/>
  <c r="AG18" i="6" a="1"/>
  <c r="AF35" i="6" a="1"/>
  <c r="AI21" i="6" a="1"/>
  <c r="AJ25" i="6" a="1"/>
  <c r="AJ21" i="6" a="1"/>
  <c r="AM29" i="6" a="1"/>
  <c r="AJ29" i="6" a="1"/>
  <c r="AG16" i="6" a="1"/>
  <c r="AL34" i="6" a="1"/>
  <c r="AK34" i="6" a="1"/>
  <c r="AK17" i="6" a="1"/>
  <c r="AK25" i="6" a="1"/>
  <c r="AM17" i="6" a="1"/>
  <c r="AL32" i="6" a="1"/>
  <c r="AM35" i="6" a="1"/>
  <c r="AI22" i="6" a="1"/>
  <c r="AJ16" i="6" a="1"/>
  <c r="AJ19" i="6" a="1"/>
  <c r="AF27" i="6" a="1"/>
  <c r="AI28" i="6" a="1"/>
  <c r="AI35" i="6" a="1"/>
  <c r="AG20" i="6" a="1"/>
  <c r="T65" i="4" a="1"/>
  <c r="AF18" i="6" a="1"/>
  <c r="AK26" i="6" a="1"/>
  <c r="AH35" i="6" a="1"/>
  <c r="AM20" i="6" a="1"/>
  <c r="AL17" i="6" a="1"/>
  <c r="AL30" i="6" a="1"/>
  <c r="AI30" i="6" a="1"/>
  <c r="AJ33" i="6" a="1"/>
  <c r="AH31" i="6" a="1"/>
  <c r="AI25" i="6" a="1"/>
  <c r="AF25" i="6" a="1"/>
  <c r="AK23" i="6" a="1"/>
  <c r="AI34" i="6" a="1"/>
  <c r="AF28" i="6" a="1"/>
  <c r="AL29" i="6" a="1"/>
  <c r="AG28" i="6" a="1"/>
  <c r="AF17" i="6" a="1"/>
  <c r="AH25" i="6" a="1"/>
  <c r="AM25" i="6" a="1"/>
  <c r="AJ34" i="6" a="1"/>
  <c r="AI19" i="6" a="1"/>
  <c r="AM31" i="6" a="1"/>
  <c r="AL21" i="6" a="1"/>
  <c r="AL27" i="6" a="1"/>
  <c r="T68" i="4" a="1"/>
  <c r="AF29" i="6" a="1"/>
  <c r="AI31" i="6" a="1"/>
  <c r="AL19" i="6" a="1"/>
  <c r="AF23" i="6" a="1"/>
  <c r="AM21" i="6" a="1"/>
  <c r="AM18" i="6" a="1"/>
  <c r="AF24" i="6" a="1"/>
  <c r="AJ35" i="6" a="1"/>
  <c r="AG26" i="6" a="1"/>
  <c r="AI16" i="6" a="1"/>
  <c r="AM32" i="6" a="1"/>
  <c r="AI18" i="6" a="1"/>
  <c r="AK18" i="6" a="1"/>
  <c r="AG17" i="6" a="1"/>
  <c r="AG34" i="6" a="1"/>
  <c r="AH24" i="6" a="1"/>
  <c r="AH19" i="6" a="1"/>
  <c r="AI33" i="6" a="1"/>
  <c r="AJ27" i="6" a="1"/>
  <c r="AF19" i="6" a="1"/>
  <c r="AK24" i="6" a="1"/>
  <c r="AH34" i="6" a="1"/>
  <c r="AH32" i="6" a="1"/>
  <c r="AK29" i="6" a="1"/>
  <c r="AM28" i="6" a="1"/>
  <c r="T65" i="4" l="1"/>
  <c r="T68" i="4"/>
  <c r="T67" i="4"/>
  <c r="T66" i="4"/>
  <c r="AF32" i="6"/>
  <c r="AF24" i="6"/>
  <c r="AF31" i="6"/>
  <c r="AF23" i="6"/>
  <c r="AF30" i="6"/>
  <c r="AF22" i="6"/>
  <c r="AF29" i="6"/>
  <c r="AF21" i="6"/>
  <c r="AF28" i="6"/>
  <c r="AF20" i="6"/>
  <c r="AF19" i="6"/>
  <c r="AF18" i="6"/>
  <c r="AF35" i="6"/>
  <c r="AF27" i="6"/>
  <c r="AF34" i="6"/>
  <c r="AF26" i="6"/>
  <c r="AF33" i="6"/>
  <c r="AF25" i="6"/>
  <c r="AF17" i="6"/>
  <c r="AJ28" i="6"/>
  <c r="AJ26" i="6"/>
  <c r="AJ25" i="6"/>
  <c r="AJ24" i="6"/>
  <c r="AJ23" i="6"/>
  <c r="AJ22" i="6"/>
  <c r="AJ21" i="6"/>
  <c r="AJ20" i="6"/>
  <c r="AJ19" i="6"/>
  <c r="AJ18" i="6"/>
  <c r="AJ17" i="6"/>
  <c r="AM34" i="6"/>
  <c r="AI33" i="6"/>
  <c r="AM31" i="6"/>
  <c r="AI31" i="6"/>
  <c r="AM29" i="6"/>
  <c r="AM28" i="6"/>
  <c r="AI27" i="6"/>
  <c r="AM25" i="6"/>
  <c r="AI24" i="6"/>
  <c r="AM22" i="6"/>
  <c r="AI20" i="6"/>
  <c r="AM17" i="6"/>
  <c r="AI35" i="6"/>
  <c r="AM33" i="6"/>
  <c r="AM32" i="6"/>
  <c r="AM30" i="6"/>
  <c r="AI29" i="6"/>
  <c r="AM27" i="6"/>
  <c r="AI26" i="6"/>
  <c r="AM24" i="6"/>
  <c r="AM23" i="6"/>
  <c r="AI22" i="6"/>
  <c r="AI21" i="6"/>
  <c r="AM19" i="6"/>
  <c r="AM18" i="6"/>
  <c r="AI18" i="6"/>
  <c r="AL35" i="6"/>
  <c r="AL34" i="6"/>
  <c r="AL33" i="6"/>
  <c r="AH33" i="6"/>
  <c r="AH32" i="6"/>
  <c r="AL31" i="6"/>
  <c r="AH31" i="6"/>
  <c r="AL30" i="6"/>
  <c r="AH30" i="6"/>
  <c r="AL29" i="6"/>
  <c r="AH29" i="6"/>
  <c r="AL28" i="6"/>
  <c r="AH28" i="6"/>
  <c r="AH27" i="6"/>
  <c r="AL26" i="6"/>
  <c r="AH26" i="6"/>
  <c r="AL25" i="6"/>
  <c r="AH25" i="6"/>
  <c r="AL24" i="6"/>
  <c r="AH24" i="6"/>
  <c r="AL23" i="6"/>
  <c r="AH23" i="6"/>
  <c r="AL22" i="6"/>
  <c r="AH22" i="6"/>
  <c r="AL21" i="6"/>
  <c r="AH21" i="6"/>
  <c r="AL20" i="6"/>
  <c r="AH20" i="6"/>
  <c r="AL19" i="6"/>
  <c r="AH19" i="6"/>
  <c r="AL18" i="6"/>
  <c r="AH18" i="6"/>
  <c r="AL17" i="6"/>
  <c r="AH17" i="6"/>
  <c r="AM35" i="6"/>
  <c r="AI34" i="6"/>
  <c r="AI32" i="6"/>
  <c r="AI30" i="6"/>
  <c r="AI28" i="6"/>
  <c r="AM26" i="6"/>
  <c r="AI25" i="6"/>
  <c r="AI23" i="6"/>
  <c r="AM21" i="6"/>
  <c r="AM20" i="6"/>
  <c r="AI19" i="6"/>
  <c r="AI17" i="6"/>
  <c r="AH35" i="6"/>
  <c r="AH34" i="6"/>
  <c r="AL32" i="6"/>
  <c r="AL27" i="6"/>
  <c r="AK35" i="6"/>
  <c r="AK34" i="6"/>
  <c r="AK33" i="6"/>
  <c r="AK32" i="6"/>
  <c r="AG31" i="6"/>
  <c r="AK30" i="6"/>
  <c r="AK29" i="6"/>
  <c r="AK28" i="6"/>
  <c r="AG28" i="6"/>
  <c r="AG27" i="6"/>
  <c r="AK25" i="6"/>
  <c r="AG21" i="6"/>
  <c r="AG35" i="6"/>
  <c r="AG34" i="6"/>
  <c r="AG33" i="6"/>
  <c r="AG32" i="6"/>
  <c r="AK31" i="6"/>
  <c r="AG30" i="6"/>
  <c r="AG29" i="6"/>
  <c r="AK27" i="6"/>
  <c r="AK26" i="6"/>
  <c r="AG26" i="6"/>
  <c r="AG25" i="6"/>
  <c r="AK24" i="6"/>
  <c r="AG24" i="6"/>
  <c r="AK23" i="6"/>
  <c r="AG23" i="6"/>
  <c r="AK22" i="6"/>
  <c r="AG22" i="6"/>
  <c r="AK21" i="6"/>
  <c r="AK20" i="6"/>
  <c r="AG20" i="6"/>
  <c r="AK19" i="6"/>
  <c r="AG19" i="6"/>
  <c r="AK18" i="6"/>
  <c r="AG18" i="6"/>
  <c r="AK17" i="6"/>
  <c r="AG17" i="6"/>
  <c r="AJ35" i="6"/>
  <c r="AJ34" i="6"/>
  <c r="AJ33" i="6"/>
  <c r="AJ32" i="6"/>
  <c r="AJ31" i="6"/>
  <c r="AJ30" i="6"/>
  <c r="AJ29" i="6"/>
  <c r="AJ27" i="6"/>
  <c r="AM16" i="6"/>
  <c r="AL16" i="6"/>
  <c r="AK16" i="6"/>
  <c r="AJ16" i="6"/>
  <c r="AI16" i="6"/>
  <c r="AH16" i="6"/>
  <c r="AG16" i="6"/>
  <c r="AF16" i="6"/>
  <c r="AP17"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<sst xmlns="http://schemas.openxmlformats.org/spreadsheetml/2006/main" count="6456" uniqueCount="923">
  <si>
    <t>Tab Title</t>
  </si>
  <si>
    <t>Content</t>
  </si>
  <si>
    <t>Sources Scoped IN or OUT</t>
  </si>
  <si>
    <t>Lists the site projects covered by the Permit variation and which elements have been scoped-in and scoped-out of the noise assessment.</t>
  </si>
  <si>
    <t>Source Data</t>
  </si>
  <si>
    <t>Hepworth 2020 - Creamery Meas</t>
  </si>
  <si>
    <t>Lists source noise measurement results obtained by Hepworth Acoustics at the creamery in 2020 that are not reported in Hepworth Reports 1 to 4.</t>
  </si>
  <si>
    <t>Hepworth 2021 - Creamery Meas</t>
  </si>
  <si>
    <t>Lists source noise measurement results obtained by Hepworth Acoustics at the creamery in 2021 that are not reported in Hepworth Reports 1 to 4.</t>
  </si>
  <si>
    <t>Hepworth 2 Source Data - Creamery</t>
  </si>
  <si>
    <t>Lists key source noise data for the creamery taken from Hepworth Report 2.</t>
  </si>
  <si>
    <t>Hepworth 1 Source Data - WPF</t>
  </si>
  <si>
    <t>Lists key the full tabulated source noise data for the WPF taken from Hepworth Report 1.</t>
  </si>
  <si>
    <t>Hepworth 3 Source Data - WPF</t>
  </si>
  <si>
    <t>Lists key the full tabulated source noise data for the WPF taken from Hepworth Report 3.</t>
  </si>
  <si>
    <t>Hepworth 4 Source Data - WPF</t>
  </si>
  <si>
    <t>Lists key the full tabulated source noise data for the WPF taken from Hepworth Report 4.</t>
  </si>
  <si>
    <t>Hepworth 2020 - WPF Meas</t>
  </si>
  <si>
    <t>Lists source noise measurement results obtained by Hepworth Acoustics at the WPF in 2020 that are not reported in Hepworth Reports 1 to 4.</t>
  </si>
  <si>
    <t>Hepworth 2021 - WPF Meas</t>
  </si>
  <si>
    <t>Lists source noise measurement results obtained by Hepworth Acoustics at the WPF in 2021 that are not reported in Hepworth Reports 1 to 4.</t>
  </si>
  <si>
    <t>WSP 2022 Survey - Tertiary Filts</t>
  </si>
  <si>
    <t>Lists course noise measurement results obtained by WSP in 2022, of the Downstream Tertiary Filters.</t>
  </si>
  <si>
    <t>Agitator and Top Mixer</t>
  </si>
  <si>
    <t>Present Manufacturers noise emission data for the silo agitators and top mixers.</t>
  </si>
  <si>
    <t>Calcs</t>
  </si>
  <si>
    <t>Creamery #2</t>
  </si>
  <si>
    <t>Present the source data used, analysis / calculations and resulting noise model inputs applied in the modelling and assessment of the creamery projects / elements that have been scoped-in to the noise assessment.</t>
  </si>
  <si>
    <t>Creamery #3</t>
  </si>
  <si>
    <t>Creamery #5</t>
  </si>
  <si>
    <t>Lagoon OCU</t>
  </si>
  <si>
    <t>Present the source data used, analysis / calculations and resulting noise model inputs applied in the modelling and assessment of the WPF projects / elements that have been scoped-in to the noise assessment.</t>
  </si>
  <si>
    <t>DAFS</t>
  </si>
  <si>
    <t>BT1 and Divert Tank OCU</t>
  </si>
  <si>
    <t>Downstream Tertiary Filters</t>
  </si>
  <si>
    <t>BT1 Landia Pumps</t>
  </si>
  <si>
    <t>Surface Directivities</t>
  </si>
  <si>
    <t>Details the surface directivities calculated to apply to area sources, as applied within the noise model</t>
  </si>
  <si>
    <t>Background Data</t>
  </si>
  <si>
    <t>Hepworth Tabled Baseline Data</t>
  </si>
  <si>
    <t>Tabulated and graphed measurement data form Hepworth Reports 1, 2, 3 and 4 inc graphed Meteorological data.</t>
  </si>
  <si>
    <t>WSP 2024 Survey Key Notes</t>
  </si>
  <si>
    <t>Key Notes (measurement locations, equipment and durations) for the 2024 WSP Background sound level survey.</t>
  </si>
  <si>
    <t>WSP 2024 Fusion 1 (C3)</t>
  </si>
  <si>
    <t>WSP 2024 Background sound level survey - Measurement data for Location C3.</t>
  </si>
  <si>
    <t>WSP 2024 Duo 1 (D1)</t>
  </si>
  <si>
    <t>WSP 2024 Background sound level survey - Measurement data for Location D1.</t>
  </si>
  <si>
    <t>WSP 2024 Cube 3 (E2)</t>
  </si>
  <si>
    <t>WSP 2024 Background sound level survey - Measurement data for Location E2.</t>
  </si>
  <si>
    <t>WSP 2024 Cube 2 (E6)</t>
  </si>
  <si>
    <t>WSP 2024 Background sound level survey - Measurement data for Location E6.</t>
  </si>
  <si>
    <t>WSP 2024 Weather Data 15 mins</t>
  </si>
  <si>
    <t>WSP 2024 Background sound level survey - Meteorological measurement data.</t>
  </si>
  <si>
    <t>WSP 2024 Weather Chart</t>
  </si>
  <si>
    <t>WSP 2024 Background sound level survey - Graphed meteorological measurement data.</t>
  </si>
  <si>
    <t>Creamery</t>
  </si>
  <si>
    <t>Project Number</t>
  </si>
  <si>
    <t>Project Description</t>
  </si>
  <si>
    <t>Status</t>
  </si>
  <si>
    <t>Element</t>
  </si>
  <si>
    <t>Notes</t>
  </si>
  <si>
    <t>Scoped IN or OUT</t>
  </si>
  <si>
    <t>CiP 4hr turnaround</t>
  </si>
  <si>
    <t>Installed and operational</t>
  </si>
  <si>
    <t>All Internal</t>
  </si>
  <si>
    <t>Internal only
Small compared to existing Op
Removed from Receptors
Unlikely to cause significant change in operational noise levels</t>
  </si>
  <si>
    <t>OUT</t>
  </si>
  <si>
    <t>Milk Protein Standardisation</t>
  </si>
  <si>
    <t>Proposed</t>
  </si>
  <si>
    <t>Internal</t>
  </si>
  <si>
    <t>Potential Future External Silos (No. 2) each with associated agitators</t>
  </si>
  <si>
    <t xml:space="preserve">If required, to be installed adjacent to existing raw milk silos.
If required, silos would have low level agitators akin to existing Silos.
Agitator option: Lightnin / SPX S-Series Agitator
</t>
  </si>
  <si>
    <t>IN</t>
  </si>
  <si>
    <t>Milk Fat Standardisation</t>
  </si>
  <si>
    <t>Possible Future 60,000 litre Cream Silos (no.2) each with associated top entry Mixers</t>
  </si>
  <si>
    <t xml:space="preserve">If required, to be installed to replace the existing 30,000 litre silos.
If required, silos would have top entry mixers akin to existing Silos (SPX Lightnin XDQ-117) with  Lightnin A310/A510 Low Solidity Hydrofoil Impeller (spxflow.com)
</t>
  </si>
  <si>
    <t>Potential Future Freezer Building</t>
  </si>
  <si>
    <t>Western side of existing facility removed from receptors. 
To contain chest freezers - No external refrigeration plant</t>
  </si>
  <si>
    <t>Whey Protein Concentrate</t>
  </si>
  <si>
    <t>Internal only
Removed from Receptors
Unlikely to cause significant change in operational noise levels
No external walls</t>
  </si>
  <si>
    <t>GOS Bulk Loading</t>
  </si>
  <si>
    <t>Internal (Tank)</t>
  </si>
  <si>
    <t>Internal (Loading)</t>
  </si>
  <si>
    <t>New internal loading bay with roller shutter doors to both ends.
Southside of Existing installation building</t>
  </si>
  <si>
    <t>External containerised CIP Unit</t>
  </si>
  <si>
    <t>adjacent to southern façade for new loading bay</t>
  </si>
  <si>
    <t>Cheese Growth Capacity</t>
  </si>
  <si>
    <t xml:space="preserve">Proposed </t>
  </si>
  <si>
    <t>Water Processing Facility</t>
  </si>
  <si>
    <t>-</t>
  </si>
  <si>
    <t>Contingency lagoon &amp; Odour Control Unit (OCU)</t>
  </si>
  <si>
    <t>Lagoon</t>
  </si>
  <si>
    <t>Not noise generative</t>
  </si>
  <si>
    <t>Odour Control Unit (OCU)</t>
  </si>
  <si>
    <t>Potential to be noise generative</t>
  </si>
  <si>
    <t>Two new Dissolved Air Floatation units (DAFs)</t>
  </si>
  <si>
    <t>2 x DAFS</t>
  </si>
  <si>
    <t>Covering / extraction from Balancing Tank 1 (BT1) and divert tanks &amp; OCU</t>
  </si>
  <si>
    <t>Covering Balancing Tank (BT) 1 and Divert Tanks</t>
  </si>
  <si>
    <t>Upgraded Activated Filter Membrane (AFM) filtration tanks</t>
  </si>
  <si>
    <t>Upgraded AFM Filtration Tanks</t>
  </si>
  <si>
    <t>3rd Reverse Osmosis (RO) plant</t>
  </si>
  <si>
    <t>3rd Reverse Osmosis (RO) Plant</t>
  </si>
  <si>
    <t>UF / RO overflow attenuation tank</t>
  </si>
  <si>
    <t xml:space="preserve">Downstream tertiary filters </t>
  </si>
  <si>
    <t xml:space="preserve">Downstream Tertiary Filters </t>
  </si>
  <si>
    <t>4th Membrane Bioreactor (MBR) loop</t>
  </si>
  <si>
    <t>New raw material store</t>
  </si>
  <si>
    <t>Upgraded outfall pipework from WPF</t>
  </si>
  <si>
    <t>Outfall pipework</t>
  </si>
  <si>
    <t>New aeration pumps for BT1</t>
  </si>
  <si>
    <t>4 x Landia Pumps</t>
  </si>
  <si>
    <t>Noise generative</t>
  </si>
  <si>
    <t>Installation of acoustic fencing</t>
  </si>
  <si>
    <t>Installed</t>
  </si>
  <si>
    <t>Acoustic Fence</t>
  </si>
  <si>
    <t>OUT (but included in model)</t>
  </si>
  <si>
    <t>Noise monitoring equipment</t>
  </si>
  <si>
    <t>Floating discs on BT1 and anoxic pits 2 and 3</t>
  </si>
  <si>
    <t>Perimeter Containment Wall</t>
  </si>
  <si>
    <t>Replacement of W2 v notch sampling point with a monitoring emissions to air, land and water (MCERTS) flume</t>
  </si>
  <si>
    <t>MCERTS flume</t>
  </si>
  <si>
    <t>Enclosure of sludge centrifuges and trailer</t>
  </si>
  <si>
    <t>Installation of an automated forward / divert solution for both cheese/whey and Demin/GOS</t>
  </si>
  <si>
    <t>Forward / divert solution for both cheese/whey and Demin/GOS</t>
  </si>
  <si>
    <t>Measurements Hepworth Acoustics during 2020 Survey Visits.</t>
  </si>
  <si>
    <t>Assessment Data Ref.</t>
  </si>
  <si>
    <t>Noise Level L90, dB - LINEAR</t>
  </si>
  <si>
    <t>Third octave Band Centre Frequency (Hz)</t>
  </si>
  <si>
    <t>Plan Location</t>
  </si>
  <si>
    <t>Mic Location</t>
  </si>
  <si>
    <t>Measurement Notes</t>
  </si>
  <si>
    <t>LAeq</t>
  </si>
  <si>
    <t>LAFmax</t>
  </si>
  <si>
    <t>LA10</t>
  </si>
  <si>
    <t>LA90</t>
  </si>
  <si>
    <t>2020_Hep__CRM_1a</t>
  </si>
  <si>
    <t>ground level</t>
  </si>
  <si>
    <t>to 'quiet' side of silos</t>
  </si>
  <si>
    <t>2020_Hep__CRM_1b</t>
  </si>
  <si>
    <t>~8m up</t>
  </si>
  <si>
    <t>2020_Hep__CRM_2a</t>
  </si>
  <si>
    <t>~8m up, maybe 2-4m from agitator</t>
  </si>
  <si>
    <t>difficult to be sure what's going on, but measurements typically believed to be mostly due to nearest agitator…. where &gt;72 more stuff going on, where &lt;70 less residual noise/less plant..... All agitators on/off on fairly short cycles</t>
  </si>
  <si>
    <t>2020_Hep__CRM_2b</t>
  </si>
  <si>
    <t>2020_Hep__CRM_2c</t>
  </si>
  <si>
    <t>2020_Hep__CRM_3a</t>
  </si>
  <si>
    <t>2020_Hep__CRM_3b</t>
  </si>
  <si>
    <t>2020_Hep__CRM_3c</t>
  </si>
  <si>
    <t>2020_Hep__CRM_4a</t>
  </si>
  <si>
    <t>2020_Hep__CRM_4b</t>
  </si>
  <si>
    <t>2020_Hep__CRM_4c</t>
  </si>
  <si>
    <t>2020_Hep__CRM_5</t>
  </si>
  <si>
    <t>~6m up, ~3m laterally from silo</t>
  </si>
  <si>
    <t>water tanks…. no agitation, no noise</t>
  </si>
  <si>
    <t>2020_Hep__CRM_6</t>
  </si>
  <si>
    <t>2020_Hep__CRM_7</t>
  </si>
  <si>
    <t>~6m up, opposite side of site route</t>
  </si>
  <si>
    <t>2020_Hep__CRM_8</t>
  </si>
  <si>
    <t>~6m up, bit south, looking towards noisier area</t>
  </si>
  <si>
    <t>2020_Hep__CRM_9a</t>
  </si>
  <si>
    <t>~6m up</t>
  </si>
  <si>
    <t>probably during CIP (cleaning) - more noise…........... All agitators inside buildings</t>
  </si>
  <si>
    <t>2020_Hep__CRM_10a</t>
  </si>
  <si>
    <t>2020_Hep__CRM_11a</t>
  </si>
  <si>
    <t>2020_Hep__CRM_12a</t>
  </si>
  <si>
    <t>2020_Hep__CRM_13a</t>
  </si>
  <si>
    <t>2020_Hep__CRM_14a</t>
  </si>
  <si>
    <t>2020_Hep__CRM_9b</t>
  </si>
  <si>
    <t>no CIP, more representative - no apparent high level source…................. All agitators inside buildings</t>
  </si>
  <si>
    <t>2020_Hep__CRM_10b</t>
  </si>
  <si>
    <t>2020_Hep__CRM_11b</t>
  </si>
  <si>
    <t>2020_Hep__CRM_12b</t>
  </si>
  <si>
    <t>2020_Hep__CRM_13b</t>
  </si>
  <si>
    <t>2020_Hep__CRM_14b</t>
  </si>
  <si>
    <t>2020_Hep__CRM_15</t>
  </si>
  <si>
    <t>inside</t>
  </si>
  <si>
    <t>reverberant level in whey silo house</t>
  </si>
  <si>
    <t>Measurement Locations:</t>
  </si>
  <si>
    <t>Milk Silos and Agitators
NW corner of site</t>
  </si>
  <si>
    <t>Water Tanks West Side of Site</t>
  </si>
  <si>
    <t>Silos etc SE side of site</t>
  </si>
  <si>
    <t>Locations 1 to 4</t>
  </si>
  <si>
    <t>Locations 5 to 8</t>
  </si>
  <si>
    <t>Locations 10 to 15</t>
  </si>
  <si>
    <t>Measurements Hepworth Acoustics during 2021 Survey Visits.</t>
  </si>
  <si>
    <t>2021_Hep__CRM_2_3_4</t>
  </si>
  <si>
    <t>Equivalent to 2, 3 and 4 of 2020 survey</t>
  </si>
  <si>
    <t>1m from Milk Permate Silo Agitator</t>
  </si>
  <si>
    <t>definitive' agitator level - Mic elevated above silo</t>
  </si>
  <si>
    <t>2021_Hep__CRM_16</t>
  </si>
  <si>
    <t>1m from Cream Silo agitator / mixer</t>
  </si>
  <si>
    <t>Mic Elevated above cream silo</t>
  </si>
  <si>
    <t>2021_Hep__CRM_17</t>
  </si>
  <si>
    <t>Outside GOS Bulk Loading CIP Container</t>
  </si>
  <si>
    <t>No noise audible</t>
  </si>
  <si>
    <t>2021_Hep__CRM_18</t>
  </si>
  <si>
    <t>Inside GOS Bulk Loading CIP Container</t>
  </si>
  <si>
    <t>Internal Reverberant level</t>
  </si>
  <si>
    <t>2021_Hep__CRM_19</t>
  </si>
  <si>
    <t>Inside Lagoon Hut</t>
  </si>
  <si>
    <t>Lagoon is covered; no noise. Some noise from hut, but low against residual, hence measurement inside hut - Octave Bands not 1/3rds</t>
  </si>
  <si>
    <t>2021_Hep__CRM_20</t>
  </si>
  <si>
    <t>1m in front Lagoon OCU motor</t>
  </si>
  <si>
    <t>No appreciable noise from actual tank, just the motor</t>
  </si>
  <si>
    <t>2021_Hep__CRM_21</t>
  </si>
  <si>
    <t>1m to side of Lagoon OCU motor</t>
  </si>
  <si>
    <t>2021_Hep__CRM_22</t>
  </si>
  <si>
    <t>10m from HGV pass - On creamery haul route</t>
  </si>
  <si>
    <t>Source</t>
  </si>
  <si>
    <t>2021_Hep__CRM_23</t>
  </si>
  <si>
    <t>Background for above</t>
  </si>
  <si>
    <t>Residual</t>
  </si>
  <si>
    <t>2021_Hep__CRM_24</t>
  </si>
  <si>
    <t>2021_Hep__CRM_25</t>
  </si>
  <si>
    <t>2021_Hep__CRM_26</t>
  </si>
  <si>
    <t>Inside pumphouse</t>
  </si>
  <si>
    <t>Pumphouse measures ~ 7m x 1.8m x 2.5m</t>
  </si>
  <si>
    <t>2021_Hep__CRM_27</t>
  </si>
  <si>
    <t>1m outside of pumphouse</t>
  </si>
  <si>
    <t>2021_Hep__CRM_28</t>
  </si>
  <si>
    <t>5m to side truck while pumping</t>
  </si>
  <si>
    <t>Trucks tend to (maybe need to) idle when pumping; this is therefore idling noise</t>
  </si>
  <si>
    <t>2021_Hep__CRM_29</t>
  </si>
  <si>
    <t>5m to front of truck while pumping</t>
  </si>
  <si>
    <t>Milk Permate Silo Agitator</t>
  </si>
  <si>
    <t>Cream Silo Agitator / Mixer</t>
  </si>
  <si>
    <t>GOS Bulk Loading Containerised CIP:</t>
  </si>
  <si>
    <t>Lagoon Hut</t>
  </si>
  <si>
    <t>Milk Pump Room</t>
  </si>
  <si>
    <t>Equivalent to Locations 2,3,4 form 202 survey:</t>
  </si>
  <si>
    <t>Location 2:</t>
  </si>
  <si>
    <t>Outside</t>
  </si>
  <si>
    <t>Inside</t>
  </si>
  <si>
    <r>
      <rPr>
        <b/>
        <sz val="11"/>
        <color theme="1"/>
        <rFont val="Calibri"/>
        <family val="2"/>
        <scheme val="minor"/>
      </rPr>
      <t xml:space="preserve">HEPWORTH REPORT 2: </t>
    </r>
    <r>
      <rPr>
        <sz val="11"/>
        <color theme="1"/>
        <rFont val="Calibri"/>
        <family val="2"/>
        <scheme val="minor"/>
      </rPr>
      <t>2018 Creamery and WPF Report</t>
    </r>
  </si>
  <si>
    <t>Report Reference: P18-389-R01v2</t>
  </si>
  <si>
    <t>Date: November 2018</t>
  </si>
  <si>
    <t>Author: Graham Bowland</t>
  </si>
  <si>
    <t>Report Checker:  Donald Quinn</t>
  </si>
  <si>
    <t>SILOS</t>
  </si>
  <si>
    <t>LAeq, dB</t>
  </si>
  <si>
    <t>Distance (m)</t>
  </si>
  <si>
    <r>
      <t>"</t>
    </r>
    <r>
      <rPr>
        <i/>
        <sz val="11"/>
        <color theme="1"/>
        <rFont val="Calibri"/>
        <family val="2"/>
        <scheme val="minor"/>
      </rPr>
      <t xml:space="preserve">2.19 The new silos include two new silos immediately to the south of three existing silos of the same type, that are stepped away from the main Creamery building. All noise generating equipment (pumps) associated with these silos are located within a small enclosed building that abuts the silo sides at low level. A noise measurement was undertaken at a distance of 1m from two of the existing three existing silos. The relevant noise source was not dominant even at this distance, and hence a residual noise measurement was also undertaken at greater distance but where noise from other sources was perceived comparable. The measured noise levels were 57dB LAeq at 1m from two silos and 56dB LAeq at greater distance. It is therefore be calculated that the reference specific noise level per unit is no more than </t>
    </r>
    <r>
      <rPr>
        <b/>
        <i/>
        <sz val="11"/>
        <color theme="1"/>
        <rFont val="Calibri"/>
        <family val="2"/>
        <scheme val="minor"/>
      </rPr>
      <t>50dB LAeq at 1m.</t>
    </r>
    <r>
      <rPr>
        <sz val="11"/>
        <color theme="1"/>
        <rFont val="Calibri"/>
        <family val="2"/>
        <scheme val="minor"/>
      </rPr>
      <t xml:space="preserve">" </t>
    </r>
  </si>
  <si>
    <t>2018_Hep__CRM_30</t>
  </si>
  <si>
    <t>AGITATOR AND TOP MIXER</t>
  </si>
  <si>
    <r>
      <t>"</t>
    </r>
    <r>
      <rPr>
        <i/>
        <sz val="11"/>
        <color theme="1"/>
        <rFont val="Calibri"/>
        <family val="2"/>
        <scheme val="minor"/>
      </rPr>
      <t>2.5 Each raw milk silo (existing and proposed) includes two agitators, one of which is at low level and fully housed and another which is approximately mid-way up the silo. The higher elevated agitators are positioned with motors located externally to the tank, with each oriented inwards to the centre line between the two rows of silos</t>
    </r>
    <r>
      <rPr>
        <b/>
        <i/>
        <sz val="11"/>
        <color theme="1"/>
        <rFont val="Calibri"/>
        <family val="2"/>
        <scheme val="minor"/>
      </rPr>
      <t xml:space="preserve">. </t>
    </r>
    <r>
      <rPr>
        <b/>
        <i/>
        <sz val="11"/>
        <color rgb="FFFF0000"/>
        <rFont val="Calibri"/>
        <family val="2"/>
        <scheme val="minor"/>
      </rPr>
      <t>The specific model of raw milk silo agitator is an SPX Waukesha Cherry-Burrell S-Series</t>
    </r>
    <r>
      <rPr>
        <i/>
        <sz val="11"/>
        <color rgb="FFFF0000"/>
        <rFont val="Calibri"/>
        <family val="2"/>
        <scheme val="minor"/>
      </rPr>
      <t>.</t>
    </r>
    <r>
      <rPr>
        <i/>
        <sz val="11"/>
        <color theme="1"/>
        <rFont val="Calibri"/>
        <family val="2"/>
        <scheme val="minor"/>
      </rPr>
      <t xml:space="preserve">
2.7 For the smaller cream silos, the agitators are located on top. </t>
    </r>
    <r>
      <rPr>
        <b/>
        <i/>
        <sz val="11"/>
        <color rgb="FFFF0000"/>
        <rFont val="Calibri"/>
        <family val="2"/>
        <scheme val="minor"/>
      </rPr>
      <t>The specific model of cream silo agitator is a SPX Lightnin XDQ-117</t>
    </r>
    <r>
      <rPr>
        <i/>
        <sz val="11"/>
        <color rgb="FFFF0000"/>
        <rFont val="Calibri"/>
        <family val="2"/>
        <scheme val="minor"/>
      </rPr>
      <t xml:space="preserve">. </t>
    </r>
    <r>
      <rPr>
        <i/>
        <sz val="11"/>
        <color theme="1"/>
        <rFont val="Calibri"/>
        <family val="2"/>
        <scheme val="minor"/>
      </rPr>
      <t xml:space="preserve">
2.8 </t>
    </r>
    <r>
      <rPr>
        <i/>
        <sz val="11"/>
        <color rgb="FFFF0000"/>
        <rFont val="Calibri"/>
        <family val="2"/>
        <scheme val="minor"/>
      </rPr>
      <t>F</t>
    </r>
    <r>
      <rPr>
        <b/>
        <i/>
        <sz val="11"/>
        <color rgb="FFFF0000"/>
        <rFont val="Calibri"/>
        <family val="2"/>
        <scheme val="minor"/>
      </rPr>
      <t xml:space="preserve">or both above mentioned agitators, it has not been able to definitively confirm reference noise  emissions levels. The manufacturer’s stated ‘maximum’ level is 85dBA at 1m, however the same data  sheet that provides this info, the same for both agitators, also states: “This equipment does not  produce high noise or vibration. However, the operator may experience high noise or vibration in the  location of this equipment due to another source.”  </t>
    </r>
    <r>
      <rPr>
        <i/>
        <sz val="11"/>
        <color theme="1"/>
        <rFont val="Calibri"/>
        <family val="2"/>
        <scheme val="minor"/>
      </rPr>
      <t xml:space="preserve">
2.9 </t>
    </r>
    <r>
      <rPr>
        <i/>
        <sz val="11"/>
        <color rgb="FFFF0000"/>
        <rFont val="Calibri"/>
        <family val="2"/>
        <scheme val="minor"/>
      </rPr>
      <t xml:space="preserve">A noise level of 85dBA in fact corresponds to the ‘upper exposure action values’ as set out in the Health and Safety Executive document The Control of Noise at Work Regulations, 2005 so would certainly be regarded as ‘high’. As such there is an apparent conflict in the manufacturers’ information.  </t>
    </r>
    <r>
      <rPr>
        <i/>
        <sz val="11"/>
        <color theme="1"/>
        <rFont val="Calibri"/>
        <family val="2"/>
        <scheme val="minor"/>
      </rPr>
      <t xml:space="preserve">
2.10 I</t>
    </r>
    <r>
      <rPr>
        <i/>
        <sz val="11"/>
        <color rgb="FFFF0000"/>
        <rFont val="Calibri"/>
        <family val="2"/>
        <scheme val="minor"/>
      </rPr>
      <t xml:space="preserve">ndeed, based on experience of similar cases, we are reasonably confident that the manufacturer’s stated ‘maximum’ level is simply a statement that emissions do not exceed noise exposure legislative thresholds, rather than being a precise measure of the noise emission from the specific item.  </t>
    </r>
    <r>
      <rPr>
        <i/>
        <sz val="11"/>
        <color theme="1"/>
        <rFont val="Calibri"/>
        <family val="2"/>
        <scheme val="minor"/>
      </rPr>
      <t xml:space="preserve">
2.11 </t>
    </r>
    <r>
      <rPr>
        <i/>
        <sz val="11"/>
        <color rgb="FFFF0000"/>
        <rFont val="Calibri"/>
        <family val="2"/>
        <scheme val="minor"/>
      </rPr>
      <t>This view is reinforced by our inspection of similar existing agitators on the existing silos at the site. For these, no noise was discernible as being clearly attributable to the agitators over and above the general noise in the vicinity</t>
    </r>
    <r>
      <rPr>
        <i/>
        <sz val="11"/>
        <color theme="1"/>
        <rFont val="Calibri"/>
        <family val="2"/>
        <scheme val="minor"/>
      </rPr>
      <t xml:space="preserve">, albeit that this is based on an inspection carried out from a ground level position due to physical access constraints. 
2.12 Despite exhaustive efforts, we have been unable to confirm the precise noise level with the manufacturers, and it is likely that actual test data may not exist, </t>
    </r>
    <r>
      <rPr>
        <i/>
        <sz val="11"/>
        <color rgb="FFFF0000"/>
        <rFont val="Calibri"/>
        <family val="2"/>
        <scheme val="minor"/>
      </rPr>
      <t xml:space="preserve">however actual noise emission levels are anticipated to be substantially below </t>
    </r>
    <r>
      <rPr>
        <b/>
        <i/>
        <sz val="11"/>
        <color rgb="FFFF0000"/>
        <rFont val="Calibri"/>
        <family val="2"/>
        <scheme val="minor"/>
      </rPr>
      <t>85dB at 1m</t>
    </r>
    <r>
      <rPr>
        <i/>
        <sz val="11"/>
        <color theme="1"/>
        <rFont val="Calibri"/>
        <family val="2"/>
        <scheme val="minor"/>
      </rPr>
      <t>.</t>
    </r>
    <r>
      <rPr>
        <sz val="11"/>
        <color theme="1"/>
        <rFont val="Calibri"/>
        <family val="2"/>
        <scheme val="minor"/>
      </rPr>
      <t>"</t>
    </r>
  </si>
  <si>
    <t>2018_Hep__CRM_31</t>
  </si>
  <si>
    <t>&lt;85</t>
  </si>
  <si>
    <t xml:space="preserve">Maximum </t>
  </si>
  <si>
    <t>Source:</t>
  </si>
  <si>
    <r>
      <rPr>
        <b/>
        <sz val="11"/>
        <color theme="1"/>
        <rFont val="Calibri"/>
        <family val="2"/>
        <scheme val="minor"/>
      </rPr>
      <t xml:space="preserve">HEPWORTH REPORT 1: </t>
    </r>
    <r>
      <rPr>
        <sz val="11"/>
        <color theme="1"/>
        <rFont val="Calibri"/>
        <family val="2"/>
        <scheme val="minor"/>
      </rPr>
      <t>2018 Baseline Noise Assessment Report</t>
    </r>
  </si>
  <si>
    <t>Report Reference: P18-098-R01v2</t>
  </si>
  <si>
    <t>Date: October 2018</t>
  </si>
  <si>
    <t>A-weighting</t>
  </si>
  <si>
    <t>Report Checker:  Paul Bassett</t>
  </si>
  <si>
    <t>+ associated measurement files and notes as provided by the Author</t>
  </si>
  <si>
    <t>A-Weighting Curve</t>
  </si>
  <si>
    <r>
      <t>Third Octave L</t>
    </r>
    <r>
      <rPr>
        <b/>
        <vertAlign val="subscript"/>
        <sz val="11"/>
        <color theme="1"/>
        <rFont val="Calibri"/>
        <family val="2"/>
        <scheme val="minor"/>
      </rPr>
      <t>90</t>
    </r>
    <r>
      <rPr>
        <b/>
        <sz val="11"/>
        <color theme="1"/>
        <rFont val="Calibri"/>
        <family val="2"/>
        <scheme val="minor"/>
      </rPr>
      <t xml:space="preserve"> On-site Noise Measurements - Reported</t>
    </r>
  </si>
  <si>
    <r>
      <t>Octave L</t>
    </r>
    <r>
      <rPr>
        <b/>
        <vertAlign val="subscript"/>
        <sz val="11"/>
        <color theme="1"/>
        <rFont val="Calibri"/>
        <family val="2"/>
        <scheme val="minor"/>
      </rPr>
      <t>90</t>
    </r>
    <r>
      <rPr>
        <b/>
        <sz val="11"/>
        <color theme="1"/>
        <rFont val="Calibri"/>
        <family val="2"/>
        <scheme val="minor"/>
      </rPr>
      <t xml:space="preserve"> On-site Noise Levels - Calculated</t>
    </r>
  </si>
  <si>
    <t>Location No. (Fig 2 Below)</t>
  </si>
  <si>
    <t>Description</t>
  </si>
  <si>
    <r>
      <t>Noise Level L</t>
    </r>
    <r>
      <rPr>
        <b/>
        <vertAlign val="subscript"/>
        <sz val="11"/>
        <color theme="1"/>
        <rFont val="Calibri"/>
        <family val="2"/>
        <scheme val="minor"/>
      </rPr>
      <t>90</t>
    </r>
    <r>
      <rPr>
        <b/>
        <sz val="11"/>
        <color theme="1"/>
        <rFont val="Calibri"/>
        <family val="2"/>
        <scheme val="minor"/>
      </rPr>
      <t>, dB - LINEAR</t>
    </r>
  </si>
  <si>
    <r>
      <t>Noise Level L</t>
    </r>
    <r>
      <rPr>
        <vertAlign val="subscript"/>
        <sz val="11"/>
        <color theme="1"/>
        <rFont val="Calibri"/>
        <family val="2"/>
        <scheme val="minor"/>
      </rPr>
      <t>90</t>
    </r>
    <r>
      <rPr>
        <sz val="11"/>
        <color theme="1"/>
        <rFont val="Calibri"/>
        <family val="2"/>
        <scheme val="minor"/>
      </rPr>
      <t xml:space="preserve"> dB</t>
    </r>
    <r>
      <rPr>
        <b/>
        <sz val="11"/>
        <color theme="1"/>
        <rFont val="Calibri"/>
        <family val="2"/>
        <scheme val="minor"/>
      </rPr>
      <t xml:space="preserve"> - LINEAR</t>
    </r>
  </si>
  <si>
    <t>Location No. (Fig 2)</t>
  </si>
  <si>
    <r>
      <t>Noise Level L</t>
    </r>
    <r>
      <rPr>
        <b/>
        <vertAlign val="subscript"/>
        <sz val="11"/>
        <color theme="1"/>
        <rFont val="Calibri"/>
        <family val="2"/>
        <scheme val="minor"/>
      </rPr>
      <t>90</t>
    </r>
    <r>
      <rPr>
        <b/>
        <sz val="11"/>
        <color theme="1"/>
        <rFont val="Calibri"/>
        <family val="2"/>
        <scheme val="minor"/>
      </rPr>
      <t>, dB - A-WEIGHTED</t>
    </r>
  </si>
  <si>
    <t>WSP Data Ref.</t>
  </si>
  <si>
    <t>Octave Band Centre Frequency (Hz)</t>
  </si>
  <si>
    <t>2018_Hep__WPF_1</t>
  </si>
  <si>
    <t>1m from noisy pipe on gantry between BT1 and Divert</t>
  </si>
  <si>
    <t>2018_Hep_WPF_2</t>
  </si>
  <si>
    <t>1m from two pumps between BT1 and Divert</t>
  </si>
  <si>
    <t>2018_Hep_WPF_3</t>
  </si>
  <si>
    <t>Close to BT1 and Divert</t>
  </si>
  <si>
    <t>2018_Hep_WPF_4</t>
  </si>
  <si>
    <t>2018_Hep_WPF_5</t>
  </si>
  <si>
    <t>At site boundary</t>
  </si>
  <si>
    <t>2018_Hep_WPF_6</t>
  </si>
  <si>
    <t>5m in front of centrifuges (1 on) and atomiser</t>
  </si>
  <si>
    <t>2018_Hep_WPF_7</t>
  </si>
  <si>
    <t>5m from half open doors of DAF 1</t>
  </si>
  <si>
    <t>2018_Hep_WPF_8</t>
  </si>
  <si>
    <t>5m from roller shutter main open DAF 2</t>
  </si>
  <si>
    <t>2018_Hep_WPF_9</t>
  </si>
  <si>
    <t>1m from open pipe</t>
  </si>
  <si>
    <t>2018_Hep_WPF_10</t>
  </si>
  <si>
    <t>2018_Hep_WPF_11</t>
  </si>
  <si>
    <t>1m from AT1a aerator/blower</t>
  </si>
  <si>
    <t>2018_Hep_WPF_12</t>
  </si>
  <si>
    <t>1m from AT1a aerator (blower not operating)</t>
  </si>
  <si>
    <t>2018_Hep_WPF_13</t>
  </si>
  <si>
    <t>1m from AT1b aerator/blower</t>
  </si>
  <si>
    <t>2018_Hep_WPF_14</t>
  </si>
  <si>
    <t>North of AT2</t>
  </si>
  <si>
    <t>2018_Hep_WPF_15</t>
  </si>
  <si>
    <t>Southeast of AT2</t>
  </si>
  <si>
    <t>2018_Hep_WPF_16</t>
  </si>
  <si>
    <t>1m above edge of AT2</t>
  </si>
  <si>
    <t>2018_Hep_WPF_17</t>
  </si>
  <si>
    <t>1m from deformed pipe</t>
  </si>
  <si>
    <t>2018_Hep_WPF_18</t>
  </si>
  <si>
    <t>1m from MCC Generator</t>
  </si>
  <si>
    <t>2018_Hep_WPF_19</t>
  </si>
  <si>
    <t>Rear of DAF 1</t>
  </si>
  <si>
    <t>2018_Hep_WPF_20</t>
  </si>
  <si>
    <t>TARCTOR ACTIVITY:</t>
  </si>
  <si>
    <r>
      <t>"</t>
    </r>
    <r>
      <rPr>
        <i/>
        <sz val="11"/>
        <color theme="1"/>
        <rFont val="Calibri"/>
        <family val="2"/>
        <scheme val="minor"/>
      </rPr>
      <t>3.28 As well as the fixed noise sources some measurements were undertaken of tractor activity. Noise levels were measured at typically 30m from a tractor manoeuvring and idling at the sludge processing 
plant. During this time there was further tractor activity passing in-bound and out-bound from the WWTP site towing vacuum tankers. This was considered representative of worst-case intensity of tractor activity at the site. Over the course of a 5-minute period a noise level of 59dB LAeq was measured. After tractor activity had ceased a further brief noise measurement was undertaken of the steady residual ambient noise at the same location, and 54dB LAeq was measured. On this basis a worst-case reference noise level for tractor activity of</t>
    </r>
    <r>
      <rPr>
        <b/>
        <i/>
        <sz val="11"/>
        <color theme="1"/>
        <rFont val="Calibri"/>
        <family val="2"/>
        <scheme val="minor"/>
      </rPr>
      <t xml:space="preserve"> 57dB LAeq at 30m</t>
    </r>
    <r>
      <rPr>
        <i/>
        <sz val="11"/>
        <color theme="1"/>
        <rFont val="Calibri"/>
        <family val="2"/>
        <scheme val="minor"/>
      </rPr>
      <t xml:space="preserve"> may be derived.</t>
    </r>
    <r>
      <rPr>
        <sz val="11"/>
        <color theme="1"/>
        <rFont val="Calibri"/>
        <family val="2"/>
        <scheme val="minor"/>
      </rPr>
      <t>"</t>
    </r>
  </si>
  <si>
    <t>dB(A)@30m</t>
  </si>
  <si>
    <t>MBR PLANT BLOWERS</t>
  </si>
  <si>
    <r>
      <t>"</t>
    </r>
    <r>
      <rPr>
        <i/>
        <sz val="11"/>
        <color theme="1"/>
        <rFont val="Calibri"/>
        <family val="2"/>
        <scheme val="minor"/>
      </rPr>
      <t>2.24 The proposed noise emitting MBR plant to be housed within the building is a set of Aerzen Delta Blower G5 units, up to 4 of which may operate at any one time. The manufacturer’s stated noise emissions level, per individual unit, is</t>
    </r>
    <r>
      <rPr>
        <b/>
        <i/>
        <sz val="11"/>
        <color theme="1"/>
        <rFont val="Calibri"/>
        <family val="2"/>
        <scheme val="minor"/>
      </rPr>
      <t xml:space="preserve"> 86dB LpA at 1m</t>
    </r>
    <r>
      <rPr>
        <i/>
        <sz val="11"/>
        <color theme="1"/>
        <rFont val="Calibri"/>
        <family val="2"/>
        <scheme val="minor"/>
      </rPr>
      <t>, however this can be reduced to</t>
    </r>
    <r>
      <rPr>
        <b/>
        <i/>
        <sz val="11"/>
        <color theme="1"/>
        <rFont val="Calibri"/>
        <family val="2"/>
        <scheme val="minor"/>
      </rPr>
      <t xml:space="preserve"> 69dB LpA at 1m</t>
    </r>
    <r>
      <rPr>
        <i/>
        <sz val="11"/>
        <color theme="1"/>
        <rFont val="Calibri"/>
        <family val="2"/>
        <scheme val="minor"/>
      </rPr>
      <t xml:space="preserve"> by application of manufacturer-supplied </t>
    </r>
    <r>
      <rPr>
        <b/>
        <i/>
        <sz val="11"/>
        <color theme="1"/>
        <rFont val="Calibri"/>
        <family val="2"/>
        <scheme val="minor"/>
      </rPr>
      <t>acoustic hoods</t>
    </r>
    <r>
      <rPr>
        <i/>
        <sz val="11"/>
        <color theme="1"/>
        <rFont val="Calibri"/>
        <family val="2"/>
        <scheme val="minor"/>
      </rPr>
      <t>.</t>
    </r>
    <r>
      <rPr>
        <sz val="11"/>
        <color theme="1"/>
        <rFont val="Calibri"/>
        <family val="2"/>
        <scheme val="minor"/>
      </rPr>
      <t>"</t>
    </r>
  </si>
  <si>
    <t>dB(A) @ 1m</t>
  </si>
  <si>
    <t>Without Acoustic Hoods</t>
  </si>
  <si>
    <t>With Acoustic Hoods</t>
  </si>
  <si>
    <t>RO Plant (pumps)</t>
  </si>
  <si>
    <r>
      <t>"</t>
    </r>
    <r>
      <rPr>
        <i/>
        <sz val="11"/>
        <color theme="1"/>
        <rFont val="Calibri"/>
        <family val="2"/>
        <scheme val="minor"/>
      </rPr>
      <t xml:space="preserve">2.25 The proposed noise emitting RO plant to be housed within the building will be a set of multistage 
pumps that are used to pump the water through the RO membranes, up to 4 of which may operate 
at any one time. Typically, these will be </t>
    </r>
    <r>
      <rPr>
        <b/>
        <i/>
        <sz val="11"/>
        <color theme="1"/>
        <rFont val="Calibri"/>
        <family val="2"/>
        <scheme val="minor"/>
      </rPr>
      <t>Grundfos CRN 15 15kW pumps or equivalent</t>
    </r>
    <r>
      <rPr>
        <i/>
        <sz val="11"/>
        <color theme="1"/>
        <rFont val="Calibri"/>
        <family val="2"/>
        <scheme val="minor"/>
      </rPr>
      <t xml:space="preserve">, for which the 
manufacturer’s stated noise emissions level, per individual unit, is </t>
    </r>
    <r>
      <rPr>
        <b/>
        <i/>
        <sz val="11"/>
        <color theme="1"/>
        <rFont val="Calibri"/>
        <family val="2"/>
        <scheme val="minor"/>
      </rPr>
      <t>72dB LpA at 1m</t>
    </r>
    <r>
      <rPr>
        <i/>
        <sz val="11"/>
        <color theme="1"/>
        <rFont val="Calibri"/>
        <family val="2"/>
        <scheme val="minor"/>
      </rPr>
      <t>. "</t>
    </r>
  </si>
  <si>
    <r>
      <rPr>
        <b/>
        <sz val="11"/>
        <color theme="1"/>
        <rFont val="Calibri"/>
        <family val="2"/>
        <scheme val="minor"/>
      </rPr>
      <t xml:space="preserve">HEPWORTH REPORT 3: </t>
    </r>
    <r>
      <rPr>
        <sz val="11"/>
        <color theme="1"/>
        <rFont val="Calibri"/>
        <family val="2"/>
        <scheme val="minor"/>
      </rPr>
      <t>2020 WPF Noise Assessment</t>
    </r>
  </si>
  <si>
    <t>Report Reference: P20-150-R01v1</t>
  </si>
  <si>
    <t>Date: April 2020</t>
  </si>
  <si>
    <t>Reference Level (dB(A)</t>
  </si>
  <si>
    <t>2020Location No. (Fig 2 Below)</t>
  </si>
  <si>
    <t>2018 Location No. (See Hepworth 1 Source Data - WPF Tab)</t>
  </si>
  <si>
    <t>Correct to 85 dB(A)</t>
  </si>
  <si>
    <t>2020_Hep_WPF_1</t>
  </si>
  <si>
    <t>5m in front of centrifuge, both operating, facing SW unit</t>
  </si>
  <si>
    <t>2020_Hep_WPF_2</t>
  </si>
  <si>
    <t>5m in front of centrifuge, both operating, between units</t>
  </si>
  <si>
    <t>2020_Hep_WPF_3</t>
  </si>
  <si>
    <t>5m in front of centrifuge, both operating, facing NE unit</t>
  </si>
  <si>
    <t>2020_Hep_WPF_4</t>
  </si>
  <si>
    <t>On path NW of tank, facing loose pipe hanging down</t>
  </si>
  <si>
    <t>2020_Hep_WPF_5</t>
  </si>
  <si>
    <t>On gantry between BT1 and Divert</t>
  </si>
  <si>
    <t>2020_Hep_WPF_6</t>
  </si>
  <si>
    <t>Ground level between BT1 and Diver</t>
  </si>
  <si>
    <t>2020_Hep_WPF_7</t>
  </si>
  <si>
    <t>Midway between outside edges of BT1 and Divert</t>
  </si>
  <si>
    <t>2020_Hep_WPF_8</t>
  </si>
  <si>
    <t>Above manhole set back from BT1 and Divert</t>
  </si>
  <si>
    <t>2020_Hep_WPF_9</t>
  </si>
  <si>
    <t>At site boundary set back from BT1 and Divert</t>
  </si>
  <si>
    <t>2020_Hep_WPF_10</t>
  </si>
  <si>
    <t>1m from new ground level pump towards W of Divert</t>
  </si>
  <si>
    <t>2020_Hep_WPF_11</t>
  </si>
  <si>
    <t>1m from new ground level pump towards N of Divert</t>
  </si>
  <si>
    <t>2020_Hep_WPF_12</t>
  </si>
  <si>
    <t>To rear of DAF 2</t>
  </si>
  <si>
    <t>2020_Hep_WPF_13</t>
  </si>
  <si>
    <t>At boundary to rear of DAF 2</t>
  </si>
  <si>
    <t>2020_Hep_WPF_14</t>
  </si>
  <si>
    <t>1m to foot of gantry at N of AT2</t>
  </si>
  <si>
    <t>2020_Hep_WPF_15</t>
  </si>
  <si>
    <t>At boundary to N of AT2</t>
  </si>
  <si>
    <t>2020_Hep_WPF_16</t>
  </si>
  <si>
    <t>1m to foot of gantry at SE of AT2</t>
  </si>
  <si>
    <t>2020_Hep_WPF_17</t>
  </si>
  <si>
    <t>At gantry level - running water</t>
  </si>
  <si>
    <t>2020_Hep_WPF_18</t>
  </si>
  <si>
    <t>5m from open shutter of DAF2</t>
  </si>
  <si>
    <t>2020_Hep_WPF_19</t>
  </si>
  <si>
    <t>1m from nearest exhaust turret of DAF1 extension</t>
  </si>
  <si>
    <t>2020_Hep_WPF_20</t>
  </si>
  <si>
    <t>1m to W right corner of DAF1 extension</t>
  </si>
  <si>
    <t>2020_Hep_WPF_21</t>
  </si>
  <si>
    <t>5m from front DAF1 extension</t>
  </si>
  <si>
    <t>2020_Hep_WPF_22</t>
  </si>
  <si>
    <t>1m from shorter of new ground level pumps</t>
  </si>
  <si>
    <t>2020_Hep_WPF_23</t>
  </si>
  <si>
    <t>1m from longer of new ground level pumps</t>
  </si>
  <si>
    <t>2020_Hep_WPF_24</t>
  </si>
  <si>
    <t>On metal steps over plinth wall</t>
  </si>
  <si>
    <t>2020_Hep_WPF_25</t>
  </si>
  <si>
    <t>1m pump to south of BT1</t>
  </si>
  <si>
    <t>2020_Hep_WPF_26</t>
  </si>
  <si>
    <t>1m from pump to N side of Siltbuster</t>
  </si>
  <si>
    <t>2020_Hep_WPF_27</t>
  </si>
  <si>
    <t>2m to E (rear) side of Siltbuster</t>
  </si>
  <si>
    <t>2020_Hep_WPF_28</t>
  </si>
  <si>
    <t>5m from open door to DAF1</t>
  </si>
  <si>
    <t>2020_Hep_WPF_29</t>
  </si>
  <si>
    <t>Rear of DAF1</t>
  </si>
  <si>
    <t>2020_Hep_WPF_30</t>
  </si>
  <si>
    <t>2m from unit, 1m from fan outlet</t>
  </si>
  <si>
    <t>2020_Hep_WPF_31</t>
  </si>
  <si>
    <t>On gantry - 1m from AT1a aerator (blower not operation)</t>
  </si>
  <si>
    <t>2020_Hep_WPF_32</t>
  </si>
  <si>
    <t>On gantry - 1m from AT1a aerator/blower</t>
  </si>
  <si>
    <t>2020_Hep_WPF_33</t>
  </si>
  <si>
    <t>2m from pumps</t>
  </si>
  <si>
    <t>2020_Hep_WPF_34</t>
  </si>
  <si>
    <t>At site boundary 2m from pumps</t>
  </si>
  <si>
    <r>
      <rPr>
        <b/>
        <sz val="11"/>
        <color theme="1"/>
        <rFont val="Calibri"/>
        <family val="2"/>
        <scheme val="minor"/>
      </rPr>
      <t xml:space="preserve">HEPWORTH REPORT 4: </t>
    </r>
    <r>
      <rPr>
        <sz val="11"/>
        <color theme="1"/>
        <rFont val="Calibri"/>
        <family val="2"/>
        <scheme val="minor"/>
      </rPr>
      <t>2021 WPF Noise Assessment</t>
    </r>
  </si>
  <si>
    <t>Report Reference: P21-155-R01v1</t>
  </si>
  <si>
    <t>Date: May 2021</t>
  </si>
  <si>
    <t>2021 Location No. (Fig 2 Below)</t>
  </si>
  <si>
    <t>2020 Location No. (See Hepworth 3 Source Data - WPF Tab)</t>
  </si>
  <si>
    <t>2021_Hep_WPF_1</t>
  </si>
  <si>
    <t>5m in front of centrifuge, facing SW unit</t>
  </si>
  <si>
    <t>2021_Hep_WPF_1a</t>
  </si>
  <si>
    <t>1a</t>
  </si>
  <si>
    <t>5m to side of centrifuge, facing SW unit</t>
  </si>
  <si>
    <t>2021_Hep_WPF_1b</t>
  </si>
  <si>
    <t>1b</t>
  </si>
  <si>
    <t>1m from open door at gantry level</t>
  </si>
  <si>
    <t>2021_Hep_WPF_1c</t>
  </si>
  <si>
    <t>1c</t>
  </si>
  <si>
    <t>Inside first floor area of centrifuge</t>
  </si>
  <si>
    <t>2021_Hep_WPF_2</t>
  </si>
  <si>
    <t>5m in front of centrifuge, between units</t>
  </si>
  <si>
    <t>2021_Hep_WPF_3</t>
  </si>
  <si>
    <t>5m in front of centrifuge, facing NE unit</t>
  </si>
  <si>
    <t>2021_Hep_WPF_4</t>
  </si>
  <si>
    <t>On path NW of tank, facing loose pipe hanging</t>
  </si>
  <si>
    <t>2021_Hep_WPF_5</t>
  </si>
  <si>
    <t>2021_Hep_WPF_5a</t>
  </si>
  <si>
    <t>5a</t>
  </si>
  <si>
    <t>1m above covering of BT1</t>
  </si>
  <si>
    <t>2021_Hep_WPF_5b</t>
  </si>
  <si>
    <t>5b</t>
  </si>
  <si>
    <t>1m above covering of Divert</t>
  </si>
  <si>
    <t>2021_Hep_WPF_6</t>
  </si>
  <si>
    <t>2021_Hep_WPF_6a</t>
  </si>
  <si>
    <t>6a</t>
  </si>
  <si>
    <t>1m from 2 pumps on ground to south of BT1</t>
  </si>
  <si>
    <t>2021_Hep_WPF_7</t>
  </si>
  <si>
    <t>2021_Hep_WPF_8</t>
  </si>
  <si>
    <t>2021_Hep_WPF_9</t>
  </si>
  <si>
    <t>2021_Hep_WPF_10</t>
  </si>
  <si>
    <t>1m from ground level pump towards W of BT1</t>
  </si>
  <si>
    <t>2021_Hep_WPF_11</t>
  </si>
  <si>
    <t>1m from ground level pump towards N of BT1</t>
  </si>
  <si>
    <t>2021_Hep_WPF_12</t>
  </si>
  <si>
    <t>2021_Hep_WPF_13</t>
  </si>
  <si>
    <t>2021_Hep_WPF_14</t>
  </si>
  <si>
    <t>2021_Hep_WPF_15</t>
  </si>
  <si>
    <t>2021_Hep_WPF_16</t>
  </si>
  <si>
    <t>2021_Hep_WPF_16a</t>
  </si>
  <si>
    <t>16a</t>
  </si>
  <si>
    <t>1m to foot of gantry at S of AT2</t>
  </si>
  <si>
    <t>2021_Hep_WPF_16b</t>
  </si>
  <si>
    <t>16b</t>
  </si>
  <si>
    <t>At site boundary to S of AT2</t>
  </si>
  <si>
    <t>2021_Hep_WPF_17</t>
  </si>
  <si>
    <t>2021_Hep_WPF_18</t>
  </si>
  <si>
    <t>2021_Hep_WPF_19</t>
  </si>
  <si>
    <t>1m from turret to N of DAF1 extension</t>
  </si>
  <si>
    <t>2021_Hep_WPF_19a</t>
  </si>
  <si>
    <t>19a</t>
  </si>
  <si>
    <t>1m from turret to centre of DAF1 extension</t>
  </si>
  <si>
    <t>2021_Hep_WPF_19b</t>
  </si>
  <si>
    <t>19b</t>
  </si>
  <si>
    <t>1m from turret to S of DAF1 extension</t>
  </si>
  <si>
    <t>2021_Hep_WPF_19c</t>
  </si>
  <si>
    <t>19c</t>
  </si>
  <si>
    <t>1m from tonal noise emitting pipework to S of DAF1</t>
  </si>
  <si>
    <t>2021_Hep_WPF_20</t>
  </si>
  <si>
    <t>1m to W right corner of DAF1 extension / MBR Building</t>
  </si>
  <si>
    <t>2021_Hep_WPF_21</t>
  </si>
  <si>
    <t>5m from front DAF1 extension / MBR Building</t>
  </si>
  <si>
    <t>2021_Hep_WPF_21a</t>
  </si>
  <si>
    <t>21a</t>
  </si>
  <si>
    <t>1m from front DAF1 extension</t>
  </si>
  <si>
    <t>2021_Hep_WPF_22</t>
  </si>
  <si>
    <t>1m from shorter of ground level pumps</t>
  </si>
  <si>
    <t>2021_Hep_WPF_23</t>
  </si>
  <si>
    <t>1m from longer of ground level pumps</t>
  </si>
  <si>
    <t>2021_Hep_WPF_24</t>
  </si>
  <si>
    <t>2021_Hep_WPF_25</t>
  </si>
  <si>
    <t>2021_Hep_WPF_25a</t>
  </si>
  <si>
    <t>25a</t>
  </si>
  <si>
    <t>1m from ground level pump towards E of BT1</t>
  </si>
  <si>
    <t>2021_Hep_WPF_26</t>
  </si>
  <si>
    <t>1m from pump to N side of Siltbuster / DAF 3</t>
  </si>
  <si>
    <t>2021_Hep_WPF_27</t>
  </si>
  <si>
    <t>2m to E (rear) side of Siltbuster / DAF 3</t>
  </si>
  <si>
    <t>2021_Hep_WPF_28</t>
  </si>
  <si>
    <t>5m from open door to DAF1 / MBR Building</t>
  </si>
  <si>
    <t>2021_Hep_WPF_28a</t>
  </si>
  <si>
    <t>28a</t>
  </si>
  <si>
    <t>10m from open door to DAF1 / MBR Building</t>
  </si>
  <si>
    <t>2021_Hep_WPF_29</t>
  </si>
  <si>
    <t>2021_Hep_WPF_29a</t>
  </si>
  <si>
    <t>29a</t>
  </si>
  <si>
    <t>2m from main louvre to rear of DAF2</t>
  </si>
  <si>
    <t>2021_Hep_WPF_29b</t>
  </si>
  <si>
    <t>29b</t>
  </si>
  <si>
    <t>2m above centre of general external plant area</t>
  </si>
  <si>
    <t>2021_Hep_WPF_30</t>
  </si>
  <si>
    <t>2021_Hep_WPF_31</t>
  </si>
  <si>
    <t>On gantry - 1m from AT1a aerator to N</t>
  </si>
  <si>
    <t>2021_Hep_WPF_32</t>
  </si>
  <si>
    <t>On gantry - 1m from AT1b aerator/blower to N</t>
  </si>
  <si>
    <t>2021_Hep_WPF_32a</t>
  </si>
  <si>
    <t>32a</t>
  </si>
  <si>
    <t>Elevated microphone - 1m from AT1a aerator/blower to E</t>
  </si>
  <si>
    <t>2021_Hep_WPF_32b</t>
  </si>
  <si>
    <t>32b</t>
  </si>
  <si>
    <t>Elevated microphone - 1m from AT1b aerator/blower to E</t>
  </si>
  <si>
    <t>2021_Hep_WPF_33</t>
  </si>
  <si>
    <t>2m from pumps to front of UF / RO feed / storage tanks</t>
  </si>
  <si>
    <t>2021_Hep_WPF_34</t>
  </si>
  <si>
    <t>2021_Hep_WPF_35</t>
  </si>
  <si>
    <t>1m from ARP</t>
  </si>
  <si>
    <t>2021_Hep_WPF_36</t>
  </si>
  <si>
    <t>1m to rear of Reverse Osmosis (RO) containers</t>
  </si>
  <si>
    <t>2021_Hep_WPF_37</t>
  </si>
  <si>
    <t>1m to front at side of Reverse Osmosis (RO) containers</t>
  </si>
  <si>
    <t>2021_Hep_WPF_38</t>
  </si>
  <si>
    <t>1m to front at centre of Reverse Osmosis (RO)containers</t>
  </si>
  <si>
    <t>2020_Hep_WPF_39</t>
  </si>
  <si>
    <t>~1m above tank edge</t>
  </si>
  <si>
    <t>Divert</t>
  </si>
  <si>
    <t>2020_Hep_WPF_40</t>
  </si>
  <si>
    <t>~1m above tank edges</t>
  </si>
  <si>
    <t>Between tanks</t>
  </si>
  <si>
    <t>2020_Hep_WPF_41</t>
  </si>
  <si>
    <t>BT1</t>
  </si>
  <si>
    <t>2020_Hep_WPF_42</t>
  </si>
  <si>
    <t xml:space="preserve">~1m above tank cover, ~5 in from edge </t>
  </si>
  <si>
    <t>2020_Hep_WPF_43</t>
  </si>
  <si>
    <t>Measurement Locations</t>
  </si>
  <si>
    <t>Covered BT1 and Divert Tank Measurements</t>
  </si>
  <si>
    <t>Locations 16 to 20</t>
  </si>
  <si>
    <t>2021_Hep_WPF_42</t>
  </si>
  <si>
    <t>1m above Divert Tank, ~5m in from edge</t>
  </si>
  <si>
    <t>Repeat of 2020 measurement</t>
  </si>
  <si>
    <t>2021_Hep_WPF_43</t>
  </si>
  <si>
    <t>1m above BT1, ~5m in from edge</t>
  </si>
  <si>
    <t>2021_Hep_WPF_44</t>
  </si>
  <si>
    <t>In-between Fan Stack and Dry Scrubber 2</t>
  </si>
  <si>
    <t>Isolated measurements of induvial items not practicable</t>
  </si>
  <si>
    <t>2021_Hep_WPF_45</t>
  </si>
  <si>
    <t>In-between Dry2 and Dry Scrubber 1</t>
  </si>
  <si>
    <t>2021_Hep_WPF_46</t>
  </si>
  <si>
    <t>In-between Dry Scrubber 1 and Wet Scrubber</t>
  </si>
  <si>
    <t>2021_Hep_WPF_47</t>
  </si>
  <si>
    <t xml:space="preserve">1m from BT 1 Aeration Landia Pump </t>
  </si>
  <si>
    <t>Pump on North side of BT1</t>
  </si>
  <si>
    <t>2021_Hep_WPF_48</t>
  </si>
  <si>
    <t>Pump on West side of BT1</t>
  </si>
  <si>
    <t>2021_Hep_WPF_49</t>
  </si>
  <si>
    <t>Pump on South side of BT1</t>
  </si>
  <si>
    <t>2021_Hep_WPF_50</t>
  </si>
  <si>
    <t>Pump on East side of BT1</t>
  </si>
  <si>
    <t>2021_Hep_WPF_51</t>
  </si>
  <si>
    <t>AFM Filtration Tanks - Quiet Item, no measurements undertaken</t>
  </si>
  <si>
    <t>OCU Measurements</t>
  </si>
  <si>
    <t>BT 1 Landia Pumps</t>
  </si>
  <si>
    <t>AFM Filtration Tanks</t>
  </si>
  <si>
    <t>Locations 19 and 20</t>
  </si>
  <si>
    <t>Locations 21 to 23</t>
  </si>
  <si>
    <t>Locations 38 to 41</t>
  </si>
  <si>
    <t>Quite - No meas. possible</t>
  </si>
  <si>
    <t>Example Pump</t>
  </si>
  <si>
    <t>WSP 2022 Tertiary Filters Noise Survey</t>
  </si>
  <si>
    <t>2022_WSP_WPF_1</t>
  </si>
  <si>
    <t xml:space="preserve">Filtrate tank </t>
  </si>
  <si>
    <t>1m from right-hand side inlet pipe (1 min. meas.)</t>
  </si>
  <si>
    <t>2022_WSP_WPF_2</t>
  </si>
  <si>
    <t>Transfer pumps: Left of filtrate tank</t>
  </si>
  <si>
    <t>1m from transfer pumps (1 min. meas.)</t>
  </si>
  <si>
    <t>2022_WSP_WPF_3</t>
  </si>
  <si>
    <t>Transfer pumps: Right of filtrate tank</t>
  </si>
  <si>
    <t>2022_WSP_WPF_4</t>
  </si>
  <si>
    <t>Tertiary filters</t>
  </si>
  <si>
    <t>1m from right-hand side tertiary filter (1 min. meas.)</t>
  </si>
  <si>
    <t>Filtrate tank measurement</t>
  </si>
  <si>
    <t xml:space="preserve">Tertiary filter </t>
  </si>
  <si>
    <t>water recovery plant</t>
  </si>
  <si>
    <t>water discharge location (W2)</t>
  </si>
  <si>
    <t>MANUFACTURER DATA</t>
  </si>
  <si>
    <r>
      <rPr>
        <b/>
        <sz val="11"/>
        <color theme="1"/>
        <rFont val="Calibri"/>
        <family val="2"/>
        <scheme val="minor"/>
      </rPr>
      <t>Telephone conversation with SPX Technical (0161 2491170), 19 June 2019:</t>
    </r>
    <r>
      <rPr>
        <sz val="11"/>
        <color theme="1"/>
        <rFont val="Calibri"/>
        <family val="2"/>
        <scheme val="minor"/>
      </rPr>
      <t xml:space="preserve">
JP requested Nosie emission data for the agitator and top mixer options.
Advised that expected noise levels for the agitators and mixers are significantly lower than those stated in product literature (see blow), and more typically 70dB(A) @ 1m.  i.e. that the 85dB(A) referenced in the product literature is indeed a 'maximum' as stated, covering a host of different agitator options. In particular, much lower levels can be expected for the agitators proposed for use in this case.</t>
    </r>
  </si>
  <si>
    <t>Manufacturer_1</t>
  </si>
  <si>
    <t>Actual - See results of consultation to the left</t>
  </si>
  <si>
    <t>Manufacturer_2</t>
  </si>
  <si>
    <t xml:space="preserve">Maximum - See product docs below </t>
  </si>
  <si>
    <t>Source Doc 1 - S-Series Model</t>
  </si>
  <si>
    <t>Source Doc 2 - XDQ MODEL</t>
  </si>
  <si>
    <t xml:space="preserve">Relevant Source Data </t>
  </si>
  <si>
    <t>Data Source Tab</t>
  </si>
  <si>
    <t>Assessment Data Ref</t>
  </si>
  <si>
    <t>Data Type</t>
  </si>
  <si>
    <t>Plant</t>
  </si>
  <si>
    <t>Manufacturer Data</t>
  </si>
  <si>
    <t>Agitators and Top Mixers</t>
  </si>
  <si>
    <t>Realistic manufacturer advised expected level</t>
  </si>
  <si>
    <t xml:space="preserve"> Stated ‘maximum’ level is simply a statement that emissions do not exceed noise exposure legislative thresholds rather than accurate noise emission data - Substantially lower levels expected</t>
  </si>
  <si>
    <t>Measurement Data</t>
  </si>
  <si>
    <t xml:space="preserve"> between 2 and 4 m</t>
  </si>
  <si>
    <t>Silo</t>
  </si>
  <si>
    <t>To quiet side of silos</t>
  </si>
  <si>
    <t>silo ground level</t>
  </si>
  <si>
    <t>Conclusions Drawn on Relevant Data</t>
  </si>
  <si>
    <t>* All Agitator and top mixer measurement data confirms a noise emission level substantially below the  'maximum 85dB(A)@ 1m' stated in the product data sheets  (taken as corresponding to the upper exposure action value in the Noise at Work Regulations), consistent with information provided during consultation with the manufacturer.</t>
  </si>
  <si>
    <t>* Adopt '2021_Hep_CRM_2_3_4', 'definitive agitator level' - for proposed silo agitators / mixers - This is most recent measurement data, includes 1/3 spectra and tallies exactly with the manufacturer's advised 70dB(A) at 1m</t>
  </si>
  <si>
    <t xml:space="preserve">* All Silo measurements fall within the range 58 to 61 dB(A) - Generate 'Average' Silo data from the 5 measurements data sets for use in the noise model. </t>
  </si>
  <si>
    <t>Final Data Selected for Adoption in Noise Model</t>
  </si>
  <si>
    <t>Agitator / Top Mixer</t>
  </si>
  <si>
    <t>Conversion to Sound Power Level</t>
  </si>
  <si>
    <t>LWA</t>
  </si>
  <si>
    <t>Sound Power Level, LW, dB - LINEAR</t>
  </si>
  <si>
    <t>Apply this data as a sound power level to each agitator / top mixer</t>
  </si>
  <si>
    <t>SILOs</t>
  </si>
  <si>
    <t>AVERAGE_SILO</t>
  </si>
  <si>
    <t>Average Silo</t>
  </si>
  <si>
    <t>Silo at ground level</t>
  </si>
  <si>
    <t>Silos calibrated in the noise model to give the above result at 1m,  1.5m above ground</t>
  </si>
  <si>
    <t>Agitators / Mixers</t>
  </si>
  <si>
    <t>Data as per Creamer # 2 Tab</t>
  </si>
  <si>
    <t>Silos</t>
  </si>
  <si>
    <t>Data as per Creamery # 2 Tab</t>
  </si>
  <si>
    <t>Freezer Room</t>
  </si>
  <si>
    <t>Client Confirmed:</t>
  </si>
  <si>
    <t xml:space="preserve">To contain self contained chest freezers so NO EXTENAL REFRIDGERATION PLANT </t>
  </si>
  <si>
    <t>Noise levels above 60 dBA outside the building</t>
  </si>
  <si>
    <t>Room dimensions and locations confirmed by client as follows:</t>
  </si>
  <si>
    <t>Length:</t>
  </si>
  <si>
    <t>12m</t>
  </si>
  <si>
    <t>Width:</t>
  </si>
  <si>
    <t>6m</t>
  </si>
  <si>
    <t>Height:</t>
  </si>
  <si>
    <t>5m</t>
  </si>
  <si>
    <t>(assumed)</t>
  </si>
  <si>
    <t>Client_1</t>
  </si>
  <si>
    <t>Advised</t>
  </si>
  <si>
    <t>Maximum</t>
  </si>
  <si>
    <t>Each of the new freezer room facades and it's roof have been set in the noise model to give this result at 1m, above ground.</t>
  </si>
  <si>
    <t>Loading Bay</t>
  </si>
  <si>
    <t>Maximum 80dB(A) internal Reverberant Level - Hearing Protection Free Area</t>
  </si>
  <si>
    <t>Containerised CIP</t>
  </si>
  <si>
    <t>LA90,T</t>
  </si>
  <si>
    <t>Distance</t>
  </si>
  <si>
    <t>Reverberant</t>
  </si>
  <si>
    <t>* Undertake noise breakout for Loading bay based on internal reverberant level of 80dB(A), fabrication, and applying octave band spectra obtained inside containerised CIP, which has high Low Frequency content (so worst case).</t>
  </si>
  <si>
    <t>* No Noise Outside Containerised CIP, so not a significant source, but include noise breakout of louvres based on internal reverberant level, assuming non-acoustic louvres (no insertion loss).</t>
  </si>
  <si>
    <t>Client 2</t>
  </si>
  <si>
    <t>Inside Loading Bay</t>
  </si>
  <si>
    <t>Spectra</t>
  </si>
  <si>
    <t>A-weighting Curve</t>
  </si>
  <si>
    <t>Noise Level L90, dB - A-weighted</t>
  </si>
  <si>
    <t>Total</t>
  </si>
  <si>
    <t>Target Level</t>
  </si>
  <si>
    <t>Difference</t>
  </si>
  <si>
    <t>Noise Level Adjusted to 80.0 dB(A) - A-WEIGHTED - LpARev</t>
  </si>
  <si>
    <t>Noise Level Adjusted to 80.0 dB(A) - LINEAR - LpRev</t>
  </si>
  <si>
    <t>Noise Level Adjusted to 80.0 dB(A) - LINEAR - AS Octaves - LpRev</t>
  </si>
  <si>
    <t>1k</t>
  </si>
  <si>
    <t>2k</t>
  </si>
  <si>
    <t>45h</t>
  </si>
  <si>
    <t>8k</t>
  </si>
  <si>
    <t>16k</t>
  </si>
  <si>
    <t>Sound Reduction Index Data</t>
  </si>
  <si>
    <t>4k</t>
  </si>
  <si>
    <r>
      <t>R</t>
    </r>
    <r>
      <rPr>
        <b/>
        <vertAlign val="subscript"/>
        <sz val="11"/>
        <color theme="1"/>
        <rFont val="Calibri"/>
        <family val="2"/>
        <scheme val="minor"/>
      </rPr>
      <t>w</t>
    </r>
  </si>
  <si>
    <t>Louvres</t>
  </si>
  <si>
    <t>Non Acoustic Open</t>
  </si>
  <si>
    <t>Roller Shutter Doors</t>
  </si>
  <si>
    <t>Test data from Ascot for Plain 3" 22g steel lath ('typical' door)</t>
  </si>
  <si>
    <t>Wall Cladding</t>
  </si>
  <si>
    <t>Euroclad 32/1000mm 0.5mm Single skin steel profile liner (0.7mm - 2dB)</t>
  </si>
  <si>
    <t>Roof Cladding</t>
  </si>
  <si>
    <t>Euroclad 32/1000mm 0.7mm Single skin steel profile liner</t>
  </si>
  <si>
    <t>Element Areas</t>
  </si>
  <si>
    <t>Dim 1 (m)</t>
  </si>
  <si>
    <t>Dim 2 (m)</t>
  </si>
  <si>
    <t>Area (m^2)</t>
  </si>
  <si>
    <t>West / East Façade All</t>
  </si>
  <si>
    <t>West / East Façade Roller Shutter</t>
  </si>
  <si>
    <t>West / East Façade Cladding</t>
  </si>
  <si>
    <t>South Façade</t>
  </si>
  <si>
    <t>Roof</t>
  </si>
  <si>
    <t>Sound Power Level - dB - LINEAR</t>
  </si>
  <si>
    <t>Octave Band Centre Frequencies (Hz)</t>
  </si>
  <si>
    <t>Element Ref</t>
  </si>
  <si>
    <r>
      <t>L</t>
    </r>
    <r>
      <rPr>
        <b/>
        <vertAlign val="subscript"/>
        <sz val="11"/>
        <color theme="1"/>
        <rFont val="Calibri"/>
        <family val="2"/>
        <scheme val="minor"/>
      </rPr>
      <t>W</t>
    </r>
  </si>
  <si>
    <t>GOS_BULK1</t>
  </si>
  <si>
    <t>GOS_BULK2</t>
  </si>
  <si>
    <t>GOS_BULK3</t>
  </si>
  <si>
    <t>GOS_BULK4</t>
  </si>
  <si>
    <t>Noise Level L90, dB - LINEAR - LpRev</t>
  </si>
  <si>
    <t>GOS_CIP_LOUVRE</t>
  </si>
  <si>
    <t>Non Acoustic Louvre of GOS CIP</t>
  </si>
  <si>
    <t>Lagoon OCU (Motor)</t>
  </si>
  <si>
    <t>* No Appreciable noise form the OCU itself, only the associated motor</t>
  </si>
  <si>
    <t>* Adopt 2021_Hep_CRM_20 as worst case for OCU motor - Higher overall level from the two measurement</t>
  </si>
  <si>
    <t>OCU Motor</t>
  </si>
  <si>
    <t>Apply this data to Lagoon OCU Motor</t>
  </si>
  <si>
    <t>* Isolated measurements of individual items was not practicable, so proposed to model measurement results as 3 separate point sources.</t>
  </si>
  <si>
    <t>Isolated measurements of individual items not practicable</t>
  </si>
  <si>
    <t>BT1 and Divert Tank OCU Source 1</t>
  </si>
  <si>
    <t>BT1 and Divert Tank OCU Source 2</t>
  </si>
  <si>
    <t>BT1 and Divert Tank OCU Source 3</t>
  </si>
  <si>
    <t>Apply this data as 3 point sources in model</t>
  </si>
  <si>
    <t xml:space="preserve">*Model input to 2 of the three Filtrate tanks based on 2022_WSP_WPF_1 (typically only 1 of the 3 operating at any one time) </t>
  </si>
  <si>
    <t>* Model each pair of pumps based on average of 2022_WSP_WPF_2 and 2022_WSP_WPF_3</t>
  </si>
  <si>
    <t xml:space="preserve">*Model input to 2 of the three tertiary filter output based on 2022_WSP_WPF_4 (typically only 1 of the 3 operating at any one time) </t>
  </si>
  <si>
    <t>2022_WSP_WPF_2_3</t>
  </si>
  <si>
    <t>Transfer Pumps</t>
  </si>
  <si>
    <t>Filtrate Tank</t>
  </si>
  <si>
    <t>Tertiary Filtrate Tank Input</t>
  </si>
  <si>
    <t>Tertiary Transfer Pumps</t>
  </si>
  <si>
    <t>Tertiary Filters</t>
  </si>
  <si>
    <t>Tertiary Filters Output</t>
  </si>
  <si>
    <t xml:space="preserve">Apply these data as point sources in model </t>
  </si>
  <si>
    <t>* Noise break-out through both building façades and open roller shutter doors (facing into the site)</t>
  </si>
  <si>
    <t>*  DAF 2 is one of the two new DAFs and client advises DAF 2 is also best proxy for the proposed DAF 3 (permanent)</t>
  </si>
  <si>
    <t>* Propose to use 2021_Hep_WPF 18 for Open Roller Shutter Door (latest for DAF 2 open roller shutter and slightly higher than equivalent measurement in 2020)</t>
  </si>
  <si>
    <t>* Propose to use 2020_Hep_WPF_12 for façade break-out (closest to rear of DAF 2, and also apply to roof).</t>
  </si>
  <si>
    <t>DAF Open Roller Shutter Doors</t>
  </si>
  <si>
    <t>DAF Facades and Roof</t>
  </si>
  <si>
    <t>Spectra applied in noise model at Lw" (i.e. sound power per unit area), and increased for DAF 2 to give corresponding measurement result</t>
  </si>
  <si>
    <t>*Model each Landia pump based on each individual associated measurement</t>
  </si>
  <si>
    <t>Surface Directivity corrections from : Noise Control in Building Services by Sound Research Laboratories Ltd.</t>
  </si>
  <si>
    <t>Freezer Room Long Side</t>
  </si>
  <si>
    <t>Freezer Room Roof</t>
  </si>
  <si>
    <t>New Go's Bulk Loading Roller Shutter</t>
  </si>
  <si>
    <t>New Go's Bulk Loading west / east façade cladding</t>
  </si>
  <si>
    <t>New Go's Bulk Loading Southern Façade</t>
  </si>
  <si>
    <t>New Go's Bulk Loading Roof</t>
  </si>
  <si>
    <t>GOS CIP Louvre</t>
  </si>
  <si>
    <t>DAF 2 West South And East Façade &amp; DAF 3 North and South Facades</t>
  </si>
  <si>
    <t>DAF 2 North Façade</t>
  </si>
  <si>
    <t>DAF 2 Roof</t>
  </si>
  <si>
    <t>DAF3 West and East Facades</t>
  </si>
  <si>
    <t>DAF3 Roof</t>
  </si>
  <si>
    <t>Model Ref:</t>
  </si>
  <si>
    <t>Dir1</t>
  </si>
  <si>
    <t>Dir2</t>
  </si>
  <si>
    <t>Dir3</t>
  </si>
  <si>
    <t>Dir4</t>
  </si>
  <si>
    <t>Dir5</t>
  </si>
  <si>
    <t>Dir6</t>
  </si>
  <si>
    <t>Dir7</t>
  </si>
  <si>
    <t>Dir8</t>
  </si>
  <si>
    <t>Dir9</t>
  </si>
  <si>
    <t>Dir10</t>
  </si>
  <si>
    <t>Dir11</t>
  </si>
  <si>
    <t>Dir12</t>
  </si>
  <si>
    <t>Dir13</t>
  </si>
  <si>
    <t>Dir14</t>
  </si>
  <si>
    <t>Element Dimensions</t>
  </si>
  <si>
    <t>External Surfaces</t>
  </si>
  <si>
    <t>Dim 1</t>
  </si>
  <si>
    <t>Dim 2</t>
  </si>
  <si>
    <t>Adopted Directivity</t>
  </si>
  <si>
    <t>Length</t>
  </si>
  <si>
    <t>dB Correction</t>
  </si>
  <si>
    <t>&gt;8</t>
  </si>
  <si>
    <t>New Freezer Room Long Side</t>
  </si>
  <si>
    <t>New Freezer Room Short Side</t>
  </si>
  <si>
    <t>Angle off Access (degrees)</t>
  </si>
  <si>
    <t>New Freezer Room Roof</t>
  </si>
  <si>
    <t>New Go's Bulk Loading Southern Facade</t>
  </si>
  <si>
    <t>DAF 2 West Façade</t>
  </si>
  <si>
    <t>Dir 9</t>
  </si>
  <si>
    <t>DAF 2 South Façade</t>
  </si>
  <si>
    <t>DAF 2 East Façade</t>
  </si>
  <si>
    <t>Dir 10</t>
  </si>
  <si>
    <t>Dir 11</t>
  </si>
  <si>
    <t>DAF 3 West Façade</t>
  </si>
  <si>
    <t>Height</t>
  </si>
  <si>
    <t>DAF 3 South Façade</t>
  </si>
  <si>
    <t>DAF 3 East Façade</t>
  </si>
  <si>
    <t>DAF 3 North Façade</t>
  </si>
  <si>
    <t>DAF 3 Roof</t>
  </si>
  <si>
    <t>Dir 13</t>
  </si>
  <si>
    <t>DAF 2 and 3 Roller Shutter Doors</t>
  </si>
  <si>
    <t>Dir 14</t>
  </si>
  <si>
    <t>Combined</t>
  </si>
  <si>
    <t>Interpolated to 15 degree segments</t>
  </si>
  <si>
    <t>Hepworth Report 1:</t>
  </si>
  <si>
    <t>Hepworth Report 2:</t>
  </si>
  <si>
    <t>Hepworth Report 3:</t>
  </si>
  <si>
    <t>Hepworth Report 4:</t>
  </si>
  <si>
    <t>Hepworth Acoustics report reference: P18-098-R01v2, dated October 2018 and entitled Dairy
Crest WWTP2, Davidstow 2018 Baseline Noise Assessment</t>
  </si>
  <si>
    <t>Hepworth Acoustics report reference: P18-389-R01v2 dated November 2018 and entitled
Proposed developments at Dairy Crest Creamery / WWTP2, Davidstow Noise Impact
Assessment.</t>
  </si>
  <si>
    <t>Hepworth Acoustics report reference: P20-150-R01v1 dated April 2020 and entitled Dairy Crest
WWTP2 April 2020 Noise Assessment.</t>
  </si>
  <si>
    <t>Hepworth Acoustics report reference: P21-155-R01v1 dated May 2021 and entitled Davidstow
WPF April 2021 Noise Assessment.</t>
  </si>
  <si>
    <t>Report Table 2:</t>
  </si>
  <si>
    <t>Summary of Noise Measurements at Trewassa</t>
  </si>
  <si>
    <t>Report Table 4:</t>
  </si>
  <si>
    <t xml:space="preserve">Summary of Noise Measurements at Treworra </t>
  </si>
  <si>
    <t>Appendix II</t>
  </si>
  <si>
    <t xml:space="preserve"> Summary of Noise Measurements at Trewassa</t>
  </si>
  <si>
    <t>Trewassa</t>
  </si>
  <si>
    <t>Time Period Start</t>
  </si>
  <si>
    <t>Noise</t>
  </si>
  <si>
    <t>Level</t>
  </si>
  <si>
    <t>dB</t>
  </si>
  <si>
    <t>(T=15min)</t>
  </si>
  <si>
    <t>Noise Level dB</t>
  </si>
  <si>
    <t>Location</t>
  </si>
  <si>
    <t>Date</t>
  </si>
  <si>
    <t>Wind Direction</t>
  </si>
  <si>
    <t>Time</t>
  </si>
  <si>
    <t>Noise Level</t>
  </si>
  <si>
    <t>LAeq,T</t>
  </si>
  <si>
    <t>LAmax,T</t>
  </si>
  <si>
    <t>LAeq,15min</t>
  </si>
  <si>
    <t>LAmax,15min</t>
  </si>
  <si>
    <t>LA90,15min</t>
  </si>
  <si>
    <t>Start</t>
  </si>
  <si>
    <t>End</t>
  </si>
  <si>
    <t>dB LAeq</t>
  </si>
  <si>
    <t>dB LAmax</t>
  </si>
  <si>
    <t>dB LA90</t>
  </si>
  <si>
    <t>Range</t>
  </si>
  <si>
    <t>Ave.</t>
  </si>
  <si>
    <t>Logarithmic Average</t>
  </si>
  <si>
    <t>Mean</t>
  </si>
  <si>
    <t>Arithmetic Average</t>
  </si>
  <si>
    <t>SW/SSW</t>
  </si>
  <si>
    <t>Low</t>
  </si>
  <si>
    <t>High</t>
  </si>
  <si>
    <t>Avg</t>
  </si>
  <si>
    <t>27/07 0015-0300</t>
  </si>
  <si>
    <t>33-37</t>
  </si>
  <si>
    <t>40-56</t>
  </si>
  <si>
    <t>31-35</t>
  </si>
  <si>
    <t>07/08 0000-0230</t>
  </si>
  <si>
    <t>28-35</t>
  </si>
  <si>
    <t>37-60</t>
  </si>
  <si>
    <t>25-29</t>
  </si>
  <si>
    <t>N/NW</t>
  </si>
  <si>
    <t>(Measurement File Start Times)</t>
  </si>
  <si>
    <t>Meter</t>
  </si>
  <si>
    <t>Stop</t>
  </si>
  <si>
    <t>Meas Interval</t>
  </si>
  <si>
    <t>WSP Weather Station</t>
  </si>
  <si>
    <t>As Fusion 1</t>
  </si>
  <si>
    <t>15 minute</t>
  </si>
  <si>
    <t>Saputo Weather Station</t>
  </si>
  <si>
    <t>Water Processing Facility (WPF)</t>
  </si>
  <si>
    <t xml:space="preserve">1 minute -&gt;  15 minute </t>
  </si>
  <si>
    <t>Duo 1</t>
  </si>
  <si>
    <t>D1 (Penmarrod)</t>
  </si>
  <si>
    <t>1s -&gt; 15 minute</t>
  </si>
  <si>
    <t>Fusion 1</t>
  </si>
  <si>
    <t>C3 (Rest Holme)</t>
  </si>
  <si>
    <t>Cube 3</t>
  </si>
  <si>
    <t>E2</t>
  </si>
  <si>
    <t>Cube 2</t>
  </si>
  <si>
    <t>E6</t>
  </si>
  <si>
    <t xml:space="preserve">ALL DATA </t>
  </si>
  <si>
    <t>DAY</t>
  </si>
  <si>
    <t>NIGHT</t>
  </si>
  <si>
    <t>15 Minutes</t>
  </si>
  <si>
    <t>Min</t>
  </si>
  <si>
    <t>File</t>
  </si>
  <si>
    <t>Fusion1 All Data NIGHT_DAY</t>
  </si>
  <si>
    <t>Max</t>
  </si>
  <si>
    <t>Fusion1 All Data.CMG</t>
  </si>
  <si>
    <t>Most Commonly Occuring LA90,15mins</t>
  </si>
  <si>
    <t>Periods</t>
  </si>
  <si>
    <t>15m</t>
  </si>
  <si>
    <t>Average</t>
  </si>
  <si>
    <t>1h</t>
  </si>
  <si>
    <t>Overall</t>
  </si>
  <si>
    <t>Log Average</t>
  </si>
  <si>
    <t>Leq</t>
  </si>
  <si>
    <t>Duration</t>
  </si>
  <si>
    <t>Period LA90,T</t>
  </si>
  <si>
    <t>specific</t>
  </si>
  <si>
    <t>L90</t>
  </si>
  <si>
    <t>L10</t>
  </si>
  <si>
    <t>cumulated</t>
  </si>
  <si>
    <t>F10797_F1</t>
  </si>
  <si>
    <t>Hit Charts</t>
  </si>
  <si>
    <t>h:min:s</t>
  </si>
  <si>
    <t>Weighting</t>
  </si>
  <si>
    <t>A</t>
  </si>
  <si>
    <t>F10797_F1 [ Leq A ]</t>
  </si>
  <si>
    <t>Data type</t>
  </si>
  <si>
    <t>Fast Inst</t>
  </si>
  <si>
    <t>Fast Max</t>
  </si>
  <si>
    <t>ROUNDED LA90</t>
  </si>
  <si>
    <t>F10797_F1 [ Fast Inst A ]</t>
  </si>
  <si>
    <t>Unit</t>
  </si>
  <si>
    <t>Period start</t>
  </si>
  <si>
    <t>Lmax</t>
  </si>
  <si>
    <t>D</t>
  </si>
  <si>
    <t>N</t>
  </si>
  <si>
    <t>Totals</t>
  </si>
  <si>
    <t xml:space="preserve">Overall </t>
  </si>
  <si>
    <t>Duo1 All Data NIGHT_DAY</t>
  </si>
  <si>
    <t>Duo1 All Data</t>
  </si>
  <si>
    <t>MY_LOC</t>
  </si>
  <si>
    <t>MY_LOC [ Leq A ]</t>
  </si>
  <si>
    <t>MY_LOC [ Fast Inst A ]</t>
  </si>
  <si>
    <t>Cube 3 All Data NIGHT_DAY</t>
  </si>
  <si>
    <t>Cube 3 All Data</t>
  </si>
  <si>
    <t>CUBE_10630</t>
  </si>
  <si>
    <t>CUBE_10630 [ Leq A ]</t>
  </si>
  <si>
    <t>CUBE_10630 [ Fast Inst A ]</t>
  </si>
  <si>
    <t>All data -10mins NIGHT_DAY</t>
  </si>
  <si>
    <t>All data -10mins</t>
  </si>
  <si>
    <t>CUBE_2_10629</t>
  </si>
  <si>
    <t>CUBE_2_10629 [ Leq A ]</t>
  </si>
  <si>
    <t>Rounded LA90</t>
  </si>
  <si>
    <t>CUBE_2_10629 [ Fast Inst A ]</t>
  </si>
  <si>
    <t>Direction Index</t>
  </si>
  <si>
    <t>Start Time</t>
  </si>
  <si>
    <t>End Time</t>
  </si>
  <si>
    <t>Average Wind Speed (m/s)</t>
  </si>
  <si>
    <r>
      <t>Average Wind Direction (</t>
    </r>
    <r>
      <rPr>
        <b/>
        <sz val="11"/>
        <color theme="1"/>
        <rFont val="Aptos Narrow"/>
        <family val="2"/>
      </rPr>
      <t>˚</t>
    </r>
    <r>
      <rPr>
        <b/>
        <sz val="11"/>
        <color theme="1"/>
        <rFont val="Calibri"/>
        <family val="2"/>
      </rPr>
      <t>)</t>
    </r>
  </si>
  <si>
    <t>Direction Index Value</t>
  </si>
  <si>
    <t>Rainfall (mm)</t>
  </si>
  <si>
    <t>NNW</t>
  </si>
  <si>
    <t>NW</t>
  </si>
  <si>
    <t>WNW</t>
  </si>
  <si>
    <t>W</t>
  </si>
  <si>
    <t>WSW</t>
  </si>
  <si>
    <t>SW</t>
  </si>
  <si>
    <t>SSW</t>
  </si>
  <si>
    <t>S</t>
  </si>
  <si>
    <t>SSE</t>
  </si>
  <si>
    <t>SE</t>
  </si>
  <si>
    <t>ESE</t>
  </si>
  <si>
    <t>E</t>
  </si>
  <si>
    <t>ENE</t>
  </si>
  <si>
    <t>NE</t>
  </si>
  <si>
    <t>NNE</t>
  </si>
  <si>
    <t>LEVEL ADJUSTED TO LAEQ,T</t>
  </si>
  <si>
    <t>Noise Level Leq, dB - LINEAR</t>
  </si>
  <si>
    <t>Data not available, but these data sets are not used to inform the completed assessment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</si>
</sst>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vertAlign val="subscript"/>
      <sz val="11"/>
      <color theme="1"/>
      <name val="Calibri"/>
      <family val="2"/>
      <scheme val="minor"/>
    </font>
    <font>
      <vertAlign val="subscript"/>
      <sz val="11"/>
      <color theme="1"/>
      <name val="Calibri"/>
      <family val="2"/>
      <scheme val="minor"/>
    </font>
    <font>
      <sz val="20"/>
      <color theme="1"/>
      <name val="Calibri"/>
      <family val="2"/>
      <scheme val="minor"/>
    </font>
    <font>
      <i/>
      <sz val="11"/>
      <color theme="1"/>
      <name val="Calibri"/>
      <family val="2"/>
      <scheme val="minor"/>
    </font>
    <font>
      <b/>
      <i/>
      <sz val="11"/>
      <color theme="1"/>
      <name val="Calibri"/>
      <family val="2"/>
      <scheme val="minor"/>
    </font>
    <font>
      <i/>
      <sz val="11"/>
      <color rgb="FFFF0000"/>
      <name val="Calibri"/>
      <family val="2"/>
      <scheme val="minor"/>
    </font>
    <font>
      <b/>
      <i/>
      <sz val="11"/>
      <color rgb="FFFF0000"/>
      <name val="Calibri"/>
      <family val="2"/>
      <scheme val="minor"/>
    </font>
    <font>
      <sz val="18"/>
      <color theme="1"/>
      <name val="Calibri"/>
      <family val="2"/>
      <scheme val="minor"/>
    </font>
    <font>
      <sz val="8"/>
      <name val="Calibri"/>
      <family val="2"/>
      <scheme val="minor"/>
    </font>
    <font>
      <sz val="11"/>
      <color theme="0"/>
      <name val="Calibri"/>
      <family val="2"/>
      <scheme val="minor"/>
    </font>
    <font>
      <b/>
      <sz val="18"/>
      <color theme="1"/>
      <name val="Calibri"/>
      <family val="2"/>
      <scheme val="minor"/>
    </font>
    <font>
      <b/>
      <u/>
      <sz val="11"/>
      <color theme="1"/>
      <name val="Calibri"/>
      <family val="2"/>
      <scheme val="minor"/>
    </font>
    <font>
      <sz val="10"/>
      <color theme="1"/>
      <name val="Lucida Sans Unicode"/>
      <family val="2"/>
    </font>
    <font>
      <sz val="21"/>
      <color theme="1"/>
      <name val="Calibri"/>
      <family val="2"/>
      <scheme val="minor"/>
    </font>
    <font>
      <b/>
      <sz val="11"/>
      <color theme="1"/>
      <name val="Aptos Narrow"/>
      <family val="2"/>
    </font>
    <font>
      <b/>
      <sz val="11"/>
      <color theme="1"/>
      <name val="Calibri"/>
      <family val="2"/>
    </font>
  </fonts>
  <fills count="23">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7D7D"/>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rgb="FFFFCCCC"/>
        <bgColor indexed="64"/>
      </patternFill>
    </fill>
    <fill>
      <patternFill patternType="solid">
        <fgColor theme="5" tint="0.59999389629810485"/>
        <bgColor indexed="64"/>
      </patternFill>
    </fill>
    <fill>
      <patternFill patternType="solid">
        <fgColor theme="8" tint="-0.499984740745262"/>
        <bgColor indexed="64"/>
      </patternFill>
    </fill>
    <fill>
      <patternFill patternType="solid">
        <fgColor theme="7" tint="-0.499984740745262"/>
        <bgColor indexed="64"/>
      </patternFill>
    </fill>
    <fill>
      <patternFill patternType="solid">
        <fgColor theme="4" tint="-0.499984740745262"/>
        <bgColor indexed="64"/>
      </patternFill>
    </fill>
    <fill>
      <patternFill patternType="solid">
        <fgColor rgb="FF00B050"/>
        <bgColor indexed="64"/>
      </patternFill>
    </fill>
    <fill>
      <patternFill patternType="solid">
        <fgColor theme="9" tint="0.59999389629810485"/>
        <bgColor indexed="64"/>
      </patternFill>
    </fill>
    <fill>
      <patternFill patternType="solid">
        <fgColor rgb="FF99FF99"/>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0"/>
        <bgColor indexed="64"/>
      </patternFill>
    </fill>
  </fills>
  <borders count="17">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16" fillId="0" borderId="0"/>
  </cellStyleXfs>
  <cellXfs count="532">
    <xf numFmtId="0" fontId="0" fillId="0" borderId="0" xfId="0"/>
    <xf numFmtId="0" fontId="2" fillId="0" borderId="0" xfId="0" applyFont="1"/>
    <xf numFmtId="0" fontId="0" fillId="0" borderId="0" xfId="0" applyAlignment="1">
      <alignment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wrapText="1"/>
    </xf>
    <xf numFmtId="0" fontId="3" fillId="2" borderId="0" xfId="0" applyFont="1" applyFill="1"/>
    <xf numFmtId="0" fontId="3" fillId="3" borderId="0" xfId="0" applyFont="1" applyFill="1"/>
    <xf numFmtId="0" fontId="0" fillId="0" borderId="0" xfId="0" quotePrefix="1"/>
    <xf numFmtId="0" fontId="0" fillId="0" borderId="0" xfId="0" applyAlignment="1">
      <alignment vertical="top" wrapText="1"/>
    </xf>
    <xf numFmtId="0" fontId="1" fillId="0" borderId="0" xfId="0" applyFont="1"/>
    <xf numFmtId="0" fontId="2" fillId="4" borderId="10" xfId="0" applyFont="1" applyFill="1" applyBorder="1"/>
    <xf numFmtId="0" fontId="2" fillId="4" borderId="3" xfId="0" applyFont="1" applyFill="1" applyBorder="1"/>
    <xf numFmtId="0" fontId="2" fillId="4" borderId="5" xfId="0" applyFont="1" applyFill="1" applyBorder="1"/>
    <xf numFmtId="0" fontId="2" fillId="4" borderId="11" xfId="0" applyFont="1" applyFill="1" applyBorder="1"/>
    <xf numFmtId="0" fontId="0" fillId="0" borderId="6" xfId="0" applyBorder="1" applyAlignment="1">
      <alignment horizontal="center" vertical="center"/>
    </xf>
    <xf numFmtId="0" fontId="0" fillId="0" borderId="2" xfId="0" applyBorder="1" applyAlignment="1">
      <alignment horizontal="left" vertical="center"/>
    </xf>
    <xf numFmtId="1" fontId="0" fillId="0" borderId="7" xfId="0" applyNumberFormat="1" applyBorder="1" applyAlignment="1">
      <alignment horizontal="center" vertical="center"/>
    </xf>
    <xf numFmtId="0" fontId="0" fillId="0" borderId="7" xfId="0" applyBorder="1" applyAlignment="1">
      <alignment horizontal="left" vertical="center"/>
    </xf>
    <xf numFmtId="164" fontId="0" fillId="0" borderId="0" xfId="0" applyNumberFormat="1"/>
    <xf numFmtId="0" fontId="0" fillId="0" borderId="8" xfId="0" applyBorder="1" applyAlignment="1">
      <alignment horizontal="center" vertical="center"/>
    </xf>
    <xf numFmtId="0" fontId="0" fillId="0" borderId="9" xfId="0" applyBorder="1" applyAlignment="1">
      <alignment horizontal="left" vertical="center"/>
    </xf>
    <xf numFmtId="0" fontId="0" fillId="0" borderId="10" xfId="0" applyBorder="1"/>
    <xf numFmtId="1" fontId="0" fillId="0" borderId="9" xfId="0" applyNumberFormat="1" applyBorder="1" applyAlignment="1">
      <alignment horizontal="center" vertical="center"/>
    </xf>
    <xf numFmtId="1" fontId="0" fillId="0" borderId="0" xfId="0" applyNumberFormat="1" applyAlignment="1">
      <alignment horizontal="center" vertical="center"/>
    </xf>
    <xf numFmtId="1" fontId="0" fillId="0" borderId="0" xfId="0" applyNumberFormat="1"/>
    <xf numFmtId="0" fontId="0" fillId="0" borderId="2" xfId="0" applyBorder="1" applyAlignment="1">
      <alignment horizontal="center" vertical="center"/>
    </xf>
    <xf numFmtId="0" fontId="0" fillId="0" borderId="1" xfId="0" applyBorder="1" applyAlignment="1">
      <alignment horizontal="left" vertical="center"/>
    </xf>
    <xf numFmtId="0" fontId="0" fillId="0" borderId="7" xfId="0" applyBorder="1" applyAlignment="1">
      <alignment horizontal="center" vertical="center"/>
    </xf>
    <xf numFmtId="0" fontId="0" fillId="0" borderId="6" xfId="0" applyBorder="1" applyAlignment="1">
      <alignment horizontal="left" vertical="center"/>
    </xf>
    <xf numFmtId="0" fontId="0" fillId="0" borderId="9" xfId="0" applyBorder="1" applyAlignment="1">
      <alignment horizontal="center" vertical="center"/>
    </xf>
    <xf numFmtId="0" fontId="0" fillId="0" borderId="8" xfId="0" applyBorder="1" applyAlignment="1">
      <alignment horizontal="left" vertical="center"/>
    </xf>
    <xf numFmtId="164" fontId="0" fillId="0" borderId="0" xfId="0" applyNumberFormat="1" applyAlignment="1">
      <alignment horizontal="center" vertical="center"/>
    </xf>
    <xf numFmtId="0" fontId="0" fillId="0" borderId="5" xfId="0" applyBorder="1"/>
    <xf numFmtId="0" fontId="0" fillId="0" borderId="3" xfId="0" applyBorder="1" applyAlignment="1">
      <alignment horizontal="left" vertical="center"/>
    </xf>
    <xf numFmtId="0" fontId="0" fillId="0" borderId="3" xfId="0" applyBorder="1"/>
    <xf numFmtId="0" fontId="0" fillId="0" borderId="4" xfId="0" applyBorder="1"/>
    <xf numFmtId="0" fontId="0" fillId="0" borderId="13" xfId="0" applyBorder="1"/>
    <xf numFmtId="0" fontId="0" fillId="0" borderId="14" xfId="0" applyBorder="1"/>
    <xf numFmtId="0" fontId="0" fillId="0" borderId="15" xfId="0" applyBorder="1"/>
    <xf numFmtId="0" fontId="0" fillId="0" borderId="2"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6" borderId="0" xfId="0" applyFill="1"/>
    <xf numFmtId="0" fontId="6" fillId="6" borderId="0" xfId="0" applyFont="1" applyFill="1"/>
    <xf numFmtId="0" fontId="0" fillId="0" borderId="0" xfId="0" applyAlignment="1">
      <alignment vertical="top"/>
    </xf>
    <xf numFmtId="0" fontId="2" fillId="0" borderId="0" xfId="0" quotePrefix="1" applyFont="1" applyAlignment="1">
      <alignment vertical="top"/>
    </xf>
    <xf numFmtId="0" fontId="3" fillId="0" borderId="0" xfId="0" applyFont="1"/>
    <xf numFmtId="0" fontId="2" fillId="0" borderId="0" xfId="0" quotePrefix="1" applyFont="1"/>
    <xf numFmtId="0" fontId="0" fillId="0" borderId="2" xfId="0" applyBorder="1"/>
    <xf numFmtId="0" fontId="0" fillId="0" borderId="7" xfId="0" applyBorder="1"/>
    <xf numFmtId="0" fontId="0" fillId="0" borderId="9" xfId="0" applyBorder="1"/>
    <xf numFmtId="0" fontId="0" fillId="0" borderId="2" xfId="0" quotePrefix="1" applyBorder="1" applyAlignment="1">
      <alignment horizontal="center"/>
    </xf>
    <xf numFmtId="0" fontId="0" fillId="0" borderId="7" xfId="0" quotePrefix="1" applyBorder="1" applyAlignment="1">
      <alignment horizontal="center"/>
    </xf>
    <xf numFmtId="0" fontId="0" fillId="0" borderId="9" xfId="0" quotePrefix="1" applyBorder="1" applyAlignment="1">
      <alignment horizontal="center"/>
    </xf>
    <xf numFmtId="0" fontId="0" fillId="0" borderId="1" xfId="0" applyBorder="1" applyAlignment="1">
      <alignment horizontal="center" vertical="center"/>
    </xf>
    <xf numFmtId="0" fontId="2" fillId="0" borderId="0" xfId="0" applyFont="1" applyAlignment="1">
      <alignment wrapText="1"/>
    </xf>
    <xf numFmtId="0" fontId="0" fillId="0" borderId="0" xfId="0" applyAlignment="1">
      <alignment horizontal="center"/>
    </xf>
    <xf numFmtId="0" fontId="0" fillId="0" borderId="14" xfId="0" quotePrefix="1" applyBorder="1" applyAlignment="1">
      <alignment horizontal="center"/>
    </xf>
    <xf numFmtId="0" fontId="0" fillId="0" borderId="15" xfId="0" quotePrefix="1" applyBorder="1" applyAlignment="1">
      <alignment horizontal="center"/>
    </xf>
    <xf numFmtId="0" fontId="0" fillId="0" borderId="6" xfId="0" quotePrefix="1" applyBorder="1"/>
    <xf numFmtId="0" fontId="0" fillId="0" borderId="12" xfId="0" applyBorder="1" applyAlignment="1">
      <alignment horizontal="center"/>
    </xf>
    <xf numFmtId="0" fontId="0" fillId="0" borderId="12" xfId="0" applyBorder="1"/>
    <xf numFmtId="0" fontId="2" fillId="0" borderId="0" xfId="0" applyFont="1" applyAlignment="1">
      <alignment horizontal="center" vertic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1" xfId="0" applyFont="1" applyFill="1" applyBorder="1" applyAlignment="1">
      <alignment horizont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6" xfId="0" applyFont="1" applyFill="1" applyBorder="1" applyAlignment="1">
      <alignment horizontal="center"/>
    </xf>
    <xf numFmtId="0" fontId="2" fillId="4" borderId="0" xfId="0" applyFont="1" applyFill="1" applyAlignment="1">
      <alignment horizontal="center"/>
    </xf>
    <xf numFmtId="0" fontId="11" fillId="0" borderId="0" xfId="0" applyFont="1" applyAlignment="1">
      <alignment horizontal="left" vertical="top" wrapText="1"/>
    </xf>
    <xf numFmtId="0" fontId="2" fillId="4" borderId="1" xfId="0" applyFont="1" applyFill="1" applyBorder="1" applyAlignment="1">
      <alignment horizontal="center" vertical="center"/>
    </xf>
    <xf numFmtId="0" fontId="2" fillId="4" borderId="12" xfId="0" applyFont="1" applyFill="1" applyBorder="1" applyAlignment="1">
      <alignment horizontal="center" vertical="center"/>
    </xf>
    <xf numFmtId="0" fontId="2" fillId="0" borderId="3" xfId="0" applyFont="1" applyBorder="1"/>
    <xf numFmtId="0" fontId="2" fillId="0" borderId="5" xfId="0" applyFont="1" applyBorder="1"/>
    <xf numFmtId="0" fontId="2" fillId="0" borderId="11" xfId="0" applyFont="1" applyBorder="1"/>
    <xf numFmtId="164" fontId="0" fillId="0" borderId="6" xfId="0" applyNumberFormat="1" applyBorder="1" applyAlignment="1">
      <alignment horizontal="center" vertical="center"/>
    </xf>
    <xf numFmtId="164" fontId="0" fillId="0" borderId="14" xfId="0" applyNumberFormat="1" applyBorder="1" applyAlignment="1">
      <alignment horizontal="center" vertical="center"/>
    </xf>
    <xf numFmtId="164" fontId="0" fillId="0" borderId="8"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5" xfId="0" applyNumberFormat="1" applyBorder="1" applyAlignment="1">
      <alignment horizontal="center" vertical="center"/>
    </xf>
    <xf numFmtId="164" fontId="0" fillId="0" borderId="7"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0" fontId="0" fillId="0" borderId="6" xfId="0" applyBorder="1" applyAlignment="1">
      <alignment horizontal="center"/>
    </xf>
    <xf numFmtId="0" fontId="0" fillId="0" borderId="6" xfId="0" quotePrefix="1" applyBorder="1" applyAlignment="1">
      <alignment horizontal="center"/>
    </xf>
    <xf numFmtId="1" fontId="0" fillId="0" borderId="14" xfId="0" applyNumberFormat="1" applyBorder="1" applyAlignment="1">
      <alignment horizontal="center" vertical="center"/>
    </xf>
    <xf numFmtId="1" fontId="0" fillId="0" borderId="15" xfId="0" applyNumberFormat="1" applyBorder="1" applyAlignment="1">
      <alignment horizontal="center" vertical="center"/>
    </xf>
    <xf numFmtId="1" fontId="0" fillId="0" borderId="6" xfId="0" applyNumberFormat="1" applyBorder="1" applyAlignment="1">
      <alignment horizontal="center" vertical="center"/>
    </xf>
    <xf numFmtId="1" fontId="0" fillId="0" borderId="8" xfId="0" applyNumberFormat="1" applyBorder="1" applyAlignment="1">
      <alignment horizontal="center" vertical="center"/>
    </xf>
    <xf numFmtId="1" fontId="0" fillId="0" borderId="10" xfId="0" applyNumberFormat="1" applyBorder="1" applyAlignment="1">
      <alignment horizontal="center" vertical="center"/>
    </xf>
    <xf numFmtId="1" fontId="0" fillId="0" borderId="15" xfId="0" quotePrefix="1" applyNumberFormat="1" applyBorder="1" applyAlignment="1">
      <alignment horizontal="center" vertical="center"/>
    </xf>
    <xf numFmtId="1" fontId="0" fillId="0" borderId="10" xfId="0" quotePrefix="1" applyNumberFormat="1" applyBorder="1" applyAlignment="1">
      <alignment horizontal="center" vertical="center"/>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center"/>
    </xf>
    <xf numFmtId="0" fontId="0" fillId="0" borderId="1" xfId="0" applyBorder="1" applyAlignment="1">
      <alignment horizontal="center"/>
    </xf>
    <xf numFmtId="0" fontId="0" fillId="0" borderId="10" xfId="0" applyBorder="1" applyAlignment="1">
      <alignment horizontal="center"/>
    </xf>
    <xf numFmtId="1" fontId="0" fillId="0" borderId="1" xfId="0" applyNumberFormat="1" applyBorder="1" applyAlignment="1">
      <alignment horizontal="center"/>
    </xf>
    <xf numFmtId="1" fontId="0" fillId="0" borderId="12" xfId="0" applyNumberFormat="1" applyBorder="1" applyAlignment="1">
      <alignment horizontal="center"/>
    </xf>
    <xf numFmtId="1" fontId="0" fillId="0" borderId="13" xfId="0" applyNumberFormat="1" applyBorder="1" applyAlignment="1">
      <alignment horizontal="center"/>
    </xf>
    <xf numFmtId="1" fontId="0" fillId="0" borderId="6" xfId="0" applyNumberFormat="1" applyBorder="1" applyAlignment="1">
      <alignment horizontal="center"/>
    </xf>
    <xf numFmtId="1" fontId="0" fillId="0" borderId="0" xfId="0" applyNumberFormat="1" applyAlignment="1">
      <alignment horizontal="center"/>
    </xf>
    <xf numFmtId="1" fontId="0" fillId="0" borderId="14" xfId="0" applyNumberFormat="1" applyBorder="1" applyAlignment="1">
      <alignment horizontal="center"/>
    </xf>
    <xf numFmtId="1" fontId="0" fillId="0" borderId="8" xfId="0" applyNumberFormat="1" applyBorder="1" applyAlignment="1">
      <alignment horizontal="center"/>
    </xf>
    <xf numFmtId="1" fontId="0" fillId="0" borderId="10" xfId="0" applyNumberFormat="1" applyBorder="1" applyAlignment="1">
      <alignment horizontal="center"/>
    </xf>
    <xf numFmtId="1" fontId="0" fillId="0" borderId="15" xfId="0" applyNumberForma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2" fillId="4" borderId="10" xfId="0" applyFont="1" applyFill="1" applyBorder="1" applyAlignment="1">
      <alignment horizontal="center"/>
    </xf>
    <xf numFmtId="164" fontId="0" fillId="0" borderId="12" xfId="0" applyNumberFormat="1" applyBorder="1" applyAlignment="1">
      <alignment horizontal="center"/>
    </xf>
    <xf numFmtId="164" fontId="0" fillId="0" borderId="2" xfId="0" applyNumberFormat="1" applyBorder="1" applyAlignment="1">
      <alignment horizontal="center"/>
    </xf>
    <xf numFmtId="164" fontId="0" fillId="0" borderId="0" xfId="0" applyNumberFormat="1" applyAlignment="1">
      <alignment horizontal="center"/>
    </xf>
    <xf numFmtId="164" fontId="0" fillId="0" borderId="7" xfId="0" applyNumberFormat="1" applyBorder="1" applyAlignment="1">
      <alignment horizontal="center"/>
    </xf>
    <xf numFmtId="164" fontId="0" fillId="0" borderId="10" xfId="0" applyNumberFormat="1" applyBorder="1" applyAlignment="1">
      <alignment horizontal="center"/>
    </xf>
    <xf numFmtId="164" fontId="0" fillId="0" borderId="9" xfId="0" applyNumberFormat="1" applyBorder="1" applyAlignment="1">
      <alignment horizontal="center"/>
    </xf>
    <xf numFmtId="1" fontId="0" fillId="0" borderId="0" xfId="0" quotePrefix="1" applyNumberFormat="1" applyAlignment="1">
      <alignment horizontal="center"/>
    </xf>
    <xf numFmtId="1" fontId="0" fillId="0" borderId="14" xfId="0" quotePrefix="1" applyNumberFormat="1" applyBorder="1" applyAlignment="1">
      <alignment horizontal="center"/>
    </xf>
    <xf numFmtId="1" fontId="0" fillId="0" borderId="6" xfId="0" quotePrefix="1" applyNumberFormat="1" applyBorder="1" applyAlignment="1">
      <alignment horizontal="center"/>
    </xf>
    <xf numFmtId="164" fontId="0" fillId="0" borderId="0" xfId="0" quotePrefix="1" applyNumberFormat="1" applyAlignment="1">
      <alignment horizontal="center"/>
    </xf>
    <xf numFmtId="164" fontId="0" fillId="0" borderId="7" xfId="0" quotePrefix="1" applyNumberFormat="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164" fontId="0" fillId="0" borderId="1" xfId="0" applyNumberFormat="1" applyBorder="1" applyAlignment="1">
      <alignment horizontal="center"/>
    </xf>
    <xf numFmtId="164" fontId="0" fillId="0" borderId="13" xfId="0" applyNumberFormat="1" applyBorder="1" applyAlignment="1">
      <alignment horizontal="center"/>
    </xf>
    <xf numFmtId="164" fontId="0" fillId="0" borderId="6" xfId="0" applyNumberFormat="1" applyBorder="1" applyAlignment="1">
      <alignment horizontal="center"/>
    </xf>
    <xf numFmtId="164" fontId="0" fillId="0" borderId="14" xfId="0" applyNumberFormat="1" applyBorder="1" applyAlignment="1">
      <alignment horizontal="center"/>
    </xf>
    <xf numFmtId="164" fontId="0" fillId="0" borderId="8" xfId="0" applyNumberFormat="1" applyBorder="1" applyAlignment="1">
      <alignment horizontal="center"/>
    </xf>
    <xf numFmtId="164" fontId="0" fillId="0" borderId="15" xfId="0" applyNumberFormat="1" applyBorder="1" applyAlignment="1">
      <alignment horizontal="center"/>
    </xf>
    <xf numFmtId="0" fontId="2" fillId="4" borderId="11" xfId="0" applyFont="1" applyFill="1" applyBorder="1" applyAlignment="1">
      <alignment horizontal="center"/>
    </xf>
    <xf numFmtId="0" fontId="13" fillId="8" borderId="2" xfId="0" applyFont="1" applyFill="1" applyBorder="1"/>
    <xf numFmtId="0" fontId="0" fillId="9" borderId="7" xfId="0" applyFill="1" applyBorder="1"/>
    <xf numFmtId="0" fontId="13" fillId="14" borderId="7" xfId="0" applyFont="1" applyFill="1" applyBorder="1"/>
    <xf numFmtId="0" fontId="0" fillId="11" borderId="7" xfId="0" applyFill="1" applyBorder="1"/>
    <xf numFmtId="0" fontId="0" fillId="12" borderId="7" xfId="0" applyFill="1" applyBorder="1"/>
    <xf numFmtId="0" fontId="0" fillId="13" borderId="9" xfId="0" applyFill="1" applyBorder="1"/>
    <xf numFmtId="0" fontId="13" fillId="15" borderId="7" xfId="0" applyFont="1" applyFill="1" applyBorder="1"/>
    <xf numFmtId="0" fontId="13" fillId="16" borderId="7" xfId="0" applyFont="1" applyFill="1" applyBorder="1"/>
    <xf numFmtId="0" fontId="13" fillId="16" borderId="9" xfId="0" applyFont="1" applyFill="1" applyBorder="1"/>
    <xf numFmtId="0" fontId="2" fillId="0" borderId="3" xfId="0" applyFont="1" applyBorder="1" applyAlignment="1">
      <alignment horizontal="center"/>
    </xf>
    <xf numFmtId="0" fontId="2" fillId="0" borderId="5" xfId="0" applyFont="1" applyBorder="1" applyAlignment="1">
      <alignment horizont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2" fillId="0" borderId="1" xfId="0" applyFont="1" applyBorder="1"/>
    <xf numFmtId="0" fontId="0" fillId="10" borderId="7" xfId="0" applyFill="1" applyBorder="1"/>
    <xf numFmtId="0" fontId="0" fillId="9" borderId="2" xfId="0" applyFill="1" applyBorder="1"/>
    <xf numFmtId="1" fontId="0" fillId="0" borderId="13" xfId="0" applyNumberFormat="1" applyBorder="1" applyAlignment="1">
      <alignment horizontal="center" vertical="center"/>
    </xf>
    <xf numFmtId="0" fontId="0" fillId="0" borderId="13" xfId="0" quotePrefix="1" applyBorder="1"/>
    <xf numFmtId="0" fontId="0" fillId="0" borderId="14" xfId="0" applyBorder="1" applyAlignment="1">
      <alignment horizontal="left"/>
    </xf>
    <xf numFmtId="0" fontId="0" fillId="0" borderId="7" xfId="0" applyBorder="1" applyAlignment="1">
      <alignment vertical="center"/>
    </xf>
    <xf numFmtId="0" fontId="0" fillId="0" borderId="9" xfId="0" applyBorder="1" applyAlignment="1">
      <alignment vertical="center"/>
    </xf>
    <xf numFmtId="0" fontId="0" fillId="0" borderId="14" xfId="0" quotePrefix="1" applyBorder="1"/>
    <xf numFmtId="0" fontId="2" fillId="0" borderId="11" xfId="0" applyFont="1" applyBorder="1" applyAlignment="1">
      <alignment horizontal="center" vertical="center"/>
    </xf>
    <xf numFmtId="0" fontId="2" fillId="0" borderId="1" xfId="0" applyFont="1" applyBorder="1" applyAlignment="1">
      <alignment horizontal="center"/>
    </xf>
    <xf numFmtId="0" fontId="2" fillId="0" borderId="13" xfId="0" applyFont="1" applyBorder="1" applyAlignment="1">
      <alignment horizontal="center"/>
    </xf>
    <xf numFmtId="0" fontId="0" fillId="0" borderId="13" xfId="0" applyBorder="1" applyAlignment="1">
      <alignment horizontal="center" vertical="center"/>
    </xf>
    <xf numFmtId="0" fontId="2" fillId="0" borderId="11" xfId="0" applyFont="1" applyBorder="1" applyAlignment="1">
      <alignment horizontal="center"/>
    </xf>
    <xf numFmtId="0" fontId="0" fillId="0" borderId="2" xfId="0" applyBorder="1" applyAlignment="1">
      <alignment horizontal="center" vertical="center" wrapText="1"/>
    </xf>
    <xf numFmtId="0" fontId="0" fillId="0" borderId="9" xfId="0" applyBorder="1" applyAlignment="1">
      <alignment horizontal="center" wrapText="1"/>
    </xf>
    <xf numFmtId="0" fontId="2" fillId="5" borderId="11" xfId="0" applyFont="1" applyFill="1" applyBorder="1" applyAlignment="1">
      <alignment vertical="center" wrapText="1"/>
    </xf>
    <xf numFmtId="0" fontId="0" fillId="17" borderId="0" xfId="0" applyFill="1"/>
    <xf numFmtId="0" fontId="6" fillId="17" borderId="0" xfId="0" applyFont="1" applyFill="1"/>
    <xf numFmtId="0" fontId="2" fillId="0" borderId="8" xfId="0" applyFont="1" applyBorder="1" applyAlignment="1">
      <alignment horizontal="center"/>
    </xf>
    <xf numFmtId="0" fontId="2" fillId="0" borderId="15" xfId="0" applyFont="1" applyBorder="1" applyAlignment="1">
      <alignment horizontal="center"/>
    </xf>
    <xf numFmtId="0" fontId="2" fillId="0" borderId="4" xfId="0" applyFont="1" applyBorder="1"/>
    <xf numFmtId="0" fontId="2" fillId="4" borderId="5" xfId="0" applyFont="1" applyFill="1" applyBorder="1" applyAlignment="1">
      <alignment horizontal="center" vertical="center"/>
    </xf>
    <xf numFmtId="0" fontId="0" fillId="18" borderId="0" xfId="0" applyFill="1"/>
    <xf numFmtId="0" fontId="6" fillId="18" borderId="0" xfId="0" applyFont="1" applyFill="1"/>
    <xf numFmtId="0" fontId="0" fillId="0" borderId="0" xfId="0" applyAlignment="1">
      <alignment horizontal="center" vertical="center" wrapText="1"/>
    </xf>
    <xf numFmtId="0" fontId="0" fillId="0" borderId="1" xfId="0" quotePrefix="1" applyBorder="1"/>
    <xf numFmtId="0" fontId="0" fillId="0" borderId="12" xfId="0" quotePrefix="1" applyBorder="1"/>
    <xf numFmtId="164" fontId="0" fillId="0" borderId="6" xfId="0" applyNumberFormat="1" applyBorder="1" applyAlignment="1">
      <alignment horizontal="center" wrapText="1"/>
    </xf>
    <xf numFmtId="164" fontId="0" fillId="0" borderId="0" xfId="0" applyNumberFormat="1" applyAlignment="1">
      <alignment horizontal="center" wrapText="1"/>
    </xf>
    <xf numFmtId="164" fontId="0" fillId="0" borderId="14" xfId="0" applyNumberFormat="1" applyBorder="1" applyAlignment="1">
      <alignment horizontal="center" wrapText="1"/>
    </xf>
    <xf numFmtId="0" fontId="15" fillId="0" borderId="0" xfId="0" applyFont="1"/>
    <xf numFmtId="0" fontId="0" fillId="0" borderId="4" xfId="0" quotePrefix="1" applyBorder="1"/>
    <xf numFmtId="0" fontId="0" fillId="0" borderId="4" xfId="0" applyBorder="1" applyAlignment="1">
      <alignment horizontal="center" vertical="center"/>
    </xf>
    <xf numFmtId="0" fontId="2" fillId="0" borderId="3" xfId="0" applyFont="1" applyBorder="1" applyAlignment="1">
      <alignment horizontal="center" vertical="center"/>
    </xf>
    <xf numFmtId="164" fontId="0" fillId="0" borderId="1" xfId="0" applyNumberFormat="1" applyBorder="1" applyAlignment="1">
      <alignment horizontal="center" vertical="center"/>
    </xf>
    <xf numFmtId="0" fontId="0" fillId="0" borderId="11" xfId="0" applyBorder="1"/>
    <xf numFmtId="0" fontId="2" fillId="0" borderId="4" xfId="0" applyFont="1" applyBorder="1" applyAlignment="1">
      <alignment horizont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2" fillId="0" borderId="12" xfId="0" applyFont="1" applyBorder="1" applyAlignment="1">
      <alignment horizont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0" fillId="0" borderId="12" xfId="0" applyBorder="1" applyAlignment="1">
      <alignment vertical="center"/>
    </xf>
    <xf numFmtId="0" fontId="0" fillId="0" borderId="0" xfId="0" applyAlignment="1">
      <alignment vertical="center"/>
    </xf>
    <xf numFmtId="0" fontId="0" fillId="0" borderId="8" xfId="0" applyBorder="1"/>
    <xf numFmtId="0" fontId="2" fillId="5" borderId="2" xfId="0" applyFont="1" applyFill="1" applyBorder="1" applyAlignment="1">
      <alignment vertical="center" wrapText="1"/>
    </xf>
    <xf numFmtId="0" fontId="2" fillId="0" borderId="12" xfId="0" applyFont="1" applyBorder="1"/>
    <xf numFmtId="0" fontId="2" fillId="0" borderId="13" xfId="0" applyFont="1" applyBorder="1"/>
    <xf numFmtId="0" fontId="2" fillId="0" borderId="14" xfId="0" applyFont="1" applyBorder="1" applyAlignment="1">
      <alignment horizontal="center"/>
    </xf>
    <xf numFmtId="0" fontId="2" fillId="0" borderId="2" xfId="0" applyFont="1" applyBorder="1"/>
    <xf numFmtId="0" fontId="0" fillId="0" borderId="0" xfId="0" applyAlignment="1">
      <alignment vertical="center" wrapText="1"/>
    </xf>
    <xf numFmtId="0" fontId="0" fillId="0" borderId="12" xfId="0" applyBorder="1" applyAlignment="1">
      <alignment horizontal="center" vertical="center"/>
    </xf>
    <xf numFmtId="0" fontId="0" fillId="0" borderId="10" xfId="0" applyBorder="1" applyAlignment="1">
      <alignment vertical="center"/>
    </xf>
    <xf numFmtId="0" fontId="0" fillId="0" borderId="1" xfId="0" applyBorder="1"/>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0" fontId="0" fillId="0" borderId="5" xfId="0" quotePrefix="1" applyBorder="1" applyAlignment="1">
      <alignment horizontal="center" vertical="center"/>
    </xf>
    <xf numFmtId="164" fontId="7" fillId="0" borderId="3" xfId="0" applyNumberFormat="1" applyFont="1" applyBorder="1" applyAlignment="1">
      <alignment horizontal="center" vertical="center"/>
    </xf>
    <xf numFmtId="164" fontId="7" fillId="0" borderId="5" xfId="0" applyNumberFormat="1" applyFont="1" applyBorder="1" applyAlignment="1">
      <alignment horizontal="center" vertical="center"/>
    </xf>
    <xf numFmtId="1" fontId="0" fillId="0" borderId="16" xfId="0" applyNumberFormat="1" applyBorder="1" applyAlignment="1">
      <alignment horizontal="center" vertical="center"/>
    </xf>
    <xf numFmtId="164" fontId="0" fillId="0" borderId="5" xfId="0" quotePrefix="1" applyNumberFormat="1" applyBorder="1" applyAlignment="1">
      <alignment horizontal="center" vertical="center"/>
    </xf>
    <xf numFmtId="0" fontId="2" fillId="0" borderId="8" xfId="0" applyFont="1" applyBorder="1"/>
    <xf numFmtId="0" fontId="2" fillId="0" borderId="10" xfId="0" applyFont="1" applyBorder="1"/>
    <xf numFmtId="0" fontId="2" fillId="0" borderId="15" xfId="0" applyFont="1" applyBorder="1"/>
    <xf numFmtId="164" fontId="7" fillId="0" borderId="4" xfId="0" applyNumberFormat="1" applyFont="1" applyBorder="1" applyAlignment="1">
      <alignment horizontal="center" vertical="center"/>
    </xf>
    <xf numFmtId="0" fontId="2" fillId="4" borderId="13" xfId="0" applyFont="1" applyFill="1" applyBorder="1" applyAlignment="1">
      <alignment horizontal="center" vertical="center"/>
    </xf>
    <xf numFmtId="0" fontId="0" fillId="0" borderId="6" xfId="0" applyBorder="1"/>
    <xf numFmtId="164" fontId="0" fillId="0" borderId="2" xfId="0" applyNumberFormat="1" applyBorder="1" applyAlignment="1">
      <alignment horizontal="center" vertical="center"/>
    </xf>
    <xf numFmtId="0" fontId="2" fillId="4" borderId="11" xfId="0" applyFont="1" applyFill="1" applyBorder="1" applyAlignment="1">
      <alignment horizontal="center" vertical="center"/>
    </xf>
    <xf numFmtId="164" fontId="0" fillId="0" borderId="11" xfId="0" applyNumberFormat="1" applyBorder="1" applyAlignment="1">
      <alignment horizontal="center" vertical="center"/>
    </xf>
    <xf numFmtId="0" fontId="0" fillId="0" borderId="5" xfId="0" applyBorder="1" applyAlignment="1">
      <alignment wrapText="1"/>
    </xf>
    <xf numFmtId="1" fontId="0" fillId="0" borderId="3" xfId="0" quotePrefix="1" applyNumberFormat="1" applyBorder="1" applyAlignment="1">
      <alignment horizontal="center" vertical="center"/>
    </xf>
    <xf numFmtId="1" fontId="0" fillId="0" borderId="4" xfId="0" quotePrefix="1" applyNumberFormat="1" applyBorder="1" applyAlignment="1">
      <alignment horizontal="center" vertical="center"/>
    </xf>
    <xf numFmtId="1" fontId="0" fillId="0" borderId="5" xfId="0" quotePrefix="1" applyNumberFormat="1" applyBorder="1" applyAlignment="1">
      <alignment horizontal="center" vertical="center"/>
    </xf>
    <xf numFmtId="1" fontId="0" fillId="0" borderId="8" xfId="0" quotePrefix="1" applyNumberFormat="1" applyBorder="1" applyAlignment="1">
      <alignment horizontal="center"/>
    </xf>
    <xf numFmtId="1" fontId="0" fillId="0" borderId="10" xfId="0" quotePrefix="1" applyNumberFormat="1" applyBorder="1" applyAlignment="1">
      <alignment horizontal="center"/>
    </xf>
    <xf numFmtId="1" fontId="0" fillId="0" borderId="15" xfId="0" quotePrefix="1" applyNumberFormat="1" applyBorder="1" applyAlignment="1">
      <alignment horizontal="center"/>
    </xf>
    <xf numFmtId="0" fontId="0" fillId="0" borderId="5" xfId="0" quotePrefix="1" applyBorder="1"/>
    <xf numFmtId="164" fontId="0" fillId="0" borderId="5" xfId="0" applyNumberFormat="1" applyBorder="1" applyAlignment="1">
      <alignment horizontal="center" vertical="center"/>
    </xf>
    <xf numFmtId="1" fontId="0" fillId="0" borderId="0" xfId="0" quotePrefix="1" applyNumberFormat="1" applyAlignment="1">
      <alignment horizontal="center" vertical="center"/>
    </xf>
    <xf numFmtId="1" fontId="0" fillId="0" borderId="1" xfId="0" quotePrefix="1" applyNumberFormat="1" applyBorder="1" applyAlignment="1">
      <alignment horizontal="center" vertical="center"/>
    </xf>
    <xf numFmtId="1" fontId="0" fillId="0" borderId="12" xfId="0" quotePrefix="1" applyNumberFormat="1" applyBorder="1" applyAlignment="1">
      <alignment horizontal="center" vertical="center"/>
    </xf>
    <xf numFmtId="1" fontId="0" fillId="0" borderId="13" xfId="0" quotePrefix="1" applyNumberFormat="1" applyBorder="1" applyAlignment="1">
      <alignment horizontal="center" vertical="center"/>
    </xf>
    <xf numFmtId="1" fontId="0" fillId="0" borderId="6" xfId="0" quotePrefix="1" applyNumberFormat="1" applyBorder="1" applyAlignment="1">
      <alignment horizontal="center" vertical="center"/>
    </xf>
    <xf numFmtId="1" fontId="0" fillId="0" borderId="14" xfId="0" quotePrefix="1" applyNumberFormat="1" applyBorder="1" applyAlignment="1">
      <alignment horizontal="center" vertical="center"/>
    </xf>
    <xf numFmtId="1" fontId="0" fillId="0" borderId="8" xfId="0" quotePrefix="1" applyNumberFormat="1" applyBorder="1" applyAlignment="1">
      <alignment horizontal="center" vertical="center"/>
    </xf>
    <xf numFmtId="0" fontId="0" fillId="0" borderId="13" xfId="0" quotePrefix="1" applyBorder="1" applyAlignment="1">
      <alignment vertical="center" wrapText="1"/>
    </xf>
    <xf numFmtId="0" fontId="0" fillId="0" borderId="14" xfId="0" quotePrefix="1" applyBorder="1" applyAlignment="1">
      <alignment vertical="center" wrapText="1"/>
    </xf>
    <xf numFmtId="0" fontId="0" fillId="0" borderId="15" xfId="0" quotePrefix="1" applyBorder="1" applyAlignment="1">
      <alignment vertical="center" wrapText="1"/>
    </xf>
    <xf numFmtId="0" fontId="0" fillId="0" borderId="0" xfId="0" quotePrefix="1" applyAlignment="1">
      <alignment horizont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13" xfId="0" applyBorder="1" applyAlignment="1">
      <alignment wrapText="1"/>
    </xf>
    <xf numFmtId="0" fontId="0" fillId="0" borderId="8" xfId="0" quotePrefix="1" applyBorder="1"/>
    <xf numFmtId="0" fontId="0" fillId="0" borderId="10" xfId="0" quotePrefix="1" applyBorder="1"/>
    <xf numFmtId="0" fontId="0" fillId="0" borderId="15" xfId="0" quotePrefix="1" applyBorder="1"/>
    <xf numFmtId="0" fontId="0" fillId="0" borderId="2" xfId="0" applyBorder="1" applyAlignment="1">
      <alignment wrapText="1"/>
    </xf>
    <xf numFmtId="0" fontId="0" fillId="0" borderId="7" xfId="0" applyBorder="1" applyAlignment="1">
      <alignment wrapText="1"/>
    </xf>
    <xf numFmtId="0" fontId="0" fillId="0" borderId="9" xfId="0" applyBorder="1" applyAlignment="1">
      <alignment wrapText="1"/>
    </xf>
    <xf numFmtId="0" fontId="0" fillId="0" borderId="0" xfId="0" quotePrefix="1" applyAlignment="1">
      <alignment horizontal="center" vertical="center"/>
    </xf>
    <xf numFmtId="0" fontId="0" fillId="0" borderId="10" xfId="0" quotePrefix="1" applyBorder="1" applyAlignment="1">
      <alignment horizontal="center" vertical="center"/>
    </xf>
    <xf numFmtId="0" fontId="0" fillId="0" borderId="10" xfId="0" applyBorder="1" applyAlignment="1">
      <alignment horizontal="left" vertical="center"/>
    </xf>
    <xf numFmtId="0" fontId="2" fillId="0" borderId="7" xfId="0" applyFont="1" applyBorder="1" applyAlignment="1">
      <alignment wrapText="1"/>
    </xf>
    <xf numFmtId="0" fontId="2" fillId="0" borderId="1" xfId="0" applyFont="1" applyBorder="1" applyAlignment="1">
      <alignment horizontal="center" vertical="center" wrapText="1"/>
    </xf>
    <xf numFmtId="1" fontId="0" fillId="0" borderId="3" xfId="0" applyNumberFormat="1" applyBorder="1" applyAlignment="1">
      <alignment horizontal="center"/>
    </xf>
    <xf numFmtId="1" fontId="0" fillId="0" borderId="4" xfId="0" applyNumberFormat="1" applyBorder="1" applyAlignment="1">
      <alignment horizontal="center"/>
    </xf>
    <xf numFmtId="1" fontId="0" fillId="0" borderId="5" xfId="0" applyNumberFormat="1" applyBorder="1" applyAlignment="1">
      <alignment horizontal="center"/>
    </xf>
    <xf numFmtId="164" fontId="0" fillId="0" borderId="4" xfId="0" applyNumberFormat="1" applyBorder="1" applyAlignment="1">
      <alignment horizontal="center"/>
    </xf>
    <xf numFmtId="164" fontId="0" fillId="0" borderId="12" xfId="0" quotePrefix="1" applyNumberFormat="1" applyBorder="1" applyAlignment="1">
      <alignment horizontal="center"/>
    </xf>
    <xf numFmtId="164" fontId="0" fillId="0" borderId="10" xfId="0" quotePrefix="1" applyNumberFormat="1" applyBorder="1" applyAlignment="1">
      <alignment horizontal="center"/>
    </xf>
    <xf numFmtId="164" fontId="0" fillId="0" borderId="12" xfId="0" quotePrefix="1" applyNumberFormat="1" applyBorder="1" applyAlignment="1">
      <alignment horizontal="center" vertical="center"/>
    </xf>
    <xf numFmtId="164" fontId="0" fillId="0" borderId="0" xfId="0" quotePrefix="1" applyNumberFormat="1" applyAlignment="1">
      <alignment horizontal="center" vertical="center"/>
    </xf>
    <xf numFmtId="164" fontId="0" fillId="0" borderId="10" xfId="0" quotePrefix="1" applyNumberFormat="1" applyBorder="1" applyAlignment="1">
      <alignment horizontal="center" vertical="center"/>
    </xf>
    <xf numFmtId="0" fontId="0" fillId="0" borderId="7" xfId="0" applyBorder="1" applyAlignment="1">
      <alignment horizontal="center" vertical="center" wrapText="1"/>
    </xf>
    <xf numFmtId="0" fontId="2" fillId="5" borderId="2" xfId="0" applyFont="1" applyFill="1" applyBorder="1" applyAlignment="1">
      <alignment horizontal="center" vertical="center" wrapText="1"/>
    </xf>
    <xf numFmtId="0" fontId="0" fillId="0" borderId="2" xfId="0" applyBorder="1" applyAlignment="1">
      <alignment vertical="center"/>
    </xf>
    <xf numFmtId="0" fontId="0" fillId="0" borderId="12" xfId="0" applyBorder="1" applyAlignment="1">
      <alignment horizontal="left" vertical="center"/>
    </xf>
    <xf numFmtId="0" fontId="0" fillId="0" borderId="12" xfId="0" applyBorder="1" applyAlignment="1">
      <alignment wrapText="1"/>
    </xf>
    <xf numFmtId="0" fontId="0" fillId="0" borderId="10" xfId="0" applyBorder="1" applyAlignment="1">
      <alignment wrapText="1"/>
    </xf>
    <xf numFmtId="0" fontId="0" fillId="4" borderId="2" xfId="0" applyFill="1" applyBorder="1" applyAlignment="1">
      <alignment horizontal="left" vertical="center"/>
    </xf>
    <xf numFmtId="0" fontId="0" fillId="4" borderId="7" xfId="0" applyFill="1" applyBorder="1" applyAlignment="1">
      <alignment horizontal="left" vertical="center"/>
    </xf>
    <xf numFmtId="0" fontId="0" fillId="7" borderId="7" xfId="0" applyFill="1" applyBorder="1" applyAlignment="1">
      <alignment horizontal="left" vertical="center"/>
    </xf>
    <xf numFmtId="0" fontId="0" fillId="4" borderId="9" xfId="0" applyFill="1" applyBorder="1" applyAlignment="1">
      <alignment horizontal="left" vertical="center"/>
    </xf>
    <xf numFmtId="0" fontId="0" fillId="0" borderId="6" xfId="0" quotePrefix="1" applyBorder="1" applyAlignment="1">
      <alignment vertical="center"/>
    </xf>
    <xf numFmtId="0" fontId="0" fillId="0" borderId="8" xfId="0" quotePrefix="1" applyBorder="1" applyAlignment="1">
      <alignment vertical="center"/>
    </xf>
    <xf numFmtId="0" fontId="0" fillId="4" borderId="7" xfId="0" applyFill="1" applyBorder="1" applyAlignment="1">
      <alignment horizontal="left" vertical="center" wrapText="1"/>
    </xf>
    <xf numFmtId="0" fontId="2" fillId="0" borderId="3" xfId="0" applyFont="1" applyBorder="1" applyAlignment="1">
      <alignment vertical="top"/>
    </xf>
    <xf numFmtId="0" fontId="0" fillId="0" borderId="3" xfId="0" applyBorder="1" applyAlignment="1">
      <alignment wrapText="1"/>
    </xf>
    <xf numFmtId="0" fontId="2" fillId="0" borderId="3" xfId="0" applyFont="1" applyBorder="1" applyAlignment="1">
      <alignment horizontal="center" vertical="top"/>
    </xf>
    <xf numFmtId="0" fontId="2" fillId="0" borderId="5" xfId="0" applyFont="1" applyBorder="1" applyAlignment="1">
      <alignment vertical="top" wrapText="1"/>
    </xf>
    <xf numFmtId="0" fontId="2" fillId="0" borderId="3" xfId="0" applyFont="1" applyBorder="1" applyAlignment="1">
      <alignment horizontal="left" vertical="center"/>
    </xf>
    <xf numFmtId="0" fontId="2" fillId="0" borderId="5" xfId="0" applyFont="1" applyBorder="1" applyAlignment="1">
      <alignment horizontal="left" vertical="center" wrapText="1"/>
    </xf>
    <xf numFmtId="0" fontId="2" fillId="0" borderId="0" xfId="0" quotePrefix="1" applyFont="1" applyAlignment="1">
      <alignment horizontal="left" vertical="center"/>
    </xf>
    <xf numFmtId="0" fontId="2" fillId="4" borderId="4" xfId="0" applyFont="1" applyFill="1" applyBorder="1"/>
    <xf numFmtId="0" fontId="0" fillId="0" borderId="4" xfId="0" applyBorder="1" applyAlignment="1">
      <alignment horizontal="left" vertical="center"/>
    </xf>
    <xf numFmtId="1" fontId="0" fillId="0" borderId="9" xfId="0" applyNumberFormat="1" applyBorder="1" applyAlignment="1">
      <alignment horizontal="center"/>
    </xf>
    <xf numFmtId="0" fontId="0" fillId="0" borderId="9" xfId="0" applyBorder="1" applyAlignment="1">
      <alignment horizontal="center" vertical="center" wrapText="1"/>
    </xf>
    <xf numFmtId="0" fontId="0" fillId="0" borderId="11" xfId="0" quotePrefix="1" applyBorder="1" applyAlignment="1">
      <alignment horizontal="center" vertical="center"/>
    </xf>
    <xf numFmtId="49" fontId="0" fillId="0" borderId="7" xfId="0" quotePrefix="1" applyNumberFormat="1" applyBorder="1" applyAlignment="1">
      <alignment horizontal="center" vertical="center"/>
    </xf>
    <xf numFmtId="0" fontId="2" fillId="5" borderId="4" xfId="0" applyFont="1" applyFill="1" applyBorder="1" applyAlignment="1">
      <alignmen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4" xfId="0" quotePrefix="1"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19" borderId="11" xfId="0" applyFill="1" applyBorder="1"/>
    <xf numFmtId="0" fontId="0" fillId="0" borderId="11" xfId="0" applyBorder="1" applyAlignment="1">
      <alignment horizontal="left" vertical="center" wrapText="1"/>
    </xf>
    <xf numFmtId="0" fontId="2" fillId="4" borderId="11" xfId="0" applyFont="1" applyFill="1" applyBorder="1" applyAlignment="1">
      <alignment horizontal="center" vertical="center" wrapText="1"/>
    </xf>
    <xf numFmtId="0" fontId="0" fillId="0" borderId="11" xfId="0" applyBorder="1" applyAlignment="1">
      <alignment horizontal="center"/>
    </xf>
    <xf numFmtId="1" fontId="0" fillId="0" borderId="11" xfId="0" applyNumberFormat="1" applyBorder="1" applyAlignment="1">
      <alignment horizontal="center"/>
    </xf>
    <xf numFmtId="0" fontId="0" fillId="4" borderId="0" xfId="0" applyFill="1" applyAlignment="1">
      <alignment horizontal="center"/>
    </xf>
    <xf numFmtId="0" fontId="0" fillId="0" borderId="13" xfId="0" applyBorder="1" applyAlignment="1">
      <alignment vertical="center"/>
    </xf>
    <xf numFmtId="0" fontId="0" fillId="0" borderId="14" xfId="0" applyBorder="1" applyAlignment="1">
      <alignment vertical="center"/>
    </xf>
    <xf numFmtId="0" fontId="2" fillId="0" borderId="14" xfId="0" applyFont="1" applyBorder="1"/>
    <xf numFmtId="0" fontId="0" fillId="0" borderId="15" xfId="0" applyBorder="1" applyAlignment="1">
      <alignment vertical="center"/>
    </xf>
    <xf numFmtId="16" fontId="0" fillId="0" borderId="0" xfId="0" applyNumberFormat="1"/>
    <xf numFmtId="20" fontId="0" fillId="0" borderId="0" xfId="0" applyNumberFormat="1"/>
    <xf numFmtId="15" fontId="0" fillId="0" borderId="0" xfId="0" applyNumberFormat="1"/>
    <xf numFmtId="22" fontId="0" fillId="0" borderId="0" xfId="0" applyNumberFormat="1"/>
    <xf numFmtId="46" fontId="0" fillId="0" borderId="0" xfId="0" applyNumberFormat="1"/>
    <xf numFmtId="1" fontId="0" fillId="0" borderId="14" xfId="0" applyNumberFormat="1" applyBorder="1"/>
    <xf numFmtId="1" fontId="2" fillId="0" borderId="15" xfId="0" applyNumberFormat="1" applyFont="1" applyBorder="1"/>
    <xf numFmtId="0" fontId="2" fillId="0" borderId="6" xfId="0" applyFont="1" applyBorder="1"/>
    <xf numFmtId="1" fontId="0" fillId="0" borderId="6" xfId="0" applyNumberFormat="1" applyBorder="1"/>
    <xf numFmtId="1" fontId="2" fillId="0" borderId="8" xfId="0" applyNumberFormat="1" applyFont="1" applyBorder="1"/>
    <xf numFmtId="1" fontId="0" fillId="0" borderId="8" xfId="0" applyNumberFormat="1" applyBorder="1"/>
    <xf numFmtId="1" fontId="0" fillId="0" borderId="15" xfId="0" applyNumberFormat="1" applyBorder="1"/>
    <xf numFmtId="0" fontId="0" fillId="20" borderId="2" xfId="0" applyFill="1" applyBorder="1"/>
    <xf numFmtId="0" fontId="0" fillId="20" borderId="7" xfId="0" applyFill="1" applyBorder="1"/>
    <xf numFmtId="0" fontId="0" fillId="20" borderId="9" xfId="0" applyFill="1" applyBorder="1"/>
    <xf numFmtId="0" fontId="2" fillId="11" borderId="0" xfId="0" applyFont="1" applyFill="1"/>
    <xf numFmtId="0" fontId="2" fillId="12" borderId="0" xfId="0" applyFont="1" applyFill="1"/>
    <xf numFmtId="1" fontId="0" fillId="0" borderId="4" xfId="0" applyNumberFormat="1" applyBorder="1"/>
    <xf numFmtId="164" fontId="0" fillId="6" borderId="6" xfId="0" applyNumberFormat="1" applyFill="1" applyBorder="1" applyAlignment="1">
      <alignment horizontal="center"/>
    </xf>
    <xf numFmtId="164" fontId="0" fillId="6" borderId="0" xfId="0" applyNumberFormat="1" applyFill="1" applyAlignment="1">
      <alignment horizontal="center"/>
    </xf>
    <xf numFmtId="164" fontId="0" fillId="6" borderId="14" xfId="0" applyNumberFormat="1" applyFill="1" applyBorder="1" applyAlignment="1">
      <alignment horizontal="center"/>
    </xf>
    <xf numFmtId="1" fontId="0" fillId="6" borderId="0" xfId="0" applyNumberFormat="1" applyFill="1" applyAlignment="1">
      <alignment horizontal="center" vertical="center"/>
    </xf>
    <xf numFmtId="0" fontId="0" fillId="6" borderId="7" xfId="0" applyFill="1" applyBorder="1" applyAlignment="1">
      <alignment horizontal="center" vertical="center"/>
    </xf>
    <xf numFmtId="0" fontId="0" fillId="6" borderId="0" xfId="0" applyFill="1" applyAlignment="1">
      <alignment horizontal="left" vertical="center"/>
    </xf>
    <xf numFmtId="0" fontId="0" fillId="6" borderId="14" xfId="0" applyFill="1" applyBorder="1" applyAlignment="1">
      <alignment horizontal="left" vertical="center"/>
    </xf>
    <xf numFmtId="1" fontId="0" fillId="6" borderId="10" xfId="0" applyNumberFormat="1" applyFill="1" applyBorder="1" applyAlignment="1">
      <alignment horizontal="center" vertical="center"/>
    </xf>
    <xf numFmtId="0" fontId="0" fillId="6" borderId="12" xfId="0" applyFill="1" applyBorder="1" applyAlignment="1">
      <alignment horizontal="left" vertical="center"/>
    </xf>
    <xf numFmtId="0" fontId="0" fillId="6" borderId="13" xfId="0" applyFill="1" applyBorder="1" applyAlignment="1">
      <alignment horizontal="left" vertical="center"/>
    </xf>
    <xf numFmtId="0" fontId="0" fillId="6" borderId="10" xfId="0" applyFill="1" applyBorder="1" applyAlignment="1">
      <alignment horizontal="left" vertical="center"/>
    </xf>
    <xf numFmtId="0" fontId="0" fillId="6" borderId="15" xfId="0" applyFill="1" applyBorder="1" applyAlignment="1">
      <alignment horizontal="left" vertical="center"/>
    </xf>
    <xf numFmtId="0" fontId="0" fillId="6" borderId="9" xfId="0" applyFill="1" applyBorder="1" applyAlignment="1">
      <alignment horizontal="center" vertical="center"/>
    </xf>
    <xf numFmtId="164" fontId="0" fillId="6" borderId="8" xfId="0" applyNumberFormat="1" applyFill="1" applyBorder="1" applyAlignment="1">
      <alignment horizontal="center"/>
    </xf>
    <xf numFmtId="164" fontId="0" fillId="6" borderId="10" xfId="0" applyNumberFormat="1" applyFill="1" applyBorder="1" applyAlignment="1">
      <alignment horizontal="center"/>
    </xf>
    <xf numFmtId="164" fontId="0" fillId="6" borderId="15" xfId="0" applyNumberFormat="1" applyFill="1" applyBorder="1" applyAlignment="1">
      <alignment horizontal="center"/>
    </xf>
    <xf numFmtId="164" fontId="0" fillId="6" borderId="1" xfId="0" applyNumberFormat="1" applyFill="1" applyBorder="1" applyAlignment="1">
      <alignment horizontal="center"/>
    </xf>
    <xf numFmtId="164" fontId="0" fillId="6" borderId="2" xfId="0" applyNumberFormat="1" applyFill="1" applyBorder="1" applyAlignment="1">
      <alignment horizontal="center"/>
    </xf>
    <xf numFmtId="164" fontId="0" fillId="6" borderId="7" xfId="0" applyNumberFormat="1" applyFill="1" applyBorder="1" applyAlignment="1">
      <alignment horizontal="center"/>
    </xf>
    <xf numFmtId="0" fontId="0" fillId="6" borderId="1" xfId="0" quotePrefix="1" applyFill="1" applyBorder="1" applyAlignment="1">
      <alignment horizontal="center"/>
    </xf>
    <xf numFmtId="0" fontId="0" fillId="6" borderId="12" xfId="0" quotePrefix="1" applyFill="1" applyBorder="1" applyAlignment="1">
      <alignment horizontal="center"/>
    </xf>
    <xf numFmtId="0" fontId="0" fillId="6" borderId="13" xfId="0" quotePrefix="1" applyFill="1" applyBorder="1" applyAlignment="1">
      <alignment horizontal="center"/>
    </xf>
    <xf numFmtId="0" fontId="0" fillId="6" borderId="12" xfId="0" applyFill="1" applyBorder="1" applyAlignment="1">
      <alignment horizontal="center" vertical="center"/>
    </xf>
    <xf numFmtId="0" fontId="0" fillId="6" borderId="12" xfId="0" applyFill="1" applyBorder="1" applyAlignment="1">
      <alignment vertical="center"/>
    </xf>
    <xf numFmtId="0" fontId="0" fillId="6" borderId="2" xfId="0" applyFill="1" applyBorder="1" applyAlignment="1">
      <alignment horizontal="center"/>
    </xf>
    <xf numFmtId="0" fontId="0" fillId="6" borderId="13" xfId="0" applyFill="1" applyBorder="1" applyAlignment="1">
      <alignment horizontal="left"/>
    </xf>
    <xf numFmtId="0" fontId="0" fillId="6" borderId="10" xfId="0" applyFill="1" applyBorder="1" applyAlignment="1">
      <alignment horizontal="center" vertical="center"/>
    </xf>
    <xf numFmtId="0" fontId="0" fillId="6" borderId="10" xfId="0" applyFill="1" applyBorder="1" applyAlignment="1">
      <alignment vertical="center"/>
    </xf>
    <xf numFmtId="1" fontId="0" fillId="6" borderId="9" xfId="0" applyNumberFormat="1" applyFill="1" applyBorder="1" applyAlignment="1">
      <alignment horizontal="center" vertical="center" wrapText="1"/>
    </xf>
    <xf numFmtId="0" fontId="0" fillId="6" borderId="9" xfId="0" applyFill="1" applyBorder="1" applyAlignment="1">
      <alignment horizontal="center" vertical="center" wrapText="1"/>
    </xf>
    <xf numFmtId="0" fontId="0" fillId="6" borderId="15" xfId="0" applyFill="1" applyBorder="1" applyAlignment="1">
      <alignment vertical="center" wrapText="1"/>
    </xf>
    <xf numFmtId="0" fontId="0" fillId="6" borderId="8" xfId="0" applyFill="1" applyBorder="1" applyAlignment="1">
      <alignment horizontal="center"/>
    </xf>
    <xf numFmtId="0" fontId="0" fillId="6" borderId="10" xfId="0" applyFill="1" applyBorder="1" applyAlignment="1">
      <alignment horizontal="center"/>
    </xf>
    <xf numFmtId="0" fontId="0" fillId="6" borderId="15" xfId="0" applyFill="1" applyBorder="1" applyAlignment="1">
      <alignment horizontal="center"/>
    </xf>
    <xf numFmtId="0" fontId="2" fillId="6" borderId="0" xfId="0" applyFont="1" applyFill="1"/>
    <xf numFmtId="1" fontId="0" fillId="6" borderId="2" xfId="0" applyNumberFormat="1" applyFill="1" applyBorder="1" applyAlignment="1">
      <alignment horizontal="center"/>
    </xf>
    <xf numFmtId="1" fontId="0" fillId="6" borderId="1" xfId="0" quotePrefix="1" applyNumberFormat="1" applyFill="1" applyBorder="1" applyAlignment="1">
      <alignment horizontal="center"/>
    </xf>
    <xf numFmtId="1" fontId="0" fillId="6" borderId="12" xfId="0" quotePrefix="1" applyNumberFormat="1" applyFill="1" applyBorder="1" applyAlignment="1">
      <alignment horizontal="center"/>
    </xf>
    <xf numFmtId="1" fontId="0" fillId="6" borderId="13" xfId="0" quotePrefix="1" applyNumberFormat="1" applyFill="1" applyBorder="1" applyAlignment="1">
      <alignment horizontal="center"/>
    </xf>
    <xf numFmtId="1" fontId="0" fillId="6" borderId="8" xfId="0" quotePrefix="1" applyNumberFormat="1" applyFill="1" applyBorder="1" applyAlignment="1">
      <alignment horizontal="center"/>
    </xf>
    <xf numFmtId="1" fontId="0" fillId="6" borderId="10" xfId="0" quotePrefix="1" applyNumberFormat="1" applyFill="1" applyBorder="1" applyAlignment="1">
      <alignment horizontal="center"/>
    </xf>
    <xf numFmtId="1" fontId="0" fillId="6" borderId="15" xfId="0" quotePrefix="1" applyNumberFormat="1" applyFill="1" applyBorder="1" applyAlignment="1">
      <alignment horizontal="center"/>
    </xf>
    <xf numFmtId="1" fontId="0" fillId="0" borderId="11" xfId="0" applyNumberFormat="1" applyBorder="1" applyAlignment="1">
      <alignment horizontal="center" vertical="center"/>
    </xf>
    <xf numFmtId="1" fontId="0" fillId="6" borderId="1" xfId="0" applyNumberFormat="1" applyFill="1" applyBorder="1" applyAlignment="1">
      <alignment horizontal="center"/>
    </xf>
    <xf numFmtId="0" fontId="0" fillId="6" borderId="0" xfId="0" applyFill="1" applyAlignment="1">
      <alignment vertical="center"/>
    </xf>
    <xf numFmtId="0" fontId="0" fillId="6" borderId="0" xfId="0" applyFill="1" applyAlignment="1">
      <alignment horizontal="center" vertical="center"/>
    </xf>
    <xf numFmtId="1" fontId="0" fillId="6" borderId="6" xfId="0" applyNumberFormat="1" applyFill="1" applyBorder="1" applyAlignment="1">
      <alignment horizontal="center"/>
    </xf>
    <xf numFmtId="1" fontId="0" fillId="6" borderId="8" xfId="0" applyNumberFormat="1" applyFill="1" applyBorder="1" applyAlignment="1">
      <alignment horizontal="center"/>
    </xf>
    <xf numFmtId="0" fontId="0" fillId="6" borderId="7" xfId="0" applyFill="1" applyBorder="1" applyAlignment="1">
      <alignment horizontal="center" vertical="center" wrapText="1"/>
    </xf>
    <xf numFmtId="1" fontId="0" fillId="6" borderId="6" xfId="0" quotePrefix="1" applyNumberFormat="1" applyFill="1" applyBorder="1" applyAlignment="1">
      <alignment horizontal="center"/>
    </xf>
    <xf numFmtId="1" fontId="0" fillId="6" borderId="0" xfId="0" quotePrefix="1" applyNumberFormat="1" applyFill="1" applyAlignment="1">
      <alignment horizontal="center"/>
    </xf>
    <xf numFmtId="1" fontId="0" fillId="6" borderId="14" xfId="0" quotePrefix="1" applyNumberFormat="1" applyFill="1" applyBorder="1" applyAlignment="1">
      <alignment horizontal="center"/>
    </xf>
    <xf numFmtId="0" fontId="2" fillId="6" borderId="13" xfId="0" applyFont="1" applyFill="1" applyBorder="1" applyAlignment="1">
      <alignment vertical="center" wrapText="1"/>
    </xf>
    <xf numFmtId="0" fontId="2" fillId="6" borderId="14" xfId="0" applyFont="1" applyFill="1" applyBorder="1" applyAlignment="1">
      <alignment vertical="center" wrapText="1"/>
    </xf>
    <xf numFmtId="0" fontId="2" fillId="6" borderId="15" xfId="0" applyFont="1" applyFill="1" applyBorder="1" applyAlignment="1">
      <alignment vertical="center" wrapText="1"/>
    </xf>
    <xf numFmtId="164" fontId="0" fillId="6" borderId="12" xfId="0" quotePrefix="1" applyNumberFormat="1" applyFill="1" applyBorder="1" applyAlignment="1">
      <alignment horizontal="center"/>
    </xf>
    <xf numFmtId="164" fontId="0" fillId="6" borderId="0" xfId="0" quotePrefix="1" applyNumberFormat="1" applyFill="1" applyAlignment="1">
      <alignment horizontal="center"/>
    </xf>
    <xf numFmtId="164" fontId="0" fillId="6" borderId="10" xfId="0" quotePrefix="1" applyNumberFormat="1" applyFill="1" applyBorder="1" applyAlignment="1">
      <alignment horizontal="center"/>
    </xf>
    <xf numFmtId="0" fontId="2" fillId="6" borderId="7" xfId="0" applyFont="1" applyFill="1" applyBorder="1" applyAlignment="1">
      <alignment wrapText="1"/>
    </xf>
    <xf numFmtId="0" fontId="2" fillId="6" borderId="0" xfId="0" applyFont="1" applyFill="1" applyAlignment="1">
      <alignment vertical="center"/>
    </xf>
    <xf numFmtId="0" fontId="2" fillId="6" borderId="14" xfId="0" applyFont="1" applyFill="1" applyBorder="1"/>
    <xf numFmtId="0" fontId="2" fillId="6" borderId="14" xfId="0" applyFont="1" applyFill="1" applyBorder="1" applyAlignment="1">
      <alignment horizontal="center" vertical="center"/>
    </xf>
    <xf numFmtId="0" fontId="2" fillId="6" borderId="0" xfId="0" quotePrefix="1" applyFont="1" applyFill="1" applyAlignment="1">
      <alignment horizontal="center" vertical="center"/>
    </xf>
    <xf numFmtId="0" fontId="2" fillId="6" borderId="6" xfId="0" quotePrefix="1" applyFont="1" applyFill="1" applyBorder="1"/>
    <xf numFmtId="0" fontId="2" fillId="6" borderId="0" xfId="0" quotePrefix="1" applyFont="1" applyFill="1"/>
    <xf numFmtId="0" fontId="2" fillId="6" borderId="14" xfId="0" quotePrefix="1" applyFont="1" applyFill="1" applyBorder="1"/>
    <xf numFmtId="0" fontId="2" fillId="6" borderId="14" xfId="0" applyFont="1" applyFill="1" applyBorder="1" applyAlignment="1">
      <alignment vertical="center"/>
    </xf>
    <xf numFmtId="1" fontId="2" fillId="6" borderId="14" xfId="0" applyNumberFormat="1" applyFont="1" applyFill="1" applyBorder="1" applyAlignment="1">
      <alignment horizontal="center" vertical="center"/>
    </xf>
    <xf numFmtId="164" fontId="2" fillId="6" borderId="0" xfId="0" quotePrefix="1" applyNumberFormat="1" applyFont="1" applyFill="1" applyAlignment="1">
      <alignment horizontal="center"/>
    </xf>
    <xf numFmtId="164" fontId="0" fillId="6" borderId="9" xfId="0" applyNumberFormat="1" applyFill="1" applyBorder="1" applyAlignment="1">
      <alignment horizontal="center"/>
    </xf>
    <xf numFmtId="1" fontId="0" fillId="0" borderId="1" xfId="0" applyNumberFormat="1" applyBorder="1" applyAlignment="1">
      <alignment horizontal="center" vertical="center"/>
    </xf>
    <xf numFmtId="1" fontId="0" fillId="0" borderId="12" xfId="0" applyNumberFormat="1" applyBorder="1" applyAlignment="1">
      <alignment horizontal="center" vertical="center"/>
    </xf>
    <xf numFmtId="0" fontId="0" fillId="0" borderId="8" xfId="0" quotePrefix="1" applyBorder="1" applyAlignment="1">
      <alignment horizontal="center" vertical="center"/>
    </xf>
    <xf numFmtId="0" fontId="0" fillId="0" borderId="15" xfId="0" quotePrefix="1" applyBorder="1" applyAlignment="1">
      <alignment horizontal="center" vertical="center"/>
    </xf>
    <xf numFmtId="1" fontId="0" fillId="0" borderId="2" xfId="0" applyNumberFormat="1" applyBorder="1" applyAlignment="1">
      <alignment horizontal="center" vertical="center"/>
    </xf>
    <xf numFmtId="0" fontId="0" fillId="0" borderId="7" xfId="0" quotePrefix="1" applyBorder="1"/>
    <xf numFmtId="0" fontId="0" fillId="0" borderId="14" xfId="0" applyBorder="1" applyAlignment="1">
      <alignment wrapText="1"/>
    </xf>
    <xf numFmtId="0" fontId="0" fillId="0" borderId="7" xfId="0" applyBorder="1" applyAlignment="1">
      <alignment horizontal="left"/>
    </xf>
    <xf numFmtId="0" fontId="0" fillId="0" borderId="9" xfId="0" quotePrefix="1" applyBorder="1" applyAlignment="1">
      <alignment horizontal="center" vertical="center"/>
    </xf>
    <xf numFmtId="0" fontId="0" fillId="0" borderId="8" xfId="0" quotePrefix="1" applyBorder="1" applyAlignment="1">
      <alignment horizontal="left" vertical="center"/>
    </xf>
    <xf numFmtId="1" fontId="0" fillId="0" borderId="9" xfId="0" quotePrefix="1" applyNumberFormat="1" applyBorder="1" applyAlignment="1">
      <alignment horizontal="center" vertical="center"/>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7" fillId="0" borderId="1" xfId="0" applyFont="1" applyBorder="1" applyAlignment="1">
      <alignment horizontal="center" vertical="center" textRotation="90" wrapText="1"/>
    </xf>
    <xf numFmtId="0" fontId="17" fillId="0" borderId="6" xfId="0" applyFont="1" applyBorder="1" applyAlignment="1">
      <alignment horizontal="center" vertical="center" textRotation="90" wrapText="1"/>
    </xf>
    <xf numFmtId="0" fontId="17" fillId="0" borderId="8" xfId="0" applyFont="1" applyBorder="1" applyAlignment="1">
      <alignment horizontal="center" vertical="center" textRotation="90"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17" fillId="0" borderId="2" xfId="0" applyFont="1" applyBorder="1" applyAlignment="1">
      <alignment horizontal="center" vertical="center" textRotation="90" wrapText="1"/>
    </xf>
    <xf numFmtId="0" fontId="17" fillId="0" borderId="7" xfId="0" applyFont="1" applyBorder="1" applyAlignment="1">
      <alignment horizontal="center" vertical="center" textRotation="90" wrapText="1"/>
    </xf>
    <xf numFmtId="0" fontId="17" fillId="0" borderId="9" xfId="0" applyFont="1" applyBorder="1" applyAlignment="1">
      <alignment horizontal="center" vertical="center" textRotation="90" wrapText="1"/>
    </xf>
    <xf numFmtId="0" fontId="0" fillId="0" borderId="0" xfId="0"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1" xfId="0" quotePrefix="1" applyBorder="1" applyAlignment="1">
      <alignment horizontal="left" vertical="center"/>
    </xf>
    <xf numFmtId="0" fontId="0" fillId="0" borderId="6" xfId="0" quotePrefix="1" applyBorder="1" applyAlignment="1">
      <alignment horizontal="left" vertical="center"/>
    </xf>
    <xf numFmtId="0" fontId="0" fillId="0" borderId="7" xfId="0" applyBorder="1" applyAlignment="1">
      <alignment vertical="center" wrapText="1"/>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vertical="center"/>
    </xf>
    <xf numFmtId="0" fontId="0" fillId="0" borderId="7" xfId="0" applyBorder="1" applyAlignment="1">
      <alignment vertical="center"/>
    </xf>
    <xf numFmtId="0" fontId="2" fillId="5" borderId="2" xfId="0" applyFont="1" applyFill="1" applyBorder="1" applyAlignment="1">
      <alignment horizontal="center" vertical="center" wrapText="1"/>
    </xf>
    <xf numFmtId="0" fontId="2" fillId="5" borderId="7" xfId="0" applyFont="1" applyFill="1" applyBorder="1" applyAlignment="1">
      <alignment horizontal="center" vertical="center" wrapText="1"/>
    </xf>
    <xf numFmtId="1" fontId="0" fillId="0" borderId="6" xfId="0" applyNumberFormat="1" applyBorder="1" applyAlignment="1">
      <alignment horizontal="center" vertical="center"/>
    </xf>
    <xf numFmtId="1" fontId="0" fillId="0" borderId="0" xfId="0" applyNumberFormat="1" applyAlignment="1">
      <alignment horizontal="center" vertical="center"/>
    </xf>
    <xf numFmtId="1" fontId="0" fillId="0" borderId="14" xfId="0" applyNumberFormat="1" applyBorder="1" applyAlignment="1">
      <alignment horizontal="center" vertical="center"/>
    </xf>
    <xf numFmtId="0" fontId="0" fillId="0" borderId="14" xfId="0" applyBorder="1" applyAlignment="1">
      <alignment horizontal="left" wrapText="1"/>
    </xf>
    <xf numFmtId="0" fontId="0" fillId="0" borderId="10" xfId="0" applyBorder="1" applyAlignment="1">
      <alignment horizontal="left" vertical="center" wrapText="1"/>
    </xf>
    <xf numFmtId="0" fontId="2" fillId="5" borderId="9" xfId="0" applyFont="1" applyFill="1" applyBorder="1" applyAlignment="1">
      <alignment horizontal="center" vertical="center" wrapText="1"/>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2" fillId="4" borderId="2" xfId="0" applyFont="1" applyFill="1" applyBorder="1" applyAlignment="1">
      <alignment horizontal="center"/>
    </xf>
    <xf numFmtId="0" fontId="2" fillId="4" borderId="7" xfId="0" applyFont="1" applyFill="1" applyBorder="1" applyAlignment="1">
      <alignment horizontal="center"/>
    </xf>
    <xf numFmtId="0" fontId="2" fillId="4" borderId="9" xfId="0" applyFont="1" applyFill="1" applyBorder="1" applyAlignment="1">
      <alignment horizontal="center"/>
    </xf>
    <xf numFmtId="0" fontId="2" fillId="4" borderId="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2" xfId="0" applyFont="1" applyFill="1" applyBorder="1" applyAlignment="1">
      <alignment horizontal="left" vertical="center"/>
    </xf>
    <xf numFmtId="0" fontId="2" fillId="4" borderId="7" xfId="0" applyFont="1" applyFill="1" applyBorder="1" applyAlignment="1">
      <alignment horizontal="left" vertical="center"/>
    </xf>
    <xf numFmtId="0" fontId="2" fillId="4" borderId="9" xfId="0" applyFont="1" applyFill="1" applyBorder="1" applyAlignment="1">
      <alignment horizontal="left" vertical="center"/>
    </xf>
    <xf numFmtId="0" fontId="2" fillId="4"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6" xfId="0" applyFont="1" applyFill="1" applyBorder="1" applyAlignment="1">
      <alignment horizontal="center"/>
    </xf>
    <xf numFmtId="0" fontId="2" fillId="4" borderId="0" xfId="0" applyFont="1" applyFill="1" applyAlignment="1">
      <alignment horizontal="center"/>
    </xf>
    <xf numFmtId="0" fontId="2" fillId="4" borderId="14" xfId="0" applyFont="1" applyFill="1" applyBorder="1" applyAlignment="1">
      <alignment horizontal="center"/>
    </xf>
    <xf numFmtId="0" fontId="2" fillId="4" borderId="13" xfId="0" applyFont="1" applyFill="1" applyBorder="1" applyAlignment="1">
      <alignment horizontal="center"/>
    </xf>
    <xf numFmtId="0" fontId="2" fillId="4" borderId="12"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2" xfId="0" applyFont="1" applyFill="1" applyBorder="1" applyAlignment="1">
      <alignment horizontal="center" vertical="center"/>
    </xf>
    <xf numFmtId="0" fontId="2" fillId="4" borderId="0" xfId="0" applyFont="1" applyFill="1" applyAlignment="1">
      <alignment horizontal="center" vertical="center"/>
    </xf>
    <xf numFmtId="0" fontId="2" fillId="4" borderId="1" xfId="0" applyFont="1" applyFill="1" applyBorder="1" applyAlignment="1">
      <alignment horizontal="center"/>
    </xf>
    <xf numFmtId="0" fontId="2" fillId="4" borderId="12" xfId="0" applyFont="1" applyFill="1" applyBorder="1" applyAlignment="1">
      <alignment horizont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0" fillId="0" borderId="0" xfId="0" applyAlignment="1">
      <alignment horizontal="left" wrapText="1"/>
    </xf>
    <xf numFmtId="0" fontId="2" fillId="0" borderId="3" xfId="0" applyFont="1" applyBorder="1" applyAlignment="1">
      <alignment horizontal="center"/>
    </xf>
    <xf numFmtId="0" fontId="2" fillId="0" borderId="5" xfId="0" applyFont="1" applyBorder="1" applyAlignment="1">
      <alignment horizontal="center"/>
    </xf>
    <xf numFmtId="0" fontId="11" fillId="0" borderId="0" xfId="0" applyFont="1" applyAlignment="1">
      <alignment horizontal="left" vertical="top"/>
    </xf>
    <xf numFmtId="0" fontId="14" fillId="0" borderId="0" xfId="0" applyFont="1" applyAlignment="1">
      <alignment horizontal="left" vertical="top" wrapText="1"/>
    </xf>
    <xf numFmtId="0" fontId="11" fillId="0" borderId="0" xfId="0" applyFont="1" applyAlignment="1">
      <alignment horizontal="left" vertical="top" wrapText="1"/>
    </xf>
    <xf numFmtId="0" fontId="0" fillId="0" borderId="1"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6" borderId="1" xfId="0" applyFill="1" applyBorder="1" applyAlignment="1">
      <alignment horizontal="left" vertical="center"/>
    </xf>
    <xf numFmtId="0" fontId="0" fillId="6" borderId="8" xfId="0" applyFill="1" applyBorder="1" applyAlignment="1">
      <alignment horizontal="left" vertical="center"/>
    </xf>
    <xf numFmtId="0" fontId="2" fillId="0" borderId="3" xfId="0" applyFont="1" applyBorder="1" applyAlignment="1">
      <alignment horizontal="center" wrapText="1"/>
    </xf>
    <xf numFmtId="0" fontId="2" fillId="0" borderId="5" xfId="0" applyFont="1" applyBorder="1" applyAlignment="1">
      <alignment horizontal="center" wrapText="1"/>
    </xf>
    <xf numFmtId="0" fontId="0" fillId="0" borderId="13" xfId="0" applyBorder="1" applyAlignment="1">
      <alignment horizontal="center" wrapText="1"/>
    </xf>
    <xf numFmtId="0" fontId="0" fillId="0" borderId="15" xfId="0" applyBorder="1" applyAlignment="1">
      <alignment horizontal="center" wrapText="1"/>
    </xf>
    <xf numFmtId="0" fontId="2" fillId="4" borderId="13" xfId="0" applyFont="1" applyFill="1" applyBorder="1" applyAlignment="1">
      <alignment horizontal="center"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2" fillId="6" borderId="15" xfId="0" applyFont="1" applyFill="1" applyBorder="1" applyAlignment="1">
      <alignment horizontal="left" vertical="center" wrapText="1"/>
    </xf>
    <xf numFmtId="0" fontId="0" fillId="6" borderId="6" xfId="0" applyFill="1" applyBorder="1" applyAlignment="1">
      <alignment horizontal="left" vertical="center"/>
    </xf>
    <xf numFmtId="0" fontId="0" fillId="0" borderId="6" xfId="0" applyBorder="1" applyAlignment="1">
      <alignment vertical="center"/>
    </xf>
    <xf numFmtId="0" fontId="0" fillId="0" borderId="8" xfId="0" applyBorder="1" applyAlignment="1">
      <alignment vertical="center"/>
    </xf>
    <xf numFmtId="0" fontId="0" fillId="0" borderId="1" xfId="0" applyBorder="1" applyAlignment="1">
      <alignment vertical="center"/>
    </xf>
    <xf numFmtId="0" fontId="2" fillId="0" borderId="4" xfId="0" applyFont="1" applyBorder="1" applyAlignment="1">
      <alignment horizontal="center"/>
    </xf>
    <xf numFmtId="0" fontId="0" fillId="0" borderId="0" xfId="0" applyAlignment="1">
      <alignment horizontal="center" vertical="top"/>
    </xf>
    <xf numFmtId="0" fontId="2" fillId="21" borderId="3" xfId="0" applyFont="1" applyFill="1" applyBorder="1" applyAlignment="1">
      <alignment horizontal="center"/>
    </xf>
    <xf numFmtId="0" fontId="2" fillId="21" borderId="4" xfId="0" applyFont="1" applyFill="1" applyBorder="1" applyAlignment="1">
      <alignment horizontal="center"/>
    </xf>
    <xf numFmtId="0" fontId="2" fillId="21" borderId="5" xfId="0" applyFont="1" applyFill="1" applyBorder="1" applyAlignment="1">
      <alignment horizontal="center"/>
    </xf>
    <xf numFmtId="0" fontId="2" fillId="21" borderId="3" xfId="0" applyFont="1" applyFill="1" applyBorder="1" applyAlignment="1">
      <alignment horizontal="center"/>
    </xf>
    <xf numFmtId="0" fontId="2" fillId="21" borderId="4" xfId="0" applyFont="1" applyFill="1" applyBorder="1" applyAlignment="1">
      <alignment horizontal="center"/>
    </xf>
    <xf numFmtId="0" fontId="2" fillId="21" borderId="10" xfId="0" applyFont="1" applyFill="1" applyBorder="1" applyAlignment="1">
      <alignment horizontal="center"/>
    </xf>
    <xf numFmtId="0" fontId="2" fillId="21" borderId="5" xfId="0" applyFont="1" applyFill="1" applyBorder="1" applyAlignment="1">
      <alignment horizontal="center"/>
    </xf>
    <xf numFmtId="0" fontId="0" fillId="22" borderId="2" xfId="0" applyFill="1" applyBorder="1" applyAlignment="1">
      <alignment horizontal="center" vertical="center"/>
    </xf>
    <xf numFmtId="0" fontId="2" fillId="21" borderId="8" xfId="0" applyFont="1" applyFill="1" applyBorder="1" applyAlignment="1">
      <alignment horizontal="center"/>
    </xf>
    <xf numFmtId="0" fontId="2" fillId="21" borderId="15" xfId="0" applyFont="1" applyFill="1" applyBorder="1" applyAlignment="1">
      <alignment horizontal="center"/>
    </xf>
    <xf numFmtId="0" fontId="2" fillId="21" borderId="6" xfId="0" applyFont="1" applyFill="1" applyBorder="1" applyAlignment="1">
      <alignment horizontal="center"/>
    </xf>
    <xf numFmtId="0" fontId="2" fillId="21" borderId="0" xfId="0" applyFont="1" applyFill="1" applyAlignment="1">
      <alignment horizontal="center"/>
    </xf>
    <xf numFmtId="0" fontId="2" fillId="21" borderId="14" xfId="0" applyFont="1" applyFill="1" applyBorder="1" applyAlignment="1">
      <alignment horizontal="center"/>
    </xf>
    <xf numFmtId="0" fontId="2" fillId="4" borderId="13" xfId="0" applyFont="1" applyFill="1" applyBorder="1"/>
    <xf numFmtId="0" fontId="2" fillId="4" borderId="1" xfId="0" applyFont="1" applyFill="1" applyBorder="1"/>
    <xf numFmtId="0" fontId="2" fillId="4" borderId="2" xfId="0" applyFont="1" applyFill="1" applyBorder="1"/>
    <xf numFmtId="0" fontId="0" fillId="0" borderId="0" xfId="0" applyBorder="1"/>
  </cellXfs>
  <cellStyles count="2">
    <cellStyle name="Normal" xfId="0" builtinId="0"/>
    <cellStyle name="Normal 2" xfId="1" xr:uid="{795E9E8A-DD3D-4943-8601-DA9E73B6EE13}"/>
  </cellStyles>
  <dxfs count="0"/>
  <tableStyles count="0" defaultTableStyle="TableStyleMedium2" defaultPivotStyle="PivotStyleLight16"/>
  <colors>
    <mruColors>
      <color rgb="FF00CC66"/>
      <color rgb="FFFFCCCC"/>
      <color rgb="FFFF7C80"/>
      <color rgb="FF99FF99"/>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Daytime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v>Series 1</c:v>
          </c:tx>
          <c:spPr>
            <a:solidFill>
              <a:srgbClr val="0070C0"/>
            </a:solidFill>
            <a:ln>
              <a:solidFill>
                <a:srgbClr val="0070C0"/>
              </a:solidFill>
            </a:ln>
            <a:effectLst/>
          </c:spPr>
          <c:invertIfNegative val="0"/>
          <c:cat>
            <c:numRef>
              <c:f>'WSP 2024 Fusion 1 (C3)'!$U$13:$U$40</c:f>
              <c:numCache>
                <c:formatCode>General</c:formatCode>
                <c:ptCount val="28"/>
                <c:pt idx="0">
                  <c:v>28</c:v>
                </c:pt>
                <c:pt idx="1">
                  <c:v>29</c:v>
                </c:pt>
                <c:pt idx="2">
                  <c:v>30</c:v>
                </c:pt>
                <c:pt idx="3">
                  <c:v>31</c:v>
                </c:pt>
                <c:pt idx="4">
                  <c:v>32</c:v>
                </c:pt>
                <c:pt idx="5">
                  <c:v>33</c:v>
                </c:pt>
                <c:pt idx="6">
                  <c:v>34</c:v>
                </c:pt>
                <c:pt idx="7">
                  <c:v>35</c:v>
                </c:pt>
                <c:pt idx="8">
                  <c:v>36</c:v>
                </c:pt>
                <c:pt idx="9">
                  <c:v>37</c:v>
                </c:pt>
                <c:pt idx="10">
                  <c:v>38</c:v>
                </c:pt>
                <c:pt idx="11">
                  <c:v>39</c:v>
                </c:pt>
                <c:pt idx="12">
                  <c:v>40</c:v>
                </c:pt>
                <c:pt idx="13">
                  <c:v>41</c:v>
                </c:pt>
                <c:pt idx="14">
                  <c:v>42</c:v>
                </c:pt>
                <c:pt idx="15">
                  <c:v>43</c:v>
                </c:pt>
                <c:pt idx="16">
                  <c:v>44</c:v>
                </c:pt>
                <c:pt idx="17">
                  <c:v>45</c:v>
                </c:pt>
                <c:pt idx="18">
                  <c:v>46</c:v>
                </c:pt>
                <c:pt idx="19">
                  <c:v>47</c:v>
                </c:pt>
                <c:pt idx="20">
                  <c:v>48</c:v>
                </c:pt>
                <c:pt idx="21">
                  <c:v>49</c:v>
                </c:pt>
                <c:pt idx="22">
                  <c:v>50</c:v>
                </c:pt>
                <c:pt idx="23">
                  <c:v>51</c:v>
                </c:pt>
                <c:pt idx="24">
                  <c:v>52</c:v>
                </c:pt>
                <c:pt idx="25">
                  <c:v>53</c:v>
                </c:pt>
                <c:pt idx="26">
                  <c:v>54</c:v>
                </c:pt>
                <c:pt idx="27">
                  <c:v>55</c:v>
                </c:pt>
              </c:numCache>
            </c:numRef>
          </c:cat>
          <c:val>
            <c:numRef>
              <c:f>'WSP 2024 Fusion 1 (C3)'!$V$13:$V$40</c:f>
              <c:numCache>
                <c:formatCode>General</c:formatCode>
                <c:ptCount val="28"/>
                <c:pt idx="0">
                  <c:v>1</c:v>
                </c:pt>
                <c:pt idx="1">
                  <c:v>5</c:v>
                </c:pt>
                <c:pt idx="2">
                  <c:v>5</c:v>
                </c:pt>
                <c:pt idx="3">
                  <c:v>6</c:v>
                </c:pt>
                <c:pt idx="4">
                  <c:v>19</c:v>
                </c:pt>
                <c:pt idx="5">
                  <c:v>19</c:v>
                </c:pt>
                <c:pt idx="6">
                  <c:v>32</c:v>
                </c:pt>
                <c:pt idx="7">
                  <c:v>48</c:v>
                </c:pt>
                <c:pt idx="8">
                  <c:v>72</c:v>
                </c:pt>
                <c:pt idx="9">
                  <c:v>66</c:v>
                </c:pt>
                <c:pt idx="10">
                  <c:v>49</c:v>
                </c:pt>
                <c:pt idx="11">
                  <c:v>37</c:v>
                </c:pt>
                <c:pt idx="12">
                  <c:v>42</c:v>
                </c:pt>
                <c:pt idx="13">
                  <c:v>33</c:v>
                </c:pt>
                <c:pt idx="14">
                  <c:v>36</c:v>
                </c:pt>
                <c:pt idx="15">
                  <c:v>13</c:v>
                </c:pt>
                <c:pt idx="16">
                  <c:v>9</c:v>
                </c:pt>
                <c:pt idx="17">
                  <c:v>2</c:v>
                </c:pt>
                <c:pt idx="18">
                  <c:v>3</c:v>
                </c:pt>
                <c:pt idx="19">
                  <c:v>0</c:v>
                </c:pt>
                <c:pt idx="20">
                  <c:v>0</c:v>
                </c:pt>
                <c:pt idx="21">
                  <c:v>0</c:v>
                </c:pt>
                <c:pt idx="22">
                  <c:v>0</c:v>
                </c:pt>
                <c:pt idx="23">
                  <c:v>0</c:v>
                </c:pt>
                <c:pt idx="24">
                  <c:v>0</c:v>
                </c:pt>
                <c:pt idx="25">
                  <c:v>0</c:v>
                </c:pt>
                <c:pt idx="26">
                  <c:v>0</c:v>
                </c:pt>
                <c:pt idx="27">
                  <c:v>1</c:v>
                </c:pt>
              </c:numCache>
            </c:numRef>
          </c:val>
          <c:extLst>
            <c:ext xmlns:c16="http://schemas.microsoft.com/office/drawing/2014/chart" uri="{C3380CC4-5D6E-409C-BE32-E72D297353CC}">
              <c16:uniqueId val="{00000000-790B-4644-9E7D-FF660D3C260D}"/>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Night-time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spPr>
            <a:solidFill>
              <a:srgbClr val="0070C0"/>
            </a:solidFill>
            <a:ln>
              <a:solidFill>
                <a:srgbClr val="0070C0"/>
              </a:solidFill>
            </a:ln>
            <a:effectLst/>
          </c:spPr>
          <c:invertIfNegative val="0"/>
          <c:cat>
            <c:numRef>
              <c:f>'WSP 2024 Fusion 1 (C3)'!$X$13:$X$30</c:f>
              <c:numCache>
                <c:formatCode>General</c:formatCode>
                <c:ptCount val="18"/>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numCache>
            </c:numRef>
          </c:cat>
          <c:val>
            <c:numRef>
              <c:f>'WSP 2024 Fusion 1 (C3)'!$Y$13:$Y$30</c:f>
              <c:numCache>
                <c:formatCode>General</c:formatCode>
                <c:ptCount val="18"/>
                <c:pt idx="0">
                  <c:v>1</c:v>
                </c:pt>
                <c:pt idx="1">
                  <c:v>3</c:v>
                </c:pt>
                <c:pt idx="2">
                  <c:v>10</c:v>
                </c:pt>
                <c:pt idx="3">
                  <c:v>23</c:v>
                </c:pt>
                <c:pt idx="4">
                  <c:v>18</c:v>
                </c:pt>
                <c:pt idx="5">
                  <c:v>16</c:v>
                </c:pt>
                <c:pt idx="6">
                  <c:v>16</c:v>
                </c:pt>
                <c:pt idx="7">
                  <c:v>11</c:v>
                </c:pt>
                <c:pt idx="8">
                  <c:v>12</c:v>
                </c:pt>
                <c:pt idx="9">
                  <c:v>22</c:v>
                </c:pt>
                <c:pt idx="10">
                  <c:v>21</c:v>
                </c:pt>
                <c:pt idx="11">
                  <c:v>24</c:v>
                </c:pt>
                <c:pt idx="12">
                  <c:v>18</c:v>
                </c:pt>
                <c:pt idx="13">
                  <c:v>16</c:v>
                </c:pt>
                <c:pt idx="14">
                  <c:v>19</c:v>
                </c:pt>
                <c:pt idx="15">
                  <c:v>12</c:v>
                </c:pt>
                <c:pt idx="16">
                  <c:v>11</c:v>
                </c:pt>
                <c:pt idx="17">
                  <c:v>3</c:v>
                </c:pt>
              </c:numCache>
            </c:numRef>
          </c:val>
          <c:extLst>
            <c:ext xmlns:c16="http://schemas.microsoft.com/office/drawing/2014/chart" uri="{C3380CC4-5D6E-409C-BE32-E72D297353CC}">
              <c16:uniqueId val="{00000000-03FC-4E89-8841-F7978B3B333D}"/>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Daytime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spPr>
            <a:solidFill>
              <a:srgbClr val="0070C0"/>
            </a:solidFill>
            <a:ln>
              <a:solidFill>
                <a:srgbClr val="0070C0"/>
              </a:solidFill>
            </a:ln>
            <a:effectLst/>
          </c:spPr>
          <c:invertIfNegative val="0"/>
          <c:cat>
            <c:numRef>
              <c:f>'WSP 2024 Duo 1 (D1)'!$U$13:$U$35</c:f>
              <c:numCache>
                <c:formatCode>General</c:formatCode>
                <c:ptCount val="23"/>
                <c:pt idx="0">
                  <c:v>23</c:v>
                </c:pt>
                <c:pt idx="1">
                  <c:v>24</c:v>
                </c:pt>
                <c:pt idx="2">
                  <c:v>25</c:v>
                </c:pt>
                <c:pt idx="3">
                  <c:v>26</c:v>
                </c:pt>
                <c:pt idx="4">
                  <c:v>27</c:v>
                </c:pt>
                <c:pt idx="5">
                  <c:v>28</c:v>
                </c:pt>
                <c:pt idx="6">
                  <c:v>29</c:v>
                </c:pt>
                <c:pt idx="7">
                  <c:v>30</c:v>
                </c:pt>
                <c:pt idx="8">
                  <c:v>31</c:v>
                </c:pt>
                <c:pt idx="9">
                  <c:v>32</c:v>
                </c:pt>
                <c:pt idx="10">
                  <c:v>33</c:v>
                </c:pt>
                <c:pt idx="11">
                  <c:v>34</c:v>
                </c:pt>
                <c:pt idx="12">
                  <c:v>35</c:v>
                </c:pt>
                <c:pt idx="13">
                  <c:v>36</c:v>
                </c:pt>
                <c:pt idx="14">
                  <c:v>37</c:v>
                </c:pt>
                <c:pt idx="15">
                  <c:v>38</c:v>
                </c:pt>
                <c:pt idx="16">
                  <c:v>39</c:v>
                </c:pt>
                <c:pt idx="17">
                  <c:v>40</c:v>
                </c:pt>
                <c:pt idx="18">
                  <c:v>41</c:v>
                </c:pt>
                <c:pt idx="19">
                  <c:v>42</c:v>
                </c:pt>
                <c:pt idx="20">
                  <c:v>43</c:v>
                </c:pt>
                <c:pt idx="21">
                  <c:v>44</c:v>
                </c:pt>
                <c:pt idx="22">
                  <c:v>45</c:v>
                </c:pt>
              </c:numCache>
            </c:numRef>
          </c:cat>
          <c:val>
            <c:numRef>
              <c:f>'WSP 2024 Duo 1 (D1)'!$V$13:$V$35</c:f>
              <c:numCache>
                <c:formatCode>General</c:formatCode>
                <c:ptCount val="23"/>
                <c:pt idx="0">
                  <c:v>1</c:v>
                </c:pt>
                <c:pt idx="1">
                  <c:v>1</c:v>
                </c:pt>
                <c:pt idx="2">
                  <c:v>6</c:v>
                </c:pt>
                <c:pt idx="3">
                  <c:v>1</c:v>
                </c:pt>
                <c:pt idx="4">
                  <c:v>6</c:v>
                </c:pt>
                <c:pt idx="5">
                  <c:v>6</c:v>
                </c:pt>
                <c:pt idx="6">
                  <c:v>10</c:v>
                </c:pt>
                <c:pt idx="7">
                  <c:v>10</c:v>
                </c:pt>
                <c:pt idx="8">
                  <c:v>21</c:v>
                </c:pt>
                <c:pt idx="9">
                  <c:v>24</c:v>
                </c:pt>
                <c:pt idx="10">
                  <c:v>50</c:v>
                </c:pt>
                <c:pt idx="11">
                  <c:v>60</c:v>
                </c:pt>
                <c:pt idx="12">
                  <c:v>79</c:v>
                </c:pt>
                <c:pt idx="13">
                  <c:v>71</c:v>
                </c:pt>
                <c:pt idx="14">
                  <c:v>47</c:v>
                </c:pt>
                <c:pt idx="15">
                  <c:v>24</c:v>
                </c:pt>
                <c:pt idx="16">
                  <c:v>9</c:v>
                </c:pt>
                <c:pt idx="17">
                  <c:v>16</c:v>
                </c:pt>
                <c:pt idx="18">
                  <c:v>27</c:v>
                </c:pt>
                <c:pt idx="19">
                  <c:v>18</c:v>
                </c:pt>
                <c:pt idx="20">
                  <c:v>12</c:v>
                </c:pt>
                <c:pt idx="21">
                  <c:v>1</c:v>
                </c:pt>
                <c:pt idx="22">
                  <c:v>3</c:v>
                </c:pt>
              </c:numCache>
            </c:numRef>
          </c:val>
          <c:extLst>
            <c:ext xmlns:c16="http://schemas.microsoft.com/office/drawing/2014/chart" uri="{C3380CC4-5D6E-409C-BE32-E72D297353CC}">
              <c16:uniqueId val="{00000000-69EA-4808-8C5B-0355652318EE}"/>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Night-time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spPr>
            <a:solidFill>
              <a:srgbClr val="0070C0"/>
            </a:solidFill>
            <a:ln>
              <a:solidFill>
                <a:srgbClr val="0070C0"/>
              </a:solidFill>
            </a:ln>
            <a:effectLst/>
          </c:spPr>
          <c:invertIfNegative val="0"/>
          <c:cat>
            <c:numRef>
              <c:f>'WSP 2024 Duo 1 (D1)'!$X$13:$X$36</c:f>
              <c:numCache>
                <c:formatCode>General</c:formatCode>
                <c:ptCount val="24"/>
                <c:pt idx="0">
                  <c:v>21</c:v>
                </c:pt>
                <c:pt idx="1">
                  <c:v>22</c:v>
                </c:pt>
                <c:pt idx="2">
                  <c:v>23</c:v>
                </c:pt>
                <c:pt idx="3">
                  <c:v>24</c:v>
                </c:pt>
                <c:pt idx="4">
                  <c:v>25</c:v>
                </c:pt>
                <c:pt idx="5">
                  <c:v>26</c:v>
                </c:pt>
                <c:pt idx="6">
                  <c:v>27</c:v>
                </c:pt>
                <c:pt idx="7">
                  <c:v>28</c:v>
                </c:pt>
                <c:pt idx="8">
                  <c:v>29</c:v>
                </c:pt>
                <c:pt idx="9">
                  <c:v>30</c:v>
                </c:pt>
                <c:pt idx="10">
                  <c:v>31</c:v>
                </c:pt>
                <c:pt idx="11">
                  <c:v>32</c:v>
                </c:pt>
                <c:pt idx="12">
                  <c:v>33</c:v>
                </c:pt>
                <c:pt idx="13">
                  <c:v>34</c:v>
                </c:pt>
                <c:pt idx="14">
                  <c:v>35</c:v>
                </c:pt>
                <c:pt idx="15">
                  <c:v>36</c:v>
                </c:pt>
                <c:pt idx="16">
                  <c:v>37</c:v>
                </c:pt>
                <c:pt idx="17">
                  <c:v>38</c:v>
                </c:pt>
                <c:pt idx="18">
                  <c:v>39</c:v>
                </c:pt>
                <c:pt idx="19">
                  <c:v>40</c:v>
                </c:pt>
                <c:pt idx="20">
                  <c:v>41</c:v>
                </c:pt>
                <c:pt idx="21">
                  <c:v>42</c:v>
                </c:pt>
                <c:pt idx="22">
                  <c:v>43</c:v>
                </c:pt>
                <c:pt idx="23">
                  <c:v>44</c:v>
                </c:pt>
              </c:numCache>
            </c:numRef>
          </c:cat>
          <c:val>
            <c:numRef>
              <c:f>'WSP 2024 Duo 1 (D1)'!$Y$13:$Y$36</c:f>
              <c:numCache>
                <c:formatCode>General</c:formatCode>
                <c:ptCount val="24"/>
                <c:pt idx="0">
                  <c:v>4</c:v>
                </c:pt>
                <c:pt idx="1">
                  <c:v>17</c:v>
                </c:pt>
                <c:pt idx="2">
                  <c:v>26</c:v>
                </c:pt>
                <c:pt idx="3">
                  <c:v>28</c:v>
                </c:pt>
                <c:pt idx="4">
                  <c:v>17</c:v>
                </c:pt>
                <c:pt idx="5">
                  <c:v>19</c:v>
                </c:pt>
                <c:pt idx="6">
                  <c:v>30</c:v>
                </c:pt>
                <c:pt idx="7">
                  <c:v>10</c:v>
                </c:pt>
                <c:pt idx="8">
                  <c:v>15</c:v>
                </c:pt>
                <c:pt idx="9">
                  <c:v>7</c:v>
                </c:pt>
                <c:pt idx="10">
                  <c:v>4</c:v>
                </c:pt>
                <c:pt idx="11">
                  <c:v>4</c:v>
                </c:pt>
                <c:pt idx="12">
                  <c:v>0</c:v>
                </c:pt>
                <c:pt idx="13">
                  <c:v>2</c:v>
                </c:pt>
                <c:pt idx="14">
                  <c:v>8</c:v>
                </c:pt>
                <c:pt idx="15">
                  <c:v>17</c:v>
                </c:pt>
                <c:pt idx="16">
                  <c:v>7</c:v>
                </c:pt>
                <c:pt idx="17">
                  <c:v>9</c:v>
                </c:pt>
                <c:pt idx="18">
                  <c:v>12</c:v>
                </c:pt>
                <c:pt idx="19">
                  <c:v>8</c:v>
                </c:pt>
                <c:pt idx="20">
                  <c:v>5</c:v>
                </c:pt>
                <c:pt idx="21">
                  <c:v>5</c:v>
                </c:pt>
                <c:pt idx="22">
                  <c:v>1</c:v>
                </c:pt>
                <c:pt idx="23">
                  <c:v>1</c:v>
                </c:pt>
              </c:numCache>
            </c:numRef>
          </c:val>
          <c:extLst>
            <c:ext xmlns:c16="http://schemas.microsoft.com/office/drawing/2014/chart" uri="{C3380CC4-5D6E-409C-BE32-E72D297353CC}">
              <c16:uniqueId val="{00000000-77F1-4D37-93B2-91F3790157AE}"/>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Daytime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v>Series 1</c:v>
          </c:tx>
          <c:spPr>
            <a:solidFill>
              <a:srgbClr val="0070C0"/>
            </a:solidFill>
            <a:ln>
              <a:solidFill>
                <a:srgbClr val="0070C0"/>
              </a:solidFill>
            </a:ln>
            <a:effectLst/>
          </c:spPr>
          <c:invertIfNegative val="0"/>
          <c:cat>
            <c:numRef>
              <c:f>'WSP 2024 Cube 3 (E2)'!$U$13:$U$40</c:f>
              <c:numCache>
                <c:formatCode>General</c:formatCode>
                <c:ptCount val="28"/>
                <c:pt idx="0">
                  <c:v>29</c:v>
                </c:pt>
                <c:pt idx="1">
                  <c:v>30</c:v>
                </c:pt>
                <c:pt idx="2">
                  <c:v>31</c:v>
                </c:pt>
                <c:pt idx="3">
                  <c:v>32</c:v>
                </c:pt>
                <c:pt idx="4">
                  <c:v>33</c:v>
                </c:pt>
                <c:pt idx="5">
                  <c:v>34</c:v>
                </c:pt>
                <c:pt idx="6">
                  <c:v>35</c:v>
                </c:pt>
                <c:pt idx="7">
                  <c:v>36</c:v>
                </c:pt>
                <c:pt idx="8">
                  <c:v>37</c:v>
                </c:pt>
                <c:pt idx="9">
                  <c:v>38</c:v>
                </c:pt>
                <c:pt idx="10">
                  <c:v>39</c:v>
                </c:pt>
                <c:pt idx="11">
                  <c:v>40</c:v>
                </c:pt>
                <c:pt idx="12">
                  <c:v>41</c:v>
                </c:pt>
                <c:pt idx="13">
                  <c:v>42</c:v>
                </c:pt>
                <c:pt idx="14">
                  <c:v>43</c:v>
                </c:pt>
                <c:pt idx="15">
                  <c:v>44</c:v>
                </c:pt>
                <c:pt idx="16">
                  <c:v>45</c:v>
                </c:pt>
                <c:pt idx="17">
                  <c:v>46</c:v>
                </c:pt>
                <c:pt idx="18">
                  <c:v>47</c:v>
                </c:pt>
                <c:pt idx="19">
                  <c:v>48</c:v>
                </c:pt>
                <c:pt idx="20">
                  <c:v>49</c:v>
                </c:pt>
                <c:pt idx="21">
                  <c:v>50</c:v>
                </c:pt>
                <c:pt idx="22">
                  <c:v>51</c:v>
                </c:pt>
                <c:pt idx="23">
                  <c:v>52</c:v>
                </c:pt>
                <c:pt idx="24">
                  <c:v>53</c:v>
                </c:pt>
                <c:pt idx="25">
                  <c:v>54</c:v>
                </c:pt>
                <c:pt idx="26">
                  <c:v>55</c:v>
                </c:pt>
                <c:pt idx="27">
                  <c:v>56</c:v>
                </c:pt>
              </c:numCache>
            </c:numRef>
          </c:cat>
          <c:val>
            <c:numRef>
              <c:f>'WSP 2024 Cube 3 (E2)'!$V$13:$V$40</c:f>
              <c:numCache>
                <c:formatCode>General</c:formatCode>
                <c:ptCount val="28"/>
                <c:pt idx="0">
                  <c:v>2</c:v>
                </c:pt>
                <c:pt idx="1">
                  <c:v>4</c:v>
                </c:pt>
                <c:pt idx="2">
                  <c:v>9</c:v>
                </c:pt>
                <c:pt idx="3">
                  <c:v>11</c:v>
                </c:pt>
                <c:pt idx="4">
                  <c:v>13</c:v>
                </c:pt>
                <c:pt idx="5">
                  <c:v>16</c:v>
                </c:pt>
                <c:pt idx="6">
                  <c:v>20</c:v>
                </c:pt>
                <c:pt idx="7">
                  <c:v>16</c:v>
                </c:pt>
                <c:pt idx="8">
                  <c:v>11</c:v>
                </c:pt>
                <c:pt idx="9">
                  <c:v>25</c:v>
                </c:pt>
                <c:pt idx="10">
                  <c:v>28</c:v>
                </c:pt>
                <c:pt idx="11">
                  <c:v>29</c:v>
                </c:pt>
                <c:pt idx="12">
                  <c:v>30</c:v>
                </c:pt>
                <c:pt idx="13">
                  <c:v>29</c:v>
                </c:pt>
                <c:pt idx="14">
                  <c:v>31</c:v>
                </c:pt>
                <c:pt idx="15">
                  <c:v>30</c:v>
                </c:pt>
                <c:pt idx="16">
                  <c:v>37</c:v>
                </c:pt>
                <c:pt idx="17">
                  <c:v>25</c:v>
                </c:pt>
                <c:pt idx="18">
                  <c:v>25</c:v>
                </c:pt>
                <c:pt idx="19">
                  <c:v>27</c:v>
                </c:pt>
                <c:pt idx="20">
                  <c:v>21</c:v>
                </c:pt>
                <c:pt idx="21">
                  <c:v>18</c:v>
                </c:pt>
                <c:pt idx="22">
                  <c:v>15</c:v>
                </c:pt>
                <c:pt idx="23">
                  <c:v>9</c:v>
                </c:pt>
                <c:pt idx="24">
                  <c:v>6</c:v>
                </c:pt>
                <c:pt idx="25">
                  <c:v>4</c:v>
                </c:pt>
                <c:pt idx="26">
                  <c:v>1</c:v>
                </c:pt>
                <c:pt idx="27">
                  <c:v>1</c:v>
                </c:pt>
              </c:numCache>
            </c:numRef>
          </c:val>
          <c:extLst>
            <c:ext xmlns:c16="http://schemas.microsoft.com/office/drawing/2014/chart" uri="{C3380CC4-5D6E-409C-BE32-E72D297353CC}">
              <c16:uniqueId val="{00000000-B83B-45C6-9FA0-19455D9A21CA}"/>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Night-time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spPr>
            <a:solidFill>
              <a:srgbClr val="0070C0"/>
            </a:solidFill>
            <a:ln>
              <a:solidFill>
                <a:srgbClr val="0070C0"/>
              </a:solidFill>
            </a:ln>
            <a:effectLst/>
          </c:spPr>
          <c:invertIfNegative val="0"/>
          <c:cat>
            <c:numRef>
              <c:f>'WSP 2024 Cube 3 (E2)'!$X$13:$X$37</c:f>
              <c:numCache>
                <c:formatCode>General</c:formatCode>
                <c:ptCount val="25"/>
                <c:pt idx="0">
                  <c:v>27</c:v>
                </c:pt>
                <c:pt idx="1">
                  <c:v>28</c:v>
                </c:pt>
                <c:pt idx="2">
                  <c:v>29</c:v>
                </c:pt>
                <c:pt idx="3">
                  <c:v>30</c:v>
                </c:pt>
                <c:pt idx="4">
                  <c:v>31</c:v>
                </c:pt>
                <c:pt idx="5">
                  <c:v>32</c:v>
                </c:pt>
                <c:pt idx="6">
                  <c:v>33</c:v>
                </c:pt>
                <c:pt idx="7">
                  <c:v>34</c:v>
                </c:pt>
                <c:pt idx="8">
                  <c:v>35</c:v>
                </c:pt>
                <c:pt idx="9">
                  <c:v>36</c:v>
                </c:pt>
                <c:pt idx="10">
                  <c:v>37</c:v>
                </c:pt>
                <c:pt idx="11">
                  <c:v>38</c:v>
                </c:pt>
                <c:pt idx="12">
                  <c:v>39</c:v>
                </c:pt>
                <c:pt idx="13">
                  <c:v>40</c:v>
                </c:pt>
                <c:pt idx="14">
                  <c:v>41</c:v>
                </c:pt>
                <c:pt idx="15">
                  <c:v>42</c:v>
                </c:pt>
                <c:pt idx="16">
                  <c:v>43</c:v>
                </c:pt>
                <c:pt idx="17">
                  <c:v>44</c:v>
                </c:pt>
                <c:pt idx="18">
                  <c:v>45</c:v>
                </c:pt>
                <c:pt idx="19">
                  <c:v>46</c:v>
                </c:pt>
                <c:pt idx="20">
                  <c:v>47</c:v>
                </c:pt>
                <c:pt idx="21">
                  <c:v>48</c:v>
                </c:pt>
                <c:pt idx="22">
                  <c:v>49</c:v>
                </c:pt>
                <c:pt idx="23">
                  <c:v>50</c:v>
                </c:pt>
                <c:pt idx="24">
                  <c:v>51</c:v>
                </c:pt>
              </c:numCache>
            </c:numRef>
          </c:cat>
          <c:val>
            <c:numRef>
              <c:f>'WSP 2024 Cube 3 (E2)'!$Y$13:$Y$37</c:f>
              <c:numCache>
                <c:formatCode>General</c:formatCode>
                <c:ptCount val="25"/>
                <c:pt idx="0">
                  <c:v>1</c:v>
                </c:pt>
                <c:pt idx="1">
                  <c:v>8</c:v>
                </c:pt>
                <c:pt idx="2">
                  <c:v>48</c:v>
                </c:pt>
                <c:pt idx="3">
                  <c:v>46</c:v>
                </c:pt>
                <c:pt idx="4">
                  <c:v>36</c:v>
                </c:pt>
                <c:pt idx="5">
                  <c:v>23</c:v>
                </c:pt>
                <c:pt idx="6">
                  <c:v>23</c:v>
                </c:pt>
                <c:pt idx="7">
                  <c:v>17</c:v>
                </c:pt>
                <c:pt idx="8">
                  <c:v>17</c:v>
                </c:pt>
                <c:pt idx="9">
                  <c:v>6</c:v>
                </c:pt>
                <c:pt idx="10">
                  <c:v>9</c:v>
                </c:pt>
                <c:pt idx="11">
                  <c:v>3</c:v>
                </c:pt>
                <c:pt idx="12">
                  <c:v>2</c:v>
                </c:pt>
                <c:pt idx="13">
                  <c:v>2</c:v>
                </c:pt>
                <c:pt idx="14">
                  <c:v>3</c:v>
                </c:pt>
                <c:pt idx="15">
                  <c:v>3</c:v>
                </c:pt>
                <c:pt idx="16">
                  <c:v>3</c:v>
                </c:pt>
                <c:pt idx="17">
                  <c:v>1</c:v>
                </c:pt>
                <c:pt idx="18">
                  <c:v>2</c:v>
                </c:pt>
                <c:pt idx="19">
                  <c:v>1</c:v>
                </c:pt>
                <c:pt idx="20">
                  <c:v>0</c:v>
                </c:pt>
                <c:pt idx="21">
                  <c:v>0</c:v>
                </c:pt>
                <c:pt idx="22">
                  <c:v>1</c:v>
                </c:pt>
                <c:pt idx="23">
                  <c:v>0</c:v>
                </c:pt>
                <c:pt idx="24">
                  <c:v>1</c:v>
                </c:pt>
              </c:numCache>
            </c:numRef>
          </c:val>
          <c:extLst>
            <c:ext xmlns:c16="http://schemas.microsoft.com/office/drawing/2014/chart" uri="{C3380CC4-5D6E-409C-BE32-E72D297353CC}">
              <c16:uniqueId val="{00000000-B257-4964-A236-B7B5DA7131B6}"/>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Daytime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tx>
            <c:v>Series 1</c:v>
          </c:tx>
          <c:spPr>
            <a:solidFill>
              <a:srgbClr val="0070C0"/>
            </a:solidFill>
            <a:ln>
              <a:solidFill>
                <a:srgbClr val="0070C0"/>
              </a:solidFill>
            </a:ln>
            <a:effectLst/>
          </c:spPr>
          <c:invertIfNegative val="0"/>
          <c:cat>
            <c:numRef>
              <c:f>'WSP 2024 Cube 2 (E6)'!$U$13:$U$45</c:f>
              <c:numCache>
                <c:formatCode>General</c:formatCode>
                <c:ptCount val="33"/>
                <c:pt idx="0">
                  <c:v>23</c:v>
                </c:pt>
                <c:pt idx="1">
                  <c:v>24</c:v>
                </c:pt>
                <c:pt idx="2">
                  <c:v>25</c:v>
                </c:pt>
                <c:pt idx="3">
                  <c:v>26</c:v>
                </c:pt>
                <c:pt idx="4">
                  <c:v>27</c:v>
                </c:pt>
                <c:pt idx="5">
                  <c:v>28</c:v>
                </c:pt>
                <c:pt idx="6">
                  <c:v>29</c:v>
                </c:pt>
                <c:pt idx="7">
                  <c:v>30</c:v>
                </c:pt>
                <c:pt idx="8">
                  <c:v>31</c:v>
                </c:pt>
                <c:pt idx="9">
                  <c:v>32</c:v>
                </c:pt>
                <c:pt idx="10">
                  <c:v>33</c:v>
                </c:pt>
                <c:pt idx="11">
                  <c:v>34</c:v>
                </c:pt>
                <c:pt idx="12">
                  <c:v>35</c:v>
                </c:pt>
                <c:pt idx="13">
                  <c:v>36</c:v>
                </c:pt>
                <c:pt idx="14">
                  <c:v>37</c:v>
                </c:pt>
                <c:pt idx="15">
                  <c:v>38</c:v>
                </c:pt>
                <c:pt idx="16">
                  <c:v>39</c:v>
                </c:pt>
                <c:pt idx="17">
                  <c:v>40</c:v>
                </c:pt>
                <c:pt idx="18">
                  <c:v>41</c:v>
                </c:pt>
                <c:pt idx="19">
                  <c:v>42</c:v>
                </c:pt>
                <c:pt idx="20">
                  <c:v>43</c:v>
                </c:pt>
                <c:pt idx="21">
                  <c:v>44</c:v>
                </c:pt>
                <c:pt idx="22">
                  <c:v>45</c:v>
                </c:pt>
                <c:pt idx="23">
                  <c:v>46</c:v>
                </c:pt>
                <c:pt idx="24">
                  <c:v>47</c:v>
                </c:pt>
                <c:pt idx="25">
                  <c:v>48</c:v>
                </c:pt>
                <c:pt idx="26">
                  <c:v>49</c:v>
                </c:pt>
                <c:pt idx="27">
                  <c:v>50</c:v>
                </c:pt>
                <c:pt idx="28">
                  <c:v>51</c:v>
                </c:pt>
                <c:pt idx="29">
                  <c:v>52</c:v>
                </c:pt>
                <c:pt idx="30">
                  <c:v>53</c:v>
                </c:pt>
                <c:pt idx="31">
                  <c:v>54</c:v>
                </c:pt>
                <c:pt idx="32">
                  <c:v>55</c:v>
                </c:pt>
              </c:numCache>
            </c:numRef>
          </c:cat>
          <c:val>
            <c:numRef>
              <c:f>'WSP 2024 Cube 2 (E6)'!$V$13:$V$45</c:f>
              <c:numCache>
                <c:formatCode>General</c:formatCode>
                <c:ptCount val="33"/>
                <c:pt idx="0">
                  <c:v>1</c:v>
                </c:pt>
                <c:pt idx="1">
                  <c:v>2</c:v>
                </c:pt>
                <c:pt idx="2">
                  <c:v>3</c:v>
                </c:pt>
                <c:pt idx="3">
                  <c:v>6</c:v>
                </c:pt>
                <c:pt idx="4">
                  <c:v>7</c:v>
                </c:pt>
                <c:pt idx="5">
                  <c:v>6</c:v>
                </c:pt>
                <c:pt idx="6">
                  <c:v>9</c:v>
                </c:pt>
                <c:pt idx="7">
                  <c:v>9</c:v>
                </c:pt>
                <c:pt idx="8">
                  <c:v>21</c:v>
                </c:pt>
                <c:pt idx="9">
                  <c:v>33</c:v>
                </c:pt>
                <c:pt idx="10">
                  <c:v>29</c:v>
                </c:pt>
                <c:pt idx="11">
                  <c:v>38</c:v>
                </c:pt>
                <c:pt idx="12">
                  <c:v>36</c:v>
                </c:pt>
                <c:pt idx="13">
                  <c:v>38</c:v>
                </c:pt>
                <c:pt idx="14">
                  <c:v>42</c:v>
                </c:pt>
                <c:pt idx="15">
                  <c:v>26</c:v>
                </c:pt>
                <c:pt idx="16">
                  <c:v>22</c:v>
                </c:pt>
                <c:pt idx="17">
                  <c:v>24</c:v>
                </c:pt>
                <c:pt idx="18">
                  <c:v>24</c:v>
                </c:pt>
                <c:pt idx="19">
                  <c:v>13</c:v>
                </c:pt>
                <c:pt idx="20">
                  <c:v>13</c:v>
                </c:pt>
                <c:pt idx="21">
                  <c:v>15</c:v>
                </c:pt>
                <c:pt idx="22">
                  <c:v>12</c:v>
                </c:pt>
                <c:pt idx="23">
                  <c:v>9</c:v>
                </c:pt>
                <c:pt idx="24">
                  <c:v>10</c:v>
                </c:pt>
                <c:pt idx="25">
                  <c:v>18</c:v>
                </c:pt>
                <c:pt idx="26">
                  <c:v>10</c:v>
                </c:pt>
                <c:pt idx="27">
                  <c:v>10</c:v>
                </c:pt>
                <c:pt idx="28">
                  <c:v>6</c:v>
                </c:pt>
                <c:pt idx="29">
                  <c:v>2</c:v>
                </c:pt>
                <c:pt idx="30">
                  <c:v>0</c:v>
                </c:pt>
                <c:pt idx="31">
                  <c:v>1</c:v>
                </c:pt>
                <c:pt idx="32">
                  <c:v>1</c:v>
                </c:pt>
              </c:numCache>
            </c:numRef>
          </c:val>
          <c:extLst>
            <c:ext xmlns:c16="http://schemas.microsoft.com/office/drawing/2014/chart" uri="{C3380CC4-5D6E-409C-BE32-E72D297353CC}">
              <c16:uniqueId val="{00000000-EDF5-473A-82E7-E6F12CB0EFE2}"/>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solidFill>
                  <a:schemeClr val="tx1"/>
                </a:solidFill>
              </a:rPr>
              <a:t>Locaiton D - Night-time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spPr>
            <a:solidFill>
              <a:srgbClr val="0070C0"/>
            </a:solidFill>
            <a:ln>
              <a:solidFill>
                <a:srgbClr val="0070C0"/>
              </a:solidFill>
            </a:ln>
            <a:effectLst/>
          </c:spPr>
          <c:invertIfNegative val="0"/>
          <c:cat>
            <c:numRef>
              <c:f>'WSP 2024 Cube 2 (E6)'!$X$13:$X$42</c:f>
              <c:numCache>
                <c:formatCode>General</c:formatCode>
                <c:ptCount val="30"/>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numCache>
            </c:numRef>
          </c:cat>
          <c:val>
            <c:numRef>
              <c:f>'WSP 2024 Cube 2 (E6)'!$Y$13:$Y$42</c:f>
              <c:numCache>
                <c:formatCode>General</c:formatCode>
                <c:ptCount val="30"/>
                <c:pt idx="0">
                  <c:v>3</c:v>
                </c:pt>
                <c:pt idx="1">
                  <c:v>10</c:v>
                </c:pt>
                <c:pt idx="2">
                  <c:v>18</c:v>
                </c:pt>
                <c:pt idx="3">
                  <c:v>27</c:v>
                </c:pt>
                <c:pt idx="4">
                  <c:v>19</c:v>
                </c:pt>
                <c:pt idx="5">
                  <c:v>12</c:v>
                </c:pt>
                <c:pt idx="6">
                  <c:v>11</c:v>
                </c:pt>
                <c:pt idx="7">
                  <c:v>13</c:v>
                </c:pt>
                <c:pt idx="8">
                  <c:v>16</c:v>
                </c:pt>
                <c:pt idx="9">
                  <c:v>10</c:v>
                </c:pt>
                <c:pt idx="10">
                  <c:v>6</c:v>
                </c:pt>
                <c:pt idx="11">
                  <c:v>11</c:v>
                </c:pt>
                <c:pt idx="12">
                  <c:v>9</c:v>
                </c:pt>
                <c:pt idx="13">
                  <c:v>10</c:v>
                </c:pt>
                <c:pt idx="14">
                  <c:v>8</c:v>
                </c:pt>
                <c:pt idx="15">
                  <c:v>14</c:v>
                </c:pt>
                <c:pt idx="16">
                  <c:v>15</c:v>
                </c:pt>
                <c:pt idx="17">
                  <c:v>1</c:v>
                </c:pt>
                <c:pt idx="18">
                  <c:v>10</c:v>
                </c:pt>
                <c:pt idx="19">
                  <c:v>10</c:v>
                </c:pt>
                <c:pt idx="20">
                  <c:v>5</c:v>
                </c:pt>
                <c:pt idx="21">
                  <c:v>4</c:v>
                </c:pt>
                <c:pt idx="22">
                  <c:v>5</c:v>
                </c:pt>
                <c:pt idx="23">
                  <c:v>5</c:v>
                </c:pt>
                <c:pt idx="24">
                  <c:v>1</c:v>
                </c:pt>
                <c:pt idx="25">
                  <c:v>2</c:v>
                </c:pt>
                <c:pt idx="26">
                  <c:v>0</c:v>
                </c:pt>
                <c:pt idx="27">
                  <c:v>0</c:v>
                </c:pt>
                <c:pt idx="28">
                  <c:v>0</c:v>
                </c:pt>
                <c:pt idx="29">
                  <c:v>1</c:v>
                </c:pt>
              </c:numCache>
            </c:numRef>
          </c:val>
          <c:extLst>
            <c:ext xmlns:c16="http://schemas.microsoft.com/office/drawing/2014/chart" uri="{C3380CC4-5D6E-409C-BE32-E72D297353CC}">
              <c16:uniqueId val="{00000000-748F-4B3A-88D6-8FDC334EF4DA}"/>
            </c:ext>
          </c:extLst>
        </c:ser>
        <c:dLbls>
          <c:showLegendKey val="0"/>
          <c:showVal val="0"/>
          <c:showCatName val="0"/>
          <c:showSerName val="0"/>
          <c:showPercent val="0"/>
          <c:showBubbleSize val="0"/>
        </c:dLbls>
        <c:gapWidth val="219"/>
        <c:overlap val="-27"/>
        <c:axId val="1370352240"/>
        <c:axId val="1370350320"/>
      </c:barChart>
      <c:catAx>
        <c:axId val="1370352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Measured</a:t>
                </a:r>
                <a:r>
                  <a:rPr lang="en-GB" baseline="0">
                    <a:solidFill>
                      <a:schemeClr val="tx1"/>
                    </a:solidFill>
                  </a:rPr>
                  <a:t> Background Sound Level L</a:t>
                </a:r>
                <a:r>
                  <a:rPr lang="en-GB" baseline="-25000">
                    <a:solidFill>
                      <a:schemeClr val="tx1"/>
                    </a:solidFill>
                  </a:rPr>
                  <a:t>A90,15mins</a:t>
                </a:r>
                <a:r>
                  <a:rPr lang="en-GB" baseline="0">
                    <a:solidFill>
                      <a:schemeClr val="tx1"/>
                    </a:solidFill>
                  </a:rPr>
                  <a:t> (dB(A))</a:t>
                </a:r>
                <a:endParaRPr lang="en-GB">
                  <a:solidFill>
                    <a:schemeClr val="tx1"/>
                  </a:solidFill>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0320"/>
        <c:crosses val="autoZero"/>
        <c:auto val="1"/>
        <c:lblAlgn val="ctr"/>
        <c:lblOffset val="100"/>
        <c:noMultiLvlLbl val="0"/>
      </c:catAx>
      <c:valAx>
        <c:axId val="137035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solidFill>
                      <a:schemeClr val="tx1"/>
                    </a:solidFill>
                  </a:rPr>
                  <a:t>No.</a:t>
                </a:r>
                <a:r>
                  <a:rPr lang="en-GB" baseline="0">
                    <a:solidFill>
                      <a:schemeClr val="tx1"/>
                    </a:solidFill>
                  </a:rPr>
                  <a:t> of Occurances</a:t>
                </a:r>
                <a:endParaRPr lang="en-GB">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370352240"/>
        <c:crosses val="autoZero"/>
        <c:crossBetween val="between"/>
      </c:valAx>
      <c:spPr>
        <a:noFill/>
        <a:ln>
          <a:solidFill>
            <a:schemeClr val="tx1"/>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169171368200693E-2"/>
          <c:y val="6.0298228834518769E-2"/>
          <c:w val="0.85417493139691558"/>
          <c:h val="0.66352516298937658"/>
        </c:manualLayout>
      </c:layout>
      <c:scatterChart>
        <c:scatterStyle val="smoothMarker"/>
        <c:varyColors val="0"/>
        <c:ser>
          <c:idx val="0"/>
          <c:order val="0"/>
          <c:tx>
            <c:v>Wind Speed</c:v>
          </c:tx>
          <c:spPr>
            <a:ln w="28575" cap="rnd">
              <a:solidFill>
                <a:schemeClr val="accent1"/>
              </a:solidFill>
              <a:round/>
            </a:ln>
            <a:effectLst/>
          </c:spPr>
          <c:marker>
            <c:symbol val="none"/>
          </c:marker>
          <c:xVal>
            <c:numRef>
              <c:f>'WSP 2024 Weather Data 15 mins'!$A$59:$A$674</c:f>
              <c:numCache>
                <c:formatCode>m/d/yyyy\ h:mm</c:formatCode>
                <c:ptCount val="616"/>
                <c:pt idx="0">
                  <c:v>45427.583333333336</c:v>
                </c:pt>
                <c:pt idx="1">
                  <c:v>45427.59375</c:v>
                </c:pt>
                <c:pt idx="2">
                  <c:v>45427.604166666664</c:v>
                </c:pt>
                <c:pt idx="3">
                  <c:v>45427.614583333336</c:v>
                </c:pt>
                <c:pt idx="4">
                  <c:v>45427.625</c:v>
                </c:pt>
                <c:pt idx="5">
                  <c:v>45427.635416666664</c:v>
                </c:pt>
                <c:pt idx="6">
                  <c:v>45427.645833333336</c:v>
                </c:pt>
                <c:pt idx="7">
                  <c:v>45427.65625</c:v>
                </c:pt>
                <c:pt idx="8">
                  <c:v>45427.666666666664</c:v>
                </c:pt>
                <c:pt idx="9">
                  <c:v>45427.677083333336</c:v>
                </c:pt>
                <c:pt idx="10">
                  <c:v>45427.6875</c:v>
                </c:pt>
                <c:pt idx="11">
                  <c:v>45427.697916666664</c:v>
                </c:pt>
                <c:pt idx="12">
                  <c:v>45427.708333333336</c:v>
                </c:pt>
                <c:pt idx="13">
                  <c:v>45427.71875</c:v>
                </c:pt>
                <c:pt idx="14">
                  <c:v>45427.729166666664</c:v>
                </c:pt>
                <c:pt idx="15">
                  <c:v>45427.739583333336</c:v>
                </c:pt>
                <c:pt idx="16">
                  <c:v>45427.75</c:v>
                </c:pt>
                <c:pt idx="17">
                  <c:v>45427.760416666664</c:v>
                </c:pt>
                <c:pt idx="18">
                  <c:v>45427.770833333336</c:v>
                </c:pt>
                <c:pt idx="19">
                  <c:v>45427.78125</c:v>
                </c:pt>
                <c:pt idx="20">
                  <c:v>45427.791666666664</c:v>
                </c:pt>
                <c:pt idx="21">
                  <c:v>45427.802083333336</c:v>
                </c:pt>
                <c:pt idx="22">
                  <c:v>45427.8125</c:v>
                </c:pt>
                <c:pt idx="23">
                  <c:v>45427.822916666664</c:v>
                </c:pt>
                <c:pt idx="24">
                  <c:v>45427.833333333336</c:v>
                </c:pt>
                <c:pt idx="25">
                  <c:v>45427.84375</c:v>
                </c:pt>
                <c:pt idx="26">
                  <c:v>45427.854166666664</c:v>
                </c:pt>
                <c:pt idx="27">
                  <c:v>45427.864583333336</c:v>
                </c:pt>
                <c:pt idx="28">
                  <c:v>45427.875</c:v>
                </c:pt>
                <c:pt idx="29">
                  <c:v>45427.885416666664</c:v>
                </c:pt>
                <c:pt idx="30">
                  <c:v>45427.895833333336</c:v>
                </c:pt>
                <c:pt idx="31">
                  <c:v>45427.90625</c:v>
                </c:pt>
                <c:pt idx="32">
                  <c:v>45427.916666666664</c:v>
                </c:pt>
                <c:pt idx="33">
                  <c:v>45427.927083333336</c:v>
                </c:pt>
                <c:pt idx="34">
                  <c:v>45427.9375</c:v>
                </c:pt>
                <c:pt idx="35">
                  <c:v>45427.947916666664</c:v>
                </c:pt>
                <c:pt idx="36">
                  <c:v>45427.958333333336</c:v>
                </c:pt>
                <c:pt idx="37">
                  <c:v>45427.96875</c:v>
                </c:pt>
                <c:pt idx="38">
                  <c:v>45427.979166666664</c:v>
                </c:pt>
                <c:pt idx="39">
                  <c:v>45427.989583333336</c:v>
                </c:pt>
                <c:pt idx="40">
                  <c:v>45428</c:v>
                </c:pt>
                <c:pt idx="41">
                  <c:v>45428.010416666664</c:v>
                </c:pt>
                <c:pt idx="42">
                  <c:v>45428.020833333336</c:v>
                </c:pt>
                <c:pt idx="43">
                  <c:v>45428.03125</c:v>
                </c:pt>
                <c:pt idx="44">
                  <c:v>45428.041666666664</c:v>
                </c:pt>
                <c:pt idx="45">
                  <c:v>45428.052083333336</c:v>
                </c:pt>
                <c:pt idx="46">
                  <c:v>45428.0625</c:v>
                </c:pt>
                <c:pt idx="47">
                  <c:v>45428.072916666664</c:v>
                </c:pt>
                <c:pt idx="48">
                  <c:v>45428.083333333336</c:v>
                </c:pt>
                <c:pt idx="49">
                  <c:v>45428.09375</c:v>
                </c:pt>
                <c:pt idx="50">
                  <c:v>45428.104166666664</c:v>
                </c:pt>
                <c:pt idx="51">
                  <c:v>45428.114583333336</c:v>
                </c:pt>
                <c:pt idx="52">
                  <c:v>45428.125</c:v>
                </c:pt>
                <c:pt idx="53">
                  <c:v>45428.135416666664</c:v>
                </c:pt>
                <c:pt idx="54">
                  <c:v>45428.145833333336</c:v>
                </c:pt>
                <c:pt idx="55">
                  <c:v>45428.15625</c:v>
                </c:pt>
                <c:pt idx="56">
                  <c:v>45428.166666666664</c:v>
                </c:pt>
                <c:pt idx="57">
                  <c:v>45428.177083333336</c:v>
                </c:pt>
                <c:pt idx="58">
                  <c:v>45428.1875</c:v>
                </c:pt>
                <c:pt idx="59">
                  <c:v>45428.197916666664</c:v>
                </c:pt>
                <c:pt idx="60">
                  <c:v>45428.208333333336</c:v>
                </c:pt>
                <c:pt idx="61">
                  <c:v>45428.21875</c:v>
                </c:pt>
                <c:pt idx="62">
                  <c:v>45428.229166666664</c:v>
                </c:pt>
                <c:pt idx="63">
                  <c:v>45428.239583333336</c:v>
                </c:pt>
                <c:pt idx="64">
                  <c:v>45428.25</c:v>
                </c:pt>
                <c:pt idx="65">
                  <c:v>45428.260416666664</c:v>
                </c:pt>
                <c:pt idx="66">
                  <c:v>45428.270833333336</c:v>
                </c:pt>
                <c:pt idx="67">
                  <c:v>45428.28125</c:v>
                </c:pt>
                <c:pt idx="68">
                  <c:v>45428.291666666664</c:v>
                </c:pt>
                <c:pt idx="69">
                  <c:v>45428.302083333336</c:v>
                </c:pt>
                <c:pt idx="70">
                  <c:v>45428.3125</c:v>
                </c:pt>
                <c:pt idx="71">
                  <c:v>45428.322916666664</c:v>
                </c:pt>
                <c:pt idx="72">
                  <c:v>45428.333333333336</c:v>
                </c:pt>
                <c:pt idx="73">
                  <c:v>45428.34375</c:v>
                </c:pt>
                <c:pt idx="74">
                  <c:v>45428.354166666664</c:v>
                </c:pt>
                <c:pt idx="75">
                  <c:v>45428.364583333336</c:v>
                </c:pt>
                <c:pt idx="76">
                  <c:v>45428.375</c:v>
                </c:pt>
                <c:pt idx="77">
                  <c:v>45428.385416666664</c:v>
                </c:pt>
                <c:pt idx="78">
                  <c:v>45428.395833333336</c:v>
                </c:pt>
                <c:pt idx="79">
                  <c:v>45428.40625</c:v>
                </c:pt>
                <c:pt idx="80">
                  <c:v>45428.416666666664</c:v>
                </c:pt>
                <c:pt idx="81">
                  <c:v>45428.427083333336</c:v>
                </c:pt>
                <c:pt idx="82">
                  <c:v>45428.4375</c:v>
                </c:pt>
                <c:pt idx="83">
                  <c:v>45428.447916666664</c:v>
                </c:pt>
                <c:pt idx="84">
                  <c:v>45428.458333333336</c:v>
                </c:pt>
                <c:pt idx="85">
                  <c:v>45428.46875</c:v>
                </c:pt>
                <c:pt idx="86">
                  <c:v>45428.479166666664</c:v>
                </c:pt>
                <c:pt idx="87">
                  <c:v>45428.489583333336</c:v>
                </c:pt>
                <c:pt idx="88">
                  <c:v>45428.5</c:v>
                </c:pt>
                <c:pt idx="89">
                  <c:v>45428.510416666664</c:v>
                </c:pt>
                <c:pt idx="90">
                  <c:v>45428.520833333336</c:v>
                </c:pt>
                <c:pt idx="91">
                  <c:v>45428.53125</c:v>
                </c:pt>
                <c:pt idx="92">
                  <c:v>45428.541666666664</c:v>
                </c:pt>
                <c:pt idx="93">
                  <c:v>45428.552083333336</c:v>
                </c:pt>
                <c:pt idx="94">
                  <c:v>45428.5625</c:v>
                </c:pt>
                <c:pt idx="95">
                  <c:v>45428.572916666664</c:v>
                </c:pt>
                <c:pt idx="96">
                  <c:v>45428.583333333336</c:v>
                </c:pt>
                <c:pt idx="97">
                  <c:v>45428.59375</c:v>
                </c:pt>
                <c:pt idx="98">
                  <c:v>45428.604166666664</c:v>
                </c:pt>
                <c:pt idx="99">
                  <c:v>45428.614583333336</c:v>
                </c:pt>
                <c:pt idx="100">
                  <c:v>45428.625</c:v>
                </c:pt>
                <c:pt idx="101">
                  <c:v>45428.635416666664</c:v>
                </c:pt>
                <c:pt idx="102">
                  <c:v>45428.645833333336</c:v>
                </c:pt>
                <c:pt idx="103">
                  <c:v>45428.65625</c:v>
                </c:pt>
                <c:pt idx="104">
                  <c:v>45428.666666666664</c:v>
                </c:pt>
                <c:pt idx="105">
                  <c:v>45428.677083333336</c:v>
                </c:pt>
                <c:pt idx="106">
                  <c:v>45428.6875</c:v>
                </c:pt>
                <c:pt idx="107">
                  <c:v>45428.697916666664</c:v>
                </c:pt>
                <c:pt idx="108">
                  <c:v>45428.708333333336</c:v>
                </c:pt>
                <c:pt idx="109">
                  <c:v>45428.71875</c:v>
                </c:pt>
                <c:pt idx="110">
                  <c:v>45428.729166666664</c:v>
                </c:pt>
                <c:pt idx="111">
                  <c:v>45428.739583333336</c:v>
                </c:pt>
                <c:pt idx="112">
                  <c:v>45428.75</c:v>
                </c:pt>
                <c:pt idx="113">
                  <c:v>45428.760416666664</c:v>
                </c:pt>
                <c:pt idx="114">
                  <c:v>45428.770833333336</c:v>
                </c:pt>
                <c:pt idx="115">
                  <c:v>45428.78125</c:v>
                </c:pt>
                <c:pt idx="116">
                  <c:v>45428.791666666664</c:v>
                </c:pt>
                <c:pt idx="117">
                  <c:v>45428.802083333336</c:v>
                </c:pt>
                <c:pt idx="118">
                  <c:v>45428.8125</c:v>
                </c:pt>
                <c:pt idx="119">
                  <c:v>45428.822916666664</c:v>
                </c:pt>
                <c:pt idx="120">
                  <c:v>45428.833333333336</c:v>
                </c:pt>
                <c:pt idx="121">
                  <c:v>45428.84375</c:v>
                </c:pt>
                <c:pt idx="122">
                  <c:v>45428.854166666664</c:v>
                </c:pt>
                <c:pt idx="123">
                  <c:v>45428.864583333336</c:v>
                </c:pt>
                <c:pt idx="124">
                  <c:v>45428.875</c:v>
                </c:pt>
                <c:pt idx="125">
                  <c:v>45428.885416666664</c:v>
                </c:pt>
                <c:pt idx="126">
                  <c:v>45428.895833333336</c:v>
                </c:pt>
                <c:pt idx="127">
                  <c:v>45428.90625</c:v>
                </c:pt>
                <c:pt idx="128">
                  <c:v>45428.916666666664</c:v>
                </c:pt>
                <c:pt idx="129">
                  <c:v>45428.927083333336</c:v>
                </c:pt>
                <c:pt idx="130">
                  <c:v>45428.9375</c:v>
                </c:pt>
                <c:pt idx="131">
                  <c:v>45428.947916666664</c:v>
                </c:pt>
                <c:pt idx="132">
                  <c:v>45428.958333333336</c:v>
                </c:pt>
                <c:pt idx="133">
                  <c:v>45428.96875</c:v>
                </c:pt>
                <c:pt idx="134">
                  <c:v>45428.979166666664</c:v>
                </c:pt>
                <c:pt idx="135">
                  <c:v>45428.989583333336</c:v>
                </c:pt>
                <c:pt idx="136">
                  <c:v>45429</c:v>
                </c:pt>
                <c:pt idx="137">
                  <c:v>45429.010416666664</c:v>
                </c:pt>
                <c:pt idx="138">
                  <c:v>45429.020833333336</c:v>
                </c:pt>
                <c:pt idx="139">
                  <c:v>45429.03125</c:v>
                </c:pt>
                <c:pt idx="140">
                  <c:v>45429.041666666664</c:v>
                </c:pt>
                <c:pt idx="141">
                  <c:v>45429.052083333336</c:v>
                </c:pt>
                <c:pt idx="142">
                  <c:v>45429.0625</c:v>
                </c:pt>
                <c:pt idx="143">
                  <c:v>45429.072916666664</c:v>
                </c:pt>
                <c:pt idx="144">
                  <c:v>45429.083333333336</c:v>
                </c:pt>
                <c:pt idx="145">
                  <c:v>45429.09375</c:v>
                </c:pt>
                <c:pt idx="146">
                  <c:v>45429.104166666664</c:v>
                </c:pt>
                <c:pt idx="147">
                  <c:v>45429.114583333336</c:v>
                </c:pt>
                <c:pt idx="148">
                  <c:v>45429.125</c:v>
                </c:pt>
                <c:pt idx="149">
                  <c:v>45429.135416666664</c:v>
                </c:pt>
                <c:pt idx="150">
                  <c:v>45429.145833333336</c:v>
                </c:pt>
                <c:pt idx="151">
                  <c:v>45429.15625</c:v>
                </c:pt>
                <c:pt idx="152">
                  <c:v>45429.166666666664</c:v>
                </c:pt>
                <c:pt idx="153">
                  <c:v>45429.177083333336</c:v>
                </c:pt>
                <c:pt idx="154">
                  <c:v>45429.1875</c:v>
                </c:pt>
                <c:pt idx="155">
                  <c:v>45429.197916666664</c:v>
                </c:pt>
                <c:pt idx="156">
                  <c:v>45429.208333333336</c:v>
                </c:pt>
                <c:pt idx="157">
                  <c:v>45429.21875</c:v>
                </c:pt>
                <c:pt idx="158">
                  <c:v>45429.229166666664</c:v>
                </c:pt>
                <c:pt idx="159">
                  <c:v>45429.239583333336</c:v>
                </c:pt>
                <c:pt idx="160">
                  <c:v>45429.25</c:v>
                </c:pt>
                <c:pt idx="161">
                  <c:v>45429.260416666664</c:v>
                </c:pt>
                <c:pt idx="162">
                  <c:v>45429.270833333336</c:v>
                </c:pt>
                <c:pt idx="163">
                  <c:v>45429.28125</c:v>
                </c:pt>
                <c:pt idx="164">
                  <c:v>45429.291666666664</c:v>
                </c:pt>
                <c:pt idx="165">
                  <c:v>45429.302083333336</c:v>
                </c:pt>
                <c:pt idx="166">
                  <c:v>45429.3125</c:v>
                </c:pt>
                <c:pt idx="167">
                  <c:v>45429.322916666664</c:v>
                </c:pt>
                <c:pt idx="168">
                  <c:v>45429.333333333336</c:v>
                </c:pt>
                <c:pt idx="169">
                  <c:v>45429.34375</c:v>
                </c:pt>
                <c:pt idx="170">
                  <c:v>45429.354166666664</c:v>
                </c:pt>
                <c:pt idx="171">
                  <c:v>45429.364583333336</c:v>
                </c:pt>
                <c:pt idx="172">
                  <c:v>45429.375</c:v>
                </c:pt>
                <c:pt idx="173">
                  <c:v>45429.385416666664</c:v>
                </c:pt>
                <c:pt idx="174">
                  <c:v>45429.395833333336</c:v>
                </c:pt>
                <c:pt idx="175">
                  <c:v>45429.40625</c:v>
                </c:pt>
                <c:pt idx="176">
                  <c:v>45429.416666666664</c:v>
                </c:pt>
                <c:pt idx="177">
                  <c:v>45429.427083333336</c:v>
                </c:pt>
                <c:pt idx="178">
                  <c:v>45429.4375</c:v>
                </c:pt>
                <c:pt idx="179">
                  <c:v>45429.447916666664</c:v>
                </c:pt>
                <c:pt idx="180">
                  <c:v>45429.458333333336</c:v>
                </c:pt>
                <c:pt idx="181">
                  <c:v>45429.46875</c:v>
                </c:pt>
                <c:pt idx="182">
                  <c:v>45429.479166666664</c:v>
                </c:pt>
                <c:pt idx="183">
                  <c:v>45429.489583333336</c:v>
                </c:pt>
                <c:pt idx="184">
                  <c:v>45429.5</c:v>
                </c:pt>
                <c:pt idx="185">
                  <c:v>45429.510416666664</c:v>
                </c:pt>
                <c:pt idx="186">
                  <c:v>45429.520833333336</c:v>
                </c:pt>
                <c:pt idx="187">
                  <c:v>45429.53125</c:v>
                </c:pt>
                <c:pt idx="188">
                  <c:v>45429.541666666664</c:v>
                </c:pt>
                <c:pt idx="189">
                  <c:v>45429.552083333336</c:v>
                </c:pt>
                <c:pt idx="190">
                  <c:v>45429.5625</c:v>
                </c:pt>
                <c:pt idx="191">
                  <c:v>45429.572916666664</c:v>
                </c:pt>
                <c:pt idx="192">
                  <c:v>45429.583333333336</c:v>
                </c:pt>
                <c:pt idx="193">
                  <c:v>45429.59375</c:v>
                </c:pt>
                <c:pt idx="194">
                  <c:v>45429.604166666664</c:v>
                </c:pt>
                <c:pt idx="195">
                  <c:v>45429.614583333336</c:v>
                </c:pt>
                <c:pt idx="196">
                  <c:v>45429.625</c:v>
                </c:pt>
                <c:pt idx="197">
                  <c:v>45429.635416666664</c:v>
                </c:pt>
                <c:pt idx="198">
                  <c:v>45429.645833333336</c:v>
                </c:pt>
                <c:pt idx="199">
                  <c:v>45429.65625</c:v>
                </c:pt>
                <c:pt idx="200">
                  <c:v>45429.666666666664</c:v>
                </c:pt>
                <c:pt idx="201">
                  <c:v>45429.677083333336</c:v>
                </c:pt>
                <c:pt idx="202">
                  <c:v>45429.6875</c:v>
                </c:pt>
                <c:pt idx="203">
                  <c:v>45429.697916666664</c:v>
                </c:pt>
                <c:pt idx="204">
                  <c:v>45429.708333333336</c:v>
                </c:pt>
                <c:pt idx="205">
                  <c:v>45429.71875</c:v>
                </c:pt>
                <c:pt idx="206">
                  <c:v>45429.729166666664</c:v>
                </c:pt>
                <c:pt idx="207">
                  <c:v>45429.739583333336</c:v>
                </c:pt>
                <c:pt idx="208">
                  <c:v>45429.75</c:v>
                </c:pt>
                <c:pt idx="209">
                  <c:v>45429.760416666664</c:v>
                </c:pt>
                <c:pt idx="210">
                  <c:v>45429.770833333336</c:v>
                </c:pt>
                <c:pt idx="211">
                  <c:v>45429.78125</c:v>
                </c:pt>
                <c:pt idx="212">
                  <c:v>45429.791666666664</c:v>
                </c:pt>
                <c:pt idx="213">
                  <c:v>45429.802083333336</c:v>
                </c:pt>
                <c:pt idx="214">
                  <c:v>45429.8125</c:v>
                </c:pt>
                <c:pt idx="215">
                  <c:v>45429.822916666664</c:v>
                </c:pt>
                <c:pt idx="216">
                  <c:v>45429.833333333336</c:v>
                </c:pt>
                <c:pt idx="217">
                  <c:v>45429.84375</c:v>
                </c:pt>
                <c:pt idx="218">
                  <c:v>45429.854166666664</c:v>
                </c:pt>
                <c:pt idx="219">
                  <c:v>45429.864583333336</c:v>
                </c:pt>
                <c:pt idx="220">
                  <c:v>45429.875</c:v>
                </c:pt>
                <c:pt idx="221">
                  <c:v>45429.885416666664</c:v>
                </c:pt>
                <c:pt idx="222">
                  <c:v>45429.895833333336</c:v>
                </c:pt>
                <c:pt idx="223">
                  <c:v>45429.90625</c:v>
                </c:pt>
                <c:pt idx="224">
                  <c:v>45429.916666666664</c:v>
                </c:pt>
                <c:pt idx="225">
                  <c:v>45429.927083333336</c:v>
                </c:pt>
                <c:pt idx="226">
                  <c:v>45429.9375</c:v>
                </c:pt>
                <c:pt idx="227">
                  <c:v>45429.947916666664</c:v>
                </c:pt>
                <c:pt idx="228">
                  <c:v>45429.958333333336</c:v>
                </c:pt>
                <c:pt idx="229">
                  <c:v>45429.96875</c:v>
                </c:pt>
                <c:pt idx="230">
                  <c:v>45429.979166666664</c:v>
                </c:pt>
                <c:pt idx="231">
                  <c:v>45429.989583333336</c:v>
                </c:pt>
                <c:pt idx="232">
                  <c:v>45430</c:v>
                </c:pt>
                <c:pt idx="233">
                  <c:v>45430.010416666664</c:v>
                </c:pt>
                <c:pt idx="234">
                  <c:v>45430.020833333336</c:v>
                </c:pt>
                <c:pt idx="235">
                  <c:v>45430.03125</c:v>
                </c:pt>
                <c:pt idx="236">
                  <c:v>45430.041666666664</c:v>
                </c:pt>
                <c:pt idx="237">
                  <c:v>45430.052083333336</c:v>
                </c:pt>
                <c:pt idx="238">
                  <c:v>45430.0625</c:v>
                </c:pt>
                <c:pt idx="239">
                  <c:v>45430.072916666664</c:v>
                </c:pt>
                <c:pt idx="240">
                  <c:v>45430.083333333336</c:v>
                </c:pt>
                <c:pt idx="241">
                  <c:v>45430.09375</c:v>
                </c:pt>
                <c:pt idx="242">
                  <c:v>45430.104166666664</c:v>
                </c:pt>
                <c:pt idx="243">
                  <c:v>45430.114583333336</c:v>
                </c:pt>
                <c:pt idx="244">
                  <c:v>45430.125</c:v>
                </c:pt>
                <c:pt idx="245">
                  <c:v>45430.135416666664</c:v>
                </c:pt>
                <c:pt idx="246">
                  <c:v>45430.145833333336</c:v>
                </c:pt>
                <c:pt idx="247">
                  <c:v>45430.15625</c:v>
                </c:pt>
                <c:pt idx="248">
                  <c:v>45430.166666666664</c:v>
                </c:pt>
                <c:pt idx="249">
                  <c:v>45430.177083333336</c:v>
                </c:pt>
                <c:pt idx="250">
                  <c:v>45430.1875</c:v>
                </c:pt>
                <c:pt idx="251">
                  <c:v>45430.197916666664</c:v>
                </c:pt>
                <c:pt idx="252">
                  <c:v>45430.208333333336</c:v>
                </c:pt>
                <c:pt idx="253">
                  <c:v>45430.21875</c:v>
                </c:pt>
                <c:pt idx="254">
                  <c:v>45430.229166666664</c:v>
                </c:pt>
                <c:pt idx="255">
                  <c:v>45430.239583333336</c:v>
                </c:pt>
                <c:pt idx="256">
                  <c:v>45430.25</c:v>
                </c:pt>
                <c:pt idx="257">
                  <c:v>45430.260416666664</c:v>
                </c:pt>
                <c:pt idx="258">
                  <c:v>45430.270833333336</c:v>
                </c:pt>
                <c:pt idx="259">
                  <c:v>45430.28125</c:v>
                </c:pt>
                <c:pt idx="260">
                  <c:v>45430.291666666664</c:v>
                </c:pt>
                <c:pt idx="261">
                  <c:v>45430.302083333336</c:v>
                </c:pt>
                <c:pt idx="262">
                  <c:v>45430.3125</c:v>
                </c:pt>
                <c:pt idx="263">
                  <c:v>45430.322916666664</c:v>
                </c:pt>
                <c:pt idx="264">
                  <c:v>45430.333333333336</c:v>
                </c:pt>
                <c:pt idx="265">
                  <c:v>45430.34375</c:v>
                </c:pt>
                <c:pt idx="266">
                  <c:v>45430.354166666664</c:v>
                </c:pt>
                <c:pt idx="267">
                  <c:v>45430.364583333336</c:v>
                </c:pt>
                <c:pt idx="268">
                  <c:v>45430.375</c:v>
                </c:pt>
                <c:pt idx="269">
                  <c:v>45430.385416666664</c:v>
                </c:pt>
                <c:pt idx="270">
                  <c:v>45430.395833333336</c:v>
                </c:pt>
                <c:pt idx="271">
                  <c:v>45430.40625</c:v>
                </c:pt>
                <c:pt idx="272">
                  <c:v>45430.416666666664</c:v>
                </c:pt>
                <c:pt idx="273">
                  <c:v>45430.427083333336</c:v>
                </c:pt>
                <c:pt idx="274">
                  <c:v>45430.4375</c:v>
                </c:pt>
                <c:pt idx="275">
                  <c:v>45430.447916666664</c:v>
                </c:pt>
                <c:pt idx="276">
                  <c:v>45430.458333333336</c:v>
                </c:pt>
                <c:pt idx="277">
                  <c:v>45430.46875</c:v>
                </c:pt>
                <c:pt idx="278">
                  <c:v>45430.479166666664</c:v>
                </c:pt>
                <c:pt idx="279">
                  <c:v>45430.489583333336</c:v>
                </c:pt>
                <c:pt idx="280">
                  <c:v>45430.5</c:v>
                </c:pt>
                <c:pt idx="281">
                  <c:v>45430.510416666664</c:v>
                </c:pt>
                <c:pt idx="282">
                  <c:v>45430.520833333336</c:v>
                </c:pt>
                <c:pt idx="283">
                  <c:v>45430.53125</c:v>
                </c:pt>
                <c:pt idx="284">
                  <c:v>45430.541666666664</c:v>
                </c:pt>
                <c:pt idx="285">
                  <c:v>45430.552083333336</c:v>
                </c:pt>
                <c:pt idx="286">
                  <c:v>45430.5625</c:v>
                </c:pt>
                <c:pt idx="287">
                  <c:v>45430.572916666664</c:v>
                </c:pt>
                <c:pt idx="288">
                  <c:v>45430.583333333336</c:v>
                </c:pt>
                <c:pt idx="289">
                  <c:v>45430.59375</c:v>
                </c:pt>
                <c:pt idx="290">
                  <c:v>45430.604166666664</c:v>
                </c:pt>
                <c:pt idx="291">
                  <c:v>45430.614583333336</c:v>
                </c:pt>
                <c:pt idx="292">
                  <c:v>45430.625</c:v>
                </c:pt>
                <c:pt idx="293">
                  <c:v>45430.635416666664</c:v>
                </c:pt>
                <c:pt idx="294">
                  <c:v>45430.645833333336</c:v>
                </c:pt>
                <c:pt idx="295">
                  <c:v>45430.65625</c:v>
                </c:pt>
                <c:pt idx="296">
                  <c:v>45430.666666666664</c:v>
                </c:pt>
                <c:pt idx="297">
                  <c:v>45430.677083333336</c:v>
                </c:pt>
                <c:pt idx="298">
                  <c:v>45430.6875</c:v>
                </c:pt>
                <c:pt idx="299">
                  <c:v>45430.697916666664</c:v>
                </c:pt>
                <c:pt idx="300">
                  <c:v>45430.708333333336</c:v>
                </c:pt>
                <c:pt idx="301">
                  <c:v>45430.71875</c:v>
                </c:pt>
                <c:pt idx="302">
                  <c:v>45430.729166666664</c:v>
                </c:pt>
                <c:pt idx="303">
                  <c:v>45430.739583333336</c:v>
                </c:pt>
                <c:pt idx="304">
                  <c:v>45430.75</c:v>
                </c:pt>
                <c:pt idx="305">
                  <c:v>45430.760416666664</c:v>
                </c:pt>
                <c:pt idx="306">
                  <c:v>45430.770833333336</c:v>
                </c:pt>
                <c:pt idx="307">
                  <c:v>45430.78125</c:v>
                </c:pt>
                <c:pt idx="308">
                  <c:v>45430.791666666664</c:v>
                </c:pt>
                <c:pt idx="309">
                  <c:v>45430.802083333336</c:v>
                </c:pt>
                <c:pt idx="310">
                  <c:v>45430.8125</c:v>
                </c:pt>
                <c:pt idx="311">
                  <c:v>45430.822916666664</c:v>
                </c:pt>
                <c:pt idx="312">
                  <c:v>45430.833333333336</c:v>
                </c:pt>
                <c:pt idx="313">
                  <c:v>45430.84375</c:v>
                </c:pt>
                <c:pt idx="314">
                  <c:v>45430.854166666664</c:v>
                </c:pt>
                <c:pt idx="315">
                  <c:v>45430.864583333336</c:v>
                </c:pt>
                <c:pt idx="316">
                  <c:v>45430.875</c:v>
                </c:pt>
                <c:pt idx="317">
                  <c:v>45430.885416666664</c:v>
                </c:pt>
                <c:pt idx="318">
                  <c:v>45430.895833333336</c:v>
                </c:pt>
                <c:pt idx="319">
                  <c:v>45430.90625</c:v>
                </c:pt>
                <c:pt idx="320">
                  <c:v>45430.916666666664</c:v>
                </c:pt>
                <c:pt idx="321">
                  <c:v>45430.927083333336</c:v>
                </c:pt>
                <c:pt idx="322">
                  <c:v>45430.9375</c:v>
                </c:pt>
                <c:pt idx="323">
                  <c:v>45430.947916666664</c:v>
                </c:pt>
                <c:pt idx="324">
                  <c:v>45430.958333333336</c:v>
                </c:pt>
                <c:pt idx="325">
                  <c:v>45430.96875</c:v>
                </c:pt>
                <c:pt idx="326">
                  <c:v>45430.979166666664</c:v>
                </c:pt>
                <c:pt idx="327">
                  <c:v>45430.989583333336</c:v>
                </c:pt>
                <c:pt idx="328">
                  <c:v>45431</c:v>
                </c:pt>
                <c:pt idx="329">
                  <c:v>45431.010416666664</c:v>
                </c:pt>
                <c:pt idx="330">
                  <c:v>45431.020833333336</c:v>
                </c:pt>
                <c:pt idx="331">
                  <c:v>45431.03125</c:v>
                </c:pt>
                <c:pt idx="332">
                  <c:v>45431.041666666664</c:v>
                </c:pt>
                <c:pt idx="333">
                  <c:v>45431.052083333336</c:v>
                </c:pt>
                <c:pt idx="334">
                  <c:v>45431.0625</c:v>
                </c:pt>
                <c:pt idx="335">
                  <c:v>45431.072916666664</c:v>
                </c:pt>
                <c:pt idx="336">
                  <c:v>45431.083333333336</c:v>
                </c:pt>
                <c:pt idx="337">
                  <c:v>45431.09375</c:v>
                </c:pt>
                <c:pt idx="338">
                  <c:v>45431.104166666664</c:v>
                </c:pt>
                <c:pt idx="339">
                  <c:v>45431.114583333336</c:v>
                </c:pt>
                <c:pt idx="340">
                  <c:v>45431.125</c:v>
                </c:pt>
                <c:pt idx="341">
                  <c:v>45431.135416666664</c:v>
                </c:pt>
                <c:pt idx="342">
                  <c:v>45431.145833333336</c:v>
                </c:pt>
                <c:pt idx="343">
                  <c:v>45431.15625</c:v>
                </c:pt>
                <c:pt idx="344">
                  <c:v>45431.166666666664</c:v>
                </c:pt>
                <c:pt idx="345">
                  <c:v>45431.177083333336</c:v>
                </c:pt>
                <c:pt idx="346">
                  <c:v>45431.1875</c:v>
                </c:pt>
                <c:pt idx="347">
                  <c:v>45431.197916666664</c:v>
                </c:pt>
                <c:pt idx="348">
                  <c:v>45431.208333333336</c:v>
                </c:pt>
                <c:pt idx="349">
                  <c:v>45431.21875</c:v>
                </c:pt>
                <c:pt idx="350">
                  <c:v>45431.229166666664</c:v>
                </c:pt>
                <c:pt idx="351">
                  <c:v>45431.239583333336</c:v>
                </c:pt>
                <c:pt idx="352">
                  <c:v>45431.25</c:v>
                </c:pt>
                <c:pt idx="353">
                  <c:v>45431.260416666664</c:v>
                </c:pt>
                <c:pt idx="354">
                  <c:v>45431.270833333336</c:v>
                </c:pt>
                <c:pt idx="355">
                  <c:v>45431.28125</c:v>
                </c:pt>
                <c:pt idx="356">
                  <c:v>45431.291666666664</c:v>
                </c:pt>
                <c:pt idx="357">
                  <c:v>45431.302083333336</c:v>
                </c:pt>
                <c:pt idx="358">
                  <c:v>45431.3125</c:v>
                </c:pt>
                <c:pt idx="359">
                  <c:v>45431.322916666664</c:v>
                </c:pt>
                <c:pt idx="360">
                  <c:v>45431.333333333336</c:v>
                </c:pt>
                <c:pt idx="361">
                  <c:v>45431.34375</c:v>
                </c:pt>
                <c:pt idx="362">
                  <c:v>45431.354166666664</c:v>
                </c:pt>
                <c:pt idx="363">
                  <c:v>45431.364583333336</c:v>
                </c:pt>
                <c:pt idx="364">
                  <c:v>45431.375</c:v>
                </c:pt>
                <c:pt idx="365">
                  <c:v>45431.385416666664</c:v>
                </c:pt>
                <c:pt idx="366">
                  <c:v>45431.395833333336</c:v>
                </c:pt>
                <c:pt idx="367">
                  <c:v>45431.40625</c:v>
                </c:pt>
                <c:pt idx="368">
                  <c:v>45431.416666666664</c:v>
                </c:pt>
                <c:pt idx="369">
                  <c:v>45431.427083333336</c:v>
                </c:pt>
                <c:pt idx="370">
                  <c:v>45431.4375</c:v>
                </c:pt>
                <c:pt idx="371">
                  <c:v>45431.447916666664</c:v>
                </c:pt>
                <c:pt idx="372">
                  <c:v>45431.458333333336</c:v>
                </c:pt>
                <c:pt idx="373">
                  <c:v>45431.46875</c:v>
                </c:pt>
                <c:pt idx="374">
                  <c:v>45431.479166666664</c:v>
                </c:pt>
                <c:pt idx="375">
                  <c:v>45431.489583333336</c:v>
                </c:pt>
                <c:pt idx="376">
                  <c:v>45431.5</c:v>
                </c:pt>
                <c:pt idx="377">
                  <c:v>45431.510416666664</c:v>
                </c:pt>
                <c:pt idx="378">
                  <c:v>45431.520833333336</c:v>
                </c:pt>
                <c:pt idx="379">
                  <c:v>45431.53125</c:v>
                </c:pt>
                <c:pt idx="380">
                  <c:v>45431.541666666664</c:v>
                </c:pt>
                <c:pt idx="381">
                  <c:v>45431.552083333336</c:v>
                </c:pt>
                <c:pt idx="382">
                  <c:v>45431.5625</c:v>
                </c:pt>
                <c:pt idx="383">
                  <c:v>45431.572916666664</c:v>
                </c:pt>
                <c:pt idx="384">
                  <c:v>45431.583333333336</c:v>
                </c:pt>
                <c:pt idx="385">
                  <c:v>45431.59375</c:v>
                </c:pt>
                <c:pt idx="386">
                  <c:v>45431.604166666664</c:v>
                </c:pt>
                <c:pt idx="387">
                  <c:v>45431.614583333336</c:v>
                </c:pt>
                <c:pt idx="388">
                  <c:v>45431.625</c:v>
                </c:pt>
                <c:pt idx="389">
                  <c:v>45431.635416666664</c:v>
                </c:pt>
                <c:pt idx="390">
                  <c:v>45431.645833333336</c:v>
                </c:pt>
                <c:pt idx="391">
                  <c:v>45431.65625</c:v>
                </c:pt>
                <c:pt idx="392">
                  <c:v>45431.666666666664</c:v>
                </c:pt>
                <c:pt idx="393">
                  <c:v>45431.677083333336</c:v>
                </c:pt>
                <c:pt idx="394">
                  <c:v>45431.6875</c:v>
                </c:pt>
                <c:pt idx="395">
                  <c:v>45431.697916666664</c:v>
                </c:pt>
                <c:pt idx="396">
                  <c:v>45431.708333333336</c:v>
                </c:pt>
                <c:pt idx="397">
                  <c:v>45431.71875</c:v>
                </c:pt>
                <c:pt idx="398">
                  <c:v>45431.729166666664</c:v>
                </c:pt>
                <c:pt idx="399">
                  <c:v>45431.739583333336</c:v>
                </c:pt>
                <c:pt idx="400">
                  <c:v>45431.75</c:v>
                </c:pt>
                <c:pt idx="401">
                  <c:v>45431.760416666664</c:v>
                </c:pt>
                <c:pt idx="402">
                  <c:v>45431.770833333336</c:v>
                </c:pt>
                <c:pt idx="403">
                  <c:v>45431.78125</c:v>
                </c:pt>
                <c:pt idx="404">
                  <c:v>45431.791666666664</c:v>
                </c:pt>
                <c:pt idx="405">
                  <c:v>45431.802083333336</c:v>
                </c:pt>
                <c:pt idx="406">
                  <c:v>45431.8125</c:v>
                </c:pt>
                <c:pt idx="407">
                  <c:v>45431.822916666664</c:v>
                </c:pt>
                <c:pt idx="408">
                  <c:v>45431.833333333336</c:v>
                </c:pt>
                <c:pt idx="409">
                  <c:v>45431.84375</c:v>
                </c:pt>
                <c:pt idx="410">
                  <c:v>45431.854166666664</c:v>
                </c:pt>
                <c:pt idx="411">
                  <c:v>45431.864583333336</c:v>
                </c:pt>
                <c:pt idx="412">
                  <c:v>45431.875</c:v>
                </c:pt>
                <c:pt idx="413">
                  <c:v>45431.885416666664</c:v>
                </c:pt>
                <c:pt idx="414">
                  <c:v>45431.895833333336</c:v>
                </c:pt>
                <c:pt idx="415">
                  <c:v>45431.90625</c:v>
                </c:pt>
                <c:pt idx="416">
                  <c:v>45431.916666666664</c:v>
                </c:pt>
                <c:pt idx="417">
                  <c:v>45431.927083333336</c:v>
                </c:pt>
                <c:pt idx="418">
                  <c:v>45431.9375</c:v>
                </c:pt>
                <c:pt idx="419">
                  <c:v>45431.947916666664</c:v>
                </c:pt>
                <c:pt idx="420">
                  <c:v>45431.958333333336</c:v>
                </c:pt>
                <c:pt idx="421">
                  <c:v>45431.96875</c:v>
                </c:pt>
                <c:pt idx="422">
                  <c:v>45431.979166666664</c:v>
                </c:pt>
                <c:pt idx="423">
                  <c:v>45431.989583333336</c:v>
                </c:pt>
                <c:pt idx="424">
                  <c:v>45432</c:v>
                </c:pt>
                <c:pt idx="425">
                  <c:v>45432.010416666664</c:v>
                </c:pt>
                <c:pt idx="426">
                  <c:v>45432.020833333336</c:v>
                </c:pt>
                <c:pt idx="427">
                  <c:v>45432.03125</c:v>
                </c:pt>
                <c:pt idx="428">
                  <c:v>45432.041666666664</c:v>
                </c:pt>
                <c:pt idx="429">
                  <c:v>45432.052083333336</c:v>
                </c:pt>
                <c:pt idx="430">
                  <c:v>45432.0625</c:v>
                </c:pt>
                <c:pt idx="431">
                  <c:v>45432.072916666664</c:v>
                </c:pt>
                <c:pt idx="432">
                  <c:v>45432.083333333336</c:v>
                </c:pt>
                <c:pt idx="433">
                  <c:v>45432.09375</c:v>
                </c:pt>
                <c:pt idx="434">
                  <c:v>45432.104166666664</c:v>
                </c:pt>
                <c:pt idx="435">
                  <c:v>45432.114583333336</c:v>
                </c:pt>
                <c:pt idx="436">
                  <c:v>45432.125</c:v>
                </c:pt>
                <c:pt idx="437">
                  <c:v>45432.135416666664</c:v>
                </c:pt>
                <c:pt idx="438">
                  <c:v>45432.145833333336</c:v>
                </c:pt>
                <c:pt idx="439">
                  <c:v>45432.15625</c:v>
                </c:pt>
                <c:pt idx="440">
                  <c:v>45432.166666666664</c:v>
                </c:pt>
                <c:pt idx="441">
                  <c:v>45432.177083333336</c:v>
                </c:pt>
                <c:pt idx="442">
                  <c:v>45432.1875</c:v>
                </c:pt>
                <c:pt idx="443">
                  <c:v>45432.197916666664</c:v>
                </c:pt>
                <c:pt idx="444">
                  <c:v>45432.208333333336</c:v>
                </c:pt>
                <c:pt idx="445">
                  <c:v>45432.21875</c:v>
                </c:pt>
                <c:pt idx="446">
                  <c:v>45432.229166666664</c:v>
                </c:pt>
                <c:pt idx="447">
                  <c:v>45432.239583333336</c:v>
                </c:pt>
                <c:pt idx="448">
                  <c:v>45432.25</c:v>
                </c:pt>
                <c:pt idx="449">
                  <c:v>45432.260416666664</c:v>
                </c:pt>
                <c:pt idx="450">
                  <c:v>45432.270833333336</c:v>
                </c:pt>
                <c:pt idx="451">
                  <c:v>45432.28125</c:v>
                </c:pt>
                <c:pt idx="452">
                  <c:v>45432.291666666664</c:v>
                </c:pt>
                <c:pt idx="453">
                  <c:v>45432.302083333336</c:v>
                </c:pt>
                <c:pt idx="454">
                  <c:v>45432.3125</c:v>
                </c:pt>
                <c:pt idx="455">
                  <c:v>45432.322916666664</c:v>
                </c:pt>
                <c:pt idx="456">
                  <c:v>45432.333333333336</c:v>
                </c:pt>
                <c:pt idx="457">
                  <c:v>45432.34375</c:v>
                </c:pt>
                <c:pt idx="458">
                  <c:v>45432.354166666664</c:v>
                </c:pt>
                <c:pt idx="459">
                  <c:v>45432.364583333336</c:v>
                </c:pt>
                <c:pt idx="460">
                  <c:v>45432.375</c:v>
                </c:pt>
                <c:pt idx="461">
                  <c:v>45432.385416666664</c:v>
                </c:pt>
                <c:pt idx="462">
                  <c:v>45432.395833333336</c:v>
                </c:pt>
                <c:pt idx="463">
                  <c:v>45432.40625</c:v>
                </c:pt>
                <c:pt idx="464">
                  <c:v>45432.416666666664</c:v>
                </c:pt>
                <c:pt idx="465">
                  <c:v>45432.427083333336</c:v>
                </c:pt>
                <c:pt idx="466">
                  <c:v>45432.4375</c:v>
                </c:pt>
                <c:pt idx="467">
                  <c:v>45432.447916666664</c:v>
                </c:pt>
                <c:pt idx="468">
                  <c:v>45432.458333333336</c:v>
                </c:pt>
                <c:pt idx="469">
                  <c:v>45432.46875</c:v>
                </c:pt>
                <c:pt idx="470">
                  <c:v>45432.479166666664</c:v>
                </c:pt>
                <c:pt idx="471">
                  <c:v>45432.489583333336</c:v>
                </c:pt>
                <c:pt idx="472">
                  <c:v>45432.5</c:v>
                </c:pt>
                <c:pt idx="473">
                  <c:v>45432.510416666664</c:v>
                </c:pt>
                <c:pt idx="474">
                  <c:v>45432.520833333336</c:v>
                </c:pt>
                <c:pt idx="475">
                  <c:v>45432.53125</c:v>
                </c:pt>
                <c:pt idx="476">
                  <c:v>45432.541666666664</c:v>
                </c:pt>
                <c:pt idx="477">
                  <c:v>45432.552083333336</c:v>
                </c:pt>
                <c:pt idx="478">
                  <c:v>45432.5625</c:v>
                </c:pt>
                <c:pt idx="479">
                  <c:v>45432.572916666664</c:v>
                </c:pt>
                <c:pt idx="480">
                  <c:v>45432.583333333336</c:v>
                </c:pt>
                <c:pt idx="481">
                  <c:v>45432.59375</c:v>
                </c:pt>
                <c:pt idx="482">
                  <c:v>45432.604166666664</c:v>
                </c:pt>
                <c:pt idx="483">
                  <c:v>45432.614583333336</c:v>
                </c:pt>
                <c:pt idx="484">
                  <c:v>45432.625</c:v>
                </c:pt>
                <c:pt idx="485">
                  <c:v>45432.635416666664</c:v>
                </c:pt>
                <c:pt idx="486">
                  <c:v>45432.645833333336</c:v>
                </c:pt>
                <c:pt idx="487">
                  <c:v>45432.65625</c:v>
                </c:pt>
                <c:pt idx="488">
                  <c:v>45432.666666666664</c:v>
                </c:pt>
                <c:pt idx="489">
                  <c:v>45432.677083333336</c:v>
                </c:pt>
                <c:pt idx="490">
                  <c:v>45432.6875</c:v>
                </c:pt>
                <c:pt idx="491">
                  <c:v>45432.697916666664</c:v>
                </c:pt>
                <c:pt idx="492">
                  <c:v>45432.708333333336</c:v>
                </c:pt>
                <c:pt idx="493">
                  <c:v>45432.71875</c:v>
                </c:pt>
                <c:pt idx="494">
                  <c:v>45432.729166666664</c:v>
                </c:pt>
                <c:pt idx="495">
                  <c:v>45432.739583333336</c:v>
                </c:pt>
                <c:pt idx="496">
                  <c:v>45432.75</c:v>
                </c:pt>
                <c:pt idx="497">
                  <c:v>45432.760416666664</c:v>
                </c:pt>
                <c:pt idx="498">
                  <c:v>45432.770833333336</c:v>
                </c:pt>
                <c:pt idx="499">
                  <c:v>45432.78125</c:v>
                </c:pt>
                <c:pt idx="500">
                  <c:v>45432.791666666664</c:v>
                </c:pt>
                <c:pt idx="501">
                  <c:v>45432.802083333336</c:v>
                </c:pt>
                <c:pt idx="502">
                  <c:v>45432.8125</c:v>
                </c:pt>
                <c:pt idx="503">
                  <c:v>45432.822916666664</c:v>
                </c:pt>
                <c:pt idx="504">
                  <c:v>45432.833333333336</c:v>
                </c:pt>
                <c:pt idx="505">
                  <c:v>45432.84375</c:v>
                </c:pt>
                <c:pt idx="506">
                  <c:v>45432.854166666664</c:v>
                </c:pt>
                <c:pt idx="507">
                  <c:v>45432.864583333336</c:v>
                </c:pt>
                <c:pt idx="508">
                  <c:v>45432.875</c:v>
                </c:pt>
                <c:pt idx="509">
                  <c:v>45432.885416666664</c:v>
                </c:pt>
                <c:pt idx="510">
                  <c:v>45432.895833333336</c:v>
                </c:pt>
                <c:pt idx="511">
                  <c:v>45432.90625</c:v>
                </c:pt>
                <c:pt idx="512">
                  <c:v>45432.916666666664</c:v>
                </c:pt>
                <c:pt idx="513">
                  <c:v>45432.927083333336</c:v>
                </c:pt>
                <c:pt idx="514">
                  <c:v>45432.9375</c:v>
                </c:pt>
                <c:pt idx="515">
                  <c:v>45432.947916666664</c:v>
                </c:pt>
                <c:pt idx="516">
                  <c:v>45432.958333333336</c:v>
                </c:pt>
                <c:pt idx="517">
                  <c:v>45432.96875</c:v>
                </c:pt>
                <c:pt idx="518">
                  <c:v>45432.979166666664</c:v>
                </c:pt>
                <c:pt idx="519">
                  <c:v>45432.989583333336</c:v>
                </c:pt>
                <c:pt idx="520">
                  <c:v>45433</c:v>
                </c:pt>
                <c:pt idx="521">
                  <c:v>45433.010416666664</c:v>
                </c:pt>
                <c:pt idx="522">
                  <c:v>45433.020833333336</c:v>
                </c:pt>
                <c:pt idx="523">
                  <c:v>45433.03125</c:v>
                </c:pt>
                <c:pt idx="524">
                  <c:v>45433.041666666664</c:v>
                </c:pt>
                <c:pt idx="525">
                  <c:v>45433.052083333336</c:v>
                </c:pt>
                <c:pt idx="526">
                  <c:v>45433.0625</c:v>
                </c:pt>
                <c:pt idx="527">
                  <c:v>45433.072916666664</c:v>
                </c:pt>
                <c:pt idx="528">
                  <c:v>45433.083333333336</c:v>
                </c:pt>
                <c:pt idx="529">
                  <c:v>45433.09375</c:v>
                </c:pt>
                <c:pt idx="530">
                  <c:v>45433.104166666664</c:v>
                </c:pt>
                <c:pt idx="531">
                  <c:v>45433.114583333336</c:v>
                </c:pt>
                <c:pt idx="532">
                  <c:v>45433.125</c:v>
                </c:pt>
                <c:pt idx="533">
                  <c:v>45433.135416666664</c:v>
                </c:pt>
                <c:pt idx="534">
                  <c:v>45433.145833333336</c:v>
                </c:pt>
                <c:pt idx="535">
                  <c:v>45433.15625</c:v>
                </c:pt>
                <c:pt idx="536">
                  <c:v>45433.166666666664</c:v>
                </c:pt>
                <c:pt idx="537">
                  <c:v>45433.177083333336</c:v>
                </c:pt>
                <c:pt idx="538">
                  <c:v>45433.1875</c:v>
                </c:pt>
                <c:pt idx="539">
                  <c:v>45433.197916666664</c:v>
                </c:pt>
                <c:pt idx="540">
                  <c:v>45433.208333333336</c:v>
                </c:pt>
                <c:pt idx="541">
                  <c:v>45433.21875</c:v>
                </c:pt>
                <c:pt idx="542">
                  <c:v>45433.229166666664</c:v>
                </c:pt>
                <c:pt idx="543">
                  <c:v>45433.239583333336</c:v>
                </c:pt>
                <c:pt idx="544">
                  <c:v>45433.25</c:v>
                </c:pt>
                <c:pt idx="545">
                  <c:v>45433.260416666664</c:v>
                </c:pt>
                <c:pt idx="546">
                  <c:v>45433.270833333336</c:v>
                </c:pt>
                <c:pt idx="547">
                  <c:v>45433.28125</c:v>
                </c:pt>
                <c:pt idx="548">
                  <c:v>45433.291666666664</c:v>
                </c:pt>
                <c:pt idx="549">
                  <c:v>45433.302083333336</c:v>
                </c:pt>
                <c:pt idx="550">
                  <c:v>45433.3125</c:v>
                </c:pt>
                <c:pt idx="551">
                  <c:v>45433.322916666664</c:v>
                </c:pt>
                <c:pt idx="552">
                  <c:v>45433.333333333336</c:v>
                </c:pt>
                <c:pt idx="553">
                  <c:v>45433.34375</c:v>
                </c:pt>
                <c:pt idx="554">
                  <c:v>45433.354166666664</c:v>
                </c:pt>
                <c:pt idx="555">
                  <c:v>45433.364583333336</c:v>
                </c:pt>
                <c:pt idx="556">
                  <c:v>45433.375</c:v>
                </c:pt>
                <c:pt idx="557">
                  <c:v>45433.385416666664</c:v>
                </c:pt>
                <c:pt idx="558">
                  <c:v>45433.395833333336</c:v>
                </c:pt>
                <c:pt idx="559">
                  <c:v>45433.40625</c:v>
                </c:pt>
                <c:pt idx="560">
                  <c:v>45433.416666666664</c:v>
                </c:pt>
                <c:pt idx="561">
                  <c:v>45433.427083333336</c:v>
                </c:pt>
                <c:pt idx="562">
                  <c:v>45433.4375</c:v>
                </c:pt>
                <c:pt idx="563">
                  <c:v>45433.447916666664</c:v>
                </c:pt>
                <c:pt idx="564">
                  <c:v>45433.458333333336</c:v>
                </c:pt>
                <c:pt idx="565">
                  <c:v>45433.46875</c:v>
                </c:pt>
                <c:pt idx="566">
                  <c:v>45433.479166666664</c:v>
                </c:pt>
                <c:pt idx="567">
                  <c:v>45433.489583333336</c:v>
                </c:pt>
                <c:pt idx="568">
                  <c:v>45433.5</c:v>
                </c:pt>
                <c:pt idx="569">
                  <c:v>45433.510416666664</c:v>
                </c:pt>
                <c:pt idx="570">
                  <c:v>45433.520833333336</c:v>
                </c:pt>
                <c:pt idx="571">
                  <c:v>45433.53125</c:v>
                </c:pt>
                <c:pt idx="572">
                  <c:v>45433.541666666664</c:v>
                </c:pt>
                <c:pt idx="573">
                  <c:v>45433.552083333336</c:v>
                </c:pt>
                <c:pt idx="574">
                  <c:v>45433.5625</c:v>
                </c:pt>
                <c:pt idx="575">
                  <c:v>45433.572916666664</c:v>
                </c:pt>
                <c:pt idx="576">
                  <c:v>45433.583333333336</c:v>
                </c:pt>
                <c:pt idx="577">
                  <c:v>45433.59375</c:v>
                </c:pt>
                <c:pt idx="578">
                  <c:v>45433.604166666664</c:v>
                </c:pt>
                <c:pt idx="579">
                  <c:v>45433.614583333336</c:v>
                </c:pt>
                <c:pt idx="580">
                  <c:v>45433.625</c:v>
                </c:pt>
                <c:pt idx="581">
                  <c:v>45433.635416666664</c:v>
                </c:pt>
                <c:pt idx="582">
                  <c:v>45433.645833333336</c:v>
                </c:pt>
                <c:pt idx="583">
                  <c:v>45433.65625</c:v>
                </c:pt>
                <c:pt idx="584">
                  <c:v>45433.666666666664</c:v>
                </c:pt>
                <c:pt idx="585">
                  <c:v>45433.677083333336</c:v>
                </c:pt>
                <c:pt idx="586">
                  <c:v>45433.6875</c:v>
                </c:pt>
                <c:pt idx="587">
                  <c:v>45433.697916666664</c:v>
                </c:pt>
                <c:pt idx="588">
                  <c:v>45433.708333333336</c:v>
                </c:pt>
                <c:pt idx="589">
                  <c:v>45433.71875</c:v>
                </c:pt>
                <c:pt idx="590">
                  <c:v>45433.729166666664</c:v>
                </c:pt>
                <c:pt idx="591">
                  <c:v>45433.739583333336</c:v>
                </c:pt>
                <c:pt idx="592">
                  <c:v>45433.75</c:v>
                </c:pt>
                <c:pt idx="593">
                  <c:v>45433.760416666664</c:v>
                </c:pt>
                <c:pt idx="594">
                  <c:v>45433.770833333336</c:v>
                </c:pt>
                <c:pt idx="595">
                  <c:v>45433.78125</c:v>
                </c:pt>
                <c:pt idx="596">
                  <c:v>45433.791666666664</c:v>
                </c:pt>
                <c:pt idx="597">
                  <c:v>45433.802083333336</c:v>
                </c:pt>
                <c:pt idx="598">
                  <c:v>45433.8125</c:v>
                </c:pt>
                <c:pt idx="599">
                  <c:v>45433.822916666664</c:v>
                </c:pt>
                <c:pt idx="600">
                  <c:v>45433.833333333336</c:v>
                </c:pt>
                <c:pt idx="601">
                  <c:v>45433.84375</c:v>
                </c:pt>
                <c:pt idx="602">
                  <c:v>45433.854166666664</c:v>
                </c:pt>
                <c:pt idx="603">
                  <c:v>45433.864583333336</c:v>
                </c:pt>
                <c:pt idx="604">
                  <c:v>45433.875</c:v>
                </c:pt>
                <c:pt idx="605">
                  <c:v>45433.885416666664</c:v>
                </c:pt>
                <c:pt idx="606">
                  <c:v>45433.895833333336</c:v>
                </c:pt>
                <c:pt idx="607">
                  <c:v>45433.90625</c:v>
                </c:pt>
                <c:pt idx="608">
                  <c:v>45433.916666666664</c:v>
                </c:pt>
                <c:pt idx="609">
                  <c:v>45433.927083333336</c:v>
                </c:pt>
                <c:pt idx="610">
                  <c:v>45433.9375</c:v>
                </c:pt>
                <c:pt idx="611">
                  <c:v>45433.947916666664</c:v>
                </c:pt>
                <c:pt idx="612">
                  <c:v>45433.958333333336</c:v>
                </c:pt>
                <c:pt idx="613">
                  <c:v>45433.96875</c:v>
                </c:pt>
                <c:pt idx="614">
                  <c:v>45433.979166666664</c:v>
                </c:pt>
                <c:pt idx="615">
                  <c:v>45433.989583333336</c:v>
                </c:pt>
              </c:numCache>
            </c:numRef>
          </c:xVal>
          <c:yVal>
            <c:numRef>
              <c:f>'WSP 2024 Weather Data 15 mins'!$C$59:$C$674</c:f>
              <c:numCache>
                <c:formatCode>General</c:formatCode>
                <c:ptCount val="616"/>
                <c:pt idx="0">
                  <c:v>4.375031466666667</c:v>
                </c:pt>
                <c:pt idx="1">
                  <c:v>4.3610242133333337</c:v>
                </c:pt>
                <c:pt idx="2">
                  <c:v>4.3356919466666666</c:v>
                </c:pt>
                <c:pt idx="3">
                  <c:v>3.9929612800000003</c:v>
                </c:pt>
                <c:pt idx="4">
                  <c:v>4.2263161599999997</c:v>
                </c:pt>
                <c:pt idx="5">
                  <c:v>3.467540266666667</c:v>
                </c:pt>
                <c:pt idx="6">
                  <c:v>3.5819825066666673</c:v>
                </c:pt>
                <c:pt idx="7">
                  <c:v>4.0123330133333335</c:v>
                </c:pt>
                <c:pt idx="8">
                  <c:v>3.8513986133333336</c:v>
                </c:pt>
                <c:pt idx="9">
                  <c:v>3.7423208533333336</c:v>
                </c:pt>
                <c:pt idx="10">
                  <c:v>3.6371174399999999</c:v>
                </c:pt>
                <c:pt idx="11">
                  <c:v>3.6004601599999995</c:v>
                </c:pt>
                <c:pt idx="12">
                  <c:v>3.1799445333333334</c:v>
                </c:pt>
                <c:pt idx="13">
                  <c:v>3.6350312533333335</c:v>
                </c:pt>
                <c:pt idx="14">
                  <c:v>4.1887648000000004</c:v>
                </c:pt>
                <c:pt idx="15">
                  <c:v>4.1372061866666661</c:v>
                </c:pt>
                <c:pt idx="16">
                  <c:v>3.6588733866666661</c:v>
                </c:pt>
                <c:pt idx="17">
                  <c:v>3.7971577599999997</c:v>
                </c:pt>
                <c:pt idx="18">
                  <c:v>4.3073794133333339</c:v>
                </c:pt>
                <c:pt idx="19">
                  <c:v>4.2480721066666671</c:v>
                </c:pt>
                <c:pt idx="20">
                  <c:v>3.8841815466666665</c:v>
                </c:pt>
                <c:pt idx="21">
                  <c:v>4.3070813866666668</c:v>
                </c:pt>
                <c:pt idx="22">
                  <c:v>3.6043345066666665</c:v>
                </c:pt>
                <c:pt idx="23">
                  <c:v>3.2511729066666666</c:v>
                </c:pt>
                <c:pt idx="24">
                  <c:v>3.6734766933333338</c:v>
                </c:pt>
                <c:pt idx="25">
                  <c:v>3.9181565866666666</c:v>
                </c:pt>
                <c:pt idx="26">
                  <c:v>2.3114948266666664</c:v>
                </c:pt>
                <c:pt idx="27">
                  <c:v>2.2325177599999999</c:v>
                </c:pt>
                <c:pt idx="28">
                  <c:v>1.8149824000000001</c:v>
                </c:pt>
                <c:pt idx="29">
                  <c:v>2.2584460799999997</c:v>
                </c:pt>
                <c:pt idx="30">
                  <c:v>2.2676849066666667</c:v>
                </c:pt>
                <c:pt idx="31">
                  <c:v>2.3833192533333332</c:v>
                </c:pt>
                <c:pt idx="32">
                  <c:v>2.0662188799999996</c:v>
                </c:pt>
                <c:pt idx="33">
                  <c:v>2.0820142933333332</c:v>
                </c:pt>
                <c:pt idx="34">
                  <c:v>1.6719295999999997</c:v>
                </c:pt>
                <c:pt idx="35">
                  <c:v>1.4418530133333332</c:v>
                </c:pt>
                <c:pt idx="36">
                  <c:v>1.4281437866666666</c:v>
                </c:pt>
                <c:pt idx="37">
                  <c:v>1.3575114666666663</c:v>
                </c:pt>
                <c:pt idx="38">
                  <c:v>1.56732224</c:v>
                </c:pt>
                <c:pt idx="39">
                  <c:v>0.98855445333333314</c:v>
                </c:pt>
                <c:pt idx="40">
                  <c:v>1.1366737066666668</c:v>
                </c:pt>
                <c:pt idx="41">
                  <c:v>1.6221591466666665</c:v>
                </c:pt>
                <c:pt idx="42">
                  <c:v>1.8581962666666667</c:v>
                </c:pt>
                <c:pt idx="43">
                  <c:v>2.0158523733333333</c:v>
                </c:pt>
                <c:pt idx="44">
                  <c:v>1.8429969066666669</c:v>
                </c:pt>
                <c:pt idx="45">
                  <c:v>1.8319699199999999</c:v>
                </c:pt>
                <c:pt idx="46">
                  <c:v>1.9192917333333332</c:v>
                </c:pt>
                <c:pt idx="47">
                  <c:v>2.1726143999999996</c:v>
                </c:pt>
                <c:pt idx="48">
                  <c:v>2.5672017066666664</c:v>
                </c:pt>
                <c:pt idx="49">
                  <c:v>2.6834321066666664</c:v>
                </c:pt>
                <c:pt idx="50">
                  <c:v>2.6086274133333336</c:v>
                </c:pt>
                <c:pt idx="51">
                  <c:v>2.653331413333333</c:v>
                </c:pt>
                <c:pt idx="52">
                  <c:v>2.9436093866666666</c:v>
                </c:pt>
                <c:pt idx="53">
                  <c:v>2.6297873066666666</c:v>
                </c:pt>
                <c:pt idx="54">
                  <c:v>2.2492072533333332</c:v>
                </c:pt>
                <c:pt idx="55">
                  <c:v>2.5701819733333333</c:v>
                </c:pt>
                <c:pt idx="56">
                  <c:v>2.6208465066666671</c:v>
                </c:pt>
                <c:pt idx="57">
                  <c:v>3.1596787199999996</c:v>
                </c:pt>
                <c:pt idx="58">
                  <c:v>3.1656392533333331</c:v>
                </c:pt>
                <c:pt idx="59">
                  <c:v>3.5900292266666662</c:v>
                </c:pt>
                <c:pt idx="60">
                  <c:v>3.5614186666666665</c:v>
                </c:pt>
                <c:pt idx="61">
                  <c:v>2.7188972799999997</c:v>
                </c:pt>
                <c:pt idx="62">
                  <c:v>2.5084904533333332</c:v>
                </c:pt>
                <c:pt idx="63">
                  <c:v>2.7206854399999996</c:v>
                </c:pt>
                <c:pt idx="64">
                  <c:v>2.9251317333333331</c:v>
                </c:pt>
                <c:pt idx="65">
                  <c:v>2.6819419733333332</c:v>
                </c:pt>
                <c:pt idx="66">
                  <c:v>2.6306813866666667</c:v>
                </c:pt>
                <c:pt idx="67">
                  <c:v>2.1544347733333331</c:v>
                </c:pt>
                <c:pt idx="68">
                  <c:v>2.0575761066666662</c:v>
                </c:pt>
                <c:pt idx="69">
                  <c:v>2.3058323199999999</c:v>
                </c:pt>
                <c:pt idx="70">
                  <c:v>1.9699562666666666</c:v>
                </c:pt>
                <c:pt idx="71">
                  <c:v>1.9970766933333333</c:v>
                </c:pt>
                <c:pt idx="72">
                  <c:v>1.9431338666666667</c:v>
                </c:pt>
                <c:pt idx="73">
                  <c:v>2.5880635733333337</c:v>
                </c:pt>
                <c:pt idx="74">
                  <c:v>3.0249706666666665</c:v>
                </c:pt>
                <c:pt idx="75">
                  <c:v>3.9998158933333334</c:v>
                </c:pt>
                <c:pt idx="76">
                  <c:v>4.0412416000000002</c:v>
                </c:pt>
                <c:pt idx="77">
                  <c:v>3.7977538133333337</c:v>
                </c:pt>
                <c:pt idx="78">
                  <c:v>3.6022483200000002</c:v>
                </c:pt>
                <c:pt idx="79">
                  <c:v>2.5263720533333331</c:v>
                </c:pt>
                <c:pt idx="80">
                  <c:v>2.4041811200000001</c:v>
                </c:pt>
                <c:pt idx="81">
                  <c:v>2.9898035200000002</c:v>
                </c:pt>
                <c:pt idx="82">
                  <c:v>3.1561024000000004</c:v>
                </c:pt>
                <c:pt idx="83">
                  <c:v>3.0014265599999996</c:v>
                </c:pt>
                <c:pt idx="84">
                  <c:v>2.8840040533333338</c:v>
                </c:pt>
                <c:pt idx="85">
                  <c:v>2.793403946666666</c:v>
                </c:pt>
                <c:pt idx="86">
                  <c:v>2.5773346133333335</c:v>
                </c:pt>
                <c:pt idx="87">
                  <c:v>2.7072742399999998</c:v>
                </c:pt>
                <c:pt idx="88">
                  <c:v>2.0906570666666666</c:v>
                </c:pt>
                <c:pt idx="89">
                  <c:v>2.3973265066666669</c:v>
                </c:pt>
                <c:pt idx="90">
                  <c:v>2.2283453866666667</c:v>
                </c:pt>
                <c:pt idx="91">
                  <c:v>2.2796059733333331</c:v>
                </c:pt>
                <c:pt idx="92">
                  <c:v>2.0379063466666665</c:v>
                </c:pt>
                <c:pt idx="93">
                  <c:v>1.1912125866666665</c:v>
                </c:pt>
                <c:pt idx="94">
                  <c:v>2.6157800533333333</c:v>
                </c:pt>
                <c:pt idx="95">
                  <c:v>2.6133958399999999</c:v>
                </c:pt>
                <c:pt idx="96">
                  <c:v>1.8048494933333334</c:v>
                </c:pt>
                <c:pt idx="97">
                  <c:v>2.3967304533333333</c:v>
                </c:pt>
                <c:pt idx="98">
                  <c:v>2.2945073066666666</c:v>
                </c:pt>
                <c:pt idx="99">
                  <c:v>2.8586717866666667</c:v>
                </c:pt>
                <c:pt idx="100">
                  <c:v>3.7667590400000006</c:v>
                </c:pt>
                <c:pt idx="101">
                  <c:v>2.6136938666666665</c:v>
                </c:pt>
                <c:pt idx="102">
                  <c:v>3.3817085866666665</c:v>
                </c:pt>
                <c:pt idx="103">
                  <c:v>2.3135810133333332</c:v>
                </c:pt>
                <c:pt idx="104">
                  <c:v>2.5531944533333335</c:v>
                </c:pt>
                <c:pt idx="105">
                  <c:v>1.6871289599999999</c:v>
                </c:pt>
                <c:pt idx="106">
                  <c:v>1.8856147200000002</c:v>
                </c:pt>
                <c:pt idx="107">
                  <c:v>1.2645271466666665</c:v>
                </c:pt>
                <c:pt idx="108">
                  <c:v>0.99838933333333335</c:v>
                </c:pt>
                <c:pt idx="109">
                  <c:v>0.63807509333333323</c:v>
                </c:pt>
                <c:pt idx="110">
                  <c:v>0.77129301333333333</c:v>
                </c:pt>
                <c:pt idx="111">
                  <c:v>1.3780753066666667</c:v>
                </c:pt>
                <c:pt idx="112">
                  <c:v>2.0718813866666665</c:v>
                </c:pt>
                <c:pt idx="113">
                  <c:v>1.3110193066666667</c:v>
                </c:pt>
                <c:pt idx="114">
                  <c:v>1.6120262399999998</c:v>
                </c:pt>
                <c:pt idx="115">
                  <c:v>1.5717926399999997</c:v>
                </c:pt>
                <c:pt idx="116">
                  <c:v>2.0212168533333332</c:v>
                </c:pt>
                <c:pt idx="117">
                  <c:v>2.540677333333333</c:v>
                </c:pt>
                <c:pt idx="118">
                  <c:v>3.1313661866666669</c:v>
                </c:pt>
                <c:pt idx="119">
                  <c:v>1.9943944533333331</c:v>
                </c:pt>
                <c:pt idx="120">
                  <c:v>1.6764000000000001</c:v>
                </c:pt>
                <c:pt idx="121">
                  <c:v>0.4118728533333334</c:v>
                </c:pt>
                <c:pt idx="122">
                  <c:v>0.47118016000000001</c:v>
                </c:pt>
                <c:pt idx="123">
                  <c:v>0.95100309333333344</c:v>
                </c:pt>
                <c:pt idx="124">
                  <c:v>0.93341951999999995</c:v>
                </c:pt>
                <c:pt idx="125">
                  <c:v>1.0150788266666666</c:v>
                </c:pt>
                <c:pt idx="126">
                  <c:v>1.6054696533333332</c:v>
                </c:pt>
                <c:pt idx="127">
                  <c:v>1.5458643200000002</c:v>
                </c:pt>
                <c:pt idx="128">
                  <c:v>1.0976322133333336</c:v>
                </c:pt>
                <c:pt idx="129">
                  <c:v>0.85414442666666657</c:v>
                </c:pt>
                <c:pt idx="130">
                  <c:v>0.78082986666666665</c:v>
                </c:pt>
                <c:pt idx="131">
                  <c:v>0.79960554666666661</c:v>
                </c:pt>
                <c:pt idx="132">
                  <c:v>0.61065663999999997</c:v>
                </c:pt>
                <c:pt idx="133">
                  <c:v>0.40919061333333323</c:v>
                </c:pt>
                <c:pt idx="134">
                  <c:v>0.43064853333333336</c:v>
                </c:pt>
                <c:pt idx="135">
                  <c:v>0.49889664</c:v>
                </c:pt>
                <c:pt idx="136">
                  <c:v>1.1095532800000001</c:v>
                </c:pt>
                <c:pt idx="137">
                  <c:v>1.3026745599999998</c:v>
                </c:pt>
                <c:pt idx="138">
                  <c:v>0.90868330666666663</c:v>
                </c:pt>
                <c:pt idx="139">
                  <c:v>0.76056405333333332</c:v>
                </c:pt>
                <c:pt idx="140">
                  <c:v>2.406267306666666</c:v>
                </c:pt>
                <c:pt idx="141">
                  <c:v>2.7308183466666667</c:v>
                </c:pt>
                <c:pt idx="142">
                  <c:v>2.9617890133333327</c:v>
                </c:pt>
                <c:pt idx="143">
                  <c:v>3.5691673599999998</c:v>
                </c:pt>
                <c:pt idx="144">
                  <c:v>3.7977538133333328</c:v>
                </c:pt>
                <c:pt idx="145">
                  <c:v>3.4627718399999998</c:v>
                </c:pt>
                <c:pt idx="146">
                  <c:v>3.05596544</c:v>
                </c:pt>
                <c:pt idx="147">
                  <c:v>3.0607338666666672</c:v>
                </c:pt>
                <c:pt idx="148">
                  <c:v>2.6655505066666665</c:v>
                </c:pt>
                <c:pt idx="149">
                  <c:v>2.2441407999999994</c:v>
                </c:pt>
                <c:pt idx="150">
                  <c:v>2.336827093333333</c:v>
                </c:pt>
                <c:pt idx="151">
                  <c:v>1.739581653333333</c:v>
                </c:pt>
                <c:pt idx="152">
                  <c:v>1.6594124800000001</c:v>
                </c:pt>
                <c:pt idx="153">
                  <c:v>1.5700044800000001</c:v>
                </c:pt>
                <c:pt idx="154">
                  <c:v>1.2657192533333332</c:v>
                </c:pt>
                <c:pt idx="155">
                  <c:v>0.62645205333333331</c:v>
                </c:pt>
                <c:pt idx="156">
                  <c:v>1.3610877866666664</c:v>
                </c:pt>
                <c:pt idx="157">
                  <c:v>0.88215893333333339</c:v>
                </c:pt>
                <c:pt idx="158">
                  <c:v>0.6893356799999999</c:v>
                </c:pt>
                <c:pt idx="159">
                  <c:v>0.46313344000000001</c:v>
                </c:pt>
                <c:pt idx="160">
                  <c:v>0.72927125333333331</c:v>
                </c:pt>
                <c:pt idx="161">
                  <c:v>0.86755562666666652</c:v>
                </c:pt>
                <c:pt idx="162">
                  <c:v>0.74447061333333342</c:v>
                </c:pt>
                <c:pt idx="163">
                  <c:v>0.8517602133333334</c:v>
                </c:pt>
                <c:pt idx="164">
                  <c:v>0.79960554666666661</c:v>
                </c:pt>
                <c:pt idx="165">
                  <c:v>0.65059221333333328</c:v>
                </c:pt>
                <c:pt idx="166">
                  <c:v>0.82881216000000002</c:v>
                </c:pt>
                <c:pt idx="167">
                  <c:v>1.2165448533333332</c:v>
                </c:pt>
                <c:pt idx="168">
                  <c:v>1.1414421333333338</c:v>
                </c:pt>
                <c:pt idx="169">
                  <c:v>1.05233216</c:v>
                </c:pt>
                <c:pt idx="170">
                  <c:v>1.4648010666666664</c:v>
                </c:pt>
                <c:pt idx="171">
                  <c:v>1.7845836800000001</c:v>
                </c:pt>
                <c:pt idx="172">
                  <c:v>1.8722035199999998</c:v>
                </c:pt>
                <c:pt idx="173">
                  <c:v>2.1729124266666671</c:v>
                </c:pt>
                <c:pt idx="174">
                  <c:v>1.5986150400000005</c:v>
                </c:pt>
                <c:pt idx="175">
                  <c:v>2.7710519466666668</c:v>
                </c:pt>
                <c:pt idx="176">
                  <c:v>2.1720183466666669</c:v>
                </c:pt>
                <c:pt idx="177">
                  <c:v>2.3210316799999995</c:v>
                </c:pt>
                <c:pt idx="178">
                  <c:v>2.330568533333333</c:v>
                </c:pt>
                <c:pt idx="179">
                  <c:v>1.95892928</c:v>
                </c:pt>
                <c:pt idx="180">
                  <c:v>2.3824251733333335</c:v>
                </c:pt>
                <c:pt idx="181">
                  <c:v>2.2954013866666667</c:v>
                </c:pt>
                <c:pt idx="182">
                  <c:v>2.187515733333333</c:v>
                </c:pt>
                <c:pt idx="183">
                  <c:v>1.7830935466666664</c:v>
                </c:pt>
                <c:pt idx="184">
                  <c:v>2.3165612799999997</c:v>
                </c:pt>
                <c:pt idx="185">
                  <c:v>2.2611283200000001</c:v>
                </c:pt>
                <c:pt idx="186">
                  <c:v>1.6078538666666664</c:v>
                </c:pt>
                <c:pt idx="187">
                  <c:v>2.0885708800000002</c:v>
                </c:pt>
                <c:pt idx="188">
                  <c:v>2.5007417599999995</c:v>
                </c:pt>
                <c:pt idx="189">
                  <c:v>1.5711965866666666</c:v>
                </c:pt>
                <c:pt idx="190">
                  <c:v>2.07784192</c:v>
                </c:pt>
                <c:pt idx="191">
                  <c:v>2.465276586666667</c:v>
                </c:pt>
                <c:pt idx="192">
                  <c:v>2.6116076799999997</c:v>
                </c:pt>
                <c:pt idx="193">
                  <c:v>2.7710519466666668</c:v>
                </c:pt>
                <c:pt idx="194">
                  <c:v>2.1341689599999998</c:v>
                </c:pt>
                <c:pt idx="195">
                  <c:v>1.9124371199999999</c:v>
                </c:pt>
                <c:pt idx="196">
                  <c:v>2.811583573333333</c:v>
                </c:pt>
                <c:pt idx="197">
                  <c:v>2.3567948799999998</c:v>
                </c:pt>
                <c:pt idx="198">
                  <c:v>2.1001939200000002</c:v>
                </c:pt>
                <c:pt idx="199">
                  <c:v>2.2861625599999997</c:v>
                </c:pt>
                <c:pt idx="200">
                  <c:v>2.3636494933333334</c:v>
                </c:pt>
                <c:pt idx="201">
                  <c:v>2.5335246933333333</c:v>
                </c:pt>
                <c:pt idx="202">
                  <c:v>2.1949663999999998</c:v>
                </c:pt>
                <c:pt idx="203">
                  <c:v>2.3269922133333338</c:v>
                </c:pt>
                <c:pt idx="204">
                  <c:v>2.2870566400000003</c:v>
                </c:pt>
                <c:pt idx="205">
                  <c:v>2.0769478399999999</c:v>
                </c:pt>
                <c:pt idx="206">
                  <c:v>2.19675456</c:v>
                </c:pt>
                <c:pt idx="207">
                  <c:v>1.9625056000000003</c:v>
                </c:pt>
                <c:pt idx="208">
                  <c:v>1.9914141866666664</c:v>
                </c:pt>
                <c:pt idx="209">
                  <c:v>1.4335082666666665</c:v>
                </c:pt>
                <c:pt idx="210">
                  <c:v>1.5840117333333332</c:v>
                </c:pt>
                <c:pt idx="211">
                  <c:v>1.5646400000000003</c:v>
                </c:pt>
                <c:pt idx="212">
                  <c:v>1.6781881600000002</c:v>
                </c:pt>
                <c:pt idx="213">
                  <c:v>2.2647046400000002</c:v>
                </c:pt>
                <c:pt idx="214">
                  <c:v>2.1848334933333335</c:v>
                </c:pt>
                <c:pt idx="215">
                  <c:v>2.3916639999999996</c:v>
                </c:pt>
                <c:pt idx="216">
                  <c:v>2.0992998399999996</c:v>
                </c:pt>
                <c:pt idx="217">
                  <c:v>1.9693602133333334</c:v>
                </c:pt>
                <c:pt idx="218">
                  <c:v>2.5868714666666661</c:v>
                </c:pt>
                <c:pt idx="219">
                  <c:v>1.4615227733333334</c:v>
                </c:pt>
                <c:pt idx="220">
                  <c:v>1.7485224533333334</c:v>
                </c:pt>
                <c:pt idx="221">
                  <c:v>2.0987037866666665</c:v>
                </c:pt>
                <c:pt idx="222">
                  <c:v>1.1041888</c:v>
                </c:pt>
                <c:pt idx="223">
                  <c:v>0.76026602666666676</c:v>
                </c:pt>
                <c:pt idx="224">
                  <c:v>0.82255359999999988</c:v>
                </c:pt>
                <c:pt idx="225">
                  <c:v>0.5638664533333333</c:v>
                </c:pt>
                <c:pt idx="226">
                  <c:v>0.5564157866666668</c:v>
                </c:pt>
                <c:pt idx="227">
                  <c:v>0.57399936000000007</c:v>
                </c:pt>
                <c:pt idx="228">
                  <c:v>0.64701589333333331</c:v>
                </c:pt>
                <c:pt idx="229">
                  <c:v>0.58770858666666659</c:v>
                </c:pt>
                <c:pt idx="230">
                  <c:v>0.59664938666666667</c:v>
                </c:pt>
                <c:pt idx="231">
                  <c:v>0.58681450666666668</c:v>
                </c:pt>
                <c:pt idx="232">
                  <c:v>0.53287167999999996</c:v>
                </c:pt>
                <c:pt idx="233">
                  <c:v>0.75490154666666665</c:v>
                </c:pt>
                <c:pt idx="234">
                  <c:v>0.61274282666666668</c:v>
                </c:pt>
                <c:pt idx="235">
                  <c:v>0.69619029333333349</c:v>
                </c:pt>
                <c:pt idx="236">
                  <c:v>0.77337920000000004</c:v>
                </c:pt>
                <c:pt idx="237">
                  <c:v>0.85980693333333336</c:v>
                </c:pt>
                <c:pt idx="238">
                  <c:v>0.5832381866666666</c:v>
                </c:pt>
                <c:pt idx="239">
                  <c:v>0.60529215999999986</c:v>
                </c:pt>
                <c:pt idx="240">
                  <c:v>0.74536469333333344</c:v>
                </c:pt>
                <c:pt idx="241">
                  <c:v>0.58800661333333315</c:v>
                </c:pt>
                <c:pt idx="242">
                  <c:v>0.89765631999999995</c:v>
                </c:pt>
                <c:pt idx="243">
                  <c:v>0.50604927999999993</c:v>
                </c:pt>
                <c:pt idx="244">
                  <c:v>0.50694335999999995</c:v>
                </c:pt>
                <c:pt idx="245">
                  <c:v>0.58830464000000005</c:v>
                </c:pt>
                <c:pt idx="246">
                  <c:v>0.37104320000000002</c:v>
                </c:pt>
                <c:pt idx="247">
                  <c:v>0.73523178666666655</c:v>
                </c:pt>
                <c:pt idx="248">
                  <c:v>0.60708032000000001</c:v>
                </c:pt>
                <c:pt idx="249">
                  <c:v>0.61363690666666659</c:v>
                </c:pt>
                <c:pt idx="250">
                  <c:v>0.7024488533333334</c:v>
                </c:pt>
                <c:pt idx="251">
                  <c:v>0.41634325333333327</c:v>
                </c:pt>
                <c:pt idx="252">
                  <c:v>0.52750719999999995</c:v>
                </c:pt>
                <c:pt idx="253">
                  <c:v>0.58353621333333328</c:v>
                </c:pt>
                <c:pt idx="254">
                  <c:v>0.51946047999999989</c:v>
                </c:pt>
                <c:pt idx="255">
                  <c:v>0.48250517333333337</c:v>
                </c:pt>
                <c:pt idx="256">
                  <c:v>0.63718101333333332</c:v>
                </c:pt>
                <c:pt idx="257">
                  <c:v>0.61602111999999998</c:v>
                </c:pt>
                <c:pt idx="258">
                  <c:v>1.0356426666666667</c:v>
                </c:pt>
                <c:pt idx="259">
                  <c:v>1.3151916799999996</c:v>
                </c:pt>
                <c:pt idx="260">
                  <c:v>1.3721147733333334</c:v>
                </c:pt>
                <c:pt idx="261">
                  <c:v>1.4835767466666669</c:v>
                </c:pt>
                <c:pt idx="262">
                  <c:v>1.6811684266666669</c:v>
                </c:pt>
                <c:pt idx="263">
                  <c:v>1.2755541333333331</c:v>
                </c:pt>
                <c:pt idx="264">
                  <c:v>1.9929043200000003</c:v>
                </c:pt>
                <c:pt idx="265">
                  <c:v>1.8045514666666669</c:v>
                </c:pt>
                <c:pt idx="266">
                  <c:v>2.546935893333333</c:v>
                </c:pt>
                <c:pt idx="267">
                  <c:v>2.2116558933333335</c:v>
                </c:pt>
                <c:pt idx="268">
                  <c:v>1.8596864000000002</c:v>
                </c:pt>
                <c:pt idx="269">
                  <c:v>2.0873787733333331</c:v>
                </c:pt>
                <c:pt idx="270">
                  <c:v>2.2006289066666667</c:v>
                </c:pt>
                <c:pt idx="271">
                  <c:v>1.71037504</c:v>
                </c:pt>
                <c:pt idx="272">
                  <c:v>1.9511805866666667</c:v>
                </c:pt>
                <c:pt idx="273">
                  <c:v>2.5245838933333338</c:v>
                </c:pt>
                <c:pt idx="274">
                  <c:v>2.0346280533333334</c:v>
                </c:pt>
                <c:pt idx="275">
                  <c:v>2.7168110933333334</c:v>
                </c:pt>
                <c:pt idx="276">
                  <c:v>2.3862995199999997</c:v>
                </c:pt>
                <c:pt idx="277">
                  <c:v>2.4405403733333335</c:v>
                </c:pt>
                <c:pt idx="278">
                  <c:v>2.6166741333333334</c:v>
                </c:pt>
                <c:pt idx="279">
                  <c:v>2.8393000533333335</c:v>
                </c:pt>
                <c:pt idx="280">
                  <c:v>3.0348055466666666</c:v>
                </c:pt>
                <c:pt idx="281">
                  <c:v>2.7591308799999998</c:v>
                </c:pt>
                <c:pt idx="282">
                  <c:v>2.9045678933333332</c:v>
                </c:pt>
                <c:pt idx="283">
                  <c:v>2.3973265066666665</c:v>
                </c:pt>
                <c:pt idx="284">
                  <c:v>2.6542254933333331</c:v>
                </c:pt>
                <c:pt idx="285">
                  <c:v>3.0145397333333332</c:v>
                </c:pt>
                <c:pt idx="286">
                  <c:v>2.7585348266666672</c:v>
                </c:pt>
                <c:pt idx="287">
                  <c:v>3.1093122133333333</c:v>
                </c:pt>
                <c:pt idx="288">
                  <c:v>3.006194986666666</c:v>
                </c:pt>
                <c:pt idx="289">
                  <c:v>3.0461305600000004</c:v>
                </c:pt>
                <c:pt idx="290">
                  <c:v>4.2480721066666662</c:v>
                </c:pt>
                <c:pt idx="291">
                  <c:v>3.4919784533333331</c:v>
                </c:pt>
                <c:pt idx="292">
                  <c:v>3.8293446400000004</c:v>
                </c:pt>
                <c:pt idx="293">
                  <c:v>3.9667349333333335</c:v>
                </c:pt>
                <c:pt idx="294">
                  <c:v>3.2937907199999996</c:v>
                </c:pt>
                <c:pt idx="295">
                  <c:v>2.1282084266666663</c:v>
                </c:pt>
                <c:pt idx="296">
                  <c:v>3.0234805333333337</c:v>
                </c:pt>
                <c:pt idx="297">
                  <c:v>2.5493201066666669</c:v>
                </c:pt>
                <c:pt idx="298">
                  <c:v>1.6689493333333336</c:v>
                </c:pt>
                <c:pt idx="299">
                  <c:v>1.5431820800000005</c:v>
                </c:pt>
                <c:pt idx="300">
                  <c:v>0.93788992000000004</c:v>
                </c:pt>
                <c:pt idx="301">
                  <c:v>1.1214743466666666</c:v>
                </c:pt>
                <c:pt idx="302">
                  <c:v>1.7193158400000002</c:v>
                </c:pt>
                <c:pt idx="303">
                  <c:v>0.93967807999999997</c:v>
                </c:pt>
                <c:pt idx="304">
                  <c:v>0.62078954666666664</c:v>
                </c:pt>
                <c:pt idx="305">
                  <c:v>0.88126485333333315</c:v>
                </c:pt>
                <c:pt idx="306">
                  <c:v>0.94206229333333324</c:v>
                </c:pt>
                <c:pt idx="307">
                  <c:v>0.91494186666666655</c:v>
                </c:pt>
                <c:pt idx="308">
                  <c:v>2.108538666666667</c:v>
                </c:pt>
                <c:pt idx="309">
                  <c:v>2.7153209599999997</c:v>
                </c:pt>
                <c:pt idx="310">
                  <c:v>1.3259206400000001</c:v>
                </c:pt>
                <c:pt idx="311">
                  <c:v>1.6704394666666667</c:v>
                </c:pt>
                <c:pt idx="312">
                  <c:v>1.9872418133333334</c:v>
                </c:pt>
                <c:pt idx="313">
                  <c:v>1.4183089066666668</c:v>
                </c:pt>
                <c:pt idx="314">
                  <c:v>0.8940800000000001</c:v>
                </c:pt>
                <c:pt idx="315">
                  <c:v>1.8885949866666667</c:v>
                </c:pt>
                <c:pt idx="316">
                  <c:v>1.5172537600000002</c:v>
                </c:pt>
                <c:pt idx="317">
                  <c:v>1.8930653866666665</c:v>
                </c:pt>
                <c:pt idx="318">
                  <c:v>1.7920343466666671</c:v>
                </c:pt>
                <c:pt idx="319">
                  <c:v>2.7177051733333335</c:v>
                </c:pt>
                <c:pt idx="320">
                  <c:v>2.2384782933333329</c:v>
                </c:pt>
                <c:pt idx="321">
                  <c:v>1.9127351466666664</c:v>
                </c:pt>
                <c:pt idx="322">
                  <c:v>1.9794931199999999</c:v>
                </c:pt>
                <c:pt idx="323">
                  <c:v>1.3157877333333337</c:v>
                </c:pt>
                <c:pt idx="324">
                  <c:v>1.0341525333333332</c:v>
                </c:pt>
                <c:pt idx="325">
                  <c:v>1.2031336533333332</c:v>
                </c:pt>
                <c:pt idx="326">
                  <c:v>0.65774485333333321</c:v>
                </c:pt>
                <c:pt idx="327">
                  <c:v>0.62198165333333333</c:v>
                </c:pt>
                <c:pt idx="328">
                  <c:v>0.6947001599999999</c:v>
                </c:pt>
                <c:pt idx="329">
                  <c:v>0.52154666666666671</c:v>
                </c:pt>
                <c:pt idx="330">
                  <c:v>0.52780522666666674</c:v>
                </c:pt>
                <c:pt idx="331">
                  <c:v>0.55134933333333314</c:v>
                </c:pt>
                <c:pt idx="332">
                  <c:v>0.74149034666666658</c:v>
                </c:pt>
                <c:pt idx="333">
                  <c:v>0.82225557333333332</c:v>
                </c:pt>
                <c:pt idx="334">
                  <c:v>0.4598551466666666</c:v>
                </c:pt>
                <c:pt idx="335">
                  <c:v>0.48935978666666669</c:v>
                </c:pt>
                <c:pt idx="336">
                  <c:v>0.46790186666666672</c:v>
                </c:pt>
                <c:pt idx="337">
                  <c:v>0.60767637333333324</c:v>
                </c:pt>
                <c:pt idx="338">
                  <c:v>0.45002026666666667</c:v>
                </c:pt>
                <c:pt idx="339">
                  <c:v>0.4968104533333334</c:v>
                </c:pt>
                <c:pt idx="340">
                  <c:v>0.5009828266666666</c:v>
                </c:pt>
                <c:pt idx="341">
                  <c:v>0.46700778666666659</c:v>
                </c:pt>
                <c:pt idx="342">
                  <c:v>0.60410005333333339</c:v>
                </c:pt>
                <c:pt idx="343">
                  <c:v>0.41932351999999995</c:v>
                </c:pt>
                <c:pt idx="344">
                  <c:v>0.47058410666666667</c:v>
                </c:pt>
                <c:pt idx="345">
                  <c:v>0.86546943999999992</c:v>
                </c:pt>
                <c:pt idx="346">
                  <c:v>0.44942421333333338</c:v>
                </c:pt>
                <c:pt idx="347">
                  <c:v>0.5498592000000001</c:v>
                </c:pt>
                <c:pt idx="348">
                  <c:v>0.48637952000000001</c:v>
                </c:pt>
                <c:pt idx="349">
                  <c:v>0.30875562666666667</c:v>
                </c:pt>
                <c:pt idx="350">
                  <c:v>0.50604927999999993</c:v>
                </c:pt>
                <c:pt idx="351">
                  <c:v>0.54389866666666675</c:v>
                </c:pt>
                <c:pt idx="352">
                  <c:v>0.38981887999999998</c:v>
                </c:pt>
                <c:pt idx="353">
                  <c:v>0.3999517866666667</c:v>
                </c:pt>
                <c:pt idx="354">
                  <c:v>0.73105941333333324</c:v>
                </c:pt>
                <c:pt idx="355">
                  <c:v>0.72152256000000003</c:v>
                </c:pt>
                <c:pt idx="356">
                  <c:v>0.8982523733333333</c:v>
                </c:pt>
                <c:pt idx="357">
                  <c:v>0.97842154666666659</c:v>
                </c:pt>
                <c:pt idx="358">
                  <c:v>1.4338062933333331</c:v>
                </c:pt>
                <c:pt idx="359">
                  <c:v>1.8307778133333334</c:v>
                </c:pt>
                <c:pt idx="360">
                  <c:v>2.0790340266666667</c:v>
                </c:pt>
                <c:pt idx="361">
                  <c:v>2.1359571200000005</c:v>
                </c:pt>
                <c:pt idx="362">
                  <c:v>1.8072337066666668</c:v>
                </c:pt>
                <c:pt idx="363">
                  <c:v>2.0712853333333334</c:v>
                </c:pt>
                <c:pt idx="364">
                  <c:v>2.5749503999999996</c:v>
                </c:pt>
                <c:pt idx="365">
                  <c:v>2.4545476266666664</c:v>
                </c:pt>
                <c:pt idx="366">
                  <c:v>2.3955383466666667</c:v>
                </c:pt>
                <c:pt idx="367">
                  <c:v>2.4268311466666668</c:v>
                </c:pt>
                <c:pt idx="368">
                  <c:v>2.2304315733333335</c:v>
                </c:pt>
                <c:pt idx="369">
                  <c:v>2.2015229866666668</c:v>
                </c:pt>
                <c:pt idx="370">
                  <c:v>2.4995496533333332</c:v>
                </c:pt>
                <c:pt idx="371">
                  <c:v>2.5943221333333337</c:v>
                </c:pt>
                <c:pt idx="372">
                  <c:v>2.2238749866666661</c:v>
                </c:pt>
                <c:pt idx="373">
                  <c:v>3.536682453333333</c:v>
                </c:pt>
                <c:pt idx="374">
                  <c:v>4.1965134933333337</c:v>
                </c:pt>
                <c:pt idx="375">
                  <c:v>3.3158446933333328</c:v>
                </c:pt>
                <c:pt idx="376">
                  <c:v>3.6800332799999995</c:v>
                </c:pt>
                <c:pt idx="377">
                  <c:v>4.3237708800000005</c:v>
                </c:pt>
                <c:pt idx="378">
                  <c:v>3.2455104000000001</c:v>
                </c:pt>
                <c:pt idx="379">
                  <c:v>4.2018779733333336</c:v>
                </c:pt>
                <c:pt idx="380">
                  <c:v>3.9685230933333333</c:v>
                </c:pt>
                <c:pt idx="381">
                  <c:v>3.9157723733333327</c:v>
                </c:pt>
                <c:pt idx="382">
                  <c:v>4.5294092800000003</c:v>
                </c:pt>
                <c:pt idx="383">
                  <c:v>4.7153779199999999</c:v>
                </c:pt>
                <c:pt idx="384">
                  <c:v>4.9418781866666661</c:v>
                </c:pt>
                <c:pt idx="385">
                  <c:v>4.9588657066666668</c:v>
                </c:pt>
                <c:pt idx="386">
                  <c:v>4.3833762133333343</c:v>
                </c:pt>
                <c:pt idx="387">
                  <c:v>4.5359658666666665</c:v>
                </c:pt>
                <c:pt idx="388">
                  <c:v>4.5177862400000004</c:v>
                </c:pt>
                <c:pt idx="389">
                  <c:v>5.0500618666666659</c:v>
                </c:pt>
                <c:pt idx="390">
                  <c:v>3.7348701866666669</c:v>
                </c:pt>
                <c:pt idx="391">
                  <c:v>4.149723306666667</c:v>
                </c:pt>
                <c:pt idx="392">
                  <c:v>4.0466060800000001</c:v>
                </c:pt>
                <c:pt idx="393">
                  <c:v>3.6719865600000001</c:v>
                </c:pt>
                <c:pt idx="394">
                  <c:v>3.454129066666666</c:v>
                </c:pt>
                <c:pt idx="395">
                  <c:v>3.183222826666666</c:v>
                </c:pt>
                <c:pt idx="396">
                  <c:v>2.8536053333333333</c:v>
                </c:pt>
                <c:pt idx="397">
                  <c:v>3.302433493333333</c:v>
                </c:pt>
                <c:pt idx="398">
                  <c:v>3.2771012266666664</c:v>
                </c:pt>
                <c:pt idx="399">
                  <c:v>1.9619095466666667</c:v>
                </c:pt>
                <c:pt idx="400">
                  <c:v>2.7802907733333333</c:v>
                </c:pt>
                <c:pt idx="401">
                  <c:v>3.1540162133333332</c:v>
                </c:pt>
                <c:pt idx="402">
                  <c:v>3.1736859733333338</c:v>
                </c:pt>
                <c:pt idx="403">
                  <c:v>2.2211927466666661</c:v>
                </c:pt>
                <c:pt idx="404">
                  <c:v>2.2641085866666666</c:v>
                </c:pt>
                <c:pt idx="405">
                  <c:v>1.7601454933333334</c:v>
                </c:pt>
                <c:pt idx="406">
                  <c:v>2.3007658666666666</c:v>
                </c:pt>
                <c:pt idx="407">
                  <c:v>2.0480392533333331</c:v>
                </c:pt>
                <c:pt idx="408">
                  <c:v>1.5297708800000001</c:v>
                </c:pt>
                <c:pt idx="409">
                  <c:v>1.0034557866666665</c:v>
                </c:pt>
                <c:pt idx="410">
                  <c:v>0.67175210666666674</c:v>
                </c:pt>
                <c:pt idx="411">
                  <c:v>0.44674197333333338</c:v>
                </c:pt>
                <c:pt idx="412">
                  <c:v>0.65267839999999988</c:v>
                </c:pt>
                <c:pt idx="413">
                  <c:v>0.54628287999999992</c:v>
                </c:pt>
                <c:pt idx="414">
                  <c:v>0.59039082666666665</c:v>
                </c:pt>
                <c:pt idx="415">
                  <c:v>0.54598485333333335</c:v>
                </c:pt>
                <c:pt idx="416">
                  <c:v>0.69082581333333337</c:v>
                </c:pt>
                <c:pt idx="417">
                  <c:v>0.74953706666666664</c:v>
                </c:pt>
                <c:pt idx="418">
                  <c:v>0.68486527999999991</c:v>
                </c:pt>
                <c:pt idx="419">
                  <c:v>0.77486933333333341</c:v>
                </c:pt>
                <c:pt idx="420">
                  <c:v>0.70900543999999999</c:v>
                </c:pt>
                <c:pt idx="421">
                  <c:v>0.84520362666666682</c:v>
                </c:pt>
                <c:pt idx="422">
                  <c:v>0.73642389333333325</c:v>
                </c:pt>
                <c:pt idx="423">
                  <c:v>0.6947001599999999</c:v>
                </c:pt>
                <c:pt idx="424">
                  <c:v>0.60410005333333328</c:v>
                </c:pt>
                <c:pt idx="425">
                  <c:v>0.76116010666666678</c:v>
                </c:pt>
                <c:pt idx="426">
                  <c:v>0.73612586666666668</c:v>
                </c:pt>
                <c:pt idx="427">
                  <c:v>0.92805503999999994</c:v>
                </c:pt>
                <c:pt idx="428">
                  <c:v>0.88066879999999992</c:v>
                </c:pt>
                <c:pt idx="429">
                  <c:v>0.79662527999999999</c:v>
                </c:pt>
                <c:pt idx="430">
                  <c:v>0.6732422400000001</c:v>
                </c:pt>
                <c:pt idx="431">
                  <c:v>0.60111978666666666</c:v>
                </c:pt>
                <c:pt idx="432">
                  <c:v>0.53108351999999992</c:v>
                </c:pt>
                <c:pt idx="433">
                  <c:v>0.54628287999999992</c:v>
                </c:pt>
                <c:pt idx="434">
                  <c:v>0.69559423999999992</c:v>
                </c:pt>
                <c:pt idx="435">
                  <c:v>0.61929941333333338</c:v>
                </c:pt>
                <c:pt idx="436">
                  <c:v>0.37044714666666667</c:v>
                </c:pt>
                <c:pt idx="437">
                  <c:v>0.54389866666666675</c:v>
                </c:pt>
                <c:pt idx="438">
                  <c:v>0.53465984</c:v>
                </c:pt>
                <c:pt idx="439">
                  <c:v>0.33080960000000009</c:v>
                </c:pt>
                <c:pt idx="440">
                  <c:v>0.6416514133333332</c:v>
                </c:pt>
                <c:pt idx="441">
                  <c:v>0.42319786666666659</c:v>
                </c:pt>
                <c:pt idx="442">
                  <c:v>0.42498602666666657</c:v>
                </c:pt>
                <c:pt idx="443">
                  <c:v>0.44972224000000005</c:v>
                </c:pt>
                <c:pt idx="444">
                  <c:v>0.76265023999999992</c:v>
                </c:pt>
                <c:pt idx="445">
                  <c:v>0.94176426666666646</c:v>
                </c:pt>
                <c:pt idx="446">
                  <c:v>0.57697962666666669</c:v>
                </c:pt>
                <c:pt idx="447">
                  <c:v>0.39816362666666666</c:v>
                </c:pt>
                <c:pt idx="448">
                  <c:v>0.50575125333333337</c:v>
                </c:pt>
                <c:pt idx="449">
                  <c:v>0.54985919999999999</c:v>
                </c:pt>
                <c:pt idx="450">
                  <c:v>0.75460351999999997</c:v>
                </c:pt>
                <c:pt idx="451">
                  <c:v>0.46074922666666657</c:v>
                </c:pt>
                <c:pt idx="452">
                  <c:v>0.51022165333333336</c:v>
                </c:pt>
                <c:pt idx="453">
                  <c:v>0.60201386666666679</c:v>
                </c:pt>
                <c:pt idx="454">
                  <c:v>0.61065664000000008</c:v>
                </c:pt>
                <c:pt idx="455">
                  <c:v>1.0323643733333332</c:v>
                </c:pt>
                <c:pt idx="456">
                  <c:v>1.2466455466666666</c:v>
                </c:pt>
                <c:pt idx="457">
                  <c:v>1.6793802666666662</c:v>
                </c:pt>
                <c:pt idx="458">
                  <c:v>1.8683291733333331</c:v>
                </c:pt>
                <c:pt idx="459">
                  <c:v>1.7163355733333332</c:v>
                </c:pt>
                <c:pt idx="460">
                  <c:v>2.0539997866666666</c:v>
                </c:pt>
                <c:pt idx="461">
                  <c:v>1.88114432</c:v>
                </c:pt>
                <c:pt idx="462">
                  <c:v>2.3398073599999996</c:v>
                </c:pt>
                <c:pt idx="463">
                  <c:v>2.5996866133333332</c:v>
                </c:pt>
                <c:pt idx="464">
                  <c:v>2.4599121066666658</c:v>
                </c:pt>
                <c:pt idx="465">
                  <c:v>1.8912772266666669</c:v>
                </c:pt>
                <c:pt idx="466">
                  <c:v>1.6746118400000003</c:v>
                </c:pt>
                <c:pt idx="467">
                  <c:v>1.7312369066666664</c:v>
                </c:pt>
                <c:pt idx="468">
                  <c:v>1.8936614399999996</c:v>
                </c:pt>
                <c:pt idx="469">
                  <c:v>1.6060657066666666</c:v>
                </c:pt>
                <c:pt idx="470">
                  <c:v>1.6501736533333331</c:v>
                </c:pt>
                <c:pt idx="471">
                  <c:v>1.1697546666666665</c:v>
                </c:pt>
                <c:pt idx="472">
                  <c:v>1.296416</c:v>
                </c:pt>
                <c:pt idx="473">
                  <c:v>1.4984780799999997</c:v>
                </c:pt>
                <c:pt idx="474">
                  <c:v>2.2477171199999999</c:v>
                </c:pt>
                <c:pt idx="475">
                  <c:v>2.3547086933333334</c:v>
                </c:pt>
                <c:pt idx="476">
                  <c:v>2.7790986666666666</c:v>
                </c:pt>
                <c:pt idx="477">
                  <c:v>2.6679347200000003</c:v>
                </c:pt>
                <c:pt idx="478">
                  <c:v>3.5009192533333335</c:v>
                </c:pt>
                <c:pt idx="479">
                  <c:v>3.7301017599999997</c:v>
                </c:pt>
                <c:pt idx="480">
                  <c:v>3.6096989866666669</c:v>
                </c:pt>
                <c:pt idx="481">
                  <c:v>3.8093768533333336</c:v>
                </c:pt>
                <c:pt idx="482">
                  <c:v>4.5729211733333353</c:v>
                </c:pt>
                <c:pt idx="483">
                  <c:v>2.2802020266666667</c:v>
                </c:pt>
                <c:pt idx="484">
                  <c:v>4.2701260799999989</c:v>
                </c:pt>
                <c:pt idx="485">
                  <c:v>4.1237949866666668</c:v>
                </c:pt>
                <c:pt idx="486">
                  <c:v>4.4659295999999999</c:v>
                </c:pt>
                <c:pt idx="487">
                  <c:v>3.918156586666667</c:v>
                </c:pt>
                <c:pt idx="488">
                  <c:v>4.1023370666666663</c:v>
                </c:pt>
                <c:pt idx="489">
                  <c:v>4.6164330666666675</c:v>
                </c:pt>
                <c:pt idx="490">
                  <c:v>4.1625384533333341</c:v>
                </c:pt>
                <c:pt idx="491">
                  <c:v>3.5378745600000001</c:v>
                </c:pt>
                <c:pt idx="492">
                  <c:v>3.6579793066666664</c:v>
                </c:pt>
                <c:pt idx="493">
                  <c:v>3.1996142933333331</c:v>
                </c:pt>
                <c:pt idx="494">
                  <c:v>3.3501177600000003</c:v>
                </c:pt>
                <c:pt idx="495">
                  <c:v>3.1510359466666666</c:v>
                </c:pt>
                <c:pt idx="496">
                  <c:v>3.4228362666666658</c:v>
                </c:pt>
                <c:pt idx="497">
                  <c:v>2.7287321599999999</c:v>
                </c:pt>
                <c:pt idx="498">
                  <c:v>2.8199283199999998</c:v>
                </c:pt>
                <c:pt idx="499">
                  <c:v>2.3114948266666668</c:v>
                </c:pt>
                <c:pt idx="500">
                  <c:v>2.7823769600000001</c:v>
                </c:pt>
                <c:pt idx="501">
                  <c:v>3.4940646400000004</c:v>
                </c:pt>
                <c:pt idx="502">
                  <c:v>3.6746688000000005</c:v>
                </c:pt>
                <c:pt idx="503">
                  <c:v>3.6734766933333334</c:v>
                </c:pt>
                <c:pt idx="504">
                  <c:v>3.7816603733333332</c:v>
                </c:pt>
                <c:pt idx="505">
                  <c:v>3.509860053333334</c:v>
                </c:pt>
                <c:pt idx="506">
                  <c:v>4.4101986133333337</c:v>
                </c:pt>
                <c:pt idx="507">
                  <c:v>3.8660019199999995</c:v>
                </c:pt>
                <c:pt idx="508">
                  <c:v>3.4320750933333333</c:v>
                </c:pt>
                <c:pt idx="509">
                  <c:v>3.1561024</c:v>
                </c:pt>
                <c:pt idx="510">
                  <c:v>3.1540162133333332</c:v>
                </c:pt>
                <c:pt idx="511">
                  <c:v>3.0383818666666667</c:v>
                </c:pt>
                <c:pt idx="512">
                  <c:v>2.4259370666666666</c:v>
                </c:pt>
                <c:pt idx="513">
                  <c:v>1.9076686933333333</c:v>
                </c:pt>
                <c:pt idx="514">
                  <c:v>2.3919620266666666</c:v>
                </c:pt>
                <c:pt idx="515">
                  <c:v>1.9654858666666664</c:v>
                </c:pt>
                <c:pt idx="516">
                  <c:v>2.4482890666666668</c:v>
                </c:pt>
                <c:pt idx="517">
                  <c:v>2.1955624533333329</c:v>
                </c:pt>
                <c:pt idx="518">
                  <c:v>2.3293764266666668</c:v>
                </c:pt>
                <c:pt idx="519">
                  <c:v>0.93639978666666679</c:v>
                </c:pt>
                <c:pt idx="520">
                  <c:v>1.1095532800000001</c:v>
                </c:pt>
                <c:pt idx="521">
                  <c:v>0.48369728000000006</c:v>
                </c:pt>
                <c:pt idx="522">
                  <c:v>0.59813951999999992</c:v>
                </c:pt>
                <c:pt idx="523">
                  <c:v>0.52780522666666663</c:v>
                </c:pt>
                <c:pt idx="524">
                  <c:v>0.76920682666666651</c:v>
                </c:pt>
                <c:pt idx="525">
                  <c:v>0.74506666666666677</c:v>
                </c:pt>
                <c:pt idx="526">
                  <c:v>0.88037077333333358</c:v>
                </c:pt>
                <c:pt idx="527">
                  <c:v>0.65923498666666669</c:v>
                </c:pt>
                <c:pt idx="528">
                  <c:v>0.98497813333333328</c:v>
                </c:pt>
                <c:pt idx="529">
                  <c:v>0.94414848000000007</c:v>
                </c:pt>
                <c:pt idx="530">
                  <c:v>0.75877589333333317</c:v>
                </c:pt>
                <c:pt idx="531">
                  <c:v>0.86755562666666652</c:v>
                </c:pt>
                <c:pt idx="532">
                  <c:v>0.86874773333333333</c:v>
                </c:pt>
                <c:pt idx="533">
                  <c:v>0.50575125333333326</c:v>
                </c:pt>
                <c:pt idx="534">
                  <c:v>1.0293841066666667</c:v>
                </c:pt>
                <c:pt idx="535">
                  <c:v>0.69708437333333328</c:v>
                </c:pt>
                <c:pt idx="536">
                  <c:v>0.50277098666666664</c:v>
                </c:pt>
                <c:pt idx="537">
                  <c:v>0.62794218666666668</c:v>
                </c:pt>
                <c:pt idx="538">
                  <c:v>0.57638357333333323</c:v>
                </c:pt>
                <c:pt idx="539">
                  <c:v>0.57936383999999996</c:v>
                </c:pt>
                <c:pt idx="540">
                  <c:v>0.47714069333333337</c:v>
                </c:pt>
                <c:pt idx="541">
                  <c:v>0.37163925333333336</c:v>
                </c:pt>
                <c:pt idx="542">
                  <c:v>0.27150229333333337</c:v>
                </c:pt>
                <c:pt idx="543">
                  <c:v>0.56565461333333333</c:v>
                </c:pt>
                <c:pt idx="544">
                  <c:v>0.50485717333333324</c:v>
                </c:pt>
                <c:pt idx="545">
                  <c:v>0.43899327999999999</c:v>
                </c:pt>
                <c:pt idx="546">
                  <c:v>0.49979071999999991</c:v>
                </c:pt>
                <c:pt idx="547">
                  <c:v>0.53078549333333325</c:v>
                </c:pt>
                <c:pt idx="548">
                  <c:v>0.68695146666666673</c:v>
                </c:pt>
                <c:pt idx="549">
                  <c:v>0.90212671999999994</c:v>
                </c:pt>
                <c:pt idx="550">
                  <c:v>0.58741056000000003</c:v>
                </c:pt>
                <c:pt idx="551">
                  <c:v>0.59158293333333334</c:v>
                </c:pt>
                <c:pt idx="552">
                  <c:v>0.64612181333333329</c:v>
                </c:pt>
                <c:pt idx="553">
                  <c:v>1.0445834666666665</c:v>
                </c:pt>
                <c:pt idx="554">
                  <c:v>1.2251876266666668</c:v>
                </c:pt>
                <c:pt idx="555">
                  <c:v>1.3470805333333333</c:v>
                </c:pt>
                <c:pt idx="556">
                  <c:v>1.4603306666666667</c:v>
                </c:pt>
                <c:pt idx="557">
                  <c:v>1.4877491199999999</c:v>
                </c:pt>
                <c:pt idx="558">
                  <c:v>1.4209911466666665</c:v>
                </c:pt>
                <c:pt idx="559">
                  <c:v>1.1858481066666671</c:v>
                </c:pt>
                <c:pt idx="560">
                  <c:v>1.4940076799999999</c:v>
                </c:pt>
                <c:pt idx="561">
                  <c:v>1.9911161600000002</c:v>
                </c:pt>
                <c:pt idx="562">
                  <c:v>2.0706892800000003</c:v>
                </c:pt>
                <c:pt idx="563">
                  <c:v>1.934491093333333</c:v>
                </c:pt>
                <c:pt idx="564">
                  <c:v>2.37646464</c:v>
                </c:pt>
                <c:pt idx="565">
                  <c:v>2.7284341333333328</c:v>
                </c:pt>
                <c:pt idx="566">
                  <c:v>2.5689898666666666</c:v>
                </c:pt>
                <c:pt idx="567">
                  <c:v>2.8053250133333338</c:v>
                </c:pt>
                <c:pt idx="568">
                  <c:v>2.7168110933333334</c:v>
                </c:pt>
                <c:pt idx="569">
                  <c:v>2.7665815466666661</c:v>
                </c:pt>
                <c:pt idx="570">
                  <c:v>3.7023852800000001</c:v>
                </c:pt>
                <c:pt idx="571">
                  <c:v>3.3587605333333337</c:v>
                </c:pt>
                <c:pt idx="572">
                  <c:v>3.83292096</c:v>
                </c:pt>
                <c:pt idx="573">
                  <c:v>3.4782692266666668</c:v>
                </c:pt>
                <c:pt idx="574">
                  <c:v>3.3706815999999997</c:v>
                </c:pt>
                <c:pt idx="575">
                  <c:v>3.4115112533333325</c:v>
                </c:pt>
                <c:pt idx="576">
                  <c:v>3.5921154133333331</c:v>
                </c:pt>
                <c:pt idx="577">
                  <c:v>4.1160462933333326</c:v>
                </c:pt>
                <c:pt idx="578">
                  <c:v>3.9104078933333333</c:v>
                </c:pt>
                <c:pt idx="579">
                  <c:v>4.01531328</c:v>
                </c:pt>
                <c:pt idx="580">
                  <c:v>3.6275805866666664</c:v>
                </c:pt>
                <c:pt idx="581">
                  <c:v>3.9369322666666662</c:v>
                </c:pt>
                <c:pt idx="582">
                  <c:v>3.6299648000000002</c:v>
                </c:pt>
                <c:pt idx="583">
                  <c:v>3.2282248533333329</c:v>
                </c:pt>
                <c:pt idx="584">
                  <c:v>3.6764569599999999</c:v>
                </c:pt>
                <c:pt idx="585">
                  <c:v>3.323593386666666</c:v>
                </c:pt>
                <c:pt idx="586">
                  <c:v>3.2341853866666663</c:v>
                </c:pt>
                <c:pt idx="587">
                  <c:v>2.8944349866666661</c:v>
                </c:pt>
                <c:pt idx="588">
                  <c:v>3.3015394133333329</c:v>
                </c:pt>
                <c:pt idx="589">
                  <c:v>3.4675402666666666</c:v>
                </c:pt>
                <c:pt idx="590">
                  <c:v>2.92453568</c:v>
                </c:pt>
                <c:pt idx="591">
                  <c:v>3.3507138133333334</c:v>
                </c:pt>
                <c:pt idx="592">
                  <c:v>2.6980354133333333</c:v>
                </c:pt>
                <c:pt idx="593">
                  <c:v>2.4968674133333333</c:v>
                </c:pt>
                <c:pt idx="594">
                  <c:v>2.7033998933333332</c:v>
                </c:pt>
                <c:pt idx="595">
                  <c:v>2.8428763733333327</c:v>
                </c:pt>
                <c:pt idx="596">
                  <c:v>2.9078461866666672</c:v>
                </c:pt>
                <c:pt idx="597">
                  <c:v>2.9042698666666666</c:v>
                </c:pt>
                <c:pt idx="598">
                  <c:v>2.7016117333333338</c:v>
                </c:pt>
                <c:pt idx="599">
                  <c:v>2.6744913066666665</c:v>
                </c:pt>
                <c:pt idx="600">
                  <c:v>2.9602988800000003</c:v>
                </c:pt>
                <c:pt idx="601">
                  <c:v>2.7013137066666668</c:v>
                </c:pt>
                <c:pt idx="602">
                  <c:v>2.6509472000000001</c:v>
                </c:pt>
                <c:pt idx="603">
                  <c:v>2.6017727999999996</c:v>
                </c:pt>
                <c:pt idx="604">
                  <c:v>2.790721706666667</c:v>
                </c:pt>
                <c:pt idx="605">
                  <c:v>3.3805164799999994</c:v>
                </c:pt>
                <c:pt idx="606">
                  <c:v>3.0374877866666665</c:v>
                </c:pt>
                <c:pt idx="607">
                  <c:v>3.1859050666666673</c:v>
                </c:pt>
                <c:pt idx="608">
                  <c:v>2.821120426666667</c:v>
                </c:pt>
                <c:pt idx="609">
                  <c:v>3.3316401066666672</c:v>
                </c:pt>
                <c:pt idx="610">
                  <c:v>3.0157318399999999</c:v>
                </c:pt>
                <c:pt idx="611">
                  <c:v>2.6080313599999996</c:v>
                </c:pt>
                <c:pt idx="612">
                  <c:v>2.4366660266666664</c:v>
                </c:pt>
                <c:pt idx="613">
                  <c:v>2.4381561600000001</c:v>
                </c:pt>
                <c:pt idx="614">
                  <c:v>2.4998476799999998</c:v>
                </c:pt>
                <c:pt idx="615">
                  <c:v>3.2732268800000006</c:v>
                </c:pt>
              </c:numCache>
            </c:numRef>
          </c:yVal>
          <c:smooth val="1"/>
          <c:extLst>
            <c:ext xmlns:c16="http://schemas.microsoft.com/office/drawing/2014/chart" uri="{C3380CC4-5D6E-409C-BE32-E72D297353CC}">
              <c16:uniqueId val="{00000000-C672-4FB5-83B6-9F39CBE886A3}"/>
            </c:ext>
          </c:extLst>
        </c:ser>
        <c:dLbls>
          <c:showLegendKey val="0"/>
          <c:showVal val="0"/>
          <c:showCatName val="0"/>
          <c:showSerName val="0"/>
          <c:showPercent val="0"/>
          <c:showBubbleSize val="0"/>
        </c:dLbls>
        <c:axId val="781032624"/>
        <c:axId val="781021584"/>
      </c:scatterChart>
      <c:scatterChart>
        <c:scatterStyle val="lineMarker"/>
        <c:varyColors val="0"/>
        <c:ser>
          <c:idx val="1"/>
          <c:order val="1"/>
          <c:tx>
            <c:v>Wind Direction</c:v>
          </c:tx>
          <c:spPr>
            <a:ln w="25400" cap="rnd">
              <a:noFill/>
              <a:round/>
            </a:ln>
            <a:effectLst/>
          </c:spPr>
          <c:marker>
            <c:symbol val="star"/>
            <c:size val="5"/>
            <c:spPr>
              <a:noFill/>
              <a:ln w="9525">
                <a:solidFill>
                  <a:schemeClr val="accent2"/>
                </a:solidFill>
              </a:ln>
              <a:effectLst/>
            </c:spPr>
          </c:marker>
          <c:xVal>
            <c:numRef>
              <c:f>'WSP 2024 Weather Data 15 mins'!$A$59:$A$674</c:f>
              <c:numCache>
                <c:formatCode>m/d/yyyy\ h:mm</c:formatCode>
                <c:ptCount val="616"/>
                <c:pt idx="0">
                  <c:v>45427.583333333336</c:v>
                </c:pt>
                <c:pt idx="1">
                  <c:v>45427.59375</c:v>
                </c:pt>
                <c:pt idx="2">
                  <c:v>45427.604166666664</c:v>
                </c:pt>
                <c:pt idx="3">
                  <c:v>45427.614583333336</c:v>
                </c:pt>
                <c:pt idx="4">
                  <c:v>45427.625</c:v>
                </c:pt>
                <c:pt idx="5">
                  <c:v>45427.635416666664</c:v>
                </c:pt>
                <c:pt idx="6">
                  <c:v>45427.645833333336</c:v>
                </c:pt>
                <c:pt idx="7">
                  <c:v>45427.65625</c:v>
                </c:pt>
                <c:pt idx="8">
                  <c:v>45427.666666666664</c:v>
                </c:pt>
                <c:pt idx="9">
                  <c:v>45427.677083333336</c:v>
                </c:pt>
                <c:pt idx="10">
                  <c:v>45427.6875</c:v>
                </c:pt>
                <c:pt idx="11">
                  <c:v>45427.697916666664</c:v>
                </c:pt>
                <c:pt idx="12">
                  <c:v>45427.708333333336</c:v>
                </c:pt>
                <c:pt idx="13">
                  <c:v>45427.71875</c:v>
                </c:pt>
                <c:pt idx="14">
                  <c:v>45427.729166666664</c:v>
                </c:pt>
                <c:pt idx="15">
                  <c:v>45427.739583333336</c:v>
                </c:pt>
                <c:pt idx="16">
                  <c:v>45427.75</c:v>
                </c:pt>
                <c:pt idx="17">
                  <c:v>45427.760416666664</c:v>
                </c:pt>
                <c:pt idx="18">
                  <c:v>45427.770833333336</c:v>
                </c:pt>
                <c:pt idx="19">
                  <c:v>45427.78125</c:v>
                </c:pt>
                <c:pt idx="20">
                  <c:v>45427.791666666664</c:v>
                </c:pt>
                <c:pt idx="21">
                  <c:v>45427.802083333336</c:v>
                </c:pt>
                <c:pt idx="22">
                  <c:v>45427.8125</c:v>
                </c:pt>
                <c:pt idx="23">
                  <c:v>45427.822916666664</c:v>
                </c:pt>
                <c:pt idx="24">
                  <c:v>45427.833333333336</c:v>
                </c:pt>
                <c:pt idx="25">
                  <c:v>45427.84375</c:v>
                </c:pt>
                <c:pt idx="26">
                  <c:v>45427.854166666664</c:v>
                </c:pt>
                <c:pt idx="27">
                  <c:v>45427.864583333336</c:v>
                </c:pt>
                <c:pt idx="28">
                  <c:v>45427.875</c:v>
                </c:pt>
                <c:pt idx="29">
                  <c:v>45427.885416666664</c:v>
                </c:pt>
                <c:pt idx="30">
                  <c:v>45427.895833333336</c:v>
                </c:pt>
                <c:pt idx="31">
                  <c:v>45427.90625</c:v>
                </c:pt>
                <c:pt idx="32">
                  <c:v>45427.916666666664</c:v>
                </c:pt>
                <c:pt idx="33">
                  <c:v>45427.927083333336</c:v>
                </c:pt>
                <c:pt idx="34">
                  <c:v>45427.9375</c:v>
                </c:pt>
                <c:pt idx="35">
                  <c:v>45427.947916666664</c:v>
                </c:pt>
                <c:pt idx="36">
                  <c:v>45427.958333333336</c:v>
                </c:pt>
                <c:pt idx="37">
                  <c:v>45427.96875</c:v>
                </c:pt>
                <c:pt idx="38">
                  <c:v>45427.979166666664</c:v>
                </c:pt>
                <c:pt idx="39">
                  <c:v>45427.989583333336</c:v>
                </c:pt>
                <c:pt idx="40">
                  <c:v>45428</c:v>
                </c:pt>
                <c:pt idx="41">
                  <c:v>45428.010416666664</c:v>
                </c:pt>
                <c:pt idx="42">
                  <c:v>45428.020833333336</c:v>
                </c:pt>
                <c:pt idx="43">
                  <c:v>45428.03125</c:v>
                </c:pt>
                <c:pt idx="44">
                  <c:v>45428.041666666664</c:v>
                </c:pt>
                <c:pt idx="45">
                  <c:v>45428.052083333336</c:v>
                </c:pt>
                <c:pt idx="46">
                  <c:v>45428.0625</c:v>
                </c:pt>
                <c:pt idx="47">
                  <c:v>45428.072916666664</c:v>
                </c:pt>
                <c:pt idx="48">
                  <c:v>45428.083333333336</c:v>
                </c:pt>
                <c:pt idx="49">
                  <c:v>45428.09375</c:v>
                </c:pt>
                <c:pt idx="50">
                  <c:v>45428.104166666664</c:v>
                </c:pt>
                <c:pt idx="51">
                  <c:v>45428.114583333336</c:v>
                </c:pt>
                <c:pt idx="52">
                  <c:v>45428.125</c:v>
                </c:pt>
                <c:pt idx="53">
                  <c:v>45428.135416666664</c:v>
                </c:pt>
                <c:pt idx="54">
                  <c:v>45428.145833333336</c:v>
                </c:pt>
                <c:pt idx="55">
                  <c:v>45428.15625</c:v>
                </c:pt>
                <c:pt idx="56">
                  <c:v>45428.166666666664</c:v>
                </c:pt>
                <c:pt idx="57">
                  <c:v>45428.177083333336</c:v>
                </c:pt>
                <c:pt idx="58">
                  <c:v>45428.1875</c:v>
                </c:pt>
                <c:pt idx="59">
                  <c:v>45428.197916666664</c:v>
                </c:pt>
                <c:pt idx="60">
                  <c:v>45428.208333333336</c:v>
                </c:pt>
                <c:pt idx="61">
                  <c:v>45428.21875</c:v>
                </c:pt>
                <c:pt idx="62">
                  <c:v>45428.229166666664</c:v>
                </c:pt>
                <c:pt idx="63">
                  <c:v>45428.239583333336</c:v>
                </c:pt>
                <c:pt idx="64">
                  <c:v>45428.25</c:v>
                </c:pt>
                <c:pt idx="65">
                  <c:v>45428.260416666664</c:v>
                </c:pt>
                <c:pt idx="66">
                  <c:v>45428.270833333336</c:v>
                </c:pt>
                <c:pt idx="67">
                  <c:v>45428.28125</c:v>
                </c:pt>
                <c:pt idx="68">
                  <c:v>45428.291666666664</c:v>
                </c:pt>
                <c:pt idx="69">
                  <c:v>45428.302083333336</c:v>
                </c:pt>
                <c:pt idx="70">
                  <c:v>45428.3125</c:v>
                </c:pt>
                <c:pt idx="71">
                  <c:v>45428.322916666664</c:v>
                </c:pt>
                <c:pt idx="72">
                  <c:v>45428.333333333336</c:v>
                </c:pt>
                <c:pt idx="73">
                  <c:v>45428.34375</c:v>
                </c:pt>
                <c:pt idx="74">
                  <c:v>45428.354166666664</c:v>
                </c:pt>
                <c:pt idx="75">
                  <c:v>45428.364583333336</c:v>
                </c:pt>
                <c:pt idx="76">
                  <c:v>45428.375</c:v>
                </c:pt>
                <c:pt idx="77">
                  <c:v>45428.385416666664</c:v>
                </c:pt>
                <c:pt idx="78">
                  <c:v>45428.395833333336</c:v>
                </c:pt>
                <c:pt idx="79">
                  <c:v>45428.40625</c:v>
                </c:pt>
                <c:pt idx="80">
                  <c:v>45428.416666666664</c:v>
                </c:pt>
                <c:pt idx="81">
                  <c:v>45428.427083333336</c:v>
                </c:pt>
                <c:pt idx="82">
                  <c:v>45428.4375</c:v>
                </c:pt>
                <c:pt idx="83">
                  <c:v>45428.447916666664</c:v>
                </c:pt>
                <c:pt idx="84">
                  <c:v>45428.458333333336</c:v>
                </c:pt>
                <c:pt idx="85">
                  <c:v>45428.46875</c:v>
                </c:pt>
                <c:pt idx="86">
                  <c:v>45428.479166666664</c:v>
                </c:pt>
                <c:pt idx="87">
                  <c:v>45428.489583333336</c:v>
                </c:pt>
                <c:pt idx="88">
                  <c:v>45428.5</c:v>
                </c:pt>
                <c:pt idx="89">
                  <c:v>45428.510416666664</c:v>
                </c:pt>
                <c:pt idx="90">
                  <c:v>45428.520833333336</c:v>
                </c:pt>
                <c:pt idx="91">
                  <c:v>45428.53125</c:v>
                </c:pt>
                <c:pt idx="92">
                  <c:v>45428.541666666664</c:v>
                </c:pt>
                <c:pt idx="93">
                  <c:v>45428.552083333336</c:v>
                </c:pt>
                <c:pt idx="94">
                  <c:v>45428.5625</c:v>
                </c:pt>
                <c:pt idx="95">
                  <c:v>45428.572916666664</c:v>
                </c:pt>
                <c:pt idx="96">
                  <c:v>45428.583333333336</c:v>
                </c:pt>
                <c:pt idx="97">
                  <c:v>45428.59375</c:v>
                </c:pt>
                <c:pt idx="98">
                  <c:v>45428.604166666664</c:v>
                </c:pt>
                <c:pt idx="99">
                  <c:v>45428.614583333336</c:v>
                </c:pt>
                <c:pt idx="100">
                  <c:v>45428.625</c:v>
                </c:pt>
                <c:pt idx="101">
                  <c:v>45428.635416666664</c:v>
                </c:pt>
                <c:pt idx="102">
                  <c:v>45428.645833333336</c:v>
                </c:pt>
                <c:pt idx="103">
                  <c:v>45428.65625</c:v>
                </c:pt>
                <c:pt idx="104">
                  <c:v>45428.666666666664</c:v>
                </c:pt>
                <c:pt idx="105">
                  <c:v>45428.677083333336</c:v>
                </c:pt>
                <c:pt idx="106">
                  <c:v>45428.6875</c:v>
                </c:pt>
                <c:pt idx="107">
                  <c:v>45428.697916666664</c:v>
                </c:pt>
                <c:pt idx="108">
                  <c:v>45428.708333333336</c:v>
                </c:pt>
                <c:pt idx="109">
                  <c:v>45428.71875</c:v>
                </c:pt>
                <c:pt idx="110">
                  <c:v>45428.729166666664</c:v>
                </c:pt>
                <c:pt idx="111">
                  <c:v>45428.739583333336</c:v>
                </c:pt>
                <c:pt idx="112">
                  <c:v>45428.75</c:v>
                </c:pt>
                <c:pt idx="113">
                  <c:v>45428.760416666664</c:v>
                </c:pt>
                <c:pt idx="114">
                  <c:v>45428.770833333336</c:v>
                </c:pt>
                <c:pt idx="115">
                  <c:v>45428.78125</c:v>
                </c:pt>
                <c:pt idx="116">
                  <c:v>45428.791666666664</c:v>
                </c:pt>
                <c:pt idx="117">
                  <c:v>45428.802083333336</c:v>
                </c:pt>
                <c:pt idx="118">
                  <c:v>45428.8125</c:v>
                </c:pt>
                <c:pt idx="119">
                  <c:v>45428.822916666664</c:v>
                </c:pt>
                <c:pt idx="120">
                  <c:v>45428.833333333336</c:v>
                </c:pt>
                <c:pt idx="121">
                  <c:v>45428.84375</c:v>
                </c:pt>
                <c:pt idx="122">
                  <c:v>45428.854166666664</c:v>
                </c:pt>
                <c:pt idx="123">
                  <c:v>45428.864583333336</c:v>
                </c:pt>
                <c:pt idx="124">
                  <c:v>45428.875</c:v>
                </c:pt>
                <c:pt idx="125">
                  <c:v>45428.885416666664</c:v>
                </c:pt>
                <c:pt idx="126">
                  <c:v>45428.895833333336</c:v>
                </c:pt>
                <c:pt idx="127">
                  <c:v>45428.90625</c:v>
                </c:pt>
                <c:pt idx="128">
                  <c:v>45428.916666666664</c:v>
                </c:pt>
                <c:pt idx="129">
                  <c:v>45428.927083333336</c:v>
                </c:pt>
                <c:pt idx="130">
                  <c:v>45428.9375</c:v>
                </c:pt>
                <c:pt idx="131">
                  <c:v>45428.947916666664</c:v>
                </c:pt>
                <c:pt idx="132">
                  <c:v>45428.958333333336</c:v>
                </c:pt>
                <c:pt idx="133">
                  <c:v>45428.96875</c:v>
                </c:pt>
                <c:pt idx="134">
                  <c:v>45428.979166666664</c:v>
                </c:pt>
                <c:pt idx="135">
                  <c:v>45428.989583333336</c:v>
                </c:pt>
                <c:pt idx="136">
                  <c:v>45429</c:v>
                </c:pt>
                <c:pt idx="137">
                  <c:v>45429.010416666664</c:v>
                </c:pt>
                <c:pt idx="138">
                  <c:v>45429.020833333336</c:v>
                </c:pt>
                <c:pt idx="139">
                  <c:v>45429.03125</c:v>
                </c:pt>
                <c:pt idx="140">
                  <c:v>45429.041666666664</c:v>
                </c:pt>
                <c:pt idx="141">
                  <c:v>45429.052083333336</c:v>
                </c:pt>
                <c:pt idx="142">
                  <c:v>45429.0625</c:v>
                </c:pt>
                <c:pt idx="143">
                  <c:v>45429.072916666664</c:v>
                </c:pt>
                <c:pt idx="144">
                  <c:v>45429.083333333336</c:v>
                </c:pt>
                <c:pt idx="145">
                  <c:v>45429.09375</c:v>
                </c:pt>
                <c:pt idx="146">
                  <c:v>45429.104166666664</c:v>
                </c:pt>
                <c:pt idx="147">
                  <c:v>45429.114583333336</c:v>
                </c:pt>
                <c:pt idx="148">
                  <c:v>45429.125</c:v>
                </c:pt>
                <c:pt idx="149">
                  <c:v>45429.135416666664</c:v>
                </c:pt>
                <c:pt idx="150">
                  <c:v>45429.145833333336</c:v>
                </c:pt>
                <c:pt idx="151">
                  <c:v>45429.15625</c:v>
                </c:pt>
                <c:pt idx="152">
                  <c:v>45429.166666666664</c:v>
                </c:pt>
                <c:pt idx="153">
                  <c:v>45429.177083333336</c:v>
                </c:pt>
                <c:pt idx="154">
                  <c:v>45429.1875</c:v>
                </c:pt>
                <c:pt idx="155">
                  <c:v>45429.197916666664</c:v>
                </c:pt>
                <c:pt idx="156">
                  <c:v>45429.208333333336</c:v>
                </c:pt>
                <c:pt idx="157">
                  <c:v>45429.21875</c:v>
                </c:pt>
                <c:pt idx="158">
                  <c:v>45429.229166666664</c:v>
                </c:pt>
                <c:pt idx="159">
                  <c:v>45429.239583333336</c:v>
                </c:pt>
                <c:pt idx="160">
                  <c:v>45429.25</c:v>
                </c:pt>
                <c:pt idx="161">
                  <c:v>45429.260416666664</c:v>
                </c:pt>
                <c:pt idx="162">
                  <c:v>45429.270833333336</c:v>
                </c:pt>
                <c:pt idx="163">
                  <c:v>45429.28125</c:v>
                </c:pt>
                <c:pt idx="164">
                  <c:v>45429.291666666664</c:v>
                </c:pt>
                <c:pt idx="165">
                  <c:v>45429.302083333336</c:v>
                </c:pt>
                <c:pt idx="166">
                  <c:v>45429.3125</c:v>
                </c:pt>
                <c:pt idx="167">
                  <c:v>45429.322916666664</c:v>
                </c:pt>
                <c:pt idx="168">
                  <c:v>45429.333333333336</c:v>
                </c:pt>
                <c:pt idx="169">
                  <c:v>45429.34375</c:v>
                </c:pt>
                <c:pt idx="170">
                  <c:v>45429.354166666664</c:v>
                </c:pt>
                <c:pt idx="171">
                  <c:v>45429.364583333336</c:v>
                </c:pt>
                <c:pt idx="172">
                  <c:v>45429.375</c:v>
                </c:pt>
                <c:pt idx="173">
                  <c:v>45429.385416666664</c:v>
                </c:pt>
                <c:pt idx="174">
                  <c:v>45429.395833333336</c:v>
                </c:pt>
                <c:pt idx="175">
                  <c:v>45429.40625</c:v>
                </c:pt>
                <c:pt idx="176">
                  <c:v>45429.416666666664</c:v>
                </c:pt>
                <c:pt idx="177">
                  <c:v>45429.427083333336</c:v>
                </c:pt>
                <c:pt idx="178">
                  <c:v>45429.4375</c:v>
                </c:pt>
                <c:pt idx="179">
                  <c:v>45429.447916666664</c:v>
                </c:pt>
                <c:pt idx="180">
                  <c:v>45429.458333333336</c:v>
                </c:pt>
                <c:pt idx="181">
                  <c:v>45429.46875</c:v>
                </c:pt>
                <c:pt idx="182">
                  <c:v>45429.479166666664</c:v>
                </c:pt>
                <c:pt idx="183">
                  <c:v>45429.489583333336</c:v>
                </c:pt>
                <c:pt idx="184">
                  <c:v>45429.5</c:v>
                </c:pt>
                <c:pt idx="185">
                  <c:v>45429.510416666664</c:v>
                </c:pt>
                <c:pt idx="186">
                  <c:v>45429.520833333336</c:v>
                </c:pt>
                <c:pt idx="187">
                  <c:v>45429.53125</c:v>
                </c:pt>
                <c:pt idx="188">
                  <c:v>45429.541666666664</c:v>
                </c:pt>
                <c:pt idx="189">
                  <c:v>45429.552083333336</c:v>
                </c:pt>
                <c:pt idx="190">
                  <c:v>45429.5625</c:v>
                </c:pt>
                <c:pt idx="191">
                  <c:v>45429.572916666664</c:v>
                </c:pt>
                <c:pt idx="192">
                  <c:v>45429.583333333336</c:v>
                </c:pt>
                <c:pt idx="193">
                  <c:v>45429.59375</c:v>
                </c:pt>
                <c:pt idx="194">
                  <c:v>45429.604166666664</c:v>
                </c:pt>
                <c:pt idx="195">
                  <c:v>45429.614583333336</c:v>
                </c:pt>
                <c:pt idx="196">
                  <c:v>45429.625</c:v>
                </c:pt>
                <c:pt idx="197">
                  <c:v>45429.635416666664</c:v>
                </c:pt>
                <c:pt idx="198">
                  <c:v>45429.645833333336</c:v>
                </c:pt>
                <c:pt idx="199">
                  <c:v>45429.65625</c:v>
                </c:pt>
                <c:pt idx="200">
                  <c:v>45429.666666666664</c:v>
                </c:pt>
                <c:pt idx="201">
                  <c:v>45429.677083333336</c:v>
                </c:pt>
                <c:pt idx="202">
                  <c:v>45429.6875</c:v>
                </c:pt>
                <c:pt idx="203">
                  <c:v>45429.697916666664</c:v>
                </c:pt>
                <c:pt idx="204">
                  <c:v>45429.708333333336</c:v>
                </c:pt>
                <c:pt idx="205">
                  <c:v>45429.71875</c:v>
                </c:pt>
                <c:pt idx="206">
                  <c:v>45429.729166666664</c:v>
                </c:pt>
                <c:pt idx="207">
                  <c:v>45429.739583333336</c:v>
                </c:pt>
                <c:pt idx="208">
                  <c:v>45429.75</c:v>
                </c:pt>
                <c:pt idx="209">
                  <c:v>45429.760416666664</c:v>
                </c:pt>
                <c:pt idx="210">
                  <c:v>45429.770833333336</c:v>
                </c:pt>
                <c:pt idx="211">
                  <c:v>45429.78125</c:v>
                </c:pt>
                <c:pt idx="212">
                  <c:v>45429.791666666664</c:v>
                </c:pt>
                <c:pt idx="213">
                  <c:v>45429.802083333336</c:v>
                </c:pt>
                <c:pt idx="214">
                  <c:v>45429.8125</c:v>
                </c:pt>
                <c:pt idx="215">
                  <c:v>45429.822916666664</c:v>
                </c:pt>
                <c:pt idx="216">
                  <c:v>45429.833333333336</c:v>
                </c:pt>
                <c:pt idx="217">
                  <c:v>45429.84375</c:v>
                </c:pt>
                <c:pt idx="218">
                  <c:v>45429.854166666664</c:v>
                </c:pt>
                <c:pt idx="219">
                  <c:v>45429.864583333336</c:v>
                </c:pt>
                <c:pt idx="220">
                  <c:v>45429.875</c:v>
                </c:pt>
                <c:pt idx="221">
                  <c:v>45429.885416666664</c:v>
                </c:pt>
                <c:pt idx="222">
                  <c:v>45429.895833333336</c:v>
                </c:pt>
                <c:pt idx="223">
                  <c:v>45429.90625</c:v>
                </c:pt>
                <c:pt idx="224">
                  <c:v>45429.916666666664</c:v>
                </c:pt>
                <c:pt idx="225">
                  <c:v>45429.927083333336</c:v>
                </c:pt>
                <c:pt idx="226">
                  <c:v>45429.9375</c:v>
                </c:pt>
                <c:pt idx="227">
                  <c:v>45429.947916666664</c:v>
                </c:pt>
                <c:pt idx="228">
                  <c:v>45429.958333333336</c:v>
                </c:pt>
                <c:pt idx="229">
                  <c:v>45429.96875</c:v>
                </c:pt>
                <c:pt idx="230">
                  <c:v>45429.979166666664</c:v>
                </c:pt>
                <c:pt idx="231">
                  <c:v>45429.989583333336</c:v>
                </c:pt>
                <c:pt idx="232">
                  <c:v>45430</c:v>
                </c:pt>
                <c:pt idx="233">
                  <c:v>45430.010416666664</c:v>
                </c:pt>
                <c:pt idx="234">
                  <c:v>45430.020833333336</c:v>
                </c:pt>
                <c:pt idx="235">
                  <c:v>45430.03125</c:v>
                </c:pt>
                <c:pt idx="236">
                  <c:v>45430.041666666664</c:v>
                </c:pt>
                <c:pt idx="237">
                  <c:v>45430.052083333336</c:v>
                </c:pt>
                <c:pt idx="238">
                  <c:v>45430.0625</c:v>
                </c:pt>
                <c:pt idx="239">
                  <c:v>45430.072916666664</c:v>
                </c:pt>
                <c:pt idx="240">
                  <c:v>45430.083333333336</c:v>
                </c:pt>
                <c:pt idx="241">
                  <c:v>45430.09375</c:v>
                </c:pt>
                <c:pt idx="242">
                  <c:v>45430.104166666664</c:v>
                </c:pt>
                <c:pt idx="243">
                  <c:v>45430.114583333336</c:v>
                </c:pt>
                <c:pt idx="244">
                  <c:v>45430.125</c:v>
                </c:pt>
                <c:pt idx="245">
                  <c:v>45430.135416666664</c:v>
                </c:pt>
                <c:pt idx="246">
                  <c:v>45430.145833333336</c:v>
                </c:pt>
                <c:pt idx="247">
                  <c:v>45430.15625</c:v>
                </c:pt>
                <c:pt idx="248">
                  <c:v>45430.166666666664</c:v>
                </c:pt>
                <c:pt idx="249">
                  <c:v>45430.177083333336</c:v>
                </c:pt>
                <c:pt idx="250">
                  <c:v>45430.1875</c:v>
                </c:pt>
                <c:pt idx="251">
                  <c:v>45430.197916666664</c:v>
                </c:pt>
                <c:pt idx="252">
                  <c:v>45430.208333333336</c:v>
                </c:pt>
                <c:pt idx="253">
                  <c:v>45430.21875</c:v>
                </c:pt>
                <c:pt idx="254">
                  <c:v>45430.229166666664</c:v>
                </c:pt>
                <c:pt idx="255">
                  <c:v>45430.239583333336</c:v>
                </c:pt>
                <c:pt idx="256">
                  <c:v>45430.25</c:v>
                </c:pt>
                <c:pt idx="257">
                  <c:v>45430.260416666664</c:v>
                </c:pt>
                <c:pt idx="258">
                  <c:v>45430.270833333336</c:v>
                </c:pt>
                <c:pt idx="259">
                  <c:v>45430.28125</c:v>
                </c:pt>
                <c:pt idx="260">
                  <c:v>45430.291666666664</c:v>
                </c:pt>
                <c:pt idx="261">
                  <c:v>45430.302083333336</c:v>
                </c:pt>
                <c:pt idx="262">
                  <c:v>45430.3125</c:v>
                </c:pt>
                <c:pt idx="263">
                  <c:v>45430.322916666664</c:v>
                </c:pt>
                <c:pt idx="264">
                  <c:v>45430.333333333336</c:v>
                </c:pt>
                <c:pt idx="265">
                  <c:v>45430.34375</c:v>
                </c:pt>
                <c:pt idx="266">
                  <c:v>45430.354166666664</c:v>
                </c:pt>
                <c:pt idx="267">
                  <c:v>45430.364583333336</c:v>
                </c:pt>
                <c:pt idx="268">
                  <c:v>45430.375</c:v>
                </c:pt>
                <c:pt idx="269">
                  <c:v>45430.385416666664</c:v>
                </c:pt>
                <c:pt idx="270">
                  <c:v>45430.395833333336</c:v>
                </c:pt>
                <c:pt idx="271">
                  <c:v>45430.40625</c:v>
                </c:pt>
                <c:pt idx="272">
                  <c:v>45430.416666666664</c:v>
                </c:pt>
                <c:pt idx="273">
                  <c:v>45430.427083333336</c:v>
                </c:pt>
                <c:pt idx="274">
                  <c:v>45430.4375</c:v>
                </c:pt>
                <c:pt idx="275">
                  <c:v>45430.447916666664</c:v>
                </c:pt>
                <c:pt idx="276">
                  <c:v>45430.458333333336</c:v>
                </c:pt>
                <c:pt idx="277">
                  <c:v>45430.46875</c:v>
                </c:pt>
                <c:pt idx="278">
                  <c:v>45430.479166666664</c:v>
                </c:pt>
                <c:pt idx="279">
                  <c:v>45430.489583333336</c:v>
                </c:pt>
                <c:pt idx="280">
                  <c:v>45430.5</c:v>
                </c:pt>
                <c:pt idx="281">
                  <c:v>45430.510416666664</c:v>
                </c:pt>
                <c:pt idx="282">
                  <c:v>45430.520833333336</c:v>
                </c:pt>
                <c:pt idx="283">
                  <c:v>45430.53125</c:v>
                </c:pt>
                <c:pt idx="284">
                  <c:v>45430.541666666664</c:v>
                </c:pt>
                <c:pt idx="285">
                  <c:v>45430.552083333336</c:v>
                </c:pt>
                <c:pt idx="286">
                  <c:v>45430.5625</c:v>
                </c:pt>
                <c:pt idx="287">
                  <c:v>45430.572916666664</c:v>
                </c:pt>
                <c:pt idx="288">
                  <c:v>45430.583333333336</c:v>
                </c:pt>
                <c:pt idx="289">
                  <c:v>45430.59375</c:v>
                </c:pt>
                <c:pt idx="290">
                  <c:v>45430.604166666664</c:v>
                </c:pt>
                <c:pt idx="291">
                  <c:v>45430.614583333336</c:v>
                </c:pt>
                <c:pt idx="292">
                  <c:v>45430.625</c:v>
                </c:pt>
                <c:pt idx="293">
                  <c:v>45430.635416666664</c:v>
                </c:pt>
                <c:pt idx="294">
                  <c:v>45430.645833333336</c:v>
                </c:pt>
                <c:pt idx="295">
                  <c:v>45430.65625</c:v>
                </c:pt>
                <c:pt idx="296">
                  <c:v>45430.666666666664</c:v>
                </c:pt>
                <c:pt idx="297">
                  <c:v>45430.677083333336</c:v>
                </c:pt>
                <c:pt idx="298">
                  <c:v>45430.6875</c:v>
                </c:pt>
                <c:pt idx="299">
                  <c:v>45430.697916666664</c:v>
                </c:pt>
                <c:pt idx="300">
                  <c:v>45430.708333333336</c:v>
                </c:pt>
                <c:pt idx="301">
                  <c:v>45430.71875</c:v>
                </c:pt>
                <c:pt idx="302">
                  <c:v>45430.729166666664</c:v>
                </c:pt>
                <c:pt idx="303">
                  <c:v>45430.739583333336</c:v>
                </c:pt>
                <c:pt idx="304">
                  <c:v>45430.75</c:v>
                </c:pt>
                <c:pt idx="305">
                  <c:v>45430.760416666664</c:v>
                </c:pt>
                <c:pt idx="306">
                  <c:v>45430.770833333336</c:v>
                </c:pt>
                <c:pt idx="307">
                  <c:v>45430.78125</c:v>
                </c:pt>
                <c:pt idx="308">
                  <c:v>45430.791666666664</c:v>
                </c:pt>
                <c:pt idx="309">
                  <c:v>45430.802083333336</c:v>
                </c:pt>
                <c:pt idx="310">
                  <c:v>45430.8125</c:v>
                </c:pt>
                <c:pt idx="311">
                  <c:v>45430.822916666664</c:v>
                </c:pt>
                <c:pt idx="312">
                  <c:v>45430.833333333336</c:v>
                </c:pt>
                <c:pt idx="313">
                  <c:v>45430.84375</c:v>
                </c:pt>
                <c:pt idx="314">
                  <c:v>45430.854166666664</c:v>
                </c:pt>
                <c:pt idx="315">
                  <c:v>45430.864583333336</c:v>
                </c:pt>
                <c:pt idx="316">
                  <c:v>45430.875</c:v>
                </c:pt>
                <c:pt idx="317">
                  <c:v>45430.885416666664</c:v>
                </c:pt>
                <c:pt idx="318">
                  <c:v>45430.895833333336</c:v>
                </c:pt>
                <c:pt idx="319">
                  <c:v>45430.90625</c:v>
                </c:pt>
                <c:pt idx="320">
                  <c:v>45430.916666666664</c:v>
                </c:pt>
                <c:pt idx="321">
                  <c:v>45430.927083333336</c:v>
                </c:pt>
                <c:pt idx="322">
                  <c:v>45430.9375</c:v>
                </c:pt>
                <c:pt idx="323">
                  <c:v>45430.947916666664</c:v>
                </c:pt>
                <c:pt idx="324">
                  <c:v>45430.958333333336</c:v>
                </c:pt>
                <c:pt idx="325">
                  <c:v>45430.96875</c:v>
                </c:pt>
                <c:pt idx="326">
                  <c:v>45430.979166666664</c:v>
                </c:pt>
                <c:pt idx="327">
                  <c:v>45430.989583333336</c:v>
                </c:pt>
                <c:pt idx="328">
                  <c:v>45431</c:v>
                </c:pt>
                <c:pt idx="329">
                  <c:v>45431.010416666664</c:v>
                </c:pt>
                <c:pt idx="330">
                  <c:v>45431.020833333336</c:v>
                </c:pt>
                <c:pt idx="331">
                  <c:v>45431.03125</c:v>
                </c:pt>
                <c:pt idx="332">
                  <c:v>45431.041666666664</c:v>
                </c:pt>
                <c:pt idx="333">
                  <c:v>45431.052083333336</c:v>
                </c:pt>
                <c:pt idx="334">
                  <c:v>45431.0625</c:v>
                </c:pt>
                <c:pt idx="335">
                  <c:v>45431.072916666664</c:v>
                </c:pt>
                <c:pt idx="336">
                  <c:v>45431.083333333336</c:v>
                </c:pt>
                <c:pt idx="337">
                  <c:v>45431.09375</c:v>
                </c:pt>
                <c:pt idx="338">
                  <c:v>45431.104166666664</c:v>
                </c:pt>
                <c:pt idx="339">
                  <c:v>45431.114583333336</c:v>
                </c:pt>
                <c:pt idx="340">
                  <c:v>45431.125</c:v>
                </c:pt>
                <c:pt idx="341">
                  <c:v>45431.135416666664</c:v>
                </c:pt>
                <c:pt idx="342">
                  <c:v>45431.145833333336</c:v>
                </c:pt>
                <c:pt idx="343">
                  <c:v>45431.15625</c:v>
                </c:pt>
                <c:pt idx="344">
                  <c:v>45431.166666666664</c:v>
                </c:pt>
                <c:pt idx="345">
                  <c:v>45431.177083333336</c:v>
                </c:pt>
                <c:pt idx="346">
                  <c:v>45431.1875</c:v>
                </c:pt>
                <c:pt idx="347">
                  <c:v>45431.197916666664</c:v>
                </c:pt>
                <c:pt idx="348">
                  <c:v>45431.208333333336</c:v>
                </c:pt>
                <c:pt idx="349">
                  <c:v>45431.21875</c:v>
                </c:pt>
                <c:pt idx="350">
                  <c:v>45431.229166666664</c:v>
                </c:pt>
                <c:pt idx="351">
                  <c:v>45431.239583333336</c:v>
                </c:pt>
                <c:pt idx="352">
                  <c:v>45431.25</c:v>
                </c:pt>
                <c:pt idx="353">
                  <c:v>45431.260416666664</c:v>
                </c:pt>
                <c:pt idx="354">
                  <c:v>45431.270833333336</c:v>
                </c:pt>
                <c:pt idx="355">
                  <c:v>45431.28125</c:v>
                </c:pt>
                <c:pt idx="356">
                  <c:v>45431.291666666664</c:v>
                </c:pt>
                <c:pt idx="357">
                  <c:v>45431.302083333336</c:v>
                </c:pt>
                <c:pt idx="358">
                  <c:v>45431.3125</c:v>
                </c:pt>
                <c:pt idx="359">
                  <c:v>45431.322916666664</c:v>
                </c:pt>
                <c:pt idx="360">
                  <c:v>45431.333333333336</c:v>
                </c:pt>
                <c:pt idx="361">
                  <c:v>45431.34375</c:v>
                </c:pt>
                <c:pt idx="362">
                  <c:v>45431.354166666664</c:v>
                </c:pt>
                <c:pt idx="363">
                  <c:v>45431.364583333336</c:v>
                </c:pt>
                <c:pt idx="364">
                  <c:v>45431.375</c:v>
                </c:pt>
                <c:pt idx="365">
                  <c:v>45431.385416666664</c:v>
                </c:pt>
                <c:pt idx="366">
                  <c:v>45431.395833333336</c:v>
                </c:pt>
                <c:pt idx="367">
                  <c:v>45431.40625</c:v>
                </c:pt>
                <c:pt idx="368">
                  <c:v>45431.416666666664</c:v>
                </c:pt>
                <c:pt idx="369">
                  <c:v>45431.427083333336</c:v>
                </c:pt>
                <c:pt idx="370">
                  <c:v>45431.4375</c:v>
                </c:pt>
                <c:pt idx="371">
                  <c:v>45431.447916666664</c:v>
                </c:pt>
                <c:pt idx="372">
                  <c:v>45431.458333333336</c:v>
                </c:pt>
                <c:pt idx="373">
                  <c:v>45431.46875</c:v>
                </c:pt>
                <c:pt idx="374">
                  <c:v>45431.479166666664</c:v>
                </c:pt>
                <c:pt idx="375">
                  <c:v>45431.489583333336</c:v>
                </c:pt>
                <c:pt idx="376">
                  <c:v>45431.5</c:v>
                </c:pt>
                <c:pt idx="377">
                  <c:v>45431.510416666664</c:v>
                </c:pt>
                <c:pt idx="378">
                  <c:v>45431.520833333336</c:v>
                </c:pt>
                <c:pt idx="379">
                  <c:v>45431.53125</c:v>
                </c:pt>
                <c:pt idx="380">
                  <c:v>45431.541666666664</c:v>
                </c:pt>
                <c:pt idx="381">
                  <c:v>45431.552083333336</c:v>
                </c:pt>
                <c:pt idx="382">
                  <c:v>45431.5625</c:v>
                </c:pt>
                <c:pt idx="383">
                  <c:v>45431.572916666664</c:v>
                </c:pt>
                <c:pt idx="384">
                  <c:v>45431.583333333336</c:v>
                </c:pt>
                <c:pt idx="385">
                  <c:v>45431.59375</c:v>
                </c:pt>
                <c:pt idx="386">
                  <c:v>45431.604166666664</c:v>
                </c:pt>
                <c:pt idx="387">
                  <c:v>45431.614583333336</c:v>
                </c:pt>
                <c:pt idx="388">
                  <c:v>45431.625</c:v>
                </c:pt>
                <c:pt idx="389">
                  <c:v>45431.635416666664</c:v>
                </c:pt>
                <c:pt idx="390">
                  <c:v>45431.645833333336</c:v>
                </c:pt>
                <c:pt idx="391">
                  <c:v>45431.65625</c:v>
                </c:pt>
                <c:pt idx="392">
                  <c:v>45431.666666666664</c:v>
                </c:pt>
                <c:pt idx="393">
                  <c:v>45431.677083333336</c:v>
                </c:pt>
                <c:pt idx="394">
                  <c:v>45431.6875</c:v>
                </c:pt>
                <c:pt idx="395">
                  <c:v>45431.697916666664</c:v>
                </c:pt>
                <c:pt idx="396">
                  <c:v>45431.708333333336</c:v>
                </c:pt>
                <c:pt idx="397">
                  <c:v>45431.71875</c:v>
                </c:pt>
                <c:pt idx="398">
                  <c:v>45431.729166666664</c:v>
                </c:pt>
                <c:pt idx="399">
                  <c:v>45431.739583333336</c:v>
                </c:pt>
                <c:pt idx="400">
                  <c:v>45431.75</c:v>
                </c:pt>
                <c:pt idx="401">
                  <c:v>45431.760416666664</c:v>
                </c:pt>
                <c:pt idx="402">
                  <c:v>45431.770833333336</c:v>
                </c:pt>
                <c:pt idx="403">
                  <c:v>45431.78125</c:v>
                </c:pt>
                <c:pt idx="404">
                  <c:v>45431.791666666664</c:v>
                </c:pt>
                <c:pt idx="405">
                  <c:v>45431.802083333336</c:v>
                </c:pt>
                <c:pt idx="406">
                  <c:v>45431.8125</c:v>
                </c:pt>
                <c:pt idx="407">
                  <c:v>45431.822916666664</c:v>
                </c:pt>
                <c:pt idx="408">
                  <c:v>45431.833333333336</c:v>
                </c:pt>
                <c:pt idx="409">
                  <c:v>45431.84375</c:v>
                </c:pt>
                <c:pt idx="410">
                  <c:v>45431.854166666664</c:v>
                </c:pt>
                <c:pt idx="411">
                  <c:v>45431.864583333336</c:v>
                </c:pt>
                <c:pt idx="412">
                  <c:v>45431.875</c:v>
                </c:pt>
                <c:pt idx="413">
                  <c:v>45431.885416666664</c:v>
                </c:pt>
                <c:pt idx="414">
                  <c:v>45431.895833333336</c:v>
                </c:pt>
                <c:pt idx="415">
                  <c:v>45431.90625</c:v>
                </c:pt>
                <c:pt idx="416">
                  <c:v>45431.916666666664</c:v>
                </c:pt>
                <c:pt idx="417">
                  <c:v>45431.927083333336</c:v>
                </c:pt>
                <c:pt idx="418">
                  <c:v>45431.9375</c:v>
                </c:pt>
                <c:pt idx="419">
                  <c:v>45431.947916666664</c:v>
                </c:pt>
                <c:pt idx="420">
                  <c:v>45431.958333333336</c:v>
                </c:pt>
                <c:pt idx="421">
                  <c:v>45431.96875</c:v>
                </c:pt>
                <c:pt idx="422">
                  <c:v>45431.979166666664</c:v>
                </c:pt>
                <c:pt idx="423">
                  <c:v>45431.989583333336</c:v>
                </c:pt>
                <c:pt idx="424">
                  <c:v>45432</c:v>
                </c:pt>
                <c:pt idx="425">
                  <c:v>45432.010416666664</c:v>
                </c:pt>
                <c:pt idx="426">
                  <c:v>45432.020833333336</c:v>
                </c:pt>
                <c:pt idx="427">
                  <c:v>45432.03125</c:v>
                </c:pt>
                <c:pt idx="428">
                  <c:v>45432.041666666664</c:v>
                </c:pt>
                <c:pt idx="429">
                  <c:v>45432.052083333336</c:v>
                </c:pt>
                <c:pt idx="430">
                  <c:v>45432.0625</c:v>
                </c:pt>
                <c:pt idx="431">
                  <c:v>45432.072916666664</c:v>
                </c:pt>
                <c:pt idx="432">
                  <c:v>45432.083333333336</c:v>
                </c:pt>
                <c:pt idx="433">
                  <c:v>45432.09375</c:v>
                </c:pt>
                <c:pt idx="434">
                  <c:v>45432.104166666664</c:v>
                </c:pt>
                <c:pt idx="435">
                  <c:v>45432.114583333336</c:v>
                </c:pt>
                <c:pt idx="436">
                  <c:v>45432.125</c:v>
                </c:pt>
                <c:pt idx="437">
                  <c:v>45432.135416666664</c:v>
                </c:pt>
                <c:pt idx="438">
                  <c:v>45432.145833333336</c:v>
                </c:pt>
                <c:pt idx="439">
                  <c:v>45432.15625</c:v>
                </c:pt>
                <c:pt idx="440">
                  <c:v>45432.166666666664</c:v>
                </c:pt>
                <c:pt idx="441">
                  <c:v>45432.177083333336</c:v>
                </c:pt>
                <c:pt idx="442">
                  <c:v>45432.1875</c:v>
                </c:pt>
                <c:pt idx="443">
                  <c:v>45432.197916666664</c:v>
                </c:pt>
                <c:pt idx="444">
                  <c:v>45432.208333333336</c:v>
                </c:pt>
                <c:pt idx="445">
                  <c:v>45432.21875</c:v>
                </c:pt>
                <c:pt idx="446">
                  <c:v>45432.229166666664</c:v>
                </c:pt>
                <c:pt idx="447">
                  <c:v>45432.239583333336</c:v>
                </c:pt>
                <c:pt idx="448">
                  <c:v>45432.25</c:v>
                </c:pt>
                <c:pt idx="449">
                  <c:v>45432.260416666664</c:v>
                </c:pt>
                <c:pt idx="450">
                  <c:v>45432.270833333336</c:v>
                </c:pt>
                <c:pt idx="451">
                  <c:v>45432.28125</c:v>
                </c:pt>
                <c:pt idx="452">
                  <c:v>45432.291666666664</c:v>
                </c:pt>
                <c:pt idx="453">
                  <c:v>45432.302083333336</c:v>
                </c:pt>
                <c:pt idx="454">
                  <c:v>45432.3125</c:v>
                </c:pt>
                <c:pt idx="455">
                  <c:v>45432.322916666664</c:v>
                </c:pt>
                <c:pt idx="456">
                  <c:v>45432.333333333336</c:v>
                </c:pt>
                <c:pt idx="457">
                  <c:v>45432.34375</c:v>
                </c:pt>
                <c:pt idx="458">
                  <c:v>45432.354166666664</c:v>
                </c:pt>
                <c:pt idx="459">
                  <c:v>45432.364583333336</c:v>
                </c:pt>
                <c:pt idx="460">
                  <c:v>45432.375</c:v>
                </c:pt>
                <c:pt idx="461">
                  <c:v>45432.385416666664</c:v>
                </c:pt>
                <c:pt idx="462">
                  <c:v>45432.395833333336</c:v>
                </c:pt>
                <c:pt idx="463">
                  <c:v>45432.40625</c:v>
                </c:pt>
                <c:pt idx="464">
                  <c:v>45432.416666666664</c:v>
                </c:pt>
                <c:pt idx="465">
                  <c:v>45432.427083333336</c:v>
                </c:pt>
                <c:pt idx="466">
                  <c:v>45432.4375</c:v>
                </c:pt>
                <c:pt idx="467">
                  <c:v>45432.447916666664</c:v>
                </c:pt>
                <c:pt idx="468">
                  <c:v>45432.458333333336</c:v>
                </c:pt>
                <c:pt idx="469">
                  <c:v>45432.46875</c:v>
                </c:pt>
                <c:pt idx="470">
                  <c:v>45432.479166666664</c:v>
                </c:pt>
                <c:pt idx="471">
                  <c:v>45432.489583333336</c:v>
                </c:pt>
                <c:pt idx="472">
                  <c:v>45432.5</c:v>
                </c:pt>
                <c:pt idx="473">
                  <c:v>45432.510416666664</c:v>
                </c:pt>
                <c:pt idx="474">
                  <c:v>45432.520833333336</c:v>
                </c:pt>
                <c:pt idx="475">
                  <c:v>45432.53125</c:v>
                </c:pt>
                <c:pt idx="476">
                  <c:v>45432.541666666664</c:v>
                </c:pt>
                <c:pt idx="477">
                  <c:v>45432.552083333336</c:v>
                </c:pt>
                <c:pt idx="478">
                  <c:v>45432.5625</c:v>
                </c:pt>
                <c:pt idx="479">
                  <c:v>45432.572916666664</c:v>
                </c:pt>
                <c:pt idx="480">
                  <c:v>45432.583333333336</c:v>
                </c:pt>
                <c:pt idx="481">
                  <c:v>45432.59375</c:v>
                </c:pt>
                <c:pt idx="482">
                  <c:v>45432.604166666664</c:v>
                </c:pt>
                <c:pt idx="483">
                  <c:v>45432.614583333336</c:v>
                </c:pt>
                <c:pt idx="484">
                  <c:v>45432.625</c:v>
                </c:pt>
                <c:pt idx="485">
                  <c:v>45432.635416666664</c:v>
                </c:pt>
                <c:pt idx="486">
                  <c:v>45432.645833333336</c:v>
                </c:pt>
                <c:pt idx="487">
                  <c:v>45432.65625</c:v>
                </c:pt>
                <c:pt idx="488">
                  <c:v>45432.666666666664</c:v>
                </c:pt>
                <c:pt idx="489">
                  <c:v>45432.677083333336</c:v>
                </c:pt>
                <c:pt idx="490">
                  <c:v>45432.6875</c:v>
                </c:pt>
                <c:pt idx="491">
                  <c:v>45432.697916666664</c:v>
                </c:pt>
                <c:pt idx="492">
                  <c:v>45432.708333333336</c:v>
                </c:pt>
                <c:pt idx="493">
                  <c:v>45432.71875</c:v>
                </c:pt>
                <c:pt idx="494">
                  <c:v>45432.729166666664</c:v>
                </c:pt>
                <c:pt idx="495">
                  <c:v>45432.739583333336</c:v>
                </c:pt>
                <c:pt idx="496">
                  <c:v>45432.75</c:v>
                </c:pt>
                <c:pt idx="497">
                  <c:v>45432.760416666664</c:v>
                </c:pt>
                <c:pt idx="498">
                  <c:v>45432.770833333336</c:v>
                </c:pt>
                <c:pt idx="499">
                  <c:v>45432.78125</c:v>
                </c:pt>
                <c:pt idx="500">
                  <c:v>45432.791666666664</c:v>
                </c:pt>
                <c:pt idx="501">
                  <c:v>45432.802083333336</c:v>
                </c:pt>
                <c:pt idx="502">
                  <c:v>45432.8125</c:v>
                </c:pt>
                <c:pt idx="503">
                  <c:v>45432.822916666664</c:v>
                </c:pt>
                <c:pt idx="504">
                  <c:v>45432.833333333336</c:v>
                </c:pt>
                <c:pt idx="505">
                  <c:v>45432.84375</c:v>
                </c:pt>
                <c:pt idx="506">
                  <c:v>45432.854166666664</c:v>
                </c:pt>
                <c:pt idx="507">
                  <c:v>45432.864583333336</c:v>
                </c:pt>
                <c:pt idx="508">
                  <c:v>45432.875</c:v>
                </c:pt>
                <c:pt idx="509">
                  <c:v>45432.885416666664</c:v>
                </c:pt>
                <c:pt idx="510">
                  <c:v>45432.895833333336</c:v>
                </c:pt>
                <c:pt idx="511">
                  <c:v>45432.90625</c:v>
                </c:pt>
                <c:pt idx="512">
                  <c:v>45432.916666666664</c:v>
                </c:pt>
                <c:pt idx="513">
                  <c:v>45432.927083333336</c:v>
                </c:pt>
                <c:pt idx="514">
                  <c:v>45432.9375</c:v>
                </c:pt>
                <c:pt idx="515">
                  <c:v>45432.947916666664</c:v>
                </c:pt>
                <c:pt idx="516">
                  <c:v>45432.958333333336</c:v>
                </c:pt>
                <c:pt idx="517">
                  <c:v>45432.96875</c:v>
                </c:pt>
                <c:pt idx="518">
                  <c:v>45432.979166666664</c:v>
                </c:pt>
                <c:pt idx="519">
                  <c:v>45432.989583333336</c:v>
                </c:pt>
                <c:pt idx="520">
                  <c:v>45433</c:v>
                </c:pt>
                <c:pt idx="521">
                  <c:v>45433.010416666664</c:v>
                </c:pt>
                <c:pt idx="522">
                  <c:v>45433.020833333336</c:v>
                </c:pt>
                <c:pt idx="523">
                  <c:v>45433.03125</c:v>
                </c:pt>
                <c:pt idx="524">
                  <c:v>45433.041666666664</c:v>
                </c:pt>
                <c:pt idx="525">
                  <c:v>45433.052083333336</c:v>
                </c:pt>
                <c:pt idx="526">
                  <c:v>45433.0625</c:v>
                </c:pt>
                <c:pt idx="527">
                  <c:v>45433.072916666664</c:v>
                </c:pt>
                <c:pt idx="528">
                  <c:v>45433.083333333336</c:v>
                </c:pt>
                <c:pt idx="529">
                  <c:v>45433.09375</c:v>
                </c:pt>
                <c:pt idx="530">
                  <c:v>45433.104166666664</c:v>
                </c:pt>
                <c:pt idx="531">
                  <c:v>45433.114583333336</c:v>
                </c:pt>
                <c:pt idx="532">
                  <c:v>45433.125</c:v>
                </c:pt>
                <c:pt idx="533">
                  <c:v>45433.135416666664</c:v>
                </c:pt>
                <c:pt idx="534">
                  <c:v>45433.145833333336</c:v>
                </c:pt>
                <c:pt idx="535">
                  <c:v>45433.15625</c:v>
                </c:pt>
                <c:pt idx="536">
                  <c:v>45433.166666666664</c:v>
                </c:pt>
                <c:pt idx="537">
                  <c:v>45433.177083333336</c:v>
                </c:pt>
                <c:pt idx="538">
                  <c:v>45433.1875</c:v>
                </c:pt>
                <c:pt idx="539">
                  <c:v>45433.197916666664</c:v>
                </c:pt>
                <c:pt idx="540">
                  <c:v>45433.208333333336</c:v>
                </c:pt>
                <c:pt idx="541">
                  <c:v>45433.21875</c:v>
                </c:pt>
                <c:pt idx="542">
                  <c:v>45433.229166666664</c:v>
                </c:pt>
                <c:pt idx="543">
                  <c:v>45433.239583333336</c:v>
                </c:pt>
                <c:pt idx="544">
                  <c:v>45433.25</c:v>
                </c:pt>
                <c:pt idx="545">
                  <c:v>45433.260416666664</c:v>
                </c:pt>
                <c:pt idx="546">
                  <c:v>45433.270833333336</c:v>
                </c:pt>
                <c:pt idx="547">
                  <c:v>45433.28125</c:v>
                </c:pt>
                <c:pt idx="548">
                  <c:v>45433.291666666664</c:v>
                </c:pt>
                <c:pt idx="549">
                  <c:v>45433.302083333336</c:v>
                </c:pt>
                <c:pt idx="550">
                  <c:v>45433.3125</c:v>
                </c:pt>
                <c:pt idx="551">
                  <c:v>45433.322916666664</c:v>
                </c:pt>
                <c:pt idx="552">
                  <c:v>45433.333333333336</c:v>
                </c:pt>
                <c:pt idx="553">
                  <c:v>45433.34375</c:v>
                </c:pt>
                <c:pt idx="554">
                  <c:v>45433.354166666664</c:v>
                </c:pt>
                <c:pt idx="555">
                  <c:v>45433.364583333336</c:v>
                </c:pt>
                <c:pt idx="556">
                  <c:v>45433.375</c:v>
                </c:pt>
                <c:pt idx="557">
                  <c:v>45433.385416666664</c:v>
                </c:pt>
                <c:pt idx="558">
                  <c:v>45433.395833333336</c:v>
                </c:pt>
                <c:pt idx="559">
                  <c:v>45433.40625</c:v>
                </c:pt>
                <c:pt idx="560">
                  <c:v>45433.416666666664</c:v>
                </c:pt>
                <c:pt idx="561">
                  <c:v>45433.427083333336</c:v>
                </c:pt>
                <c:pt idx="562">
                  <c:v>45433.4375</c:v>
                </c:pt>
                <c:pt idx="563">
                  <c:v>45433.447916666664</c:v>
                </c:pt>
                <c:pt idx="564">
                  <c:v>45433.458333333336</c:v>
                </c:pt>
                <c:pt idx="565">
                  <c:v>45433.46875</c:v>
                </c:pt>
                <c:pt idx="566">
                  <c:v>45433.479166666664</c:v>
                </c:pt>
                <c:pt idx="567">
                  <c:v>45433.489583333336</c:v>
                </c:pt>
                <c:pt idx="568">
                  <c:v>45433.5</c:v>
                </c:pt>
                <c:pt idx="569">
                  <c:v>45433.510416666664</c:v>
                </c:pt>
                <c:pt idx="570">
                  <c:v>45433.520833333336</c:v>
                </c:pt>
                <c:pt idx="571">
                  <c:v>45433.53125</c:v>
                </c:pt>
                <c:pt idx="572">
                  <c:v>45433.541666666664</c:v>
                </c:pt>
                <c:pt idx="573">
                  <c:v>45433.552083333336</c:v>
                </c:pt>
                <c:pt idx="574">
                  <c:v>45433.5625</c:v>
                </c:pt>
                <c:pt idx="575">
                  <c:v>45433.572916666664</c:v>
                </c:pt>
                <c:pt idx="576">
                  <c:v>45433.583333333336</c:v>
                </c:pt>
                <c:pt idx="577">
                  <c:v>45433.59375</c:v>
                </c:pt>
                <c:pt idx="578">
                  <c:v>45433.604166666664</c:v>
                </c:pt>
                <c:pt idx="579">
                  <c:v>45433.614583333336</c:v>
                </c:pt>
                <c:pt idx="580">
                  <c:v>45433.625</c:v>
                </c:pt>
                <c:pt idx="581">
                  <c:v>45433.635416666664</c:v>
                </c:pt>
                <c:pt idx="582">
                  <c:v>45433.645833333336</c:v>
                </c:pt>
                <c:pt idx="583">
                  <c:v>45433.65625</c:v>
                </c:pt>
                <c:pt idx="584">
                  <c:v>45433.666666666664</c:v>
                </c:pt>
                <c:pt idx="585">
                  <c:v>45433.677083333336</c:v>
                </c:pt>
                <c:pt idx="586">
                  <c:v>45433.6875</c:v>
                </c:pt>
                <c:pt idx="587">
                  <c:v>45433.697916666664</c:v>
                </c:pt>
                <c:pt idx="588">
                  <c:v>45433.708333333336</c:v>
                </c:pt>
                <c:pt idx="589">
                  <c:v>45433.71875</c:v>
                </c:pt>
                <c:pt idx="590">
                  <c:v>45433.729166666664</c:v>
                </c:pt>
                <c:pt idx="591">
                  <c:v>45433.739583333336</c:v>
                </c:pt>
                <c:pt idx="592">
                  <c:v>45433.75</c:v>
                </c:pt>
                <c:pt idx="593">
                  <c:v>45433.760416666664</c:v>
                </c:pt>
                <c:pt idx="594">
                  <c:v>45433.770833333336</c:v>
                </c:pt>
                <c:pt idx="595">
                  <c:v>45433.78125</c:v>
                </c:pt>
                <c:pt idx="596">
                  <c:v>45433.791666666664</c:v>
                </c:pt>
                <c:pt idx="597">
                  <c:v>45433.802083333336</c:v>
                </c:pt>
                <c:pt idx="598">
                  <c:v>45433.8125</c:v>
                </c:pt>
                <c:pt idx="599">
                  <c:v>45433.822916666664</c:v>
                </c:pt>
                <c:pt idx="600">
                  <c:v>45433.833333333336</c:v>
                </c:pt>
                <c:pt idx="601">
                  <c:v>45433.84375</c:v>
                </c:pt>
                <c:pt idx="602">
                  <c:v>45433.854166666664</c:v>
                </c:pt>
                <c:pt idx="603">
                  <c:v>45433.864583333336</c:v>
                </c:pt>
                <c:pt idx="604">
                  <c:v>45433.875</c:v>
                </c:pt>
                <c:pt idx="605">
                  <c:v>45433.885416666664</c:v>
                </c:pt>
                <c:pt idx="606">
                  <c:v>45433.895833333336</c:v>
                </c:pt>
                <c:pt idx="607">
                  <c:v>45433.90625</c:v>
                </c:pt>
                <c:pt idx="608">
                  <c:v>45433.916666666664</c:v>
                </c:pt>
                <c:pt idx="609">
                  <c:v>45433.927083333336</c:v>
                </c:pt>
                <c:pt idx="610">
                  <c:v>45433.9375</c:v>
                </c:pt>
                <c:pt idx="611">
                  <c:v>45433.947916666664</c:v>
                </c:pt>
                <c:pt idx="612">
                  <c:v>45433.958333333336</c:v>
                </c:pt>
                <c:pt idx="613">
                  <c:v>45433.96875</c:v>
                </c:pt>
                <c:pt idx="614">
                  <c:v>45433.979166666664</c:v>
                </c:pt>
                <c:pt idx="615">
                  <c:v>45433.989583333336</c:v>
                </c:pt>
              </c:numCache>
            </c:numRef>
          </c:xVal>
          <c:yVal>
            <c:numRef>
              <c:f>'WSP 2024 Weather Data 15 mins'!$E$59:$E$674</c:f>
              <c:numCache>
                <c:formatCode>General</c:formatCode>
                <c:ptCount val="616"/>
                <c:pt idx="0">
                  <c:v>2.8348123489691703</c:v>
                </c:pt>
                <c:pt idx="1">
                  <c:v>2.6404729799171349</c:v>
                </c:pt>
                <c:pt idx="2">
                  <c:v>2.7481199419707241</c:v>
                </c:pt>
                <c:pt idx="3">
                  <c:v>2.5459150251858089</c:v>
                </c:pt>
                <c:pt idx="4">
                  <c:v>2.6687643734171558</c:v>
                </c:pt>
                <c:pt idx="5">
                  <c:v>2.6984183748073707</c:v>
                </c:pt>
                <c:pt idx="6">
                  <c:v>2.5014515357443563</c:v>
                </c:pt>
                <c:pt idx="7">
                  <c:v>2.5760618992189519</c:v>
                </c:pt>
                <c:pt idx="8">
                  <c:v>2.6906334756680557</c:v>
                </c:pt>
                <c:pt idx="9">
                  <c:v>2.6490107837990209</c:v>
                </c:pt>
                <c:pt idx="10">
                  <c:v>2.5705005231420066</c:v>
                </c:pt>
                <c:pt idx="11">
                  <c:v>2.3822689821135334</c:v>
                </c:pt>
                <c:pt idx="12">
                  <c:v>2.3514938428719456</c:v>
                </c:pt>
                <c:pt idx="13">
                  <c:v>2.4003779386614719</c:v>
                </c:pt>
                <c:pt idx="14">
                  <c:v>2.3604063173604435</c:v>
                </c:pt>
                <c:pt idx="15">
                  <c:v>2.3940531708646722</c:v>
                </c:pt>
                <c:pt idx="16">
                  <c:v>2.2137491560974603</c:v>
                </c:pt>
                <c:pt idx="17">
                  <c:v>2.3807366228577189</c:v>
                </c:pt>
                <c:pt idx="18">
                  <c:v>2.4348496246614855</c:v>
                </c:pt>
                <c:pt idx="19">
                  <c:v>2.5351524824694502</c:v>
                </c:pt>
                <c:pt idx="20">
                  <c:v>2.6806969883120559</c:v>
                </c:pt>
                <c:pt idx="21">
                  <c:v>2.6295455019444858</c:v>
                </c:pt>
                <c:pt idx="22">
                  <c:v>2.4633200979496901</c:v>
                </c:pt>
                <c:pt idx="23">
                  <c:v>2.6473954216600615</c:v>
                </c:pt>
                <c:pt idx="24">
                  <c:v>2.5559794795660649</c:v>
                </c:pt>
                <c:pt idx="25">
                  <c:v>2.496659966950554</c:v>
                </c:pt>
                <c:pt idx="26">
                  <c:v>2.5178879972857904</c:v>
                </c:pt>
                <c:pt idx="27">
                  <c:v>2.2691267460159823</c:v>
                </c:pt>
                <c:pt idx="28">
                  <c:v>2.090431341611295</c:v>
                </c:pt>
                <c:pt idx="29">
                  <c:v>2.0025199807785969</c:v>
                </c:pt>
                <c:pt idx="30">
                  <c:v>1.9480303439453792</c:v>
                </c:pt>
                <c:pt idx="31">
                  <c:v>2.2793949376800642</c:v>
                </c:pt>
                <c:pt idx="32">
                  <c:v>2.1541194961441166</c:v>
                </c:pt>
                <c:pt idx="33">
                  <c:v>1.9867966535326256</c:v>
                </c:pt>
                <c:pt idx="34">
                  <c:v>2.1711844826535618</c:v>
                </c:pt>
                <c:pt idx="35">
                  <c:v>2.1983227711893165</c:v>
                </c:pt>
                <c:pt idx="36">
                  <c:v>2.4235304862160514</c:v>
                </c:pt>
                <c:pt idx="37">
                  <c:v>2.286516579800753</c:v>
                </c:pt>
                <c:pt idx="38">
                  <c:v>1.7929068853531229</c:v>
                </c:pt>
                <c:pt idx="39">
                  <c:v>1.1408964596352933</c:v>
                </c:pt>
                <c:pt idx="40">
                  <c:v>1.2119543188952209</c:v>
                </c:pt>
                <c:pt idx="41">
                  <c:v>1.6885438773576296</c:v>
                </c:pt>
                <c:pt idx="42">
                  <c:v>1.9053876040880011</c:v>
                </c:pt>
                <c:pt idx="43">
                  <c:v>2.0164655643069596</c:v>
                </c:pt>
                <c:pt idx="44">
                  <c:v>2.3755890175167615</c:v>
                </c:pt>
                <c:pt idx="45">
                  <c:v>2.2772767299634928</c:v>
                </c:pt>
                <c:pt idx="46">
                  <c:v>2.2774473527847898</c:v>
                </c:pt>
                <c:pt idx="47">
                  <c:v>2.1688741590310316</c:v>
                </c:pt>
                <c:pt idx="48">
                  <c:v>2.3174171829590002</c:v>
                </c:pt>
                <c:pt idx="49">
                  <c:v>2.2725201447499588</c:v>
                </c:pt>
                <c:pt idx="50">
                  <c:v>2.3862647018693481</c:v>
                </c:pt>
                <c:pt idx="51">
                  <c:v>2.4580610600715374</c:v>
                </c:pt>
                <c:pt idx="52">
                  <c:v>2.4759735110160843</c:v>
                </c:pt>
                <c:pt idx="53">
                  <c:v>2.4380776506152726</c:v>
                </c:pt>
                <c:pt idx="54">
                  <c:v>2.5180199696038121</c:v>
                </c:pt>
                <c:pt idx="55">
                  <c:v>2.5201192509651196</c:v>
                </c:pt>
                <c:pt idx="56">
                  <c:v>2.5280293858647496</c:v>
                </c:pt>
                <c:pt idx="57">
                  <c:v>2.3514913396207846</c:v>
                </c:pt>
                <c:pt idx="58">
                  <c:v>2.4154613141983337</c:v>
                </c:pt>
                <c:pt idx="59">
                  <c:v>2.4029652991192938</c:v>
                </c:pt>
                <c:pt idx="60">
                  <c:v>2.3378258628125286</c:v>
                </c:pt>
                <c:pt idx="61">
                  <c:v>2.3650531838379698</c:v>
                </c:pt>
                <c:pt idx="62">
                  <c:v>2.4904341084412298</c:v>
                </c:pt>
                <c:pt idx="63">
                  <c:v>2.7961408342534821</c:v>
                </c:pt>
                <c:pt idx="64">
                  <c:v>2.5584487768958737</c:v>
                </c:pt>
                <c:pt idx="65">
                  <c:v>2.6044275795444238</c:v>
                </c:pt>
                <c:pt idx="66">
                  <c:v>2.4874610135741819</c:v>
                </c:pt>
                <c:pt idx="67">
                  <c:v>2.660586579205821</c:v>
                </c:pt>
                <c:pt idx="68">
                  <c:v>2.5342936807153107</c:v>
                </c:pt>
                <c:pt idx="69">
                  <c:v>2.430770281621061</c:v>
                </c:pt>
                <c:pt idx="70">
                  <c:v>2.5231268237616544</c:v>
                </c:pt>
                <c:pt idx="71">
                  <c:v>2.5671452227736875</c:v>
                </c:pt>
                <c:pt idx="72">
                  <c:v>2.2966685986946502</c:v>
                </c:pt>
                <c:pt idx="73">
                  <c:v>2.5681670749185304</c:v>
                </c:pt>
                <c:pt idx="74">
                  <c:v>2.4385287863044094</c:v>
                </c:pt>
                <c:pt idx="75">
                  <c:v>2.4991840225520003</c:v>
                </c:pt>
                <c:pt idx="76">
                  <c:v>2.5603307483235023</c:v>
                </c:pt>
                <c:pt idx="77">
                  <c:v>2.6932611413856176</c:v>
                </c:pt>
                <c:pt idx="78">
                  <c:v>2.4485183663527623</c:v>
                </c:pt>
                <c:pt idx="79">
                  <c:v>2.224689368373018</c:v>
                </c:pt>
                <c:pt idx="80">
                  <c:v>1.9132547472929997</c:v>
                </c:pt>
                <c:pt idx="81">
                  <c:v>2.1200430895609474</c:v>
                </c:pt>
                <c:pt idx="82">
                  <c:v>2.2073442593016752</c:v>
                </c:pt>
                <c:pt idx="83">
                  <c:v>2.0638870361973654</c:v>
                </c:pt>
                <c:pt idx="84">
                  <c:v>2.0332053569759436</c:v>
                </c:pt>
                <c:pt idx="85">
                  <c:v>2.0442146555559182</c:v>
                </c:pt>
                <c:pt idx="86">
                  <c:v>1.9514248772661167</c:v>
                </c:pt>
                <c:pt idx="87">
                  <c:v>1.9594690641480446</c:v>
                </c:pt>
                <c:pt idx="88">
                  <c:v>2.1893570175999559</c:v>
                </c:pt>
                <c:pt idx="89">
                  <c:v>2.5284001108489091</c:v>
                </c:pt>
                <c:pt idx="90">
                  <c:v>2.2012642227211328</c:v>
                </c:pt>
                <c:pt idx="91">
                  <c:v>2.6431308043785005</c:v>
                </c:pt>
                <c:pt idx="92">
                  <c:v>3.014944115985974</c:v>
                </c:pt>
                <c:pt idx="93">
                  <c:v>2.986298435643719</c:v>
                </c:pt>
                <c:pt idx="94">
                  <c:v>3.0128322476004774</c:v>
                </c:pt>
                <c:pt idx="95">
                  <c:v>4.2464147894691333</c:v>
                </c:pt>
                <c:pt idx="96">
                  <c:v>4.0158663363252263</c:v>
                </c:pt>
                <c:pt idx="97">
                  <c:v>3.648728370484327</c:v>
                </c:pt>
                <c:pt idx="98">
                  <c:v>4.4219147825397132</c:v>
                </c:pt>
                <c:pt idx="99">
                  <c:v>5.8626618246428288</c:v>
                </c:pt>
                <c:pt idx="100">
                  <c:v>6.8581042600470852</c:v>
                </c:pt>
                <c:pt idx="101">
                  <c:v>6.8139511291809312</c:v>
                </c:pt>
                <c:pt idx="102">
                  <c:v>6.8375438254412755</c:v>
                </c:pt>
                <c:pt idx="103">
                  <c:v>7.6532127720829841</c:v>
                </c:pt>
                <c:pt idx="104">
                  <c:v>0.27233493942432951</c:v>
                </c:pt>
                <c:pt idx="105">
                  <c:v>7.8546477543461792</c:v>
                </c:pt>
                <c:pt idx="106">
                  <c:v>7.5469233639682871</c:v>
                </c:pt>
                <c:pt idx="107">
                  <c:v>7.3249621341144087</c:v>
                </c:pt>
                <c:pt idx="108">
                  <c:v>3.4318273692391537</c:v>
                </c:pt>
                <c:pt idx="109">
                  <c:v>5.7605158393501092</c:v>
                </c:pt>
                <c:pt idx="110">
                  <c:v>5.8560678240921602</c:v>
                </c:pt>
                <c:pt idx="111">
                  <c:v>7.3679706511824259</c:v>
                </c:pt>
                <c:pt idx="112">
                  <c:v>7.0456727732673885</c:v>
                </c:pt>
                <c:pt idx="113">
                  <c:v>7.0976807153590045</c:v>
                </c:pt>
                <c:pt idx="114">
                  <c:v>7.2845980667866952</c:v>
                </c:pt>
                <c:pt idx="115">
                  <c:v>7.2578444605553454</c:v>
                </c:pt>
                <c:pt idx="116">
                  <c:v>7.9770612575691606</c:v>
                </c:pt>
                <c:pt idx="117">
                  <c:v>0.15690173082403866</c:v>
                </c:pt>
                <c:pt idx="118">
                  <c:v>9.9055798997607344E-2</c:v>
                </c:pt>
                <c:pt idx="119">
                  <c:v>7.8070154206276543</c:v>
                </c:pt>
                <c:pt idx="120">
                  <c:v>7.6083499458752009</c:v>
                </c:pt>
                <c:pt idx="121">
                  <c:v>4.4918667728735402</c:v>
                </c:pt>
                <c:pt idx="122">
                  <c:v>3.4930530889082863</c:v>
                </c:pt>
                <c:pt idx="123">
                  <c:v>2.779726467282202</c:v>
                </c:pt>
                <c:pt idx="124">
                  <c:v>2.5301407563841778</c:v>
                </c:pt>
                <c:pt idx="125">
                  <c:v>2.7374172231566583</c:v>
                </c:pt>
                <c:pt idx="126">
                  <c:v>1.9546259635249135</c:v>
                </c:pt>
                <c:pt idx="127">
                  <c:v>1.8618611041576214</c:v>
                </c:pt>
                <c:pt idx="128">
                  <c:v>2.1121976701434351</c:v>
                </c:pt>
                <c:pt idx="129">
                  <c:v>2.2787639087306575</c:v>
                </c:pt>
                <c:pt idx="130">
                  <c:v>1.7701008515497176</c:v>
                </c:pt>
                <c:pt idx="131">
                  <c:v>2.1831546828090049</c:v>
                </c:pt>
                <c:pt idx="132">
                  <c:v>2.2447330861185799</c:v>
                </c:pt>
                <c:pt idx="133">
                  <c:v>2.0768709394182259</c:v>
                </c:pt>
                <c:pt idx="134">
                  <c:v>3.3144742695944007</c:v>
                </c:pt>
                <c:pt idx="135">
                  <c:v>4.9680660167682369</c:v>
                </c:pt>
                <c:pt idx="136">
                  <c:v>4.5907592345397514</c:v>
                </c:pt>
                <c:pt idx="137">
                  <c:v>4.5596180330403611</c:v>
                </c:pt>
                <c:pt idx="138">
                  <c:v>5.1385052289459612</c:v>
                </c:pt>
                <c:pt idx="139">
                  <c:v>5.0353863175362479</c:v>
                </c:pt>
                <c:pt idx="140">
                  <c:v>4.9285985151955751</c:v>
                </c:pt>
                <c:pt idx="141">
                  <c:v>4.9600147265699475</c:v>
                </c:pt>
                <c:pt idx="142">
                  <c:v>5.0936700889163626</c:v>
                </c:pt>
                <c:pt idx="143">
                  <c:v>4.8708109177495187</c:v>
                </c:pt>
                <c:pt idx="144">
                  <c:v>4.953216314487138</c:v>
                </c:pt>
                <c:pt idx="145">
                  <c:v>5.2053351784234252</c:v>
                </c:pt>
                <c:pt idx="146">
                  <c:v>5.3873633812514816</c:v>
                </c:pt>
                <c:pt idx="147">
                  <c:v>5.3666738349389602</c:v>
                </c:pt>
                <c:pt idx="148">
                  <c:v>5.4321587963001869</c:v>
                </c:pt>
                <c:pt idx="149">
                  <c:v>5.2106886262408887</c:v>
                </c:pt>
                <c:pt idx="150">
                  <c:v>5.3750613281185933</c:v>
                </c:pt>
                <c:pt idx="151">
                  <c:v>5.4500428187189778</c:v>
                </c:pt>
                <c:pt idx="152">
                  <c:v>5.1921194233054981</c:v>
                </c:pt>
                <c:pt idx="153">
                  <c:v>5.0762274802540404</c:v>
                </c:pt>
                <c:pt idx="154">
                  <c:v>5.1032429492007987</c:v>
                </c:pt>
                <c:pt idx="155">
                  <c:v>3.5919822461065261</c:v>
                </c:pt>
                <c:pt idx="156">
                  <c:v>2.2871681503982733</c:v>
                </c:pt>
                <c:pt idx="157">
                  <c:v>2.2372692035501536</c:v>
                </c:pt>
                <c:pt idx="158">
                  <c:v>2.2976090432932961</c:v>
                </c:pt>
                <c:pt idx="159">
                  <c:v>3.0887954987686519</c:v>
                </c:pt>
                <c:pt idx="160">
                  <c:v>2.2725021812446098</c:v>
                </c:pt>
                <c:pt idx="161">
                  <c:v>2.2459395692672857</c:v>
                </c:pt>
                <c:pt idx="162">
                  <c:v>2.476151905234329</c:v>
                </c:pt>
                <c:pt idx="163">
                  <c:v>2.5524668910387143</c:v>
                </c:pt>
                <c:pt idx="164">
                  <c:v>2.7130507990603352</c:v>
                </c:pt>
                <c:pt idx="165">
                  <c:v>2.4601175785142098</c:v>
                </c:pt>
                <c:pt idx="166">
                  <c:v>2.1297003701377997</c:v>
                </c:pt>
                <c:pt idx="167">
                  <c:v>2.0045422682600944</c:v>
                </c:pt>
                <c:pt idx="168">
                  <c:v>1.8796248811562466</c:v>
                </c:pt>
                <c:pt idx="169">
                  <c:v>2.4517002604844582</c:v>
                </c:pt>
                <c:pt idx="170">
                  <c:v>3.0593929231855812</c:v>
                </c:pt>
                <c:pt idx="171">
                  <c:v>3.1547734927555222</c:v>
                </c:pt>
                <c:pt idx="172">
                  <c:v>3.0884007144879764</c:v>
                </c:pt>
                <c:pt idx="173">
                  <c:v>2.973439024828227</c:v>
                </c:pt>
                <c:pt idx="174">
                  <c:v>2.9552308118400386</c:v>
                </c:pt>
                <c:pt idx="175">
                  <c:v>2.6058246549397821</c:v>
                </c:pt>
                <c:pt idx="176">
                  <c:v>3.2980778799994401</c:v>
                </c:pt>
                <c:pt idx="177">
                  <c:v>2.8502863545318347</c:v>
                </c:pt>
                <c:pt idx="178">
                  <c:v>2.6725204981826476</c:v>
                </c:pt>
                <c:pt idx="179">
                  <c:v>2.8135360497556028</c:v>
                </c:pt>
                <c:pt idx="180">
                  <c:v>2.8583098199258075</c:v>
                </c:pt>
                <c:pt idx="181">
                  <c:v>2.3681484729500788</c:v>
                </c:pt>
                <c:pt idx="182">
                  <c:v>2.8962631286677709</c:v>
                </c:pt>
                <c:pt idx="183">
                  <c:v>2.649375864044873</c:v>
                </c:pt>
                <c:pt idx="184">
                  <c:v>2.8130187208338762</c:v>
                </c:pt>
                <c:pt idx="185">
                  <c:v>2.617782001865018</c:v>
                </c:pt>
                <c:pt idx="186">
                  <c:v>2.6716031737674677</c:v>
                </c:pt>
                <c:pt idx="187">
                  <c:v>2.7803644726033179</c:v>
                </c:pt>
                <c:pt idx="188">
                  <c:v>3.077201658744277</c:v>
                </c:pt>
                <c:pt idx="189">
                  <c:v>2.7933098069514553</c:v>
                </c:pt>
                <c:pt idx="190">
                  <c:v>2.9136234698545529</c:v>
                </c:pt>
                <c:pt idx="191">
                  <c:v>3.9538673766329646</c:v>
                </c:pt>
                <c:pt idx="192">
                  <c:v>7.3833415402956906</c:v>
                </c:pt>
                <c:pt idx="193">
                  <c:v>7.3825067297151303</c:v>
                </c:pt>
                <c:pt idx="194">
                  <c:v>7.7090615457496643</c:v>
                </c:pt>
                <c:pt idx="195">
                  <c:v>7.7413081794837089</c:v>
                </c:pt>
                <c:pt idx="196">
                  <c:v>7.6861136425096195</c:v>
                </c:pt>
                <c:pt idx="197">
                  <c:v>7.5307215174847446</c:v>
                </c:pt>
                <c:pt idx="198">
                  <c:v>7.2364119151556405</c:v>
                </c:pt>
                <c:pt idx="199">
                  <c:v>7.6432108982401221</c:v>
                </c:pt>
                <c:pt idx="200">
                  <c:v>0.17748131382702576</c:v>
                </c:pt>
                <c:pt idx="201">
                  <c:v>0.25194561183017766</c:v>
                </c:pt>
                <c:pt idx="202">
                  <c:v>0.27551214503648469</c:v>
                </c:pt>
                <c:pt idx="203">
                  <c:v>7.8296582075319749</c:v>
                </c:pt>
                <c:pt idx="204">
                  <c:v>7.707891118647118</c:v>
                </c:pt>
                <c:pt idx="205">
                  <c:v>7.0261516955725192</c:v>
                </c:pt>
                <c:pt idx="206">
                  <c:v>7.2386556349810309</c:v>
                </c:pt>
                <c:pt idx="207">
                  <c:v>7.6269562736252237</c:v>
                </c:pt>
                <c:pt idx="208">
                  <c:v>7.799203571639266</c:v>
                </c:pt>
                <c:pt idx="209">
                  <c:v>7.4194641043941427</c:v>
                </c:pt>
                <c:pt idx="210">
                  <c:v>7.0914180271095422</c:v>
                </c:pt>
                <c:pt idx="211">
                  <c:v>7.081840168633093</c:v>
                </c:pt>
                <c:pt idx="212">
                  <c:v>7.222479974778687</c:v>
                </c:pt>
                <c:pt idx="213">
                  <c:v>6.5850286501251771</c:v>
                </c:pt>
                <c:pt idx="214">
                  <c:v>6.5473695578901197</c:v>
                </c:pt>
                <c:pt idx="215">
                  <c:v>6.7586821589557484</c:v>
                </c:pt>
                <c:pt idx="216">
                  <c:v>6.9081078578956392</c:v>
                </c:pt>
                <c:pt idx="217">
                  <c:v>6.7934572553346353</c:v>
                </c:pt>
                <c:pt idx="218">
                  <c:v>6.867350339818505</c:v>
                </c:pt>
                <c:pt idx="219">
                  <c:v>7.0887706665659644</c:v>
                </c:pt>
                <c:pt idx="220">
                  <c:v>6.8845737250515775</c:v>
                </c:pt>
                <c:pt idx="221">
                  <c:v>6.9104869925224879</c:v>
                </c:pt>
                <c:pt idx="222">
                  <c:v>6.6860467626942324</c:v>
                </c:pt>
                <c:pt idx="223">
                  <c:v>5.7578253241702457</c:v>
                </c:pt>
                <c:pt idx="224">
                  <c:v>7.2937618846505892</c:v>
                </c:pt>
                <c:pt idx="225">
                  <c:v>4.1059624788682738</c:v>
                </c:pt>
                <c:pt idx="226">
                  <c:v>6.8692586076258602</c:v>
                </c:pt>
                <c:pt idx="227">
                  <c:v>4.5384317470607565</c:v>
                </c:pt>
                <c:pt idx="228">
                  <c:v>6.9572419193572044</c:v>
                </c:pt>
                <c:pt idx="229">
                  <c:v>6.7236480576275914</c:v>
                </c:pt>
                <c:pt idx="230">
                  <c:v>5.7429934669547471</c:v>
                </c:pt>
                <c:pt idx="231">
                  <c:v>5.2828783248920672</c:v>
                </c:pt>
                <c:pt idx="232">
                  <c:v>5.3486451528954122</c:v>
                </c:pt>
                <c:pt idx="233">
                  <c:v>5.9411984254592447</c:v>
                </c:pt>
                <c:pt idx="234">
                  <c:v>5.6443272490487919</c:v>
                </c:pt>
                <c:pt idx="235">
                  <c:v>5.8829046263972407</c:v>
                </c:pt>
                <c:pt idx="236">
                  <c:v>5.3111596185638472</c:v>
                </c:pt>
                <c:pt idx="237">
                  <c:v>5.0823834051967234</c:v>
                </c:pt>
                <c:pt idx="238">
                  <c:v>5.6360656963631293</c:v>
                </c:pt>
                <c:pt idx="239">
                  <c:v>5.7586680602008631</c:v>
                </c:pt>
                <c:pt idx="240">
                  <c:v>5.0966464304720658</c:v>
                </c:pt>
                <c:pt idx="241">
                  <c:v>5.4857165632193734</c:v>
                </c:pt>
                <c:pt idx="242">
                  <c:v>6.2732923195748196</c:v>
                </c:pt>
                <c:pt idx="243">
                  <c:v>5.0494823587850162</c:v>
                </c:pt>
                <c:pt idx="244">
                  <c:v>4.1456719085466478</c:v>
                </c:pt>
                <c:pt idx="245">
                  <c:v>3.5452172855734698</c:v>
                </c:pt>
                <c:pt idx="246">
                  <c:v>4.7088434171871061</c:v>
                </c:pt>
                <c:pt idx="247">
                  <c:v>5.8905648905816657</c:v>
                </c:pt>
                <c:pt idx="248">
                  <c:v>6.0016872002369404</c:v>
                </c:pt>
                <c:pt idx="249">
                  <c:v>5.0773428640873997</c:v>
                </c:pt>
                <c:pt idx="250">
                  <c:v>4.2611930084919774</c:v>
                </c:pt>
                <c:pt idx="251">
                  <c:v>4.4104869490359295</c:v>
                </c:pt>
                <c:pt idx="252">
                  <c:v>5.8062672132383666</c:v>
                </c:pt>
                <c:pt idx="253">
                  <c:v>3.3218618733740803</c:v>
                </c:pt>
                <c:pt idx="254">
                  <c:v>4.0299466583820207</c:v>
                </c:pt>
                <c:pt idx="255">
                  <c:v>3.7138179728358574</c:v>
                </c:pt>
                <c:pt idx="256">
                  <c:v>5.2420240553286055</c:v>
                </c:pt>
                <c:pt idx="257">
                  <c:v>6.8440887878868786</c:v>
                </c:pt>
                <c:pt idx="258">
                  <c:v>7.4611445851802705</c:v>
                </c:pt>
                <c:pt idx="259">
                  <c:v>7.3624490761177386</c:v>
                </c:pt>
                <c:pt idx="260">
                  <c:v>7.2357388547017942</c:v>
                </c:pt>
                <c:pt idx="261">
                  <c:v>7.8779104148050667</c:v>
                </c:pt>
                <c:pt idx="262">
                  <c:v>7.7600491572414096</c:v>
                </c:pt>
                <c:pt idx="263">
                  <c:v>7.5557112971924187</c:v>
                </c:pt>
                <c:pt idx="264">
                  <c:v>7.4169387851399611</c:v>
                </c:pt>
                <c:pt idx="265">
                  <c:v>7.7458974893603809</c:v>
                </c:pt>
                <c:pt idx="266">
                  <c:v>8.8462682260265074E-2</c:v>
                </c:pt>
                <c:pt idx="267">
                  <c:v>7.9956479423283318</c:v>
                </c:pt>
                <c:pt idx="268">
                  <c:v>7.4714789479578361</c:v>
                </c:pt>
                <c:pt idx="269">
                  <c:v>7.8186503326177812</c:v>
                </c:pt>
                <c:pt idx="270">
                  <c:v>7.2831931238031249</c:v>
                </c:pt>
                <c:pt idx="271">
                  <c:v>7.8183504834671247</c:v>
                </c:pt>
                <c:pt idx="272">
                  <c:v>7.9876479821429687</c:v>
                </c:pt>
                <c:pt idx="273">
                  <c:v>7.7760027396881775</c:v>
                </c:pt>
                <c:pt idx="274">
                  <c:v>7.166757011846971</c:v>
                </c:pt>
                <c:pt idx="275">
                  <c:v>6.9250329571237241</c:v>
                </c:pt>
                <c:pt idx="276">
                  <c:v>7.0087439256078481</c:v>
                </c:pt>
                <c:pt idx="277">
                  <c:v>7.2547714653789663</c:v>
                </c:pt>
                <c:pt idx="278">
                  <c:v>7.6980312663505073</c:v>
                </c:pt>
                <c:pt idx="279">
                  <c:v>7.411200610872033</c:v>
                </c:pt>
                <c:pt idx="280">
                  <c:v>7.5299922964401906</c:v>
                </c:pt>
                <c:pt idx="281">
                  <c:v>7.3625459647583913</c:v>
                </c:pt>
                <c:pt idx="282">
                  <c:v>7.5693229967746438</c:v>
                </c:pt>
                <c:pt idx="283">
                  <c:v>7.4104968690418396</c:v>
                </c:pt>
                <c:pt idx="284">
                  <c:v>7.5907596960520056</c:v>
                </c:pt>
                <c:pt idx="285">
                  <c:v>7.0647686352944152</c:v>
                </c:pt>
                <c:pt idx="286">
                  <c:v>7.069054738602131</c:v>
                </c:pt>
                <c:pt idx="287">
                  <c:v>6.9780076393768642</c:v>
                </c:pt>
                <c:pt idx="288">
                  <c:v>6.9142781171960781</c:v>
                </c:pt>
                <c:pt idx="289">
                  <c:v>7.195000423953009</c:v>
                </c:pt>
                <c:pt idx="290">
                  <c:v>6.8176450573721459</c:v>
                </c:pt>
                <c:pt idx="291">
                  <c:v>6.935166887012902</c:v>
                </c:pt>
                <c:pt idx="292">
                  <c:v>6.9543723467529777</c:v>
                </c:pt>
                <c:pt idx="293">
                  <c:v>6.8363321306552916</c:v>
                </c:pt>
                <c:pt idx="294">
                  <c:v>7.0211568385350018</c:v>
                </c:pt>
                <c:pt idx="295">
                  <c:v>7.3910004111199168</c:v>
                </c:pt>
                <c:pt idx="296">
                  <c:v>6.9980338145648169</c:v>
                </c:pt>
                <c:pt idx="297">
                  <c:v>7.1355088874833701</c:v>
                </c:pt>
                <c:pt idx="298">
                  <c:v>7.272840956541093</c:v>
                </c:pt>
                <c:pt idx="299">
                  <c:v>7.0502026293432483</c:v>
                </c:pt>
                <c:pt idx="300">
                  <c:v>6.2756789082147959</c:v>
                </c:pt>
                <c:pt idx="301">
                  <c:v>0.63179710123205857</c:v>
                </c:pt>
                <c:pt idx="302">
                  <c:v>0.33294186793708491</c:v>
                </c:pt>
                <c:pt idx="303">
                  <c:v>7.3843777637251389</c:v>
                </c:pt>
                <c:pt idx="304">
                  <c:v>6.5035043611048877</c:v>
                </c:pt>
                <c:pt idx="305">
                  <c:v>6.3981802344097334</c:v>
                </c:pt>
                <c:pt idx="306">
                  <c:v>7.6621084898140044</c:v>
                </c:pt>
                <c:pt idx="307">
                  <c:v>7.5488840267991169</c:v>
                </c:pt>
                <c:pt idx="308">
                  <c:v>6.8829272255789693</c:v>
                </c:pt>
                <c:pt idx="309">
                  <c:v>6.8752537255870934</c:v>
                </c:pt>
                <c:pt idx="310">
                  <c:v>6.7242087019804329</c:v>
                </c:pt>
                <c:pt idx="311">
                  <c:v>7.5283918556780414</c:v>
                </c:pt>
                <c:pt idx="312">
                  <c:v>6.7137633438241142</c:v>
                </c:pt>
                <c:pt idx="313">
                  <c:v>6.6455680343395516</c:v>
                </c:pt>
                <c:pt idx="314">
                  <c:v>7.507871787218618</c:v>
                </c:pt>
                <c:pt idx="315">
                  <c:v>7.1389003239138198</c:v>
                </c:pt>
                <c:pt idx="316">
                  <c:v>7.1941182378000814</c:v>
                </c:pt>
                <c:pt idx="317">
                  <c:v>7.5396876263767796</c:v>
                </c:pt>
                <c:pt idx="318">
                  <c:v>7.8810555668373592</c:v>
                </c:pt>
                <c:pt idx="319">
                  <c:v>0.18686388264174378</c:v>
                </c:pt>
                <c:pt idx="320">
                  <c:v>0.14238898231531855</c:v>
                </c:pt>
                <c:pt idx="321">
                  <c:v>6.1543708735453555E-2</c:v>
                </c:pt>
                <c:pt idx="322">
                  <c:v>0.27577021975090582</c:v>
                </c:pt>
                <c:pt idx="323">
                  <c:v>0.33442426315455559</c:v>
                </c:pt>
                <c:pt idx="324">
                  <c:v>0.42015108826084718</c:v>
                </c:pt>
                <c:pt idx="325">
                  <c:v>7.9117572972765755</c:v>
                </c:pt>
                <c:pt idx="326">
                  <c:v>0.34149500993978832</c:v>
                </c:pt>
                <c:pt idx="327">
                  <c:v>2.5539270477503666</c:v>
                </c:pt>
                <c:pt idx="328">
                  <c:v>7.5347386012399031</c:v>
                </c:pt>
                <c:pt idx="329">
                  <c:v>4.2498718983248915</c:v>
                </c:pt>
                <c:pt idx="330">
                  <c:v>4.6762402939252743</c:v>
                </c:pt>
                <c:pt idx="331">
                  <c:v>3.3919405595116863</c:v>
                </c:pt>
                <c:pt idx="332">
                  <c:v>1.0592159894701827</c:v>
                </c:pt>
                <c:pt idx="333">
                  <c:v>1.3297208437550248</c:v>
                </c:pt>
                <c:pt idx="334">
                  <c:v>3.480749935348157</c:v>
                </c:pt>
                <c:pt idx="335">
                  <c:v>4.275171024967384</c:v>
                </c:pt>
                <c:pt idx="336">
                  <c:v>2.0404667177217761</c:v>
                </c:pt>
                <c:pt idx="337">
                  <c:v>2.1809112027109654</c:v>
                </c:pt>
                <c:pt idx="338">
                  <c:v>1.474769900620879</c:v>
                </c:pt>
                <c:pt idx="339">
                  <c:v>5.8425964545069169</c:v>
                </c:pt>
                <c:pt idx="340">
                  <c:v>6.5128619506967755</c:v>
                </c:pt>
                <c:pt idx="341">
                  <c:v>4.9503894202914944</c:v>
                </c:pt>
                <c:pt idx="342">
                  <c:v>5.8730526549879771</c:v>
                </c:pt>
                <c:pt idx="343">
                  <c:v>5.1092743442922322</c:v>
                </c:pt>
                <c:pt idx="344">
                  <c:v>3.6652520349990829</c:v>
                </c:pt>
                <c:pt idx="345">
                  <c:v>1.8343501110951881</c:v>
                </c:pt>
                <c:pt idx="346">
                  <c:v>1.903784031908196</c:v>
                </c:pt>
                <c:pt idx="347">
                  <c:v>2.6602648524726118</c:v>
                </c:pt>
                <c:pt idx="348">
                  <c:v>2.4452572393576446</c:v>
                </c:pt>
                <c:pt idx="349">
                  <c:v>4.8216463991384693</c:v>
                </c:pt>
                <c:pt idx="350">
                  <c:v>3.3175924714049954</c:v>
                </c:pt>
                <c:pt idx="351">
                  <c:v>4.7863995304500246</c:v>
                </c:pt>
                <c:pt idx="352">
                  <c:v>5.5706829640434536</c:v>
                </c:pt>
                <c:pt idx="353">
                  <c:v>2.1488474010278664</c:v>
                </c:pt>
                <c:pt idx="354">
                  <c:v>2.1140384966935009</c:v>
                </c:pt>
                <c:pt idx="355">
                  <c:v>2.0203448784902061</c:v>
                </c:pt>
                <c:pt idx="356">
                  <c:v>2.1428360089901384</c:v>
                </c:pt>
                <c:pt idx="357">
                  <c:v>1.8104921498786553</c:v>
                </c:pt>
                <c:pt idx="358">
                  <c:v>1.8528675588817916</c:v>
                </c:pt>
                <c:pt idx="359">
                  <c:v>1.673039127735189</c:v>
                </c:pt>
                <c:pt idx="360">
                  <c:v>1.7783288294411199</c:v>
                </c:pt>
                <c:pt idx="361">
                  <c:v>1.4794563070202349</c:v>
                </c:pt>
                <c:pt idx="362">
                  <c:v>1.3270355187061105</c:v>
                </c:pt>
                <c:pt idx="363">
                  <c:v>1.6701837564786024</c:v>
                </c:pt>
                <c:pt idx="364">
                  <c:v>1.8593171584506045</c:v>
                </c:pt>
                <c:pt idx="365">
                  <c:v>1.4383730778290698</c:v>
                </c:pt>
                <c:pt idx="366">
                  <c:v>1.2819948904614036</c:v>
                </c:pt>
                <c:pt idx="367">
                  <c:v>1.2522639097982378</c:v>
                </c:pt>
                <c:pt idx="368">
                  <c:v>1.5202268840164006</c:v>
                </c:pt>
                <c:pt idx="369">
                  <c:v>1.4547663717271733</c:v>
                </c:pt>
                <c:pt idx="370">
                  <c:v>0.64718967860608156</c:v>
                </c:pt>
                <c:pt idx="371">
                  <c:v>0.73322575059478146</c:v>
                </c:pt>
                <c:pt idx="372">
                  <c:v>0.99933901656120239</c:v>
                </c:pt>
                <c:pt idx="373">
                  <c:v>0.53670424593941612</c:v>
                </c:pt>
                <c:pt idx="374">
                  <c:v>0.36572875301888291</c:v>
                </c:pt>
                <c:pt idx="375">
                  <c:v>0.44727366493510967</c:v>
                </c:pt>
                <c:pt idx="376">
                  <c:v>4.9125544596364265E-3</c:v>
                </c:pt>
                <c:pt idx="377">
                  <c:v>0.33463523112004162</c:v>
                </c:pt>
                <c:pt idx="378">
                  <c:v>7.893234865630653</c:v>
                </c:pt>
                <c:pt idx="379">
                  <c:v>8.9244471544393834E-3</c:v>
                </c:pt>
                <c:pt idx="380">
                  <c:v>8.0800564274042988E-2</c:v>
                </c:pt>
                <c:pt idx="381">
                  <c:v>7.960410860364215</c:v>
                </c:pt>
                <c:pt idx="382">
                  <c:v>0.13047263357683683</c:v>
                </c:pt>
                <c:pt idx="383">
                  <c:v>0.17998946895829104</c:v>
                </c:pt>
                <c:pt idx="384">
                  <c:v>0.12863193372804166</c:v>
                </c:pt>
                <c:pt idx="385">
                  <c:v>0.10873240415212129</c:v>
                </c:pt>
                <c:pt idx="386">
                  <c:v>4.1524531228227808E-2</c:v>
                </c:pt>
                <c:pt idx="387">
                  <c:v>5.4179493991373354E-2</c:v>
                </c:pt>
                <c:pt idx="388">
                  <c:v>0.15525832512887766</c:v>
                </c:pt>
                <c:pt idx="389">
                  <c:v>0.11387961375205981</c:v>
                </c:pt>
                <c:pt idx="390">
                  <c:v>2.4491968359451961E-2</c:v>
                </c:pt>
                <c:pt idx="391">
                  <c:v>7.9400837503884079</c:v>
                </c:pt>
                <c:pt idx="392">
                  <c:v>0.20054269834746705</c:v>
                </c:pt>
                <c:pt idx="393">
                  <c:v>1.6537358978819441E-2</c:v>
                </c:pt>
                <c:pt idx="394">
                  <c:v>7.9552103864064119</c:v>
                </c:pt>
                <c:pt idx="395">
                  <c:v>7.9665810469863736</c:v>
                </c:pt>
                <c:pt idx="396">
                  <c:v>7.9613600019360051</c:v>
                </c:pt>
                <c:pt idx="397">
                  <c:v>0.2295117393132235</c:v>
                </c:pt>
                <c:pt idx="398">
                  <c:v>0.17043298888683217</c:v>
                </c:pt>
                <c:pt idx="399">
                  <c:v>7.9819746528171711</c:v>
                </c:pt>
                <c:pt idx="400">
                  <c:v>7.8056993690070628</c:v>
                </c:pt>
                <c:pt idx="401">
                  <c:v>0.19473046062395014</c:v>
                </c:pt>
                <c:pt idx="402">
                  <c:v>0.48552573536032739</c:v>
                </c:pt>
                <c:pt idx="403">
                  <c:v>0.5153493985262414</c:v>
                </c:pt>
                <c:pt idx="404">
                  <c:v>2.6266111646614383</c:v>
                </c:pt>
                <c:pt idx="405">
                  <c:v>3.8953520994815682</c:v>
                </c:pt>
                <c:pt idx="406">
                  <c:v>5.0032339312684355</c:v>
                </c:pt>
                <c:pt idx="407">
                  <c:v>5.1737470890028856</c:v>
                </c:pt>
                <c:pt idx="408">
                  <c:v>5.0376574367115525</c:v>
                </c:pt>
                <c:pt idx="409">
                  <c:v>4.6473281761378678</c:v>
                </c:pt>
                <c:pt idx="410">
                  <c:v>5.2225496949863031</c:v>
                </c:pt>
                <c:pt idx="411">
                  <c:v>5.5307701675149019</c:v>
                </c:pt>
                <c:pt idx="412">
                  <c:v>5.5766620115024974</c:v>
                </c:pt>
                <c:pt idx="413">
                  <c:v>5.5188368588788519</c:v>
                </c:pt>
                <c:pt idx="414">
                  <c:v>5.5320440445070016</c:v>
                </c:pt>
                <c:pt idx="415">
                  <c:v>5.5499990171881004</c:v>
                </c:pt>
                <c:pt idx="416">
                  <c:v>5.2807962599566851</c:v>
                </c:pt>
                <c:pt idx="417">
                  <c:v>5.8128274575329755</c:v>
                </c:pt>
                <c:pt idx="418">
                  <c:v>5.8515164509756747</c:v>
                </c:pt>
                <c:pt idx="419">
                  <c:v>6.0370455330909145</c:v>
                </c:pt>
                <c:pt idx="420">
                  <c:v>5.5350199619534903</c:v>
                </c:pt>
                <c:pt idx="421">
                  <c:v>5.1491527235900225</c:v>
                </c:pt>
                <c:pt idx="422">
                  <c:v>5.7623552653418058</c:v>
                </c:pt>
                <c:pt idx="423">
                  <c:v>5.626306580734922</c:v>
                </c:pt>
                <c:pt idx="424">
                  <c:v>5.7957737827151199</c:v>
                </c:pt>
                <c:pt idx="425">
                  <c:v>5.3466783708340317</c:v>
                </c:pt>
                <c:pt idx="426">
                  <c:v>5.6024723185524969</c:v>
                </c:pt>
                <c:pt idx="427">
                  <c:v>5.1690128939454301</c:v>
                </c:pt>
                <c:pt idx="428">
                  <c:v>5.8190831623725217</c:v>
                </c:pt>
                <c:pt idx="429">
                  <c:v>5.7214790883285573</c:v>
                </c:pt>
                <c:pt idx="430">
                  <c:v>5.8883053105753982</c:v>
                </c:pt>
                <c:pt idx="431">
                  <c:v>5.4601080885895268</c:v>
                </c:pt>
                <c:pt idx="432">
                  <c:v>5.9358572940213383</c:v>
                </c:pt>
                <c:pt idx="433">
                  <c:v>5.2531553801060955</c:v>
                </c:pt>
                <c:pt idx="434">
                  <c:v>5.3396389535095699</c:v>
                </c:pt>
                <c:pt idx="435">
                  <c:v>4.8531782032129662</c:v>
                </c:pt>
                <c:pt idx="436">
                  <c:v>4.3090375881863077</c:v>
                </c:pt>
                <c:pt idx="437">
                  <c:v>5.0236317361837699</c:v>
                </c:pt>
                <c:pt idx="438">
                  <c:v>4.0708170347151746</c:v>
                </c:pt>
                <c:pt idx="439">
                  <c:v>5.9746058302018934</c:v>
                </c:pt>
                <c:pt idx="440">
                  <c:v>1.6908334725777319</c:v>
                </c:pt>
                <c:pt idx="441">
                  <c:v>0.36695707483943152</c:v>
                </c:pt>
                <c:pt idx="442">
                  <c:v>0.55870179542146092</c:v>
                </c:pt>
                <c:pt idx="443">
                  <c:v>6.8481183597518367</c:v>
                </c:pt>
                <c:pt idx="444">
                  <c:v>2.1466792653183266</c:v>
                </c:pt>
                <c:pt idx="445">
                  <c:v>1.8666760521774977</c:v>
                </c:pt>
                <c:pt idx="446">
                  <c:v>1.8559366131945656</c:v>
                </c:pt>
                <c:pt idx="447">
                  <c:v>4.1422081775226696</c:v>
                </c:pt>
                <c:pt idx="448">
                  <c:v>4.6854090326660511</c:v>
                </c:pt>
                <c:pt idx="449">
                  <c:v>2.1764774763785812</c:v>
                </c:pt>
                <c:pt idx="450">
                  <c:v>1.7222382723621892</c:v>
                </c:pt>
                <c:pt idx="451">
                  <c:v>4.1004269401423494</c:v>
                </c:pt>
                <c:pt idx="452">
                  <c:v>4.8339201222420662</c:v>
                </c:pt>
                <c:pt idx="453">
                  <c:v>4.8663023768737492</c:v>
                </c:pt>
                <c:pt idx="454">
                  <c:v>3.0956532500448608</c:v>
                </c:pt>
                <c:pt idx="455">
                  <c:v>1.7640086970327664</c:v>
                </c:pt>
                <c:pt idx="456">
                  <c:v>2.0486195814076287</c:v>
                </c:pt>
                <c:pt idx="457">
                  <c:v>2.0894078995422172</c:v>
                </c:pt>
                <c:pt idx="458">
                  <c:v>2.5056275326184596</c:v>
                </c:pt>
                <c:pt idx="459">
                  <c:v>2.3467121384019372</c:v>
                </c:pt>
                <c:pt idx="460">
                  <c:v>2.2819744340196926</c:v>
                </c:pt>
                <c:pt idx="461">
                  <c:v>2.3507849237299117</c:v>
                </c:pt>
                <c:pt idx="462">
                  <c:v>2.1106874481023947</c:v>
                </c:pt>
                <c:pt idx="463">
                  <c:v>2.4461080432207023</c:v>
                </c:pt>
                <c:pt idx="464">
                  <c:v>2.3488520160663362</c:v>
                </c:pt>
                <c:pt idx="465">
                  <c:v>2.5518483483822547</c:v>
                </c:pt>
                <c:pt idx="466">
                  <c:v>3.1074480934402091</c:v>
                </c:pt>
                <c:pt idx="467">
                  <c:v>2.3744707353111965</c:v>
                </c:pt>
                <c:pt idx="468">
                  <c:v>2.4115098195220424</c:v>
                </c:pt>
                <c:pt idx="469">
                  <c:v>2.2233672541327287</c:v>
                </c:pt>
                <c:pt idx="470">
                  <c:v>2.1758415935417097</c:v>
                </c:pt>
                <c:pt idx="471">
                  <c:v>0.31362714523052992</c:v>
                </c:pt>
                <c:pt idx="472">
                  <c:v>0.97461788760336243</c:v>
                </c:pt>
                <c:pt idx="473">
                  <c:v>6.8993168214885729</c:v>
                </c:pt>
                <c:pt idx="474">
                  <c:v>6.8370588281041247</c:v>
                </c:pt>
                <c:pt idx="475">
                  <c:v>7.2062065159237898</c:v>
                </c:pt>
                <c:pt idx="476">
                  <c:v>7.0793670081519826</c:v>
                </c:pt>
                <c:pt idx="477">
                  <c:v>7.1823728756154566</c:v>
                </c:pt>
                <c:pt idx="478">
                  <c:v>6.9301015422793562</c:v>
                </c:pt>
                <c:pt idx="479">
                  <c:v>6.9434119700238268</c:v>
                </c:pt>
                <c:pt idx="480">
                  <c:v>7.0327813862249391</c:v>
                </c:pt>
                <c:pt idx="481">
                  <c:v>7.182237258898426</c:v>
                </c:pt>
                <c:pt idx="482">
                  <c:v>6.8950970323886418</c:v>
                </c:pt>
                <c:pt idx="483">
                  <c:v>7.4623177551174207</c:v>
                </c:pt>
                <c:pt idx="484">
                  <c:v>6.8291734021315822</c:v>
                </c:pt>
                <c:pt idx="485">
                  <c:v>6.8687329382364464</c:v>
                </c:pt>
                <c:pt idx="486">
                  <c:v>6.8726625537369213</c:v>
                </c:pt>
                <c:pt idx="487">
                  <c:v>6.7891009229197063</c:v>
                </c:pt>
                <c:pt idx="488">
                  <c:v>6.825112493116313</c:v>
                </c:pt>
                <c:pt idx="489">
                  <c:v>6.6696991583517606</c:v>
                </c:pt>
                <c:pt idx="490">
                  <c:v>6.8955608764330893</c:v>
                </c:pt>
                <c:pt idx="491">
                  <c:v>6.7504026985167167</c:v>
                </c:pt>
                <c:pt idx="492">
                  <c:v>6.4817227752303186</c:v>
                </c:pt>
                <c:pt idx="493">
                  <c:v>6.5296200661210593</c:v>
                </c:pt>
                <c:pt idx="494">
                  <c:v>6.5579157314938632</c:v>
                </c:pt>
                <c:pt idx="495">
                  <c:v>6.3943843934569848</c:v>
                </c:pt>
                <c:pt idx="496">
                  <c:v>6.5989417923197253</c:v>
                </c:pt>
                <c:pt idx="497">
                  <c:v>6.5876917268234365</c:v>
                </c:pt>
                <c:pt idx="498">
                  <c:v>6.6901228401709858</c:v>
                </c:pt>
                <c:pt idx="499">
                  <c:v>6.0655801519162775</c:v>
                </c:pt>
                <c:pt idx="500">
                  <c:v>5.9035019299529985</c:v>
                </c:pt>
                <c:pt idx="501">
                  <c:v>5.6406239101453641</c:v>
                </c:pt>
                <c:pt idx="502">
                  <c:v>5.5655398457892744</c:v>
                </c:pt>
                <c:pt idx="503">
                  <c:v>6.3040509695123852</c:v>
                </c:pt>
                <c:pt idx="504">
                  <c:v>6.4127048288846051</c:v>
                </c:pt>
                <c:pt idx="505">
                  <c:v>6.2419659722906591</c:v>
                </c:pt>
                <c:pt idx="506">
                  <c:v>6.02525524250788</c:v>
                </c:pt>
                <c:pt idx="507">
                  <c:v>5.7075977574455399</c:v>
                </c:pt>
                <c:pt idx="508">
                  <c:v>5.4665788801696635</c:v>
                </c:pt>
                <c:pt idx="509">
                  <c:v>5.4462084431634263</c:v>
                </c:pt>
                <c:pt idx="510">
                  <c:v>5.4857730770475124</c:v>
                </c:pt>
                <c:pt idx="511">
                  <c:v>5.5226207004402852</c:v>
                </c:pt>
                <c:pt idx="512">
                  <c:v>5.3104990458081573</c:v>
                </c:pt>
                <c:pt idx="513">
                  <c:v>5.4890079596569841</c:v>
                </c:pt>
                <c:pt idx="514">
                  <c:v>5.443771586113086</c:v>
                </c:pt>
                <c:pt idx="515">
                  <c:v>5.5420545298124848</c:v>
                </c:pt>
                <c:pt idx="516">
                  <c:v>5.3234951619537254</c:v>
                </c:pt>
                <c:pt idx="517">
                  <c:v>5.3123429470927022</c:v>
                </c:pt>
                <c:pt idx="518">
                  <c:v>5.565754247514807</c:v>
                </c:pt>
                <c:pt idx="519">
                  <c:v>4.6300662241673569</c:v>
                </c:pt>
                <c:pt idx="520">
                  <c:v>4.6120958503076865</c:v>
                </c:pt>
                <c:pt idx="521">
                  <c:v>3.1721036897843082</c:v>
                </c:pt>
                <c:pt idx="522">
                  <c:v>5.3941661455897112</c:v>
                </c:pt>
                <c:pt idx="523">
                  <c:v>5.9860269466223324</c:v>
                </c:pt>
                <c:pt idx="524">
                  <c:v>4.9565240072506205</c:v>
                </c:pt>
                <c:pt idx="525">
                  <c:v>6.0887322447634888</c:v>
                </c:pt>
                <c:pt idx="526">
                  <c:v>5.587859494272208</c:v>
                </c:pt>
                <c:pt idx="527">
                  <c:v>5.4163902194232003</c:v>
                </c:pt>
                <c:pt idx="528">
                  <c:v>5.3969120474652454</c:v>
                </c:pt>
                <c:pt idx="529">
                  <c:v>5.3659376711315225</c:v>
                </c:pt>
                <c:pt idx="530">
                  <c:v>5.3098576307603294</c:v>
                </c:pt>
                <c:pt idx="531">
                  <c:v>6.1048172367148554</c:v>
                </c:pt>
                <c:pt idx="532">
                  <c:v>5.2039822816343877</c:v>
                </c:pt>
                <c:pt idx="533">
                  <c:v>5.5498691248545295</c:v>
                </c:pt>
                <c:pt idx="534">
                  <c:v>6.0371394234472389</c:v>
                </c:pt>
                <c:pt idx="535">
                  <c:v>5.7408052469563602</c:v>
                </c:pt>
                <c:pt idx="536">
                  <c:v>4.6233271804232201</c:v>
                </c:pt>
                <c:pt idx="537">
                  <c:v>5.8288740607363883</c:v>
                </c:pt>
                <c:pt idx="538">
                  <c:v>4.5799592723903766</c:v>
                </c:pt>
                <c:pt idx="539">
                  <c:v>5.3366858695704797</c:v>
                </c:pt>
                <c:pt idx="540">
                  <c:v>5.6979173314343381</c:v>
                </c:pt>
                <c:pt idx="541">
                  <c:v>5.2059039185015914</c:v>
                </c:pt>
                <c:pt idx="542">
                  <c:v>4.6941162098672278</c:v>
                </c:pt>
                <c:pt idx="543">
                  <c:v>5.7310702508165772</c:v>
                </c:pt>
                <c:pt idx="544">
                  <c:v>5.2831925103623583</c:v>
                </c:pt>
                <c:pt idx="545">
                  <c:v>4.7400644471670352</c:v>
                </c:pt>
                <c:pt idx="546">
                  <c:v>4.6184384373130616</c:v>
                </c:pt>
                <c:pt idx="547">
                  <c:v>3.730419148504597</c:v>
                </c:pt>
                <c:pt idx="548">
                  <c:v>0.68221666725502506</c:v>
                </c:pt>
                <c:pt idx="549">
                  <c:v>1.0563701287364653</c:v>
                </c:pt>
                <c:pt idx="550">
                  <c:v>2.6949114618097338</c:v>
                </c:pt>
                <c:pt idx="551">
                  <c:v>3.2805950260730912</c:v>
                </c:pt>
                <c:pt idx="552">
                  <c:v>3.504026550873327</c:v>
                </c:pt>
                <c:pt idx="553">
                  <c:v>4.9281875412674472</c:v>
                </c:pt>
                <c:pt idx="554">
                  <c:v>4.9299479732544578</c:v>
                </c:pt>
                <c:pt idx="555">
                  <c:v>4.59366153182674</c:v>
                </c:pt>
                <c:pt idx="556">
                  <c:v>5.3660842109440621</c:v>
                </c:pt>
                <c:pt idx="557">
                  <c:v>5.2205732979468227</c:v>
                </c:pt>
                <c:pt idx="558">
                  <c:v>5.9296032694706886</c:v>
                </c:pt>
                <c:pt idx="559">
                  <c:v>7.7404661349216592</c:v>
                </c:pt>
                <c:pt idx="560">
                  <c:v>7.4027159310805963</c:v>
                </c:pt>
                <c:pt idx="561">
                  <c:v>7.3413630060835624</c:v>
                </c:pt>
                <c:pt idx="562">
                  <c:v>0.4617330243127889</c:v>
                </c:pt>
                <c:pt idx="563">
                  <c:v>0.67593871154774343</c:v>
                </c:pt>
                <c:pt idx="564">
                  <c:v>7.7130107005298072</c:v>
                </c:pt>
                <c:pt idx="565">
                  <c:v>7.7812507952134133</c:v>
                </c:pt>
                <c:pt idx="566">
                  <c:v>2.5861284216337408E-2</c:v>
                </c:pt>
                <c:pt idx="567">
                  <c:v>7.3058528217785819</c:v>
                </c:pt>
                <c:pt idx="568">
                  <c:v>7.2579773235503913</c:v>
                </c:pt>
                <c:pt idx="569">
                  <c:v>7.4634837011360649</c:v>
                </c:pt>
                <c:pt idx="570">
                  <c:v>7.0139524621123899</c:v>
                </c:pt>
                <c:pt idx="571">
                  <c:v>7.3798262825186827</c:v>
                </c:pt>
                <c:pt idx="572">
                  <c:v>7.2520129097748214</c:v>
                </c:pt>
                <c:pt idx="573">
                  <c:v>7.4262993228087124</c:v>
                </c:pt>
                <c:pt idx="574">
                  <c:v>7.4432457155670289</c:v>
                </c:pt>
                <c:pt idx="575">
                  <c:v>7.1650096521646862</c:v>
                </c:pt>
                <c:pt idx="576">
                  <c:v>7.243490562256885</c:v>
                </c:pt>
                <c:pt idx="577">
                  <c:v>6.9871235142210635</c:v>
                </c:pt>
                <c:pt idx="578">
                  <c:v>7.1042305285574496</c:v>
                </c:pt>
                <c:pt idx="579">
                  <c:v>7.0128390521782551</c:v>
                </c:pt>
                <c:pt idx="580">
                  <c:v>7.1800601788698613</c:v>
                </c:pt>
                <c:pt idx="581">
                  <c:v>7.2708989929287862</c:v>
                </c:pt>
                <c:pt idx="582">
                  <c:v>7.0728035888716487</c:v>
                </c:pt>
                <c:pt idx="583">
                  <c:v>7.2199491476429118</c:v>
                </c:pt>
                <c:pt idx="584">
                  <c:v>7.1442857051379995</c:v>
                </c:pt>
                <c:pt idx="585">
                  <c:v>7.000370052459683</c:v>
                </c:pt>
                <c:pt idx="586">
                  <c:v>7.1118776838278031</c:v>
                </c:pt>
                <c:pt idx="587">
                  <c:v>6.8699478166666852</c:v>
                </c:pt>
                <c:pt idx="588">
                  <c:v>6.7154235581796291</c:v>
                </c:pt>
                <c:pt idx="589">
                  <c:v>6.6782874182146115</c:v>
                </c:pt>
                <c:pt idx="590">
                  <c:v>6.8406285006269485</c:v>
                </c:pt>
                <c:pt idx="591">
                  <c:v>6.71336341959341</c:v>
                </c:pt>
                <c:pt idx="592">
                  <c:v>7.0304289817654295</c:v>
                </c:pt>
                <c:pt idx="593">
                  <c:v>7.1399533207204895</c:v>
                </c:pt>
                <c:pt idx="594">
                  <c:v>6.954968606806772</c:v>
                </c:pt>
                <c:pt idx="595">
                  <c:v>6.9758818675122054</c:v>
                </c:pt>
                <c:pt idx="596">
                  <c:v>6.8030011404203483</c:v>
                </c:pt>
                <c:pt idx="597">
                  <c:v>6.7253932297845962</c:v>
                </c:pt>
                <c:pt idx="598">
                  <c:v>6.8354235642563603</c:v>
                </c:pt>
                <c:pt idx="599">
                  <c:v>6.4216809509211696</c:v>
                </c:pt>
                <c:pt idx="600">
                  <c:v>6.6642639828637922</c:v>
                </c:pt>
                <c:pt idx="601">
                  <c:v>6.4946132617799828</c:v>
                </c:pt>
                <c:pt idx="602">
                  <c:v>6.4434744514194993</c:v>
                </c:pt>
                <c:pt idx="603">
                  <c:v>6.4646502701778399</c:v>
                </c:pt>
                <c:pt idx="604">
                  <c:v>6.5919065298517756</c:v>
                </c:pt>
                <c:pt idx="605">
                  <c:v>6.5217435650777666</c:v>
                </c:pt>
                <c:pt idx="606">
                  <c:v>6.4901605784733265</c:v>
                </c:pt>
                <c:pt idx="607">
                  <c:v>6.6439603305468156</c:v>
                </c:pt>
                <c:pt idx="608">
                  <c:v>6.5169033517677049</c:v>
                </c:pt>
                <c:pt idx="609">
                  <c:v>6.5899590373464472</c:v>
                </c:pt>
                <c:pt idx="610">
                  <c:v>6.4366140793181268</c:v>
                </c:pt>
                <c:pt idx="611">
                  <c:v>6.4735425798612498</c:v>
                </c:pt>
                <c:pt idx="612">
                  <c:v>6.4959081429575312</c:v>
                </c:pt>
                <c:pt idx="613">
                  <c:v>6.4369963065900571</c:v>
                </c:pt>
                <c:pt idx="614">
                  <c:v>6.5493998644452507</c:v>
                </c:pt>
                <c:pt idx="615">
                  <c:v>6.5540250739665904</c:v>
                </c:pt>
              </c:numCache>
            </c:numRef>
          </c:yVal>
          <c:smooth val="0"/>
          <c:extLst>
            <c:ext xmlns:c16="http://schemas.microsoft.com/office/drawing/2014/chart" uri="{C3380CC4-5D6E-409C-BE32-E72D297353CC}">
              <c16:uniqueId val="{00000001-C672-4FB5-83B6-9F39CBE886A3}"/>
            </c:ext>
          </c:extLst>
        </c:ser>
        <c:ser>
          <c:idx val="2"/>
          <c:order val="2"/>
          <c:tx>
            <c:v>Rainfall</c:v>
          </c:tx>
          <c:spPr>
            <a:ln w="25400" cap="rnd">
              <a:solidFill>
                <a:schemeClr val="accent6">
                  <a:lumMod val="50000"/>
                </a:schemeClr>
              </a:solidFill>
              <a:round/>
            </a:ln>
            <a:effectLst/>
          </c:spPr>
          <c:marker>
            <c:symbol val="circle"/>
            <c:size val="5"/>
            <c:spPr>
              <a:solidFill>
                <a:schemeClr val="accent3"/>
              </a:solidFill>
              <a:ln w="9525">
                <a:solidFill>
                  <a:schemeClr val="accent6">
                    <a:lumMod val="50000"/>
                  </a:schemeClr>
                </a:solidFill>
              </a:ln>
              <a:effectLst/>
            </c:spPr>
          </c:marker>
          <c:xVal>
            <c:numRef>
              <c:f>'WSP 2024 Weather Data 15 mins'!$A$59:$A$674</c:f>
              <c:numCache>
                <c:formatCode>m/d/yyyy\ h:mm</c:formatCode>
                <c:ptCount val="616"/>
                <c:pt idx="0">
                  <c:v>45427.583333333336</c:v>
                </c:pt>
                <c:pt idx="1">
                  <c:v>45427.59375</c:v>
                </c:pt>
                <c:pt idx="2">
                  <c:v>45427.604166666664</c:v>
                </c:pt>
                <c:pt idx="3">
                  <c:v>45427.614583333336</c:v>
                </c:pt>
                <c:pt idx="4">
                  <c:v>45427.625</c:v>
                </c:pt>
                <c:pt idx="5">
                  <c:v>45427.635416666664</c:v>
                </c:pt>
                <c:pt idx="6">
                  <c:v>45427.645833333336</c:v>
                </c:pt>
                <c:pt idx="7">
                  <c:v>45427.65625</c:v>
                </c:pt>
                <c:pt idx="8">
                  <c:v>45427.666666666664</c:v>
                </c:pt>
                <c:pt idx="9">
                  <c:v>45427.677083333336</c:v>
                </c:pt>
                <c:pt idx="10">
                  <c:v>45427.6875</c:v>
                </c:pt>
                <c:pt idx="11">
                  <c:v>45427.697916666664</c:v>
                </c:pt>
                <c:pt idx="12">
                  <c:v>45427.708333333336</c:v>
                </c:pt>
                <c:pt idx="13">
                  <c:v>45427.71875</c:v>
                </c:pt>
                <c:pt idx="14">
                  <c:v>45427.729166666664</c:v>
                </c:pt>
                <c:pt idx="15">
                  <c:v>45427.739583333336</c:v>
                </c:pt>
                <c:pt idx="16">
                  <c:v>45427.75</c:v>
                </c:pt>
                <c:pt idx="17">
                  <c:v>45427.760416666664</c:v>
                </c:pt>
                <c:pt idx="18">
                  <c:v>45427.770833333336</c:v>
                </c:pt>
                <c:pt idx="19">
                  <c:v>45427.78125</c:v>
                </c:pt>
                <c:pt idx="20">
                  <c:v>45427.791666666664</c:v>
                </c:pt>
                <c:pt idx="21">
                  <c:v>45427.802083333336</c:v>
                </c:pt>
                <c:pt idx="22">
                  <c:v>45427.8125</c:v>
                </c:pt>
                <c:pt idx="23">
                  <c:v>45427.822916666664</c:v>
                </c:pt>
                <c:pt idx="24">
                  <c:v>45427.833333333336</c:v>
                </c:pt>
                <c:pt idx="25">
                  <c:v>45427.84375</c:v>
                </c:pt>
                <c:pt idx="26">
                  <c:v>45427.854166666664</c:v>
                </c:pt>
                <c:pt idx="27">
                  <c:v>45427.864583333336</c:v>
                </c:pt>
                <c:pt idx="28">
                  <c:v>45427.875</c:v>
                </c:pt>
                <c:pt idx="29">
                  <c:v>45427.885416666664</c:v>
                </c:pt>
                <c:pt idx="30">
                  <c:v>45427.895833333336</c:v>
                </c:pt>
                <c:pt idx="31">
                  <c:v>45427.90625</c:v>
                </c:pt>
                <c:pt idx="32">
                  <c:v>45427.916666666664</c:v>
                </c:pt>
                <c:pt idx="33">
                  <c:v>45427.927083333336</c:v>
                </c:pt>
                <c:pt idx="34">
                  <c:v>45427.9375</c:v>
                </c:pt>
                <c:pt idx="35">
                  <c:v>45427.947916666664</c:v>
                </c:pt>
                <c:pt idx="36">
                  <c:v>45427.958333333336</c:v>
                </c:pt>
                <c:pt idx="37">
                  <c:v>45427.96875</c:v>
                </c:pt>
                <c:pt idx="38">
                  <c:v>45427.979166666664</c:v>
                </c:pt>
                <c:pt idx="39">
                  <c:v>45427.989583333336</c:v>
                </c:pt>
                <c:pt idx="40">
                  <c:v>45428</c:v>
                </c:pt>
                <c:pt idx="41">
                  <c:v>45428.010416666664</c:v>
                </c:pt>
                <c:pt idx="42">
                  <c:v>45428.020833333336</c:v>
                </c:pt>
                <c:pt idx="43">
                  <c:v>45428.03125</c:v>
                </c:pt>
                <c:pt idx="44">
                  <c:v>45428.041666666664</c:v>
                </c:pt>
                <c:pt idx="45">
                  <c:v>45428.052083333336</c:v>
                </c:pt>
                <c:pt idx="46">
                  <c:v>45428.0625</c:v>
                </c:pt>
                <c:pt idx="47">
                  <c:v>45428.072916666664</c:v>
                </c:pt>
                <c:pt idx="48">
                  <c:v>45428.083333333336</c:v>
                </c:pt>
                <c:pt idx="49">
                  <c:v>45428.09375</c:v>
                </c:pt>
                <c:pt idx="50">
                  <c:v>45428.104166666664</c:v>
                </c:pt>
                <c:pt idx="51">
                  <c:v>45428.114583333336</c:v>
                </c:pt>
                <c:pt idx="52">
                  <c:v>45428.125</c:v>
                </c:pt>
                <c:pt idx="53">
                  <c:v>45428.135416666664</c:v>
                </c:pt>
                <c:pt idx="54">
                  <c:v>45428.145833333336</c:v>
                </c:pt>
                <c:pt idx="55">
                  <c:v>45428.15625</c:v>
                </c:pt>
                <c:pt idx="56">
                  <c:v>45428.166666666664</c:v>
                </c:pt>
                <c:pt idx="57">
                  <c:v>45428.177083333336</c:v>
                </c:pt>
                <c:pt idx="58">
                  <c:v>45428.1875</c:v>
                </c:pt>
                <c:pt idx="59">
                  <c:v>45428.197916666664</c:v>
                </c:pt>
                <c:pt idx="60">
                  <c:v>45428.208333333336</c:v>
                </c:pt>
                <c:pt idx="61">
                  <c:v>45428.21875</c:v>
                </c:pt>
                <c:pt idx="62">
                  <c:v>45428.229166666664</c:v>
                </c:pt>
                <c:pt idx="63">
                  <c:v>45428.239583333336</c:v>
                </c:pt>
                <c:pt idx="64">
                  <c:v>45428.25</c:v>
                </c:pt>
                <c:pt idx="65">
                  <c:v>45428.260416666664</c:v>
                </c:pt>
                <c:pt idx="66">
                  <c:v>45428.270833333336</c:v>
                </c:pt>
                <c:pt idx="67">
                  <c:v>45428.28125</c:v>
                </c:pt>
                <c:pt idx="68">
                  <c:v>45428.291666666664</c:v>
                </c:pt>
                <c:pt idx="69">
                  <c:v>45428.302083333336</c:v>
                </c:pt>
                <c:pt idx="70">
                  <c:v>45428.3125</c:v>
                </c:pt>
                <c:pt idx="71">
                  <c:v>45428.322916666664</c:v>
                </c:pt>
                <c:pt idx="72">
                  <c:v>45428.333333333336</c:v>
                </c:pt>
                <c:pt idx="73">
                  <c:v>45428.34375</c:v>
                </c:pt>
                <c:pt idx="74">
                  <c:v>45428.354166666664</c:v>
                </c:pt>
                <c:pt idx="75">
                  <c:v>45428.364583333336</c:v>
                </c:pt>
                <c:pt idx="76">
                  <c:v>45428.375</c:v>
                </c:pt>
                <c:pt idx="77">
                  <c:v>45428.385416666664</c:v>
                </c:pt>
                <c:pt idx="78">
                  <c:v>45428.395833333336</c:v>
                </c:pt>
                <c:pt idx="79">
                  <c:v>45428.40625</c:v>
                </c:pt>
                <c:pt idx="80">
                  <c:v>45428.416666666664</c:v>
                </c:pt>
                <c:pt idx="81">
                  <c:v>45428.427083333336</c:v>
                </c:pt>
                <c:pt idx="82">
                  <c:v>45428.4375</c:v>
                </c:pt>
                <c:pt idx="83">
                  <c:v>45428.447916666664</c:v>
                </c:pt>
                <c:pt idx="84">
                  <c:v>45428.458333333336</c:v>
                </c:pt>
                <c:pt idx="85">
                  <c:v>45428.46875</c:v>
                </c:pt>
                <c:pt idx="86">
                  <c:v>45428.479166666664</c:v>
                </c:pt>
                <c:pt idx="87">
                  <c:v>45428.489583333336</c:v>
                </c:pt>
                <c:pt idx="88">
                  <c:v>45428.5</c:v>
                </c:pt>
                <c:pt idx="89">
                  <c:v>45428.510416666664</c:v>
                </c:pt>
                <c:pt idx="90">
                  <c:v>45428.520833333336</c:v>
                </c:pt>
                <c:pt idx="91">
                  <c:v>45428.53125</c:v>
                </c:pt>
                <c:pt idx="92">
                  <c:v>45428.541666666664</c:v>
                </c:pt>
                <c:pt idx="93">
                  <c:v>45428.552083333336</c:v>
                </c:pt>
                <c:pt idx="94">
                  <c:v>45428.5625</c:v>
                </c:pt>
                <c:pt idx="95">
                  <c:v>45428.572916666664</c:v>
                </c:pt>
                <c:pt idx="96">
                  <c:v>45428.583333333336</c:v>
                </c:pt>
                <c:pt idx="97">
                  <c:v>45428.59375</c:v>
                </c:pt>
                <c:pt idx="98">
                  <c:v>45428.604166666664</c:v>
                </c:pt>
                <c:pt idx="99">
                  <c:v>45428.614583333336</c:v>
                </c:pt>
                <c:pt idx="100">
                  <c:v>45428.625</c:v>
                </c:pt>
                <c:pt idx="101">
                  <c:v>45428.635416666664</c:v>
                </c:pt>
                <c:pt idx="102">
                  <c:v>45428.645833333336</c:v>
                </c:pt>
                <c:pt idx="103">
                  <c:v>45428.65625</c:v>
                </c:pt>
                <c:pt idx="104">
                  <c:v>45428.666666666664</c:v>
                </c:pt>
                <c:pt idx="105">
                  <c:v>45428.677083333336</c:v>
                </c:pt>
                <c:pt idx="106">
                  <c:v>45428.6875</c:v>
                </c:pt>
                <c:pt idx="107">
                  <c:v>45428.697916666664</c:v>
                </c:pt>
                <c:pt idx="108">
                  <c:v>45428.708333333336</c:v>
                </c:pt>
                <c:pt idx="109">
                  <c:v>45428.71875</c:v>
                </c:pt>
                <c:pt idx="110">
                  <c:v>45428.729166666664</c:v>
                </c:pt>
                <c:pt idx="111">
                  <c:v>45428.739583333336</c:v>
                </c:pt>
                <c:pt idx="112">
                  <c:v>45428.75</c:v>
                </c:pt>
                <c:pt idx="113">
                  <c:v>45428.760416666664</c:v>
                </c:pt>
                <c:pt idx="114">
                  <c:v>45428.770833333336</c:v>
                </c:pt>
                <c:pt idx="115">
                  <c:v>45428.78125</c:v>
                </c:pt>
                <c:pt idx="116">
                  <c:v>45428.791666666664</c:v>
                </c:pt>
                <c:pt idx="117">
                  <c:v>45428.802083333336</c:v>
                </c:pt>
                <c:pt idx="118">
                  <c:v>45428.8125</c:v>
                </c:pt>
                <c:pt idx="119">
                  <c:v>45428.822916666664</c:v>
                </c:pt>
                <c:pt idx="120">
                  <c:v>45428.833333333336</c:v>
                </c:pt>
                <c:pt idx="121">
                  <c:v>45428.84375</c:v>
                </c:pt>
                <c:pt idx="122">
                  <c:v>45428.854166666664</c:v>
                </c:pt>
                <c:pt idx="123">
                  <c:v>45428.864583333336</c:v>
                </c:pt>
                <c:pt idx="124">
                  <c:v>45428.875</c:v>
                </c:pt>
                <c:pt idx="125">
                  <c:v>45428.885416666664</c:v>
                </c:pt>
                <c:pt idx="126">
                  <c:v>45428.895833333336</c:v>
                </c:pt>
                <c:pt idx="127">
                  <c:v>45428.90625</c:v>
                </c:pt>
                <c:pt idx="128">
                  <c:v>45428.916666666664</c:v>
                </c:pt>
                <c:pt idx="129">
                  <c:v>45428.927083333336</c:v>
                </c:pt>
                <c:pt idx="130">
                  <c:v>45428.9375</c:v>
                </c:pt>
                <c:pt idx="131">
                  <c:v>45428.947916666664</c:v>
                </c:pt>
                <c:pt idx="132">
                  <c:v>45428.958333333336</c:v>
                </c:pt>
                <c:pt idx="133">
                  <c:v>45428.96875</c:v>
                </c:pt>
                <c:pt idx="134">
                  <c:v>45428.979166666664</c:v>
                </c:pt>
                <c:pt idx="135">
                  <c:v>45428.989583333336</c:v>
                </c:pt>
                <c:pt idx="136">
                  <c:v>45429</c:v>
                </c:pt>
                <c:pt idx="137">
                  <c:v>45429.010416666664</c:v>
                </c:pt>
                <c:pt idx="138">
                  <c:v>45429.020833333336</c:v>
                </c:pt>
                <c:pt idx="139">
                  <c:v>45429.03125</c:v>
                </c:pt>
                <c:pt idx="140">
                  <c:v>45429.041666666664</c:v>
                </c:pt>
                <c:pt idx="141">
                  <c:v>45429.052083333336</c:v>
                </c:pt>
                <c:pt idx="142">
                  <c:v>45429.0625</c:v>
                </c:pt>
                <c:pt idx="143">
                  <c:v>45429.072916666664</c:v>
                </c:pt>
                <c:pt idx="144">
                  <c:v>45429.083333333336</c:v>
                </c:pt>
                <c:pt idx="145">
                  <c:v>45429.09375</c:v>
                </c:pt>
                <c:pt idx="146">
                  <c:v>45429.104166666664</c:v>
                </c:pt>
                <c:pt idx="147">
                  <c:v>45429.114583333336</c:v>
                </c:pt>
                <c:pt idx="148">
                  <c:v>45429.125</c:v>
                </c:pt>
                <c:pt idx="149">
                  <c:v>45429.135416666664</c:v>
                </c:pt>
                <c:pt idx="150">
                  <c:v>45429.145833333336</c:v>
                </c:pt>
                <c:pt idx="151">
                  <c:v>45429.15625</c:v>
                </c:pt>
                <c:pt idx="152">
                  <c:v>45429.166666666664</c:v>
                </c:pt>
                <c:pt idx="153">
                  <c:v>45429.177083333336</c:v>
                </c:pt>
                <c:pt idx="154">
                  <c:v>45429.1875</c:v>
                </c:pt>
                <c:pt idx="155">
                  <c:v>45429.197916666664</c:v>
                </c:pt>
                <c:pt idx="156">
                  <c:v>45429.208333333336</c:v>
                </c:pt>
                <c:pt idx="157">
                  <c:v>45429.21875</c:v>
                </c:pt>
                <c:pt idx="158">
                  <c:v>45429.229166666664</c:v>
                </c:pt>
                <c:pt idx="159">
                  <c:v>45429.239583333336</c:v>
                </c:pt>
                <c:pt idx="160">
                  <c:v>45429.25</c:v>
                </c:pt>
                <c:pt idx="161">
                  <c:v>45429.260416666664</c:v>
                </c:pt>
                <c:pt idx="162">
                  <c:v>45429.270833333336</c:v>
                </c:pt>
                <c:pt idx="163">
                  <c:v>45429.28125</c:v>
                </c:pt>
                <c:pt idx="164">
                  <c:v>45429.291666666664</c:v>
                </c:pt>
                <c:pt idx="165">
                  <c:v>45429.302083333336</c:v>
                </c:pt>
                <c:pt idx="166">
                  <c:v>45429.3125</c:v>
                </c:pt>
                <c:pt idx="167">
                  <c:v>45429.322916666664</c:v>
                </c:pt>
                <c:pt idx="168">
                  <c:v>45429.333333333336</c:v>
                </c:pt>
                <c:pt idx="169">
                  <c:v>45429.34375</c:v>
                </c:pt>
                <c:pt idx="170">
                  <c:v>45429.354166666664</c:v>
                </c:pt>
                <c:pt idx="171">
                  <c:v>45429.364583333336</c:v>
                </c:pt>
                <c:pt idx="172">
                  <c:v>45429.375</c:v>
                </c:pt>
                <c:pt idx="173">
                  <c:v>45429.385416666664</c:v>
                </c:pt>
                <c:pt idx="174">
                  <c:v>45429.395833333336</c:v>
                </c:pt>
                <c:pt idx="175">
                  <c:v>45429.40625</c:v>
                </c:pt>
                <c:pt idx="176">
                  <c:v>45429.416666666664</c:v>
                </c:pt>
                <c:pt idx="177">
                  <c:v>45429.427083333336</c:v>
                </c:pt>
                <c:pt idx="178">
                  <c:v>45429.4375</c:v>
                </c:pt>
                <c:pt idx="179">
                  <c:v>45429.447916666664</c:v>
                </c:pt>
                <c:pt idx="180">
                  <c:v>45429.458333333336</c:v>
                </c:pt>
                <c:pt idx="181">
                  <c:v>45429.46875</c:v>
                </c:pt>
                <c:pt idx="182">
                  <c:v>45429.479166666664</c:v>
                </c:pt>
                <c:pt idx="183">
                  <c:v>45429.489583333336</c:v>
                </c:pt>
                <c:pt idx="184">
                  <c:v>45429.5</c:v>
                </c:pt>
                <c:pt idx="185">
                  <c:v>45429.510416666664</c:v>
                </c:pt>
                <c:pt idx="186">
                  <c:v>45429.520833333336</c:v>
                </c:pt>
                <c:pt idx="187">
                  <c:v>45429.53125</c:v>
                </c:pt>
                <c:pt idx="188">
                  <c:v>45429.541666666664</c:v>
                </c:pt>
                <c:pt idx="189">
                  <c:v>45429.552083333336</c:v>
                </c:pt>
                <c:pt idx="190">
                  <c:v>45429.5625</c:v>
                </c:pt>
                <c:pt idx="191">
                  <c:v>45429.572916666664</c:v>
                </c:pt>
                <c:pt idx="192">
                  <c:v>45429.583333333336</c:v>
                </c:pt>
                <c:pt idx="193">
                  <c:v>45429.59375</c:v>
                </c:pt>
                <c:pt idx="194">
                  <c:v>45429.604166666664</c:v>
                </c:pt>
                <c:pt idx="195">
                  <c:v>45429.614583333336</c:v>
                </c:pt>
                <c:pt idx="196">
                  <c:v>45429.625</c:v>
                </c:pt>
                <c:pt idx="197">
                  <c:v>45429.635416666664</c:v>
                </c:pt>
                <c:pt idx="198">
                  <c:v>45429.645833333336</c:v>
                </c:pt>
                <c:pt idx="199">
                  <c:v>45429.65625</c:v>
                </c:pt>
                <c:pt idx="200">
                  <c:v>45429.666666666664</c:v>
                </c:pt>
                <c:pt idx="201">
                  <c:v>45429.677083333336</c:v>
                </c:pt>
                <c:pt idx="202">
                  <c:v>45429.6875</c:v>
                </c:pt>
                <c:pt idx="203">
                  <c:v>45429.697916666664</c:v>
                </c:pt>
                <c:pt idx="204">
                  <c:v>45429.708333333336</c:v>
                </c:pt>
                <c:pt idx="205">
                  <c:v>45429.71875</c:v>
                </c:pt>
                <c:pt idx="206">
                  <c:v>45429.729166666664</c:v>
                </c:pt>
                <c:pt idx="207">
                  <c:v>45429.739583333336</c:v>
                </c:pt>
                <c:pt idx="208">
                  <c:v>45429.75</c:v>
                </c:pt>
                <c:pt idx="209">
                  <c:v>45429.760416666664</c:v>
                </c:pt>
                <c:pt idx="210">
                  <c:v>45429.770833333336</c:v>
                </c:pt>
                <c:pt idx="211">
                  <c:v>45429.78125</c:v>
                </c:pt>
                <c:pt idx="212">
                  <c:v>45429.791666666664</c:v>
                </c:pt>
                <c:pt idx="213">
                  <c:v>45429.802083333336</c:v>
                </c:pt>
                <c:pt idx="214">
                  <c:v>45429.8125</c:v>
                </c:pt>
                <c:pt idx="215">
                  <c:v>45429.822916666664</c:v>
                </c:pt>
                <c:pt idx="216">
                  <c:v>45429.833333333336</c:v>
                </c:pt>
                <c:pt idx="217">
                  <c:v>45429.84375</c:v>
                </c:pt>
                <c:pt idx="218">
                  <c:v>45429.854166666664</c:v>
                </c:pt>
                <c:pt idx="219">
                  <c:v>45429.864583333336</c:v>
                </c:pt>
                <c:pt idx="220">
                  <c:v>45429.875</c:v>
                </c:pt>
                <c:pt idx="221">
                  <c:v>45429.885416666664</c:v>
                </c:pt>
                <c:pt idx="222">
                  <c:v>45429.895833333336</c:v>
                </c:pt>
                <c:pt idx="223">
                  <c:v>45429.90625</c:v>
                </c:pt>
                <c:pt idx="224">
                  <c:v>45429.916666666664</c:v>
                </c:pt>
                <c:pt idx="225">
                  <c:v>45429.927083333336</c:v>
                </c:pt>
                <c:pt idx="226">
                  <c:v>45429.9375</c:v>
                </c:pt>
                <c:pt idx="227">
                  <c:v>45429.947916666664</c:v>
                </c:pt>
                <c:pt idx="228">
                  <c:v>45429.958333333336</c:v>
                </c:pt>
                <c:pt idx="229">
                  <c:v>45429.96875</c:v>
                </c:pt>
                <c:pt idx="230">
                  <c:v>45429.979166666664</c:v>
                </c:pt>
                <c:pt idx="231">
                  <c:v>45429.989583333336</c:v>
                </c:pt>
                <c:pt idx="232">
                  <c:v>45430</c:v>
                </c:pt>
                <c:pt idx="233">
                  <c:v>45430.010416666664</c:v>
                </c:pt>
                <c:pt idx="234">
                  <c:v>45430.020833333336</c:v>
                </c:pt>
                <c:pt idx="235">
                  <c:v>45430.03125</c:v>
                </c:pt>
                <c:pt idx="236">
                  <c:v>45430.041666666664</c:v>
                </c:pt>
                <c:pt idx="237">
                  <c:v>45430.052083333336</c:v>
                </c:pt>
                <c:pt idx="238">
                  <c:v>45430.0625</c:v>
                </c:pt>
                <c:pt idx="239">
                  <c:v>45430.072916666664</c:v>
                </c:pt>
                <c:pt idx="240">
                  <c:v>45430.083333333336</c:v>
                </c:pt>
                <c:pt idx="241">
                  <c:v>45430.09375</c:v>
                </c:pt>
                <c:pt idx="242">
                  <c:v>45430.104166666664</c:v>
                </c:pt>
                <c:pt idx="243">
                  <c:v>45430.114583333336</c:v>
                </c:pt>
                <c:pt idx="244">
                  <c:v>45430.125</c:v>
                </c:pt>
                <c:pt idx="245">
                  <c:v>45430.135416666664</c:v>
                </c:pt>
                <c:pt idx="246">
                  <c:v>45430.145833333336</c:v>
                </c:pt>
                <c:pt idx="247">
                  <c:v>45430.15625</c:v>
                </c:pt>
                <c:pt idx="248">
                  <c:v>45430.166666666664</c:v>
                </c:pt>
                <c:pt idx="249">
                  <c:v>45430.177083333336</c:v>
                </c:pt>
                <c:pt idx="250">
                  <c:v>45430.1875</c:v>
                </c:pt>
                <c:pt idx="251">
                  <c:v>45430.197916666664</c:v>
                </c:pt>
                <c:pt idx="252">
                  <c:v>45430.208333333336</c:v>
                </c:pt>
                <c:pt idx="253">
                  <c:v>45430.21875</c:v>
                </c:pt>
                <c:pt idx="254">
                  <c:v>45430.229166666664</c:v>
                </c:pt>
                <c:pt idx="255">
                  <c:v>45430.239583333336</c:v>
                </c:pt>
                <c:pt idx="256">
                  <c:v>45430.25</c:v>
                </c:pt>
                <c:pt idx="257">
                  <c:v>45430.260416666664</c:v>
                </c:pt>
                <c:pt idx="258">
                  <c:v>45430.270833333336</c:v>
                </c:pt>
                <c:pt idx="259">
                  <c:v>45430.28125</c:v>
                </c:pt>
                <c:pt idx="260">
                  <c:v>45430.291666666664</c:v>
                </c:pt>
                <c:pt idx="261">
                  <c:v>45430.302083333336</c:v>
                </c:pt>
                <c:pt idx="262">
                  <c:v>45430.3125</c:v>
                </c:pt>
                <c:pt idx="263">
                  <c:v>45430.322916666664</c:v>
                </c:pt>
                <c:pt idx="264">
                  <c:v>45430.333333333336</c:v>
                </c:pt>
                <c:pt idx="265">
                  <c:v>45430.34375</c:v>
                </c:pt>
                <c:pt idx="266">
                  <c:v>45430.354166666664</c:v>
                </c:pt>
                <c:pt idx="267">
                  <c:v>45430.364583333336</c:v>
                </c:pt>
                <c:pt idx="268">
                  <c:v>45430.375</c:v>
                </c:pt>
                <c:pt idx="269">
                  <c:v>45430.385416666664</c:v>
                </c:pt>
                <c:pt idx="270">
                  <c:v>45430.395833333336</c:v>
                </c:pt>
                <c:pt idx="271">
                  <c:v>45430.40625</c:v>
                </c:pt>
                <c:pt idx="272">
                  <c:v>45430.416666666664</c:v>
                </c:pt>
                <c:pt idx="273">
                  <c:v>45430.427083333336</c:v>
                </c:pt>
                <c:pt idx="274">
                  <c:v>45430.4375</c:v>
                </c:pt>
                <c:pt idx="275">
                  <c:v>45430.447916666664</c:v>
                </c:pt>
                <c:pt idx="276">
                  <c:v>45430.458333333336</c:v>
                </c:pt>
                <c:pt idx="277">
                  <c:v>45430.46875</c:v>
                </c:pt>
                <c:pt idx="278">
                  <c:v>45430.479166666664</c:v>
                </c:pt>
                <c:pt idx="279">
                  <c:v>45430.489583333336</c:v>
                </c:pt>
                <c:pt idx="280">
                  <c:v>45430.5</c:v>
                </c:pt>
                <c:pt idx="281">
                  <c:v>45430.510416666664</c:v>
                </c:pt>
                <c:pt idx="282">
                  <c:v>45430.520833333336</c:v>
                </c:pt>
                <c:pt idx="283">
                  <c:v>45430.53125</c:v>
                </c:pt>
                <c:pt idx="284">
                  <c:v>45430.541666666664</c:v>
                </c:pt>
                <c:pt idx="285">
                  <c:v>45430.552083333336</c:v>
                </c:pt>
                <c:pt idx="286">
                  <c:v>45430.5625</c:v>
                </c:pt>
                <c:pt idx="287">
                  <c:v>45430.572916666664</c:v>
                </c:pt>
                <c:pt idx="288">
                  <c:v>45430.583333333336</c:v>
                </c:pt>
                <c:pt idx="289">
                  <c:v>45430.59375</c:v>
                </c:pt>
                <c:pt idx="290">
                  <c:v>45430.604166666664</c:v>
                </c:pt>
                <c:pt idx="291">
                  <c:v>45430.614583333336</c:v>
                </c:pt>
                <c:pt idx="292">
                  <c:v>45430.625</c:v>
                </c:pt>
                <c:pt idx="293">
                  <c:v>45430.635416666664</c:v>
                </c:pt>
                <c:pt idx="294">
                  <c:v>45430.645833333336</c:v>
                </c:pt>
                <c:pt idx="295">
                  <c:v>45430.65625</c:v>
                </c:pt>
                <c:pt idx="296">
                  <c:v>45430.666666666664</c:v>
                </c:pt>
                <c:pt idx="297">
                  <c:v>45430.677083333336</c:v>
                </c:pt>
                <c:pt idx="298">
                  <c:v>45430.6875</c:v>
                </c:pt>
                <c:pt idx="299">
                  <c:v>45430.697916666664</c:v>
                </c:pt>
                <c:pt idx="300">
                  <c:v>45430.708333333336</c:v>
                </c:pt>
                <c:pt idx="301">
                  <c:v>45430.71875</c:v>
                </c:pt>
                <c:pt idx="302">
                  <c:v>45430.729166666664</c:v>
                </c:pt>
                <c:pt idx="303">
                  <c:v>45430.739583333336</c:v>
                </c:pt>
                <c:pt idx="304">
                  <c:v>45430.75</c:v>
                </c:pt>
                <c:pt idx="305">
                  <c:v>45430.760416666664</c:v>
                </c:pt>
                <c:pt idx="306">
                  <c:v>45430.770833333336</c:v>
                </c:pt>
                <c:pt idx="307">
                  <c:v>45430.78125</c:v>
                </c:pt>
                <c:pt idx="308">
                  <c:v>45430.791666666664</c:v>
                </c:pt>
                <c:pt idx="309">
                  <c:v>45430.802083333336</c:v>
                </c:pt>
                <c:pt idx="310">
                  <c:v>45430.8125</c:v>
                </c:pt>
                <c:pt idx="311">
                  <c:v>45430.822916666664</c:v>
                </c:pt>
                <c:pt idx="312">
                  <c:v>45430.833333333336</c:v>
                </c:pt>
                <c:pt idx="313">
                  <c:v>45430.84375</c:v>
                </c:pt>
                <c:pt idx="314">
                  <c:v>45430.854166666664</c:v>
                </c:pt>
                <c:pt idx="315">
                  <c:v>45430.864583333336</c:v>
                </c:pt>
                <c:pt idx="316">
                  <c:v>45430.875</c:v>
                </c:pt>
                <c:pt idx="317">
                  <c:v>45430.885416666664</c:v>
                </c:pt>
                <c:pt idx="318">
                  <c:v>45430.895833333336</c:v>
                </c:pt>
                <c:pt idx="319">
                  <c:v>45430.90625</c:v>
                </c:pt>
                <c:pt idx="320">
                  <c:v>45430.916666666664</c:v>
                </c:pt>
                <c:pt idx="321">
                  <c:v>45430.927083333336</c:v>
                </c:pt>
                <c:pt idx="322">
                  <c:v>45430.9375</c:v>
                </c:pt>
                <c:pt idx="323">
                  <c:v>45430.947916666664</c:v>
                </c:pt>
                <c:pt idx="324">
                  <c:v>45430.958333333336</c:v>
                </c:pt>
                <c:pt idx="325">
                  <c:v>45430.96875</c:v>
                </c:pt>
                <c:pt idx="326">
                  <c:v>45430.979166666664</c:v>
                </c:pt>
                <c:pt idx="327">
                  <c:v>45430.989583333336</c:v>
                </c:pt>
                <c:pt idx="328">
                  <c:v>45431</c:v>
                </c:pt>
                <c:pt idx="329">
                  <c:v>45431.010416666664</c:v>
                </c:pt>
                <c:pt idx="330">
                  <c:v>45431.020833333336</c:v>
                </c:pt>
                <c:pt idx="331">
                  <c:v>45431.03125</c:v>
                </c:pt>
                <c:pt idx="332">
                  <c:v>45431.041666666664</c:v>
                </c:pt>
                <c:pt idx="333">
                  <c:v>45431.052083333336</c:v>
                </c:pt>
                <c:pt idx="334">
                  <c:v>45431.0625</c:v>
                </c:pt>
                <c:pt idx="335">
                  <c:v>45431.072916666664</c:v>
                </c:pt>
                <c:pt idx="336">
                  <c:v>45431.083333333336</c:v>
                </c:pt>
                <c:pt idx="337">
                  <c:v>45431.09375</c:v>
                </c:pt>
                <c:pt idx="338">
                  <c:v>45431.104166666664</c:v>
                </c:pt>
                <c:pt idx="339">
                  <c:v>45431.114583333336</c:v>
                </c:pt>
                <c:pt idx="340">
                  <c:v>45431.125</c:v>
                </c:pt>
                <c:pt idx="341">
                  <c:v>45431.135416666664</c:v>
                </c:pt>
                <c:pt idx="342">
                  <c:v>45431.145833333336</c:v>
                </c:pt>
                <c:pt idx="343">
                  <c:v>45431.15625</c:v>
                </c:pt>
                <c:pt idx="344">
                  <c:v>45431.166666666664</c:v>
                </c:pt>
                <c:pt idx="345">
                  <c:v>45431.177083333336</c:v>
                </c:pt>
                <c:pt idx="346">
                  <c:v>45431.1875</c:v>
                </c:pt>
                <c:pt idx="347">
                  <c:v>45431.197916666664</c:v>
                </c:pt>
                <c:pt idx="348">
                  <c:v>45431.208333333336</c:v>
                </c:pt>
                <c:pt idx="349">
                  <c:v>45431.21875</c:v>
                </c:pt>
                <c:pt idx="350">
                  <c:v>45431.229166666664</c:v>
                </c:pt>
                <c:pt idx="351">
                  <c:v>45431.239583333336</c:v>
                </c:pt>
                <c:pt idx="352">
                  <c:v>45431.25</c:v>
                </c:pt>
                <c:pt idx="353">
                  <c:v>45431.260416666664</c:v>
                </c:pt>
                <c:pt idx="354">
                  <c:v>45431.270833333336</c:v>
                </c:pt>
                <c:pt idx="355">
                  <c:v>45431.28125</c:v>
                </c:pt>
                <c:pt idx="356">
                  <c:v>45431.291666666664</c:v>
                </c:pt>
                <c:pt idx="357">
                  <c:v>45431.302083333336</c:v>
                </c:pt>
                <c:pt idx="358">
                  <c:v>45431.3125</c:v>
                </c:pt>
                <c:pt idx="359">
                  <c:v>45431.322916666664</c:v>
                </c:pt>
                <c:pt idx="360">
                  <c:v>45431.333333333336</c:v>
                </c:pt>
                <c:pt idx="361">
                  <c:v>45431.34375</c:v>
                </c:pt>
                <c:pt idx="362">
                  <c:v>45431.354166666664</c:v>
                </c:pt>
                <c:pt idx="363">
                  <c:v>45431.364583333336</c:v>
                </c:pt>
                <c:pt idx="364">
                  <c:v>45431.375</c:v>
                </c:pt>
                <c:pt idx="365">
                  <c:v>45431.385416666664</c:v>
                </c:pt>
                <c:pt idx="366">
                  <c:v>45431.395833333336</c:v>
                </c:pt>
                <c:pt idx="367">
                  <c:v>45431.40625</c:v>
                </c:pt>
                <c:pt idx="368">
                  <c:v>45431.416666666664</c:v>
                </c:pt>
                <c:pt idx="369">
                  <c:v>45431.427083333336</c:v>
                </c:pt>
                <c:pt idx="370">
                  <c:v>45431.4375</c:v>
                </c:pt>
                <c:pt idx="371">
                  <c:v>45431.447916666664</c:v>
                </c:pt>
                <c:pt idx="372">
                  <c:v>45431.458333333336</c:v>
                </c:pt>
                <c:pt idx="373">
                  <c:v>45431.46875</c:v>
                </c:pt>
                <c:pt idx="374">
                  <c:v>45431.479166666664</c:v>
                </c:pt>
                <c:pt idx="375">
                  <c:v>45431.489583333336</c:v>
                </c:pt>
                <c:pt idx="376">
                  <c:v>45431.5</c:v>
                </c:pt>
                <c:pt idx="377">
                  <c:v>45431.510416666664</c:v>
                </c:pt>
                <c:pt idx="378">
                  <c:v>45431.520833333336</c:v>
                </c:pt>
                <c:pt idx="379">
                  <c:v>45431.53125</c:v>
                </c:pt>
                <c:pt idx="380">
                  <c:v>45431.541666666664</c:v>
                </c:pt>
                <c:pt idx="381">
                  <c:v>45431.552083333336</c:v>
                </c:pt>
                <c:pt idx="382">
                  <c:v>45431.5625</c:v>
                </c:pt>
                <c:pt idx="383">
                  <c:v>45431.572916666664</c:v>
                </c:pt>
                <c:pt idx="384">
                  <c:v>45431.583333333336</c:v>
                </c:pt>
                <c:pt idx="385">
                  <c:v>45431.59375</c:v>
                </c:pt>
                <c:pt idx="386">
                  <c:v>45431.604166666664</c:v>
                </c:pt>
                <c:pt idx="387">
                  <c:v>45431.614583333336</c:v>
                </c:pt>
                <c:pt idx="388">
                  <c:v>45431.625</c:v>
                </c:pt>
                <c:pt idx="389">
                  <c:v>45431.635416666664</c:v>
                </c:pt>
                <c:pt idx="390">
                  <c:v>45431.645833333336</c:v>
                </c:pt>
                <c:pt idx="391">
                  <c:v>45431.65625</c:v>
                </c:pt>
                <c:pt idx="392">
                  <c:v>45431.666666666664</c:v>
                </c:pt>
                <c:pt idx="393">
                  <c:v>45431.677083333336</c:v>
                </c:pt>
                <c:pt idx="394">
                  <c:v>45431.6875</c:v>
                </c:pt>
                <c:pt idx="395">
                  <c:v>45431.697916666664</c:v>
                </c:pt>
                <c:pt idx="396">
                  <c:v>45431.708333333336</c:v>
                </c:pt>
                <c:pt idx="397">
                  <c:v>45431.71875</c:v>
                </c:pt>
                <c:pt idx="398">
                  <c:v>45431.729166666664</c:v>
                </c:pt>
                <c:pt idx="399">
                  <c:v>45431.739583333336</c:v>
                </c:pt>
                <c:pt idx="400">
                  <c:v>45431.75</c:v>
                </c:pt>
                <c:pt idx="401">
                  <c:v>45431.760416666664</c:v>
                </c:pt>
                <c:pt idx="402">
                  <c:v>45431.770833333336</c:v>
                </c:pt>
                <c:pt idx="403">
                  <c:v>45431.78125</c:v>
                </c:pt>
                <c:pt idx="404">
                  <c:v>45431.791666666664</c:v>
                </c:pt>
                <c:pt idx="405">
                  <c:v>45431.802083333336</c:v>
                </c:pt>
                <c:pt idx="406">
                  <c:v>45431.8125</c:v>
                </c:pt>
                <c:pt idx="407">
                  <c:v>45431.822916666664</c:v>
                </c:pt>
                <c:pt idx="408">
                  <c:v>45431.833333333336</c:v>
                </c:pt>
                <c:pt idx="409">
                  <c:v>45431.84375</c:v>
                </c:pt>
                <c:pt idx="410">
                  <c:v>45431.854166666664</c:v>
                </c:pt>
                <c:pt idx="411">
                  <c:v>45431.864583333336</c:v>
                </c:pt>
                <c:pt idx="412">
                  <c:v>45431.875</c:v>
                </c:pt>
                <c:pt idx="413">
                  <c:v>45431.885416666664</c:v>
                </c:pt>
                <c:pt idx="414">
                  <c:v>45431.895833333336</c:v>
                </c:pt>
                <c:pt idx="415">
                  <c:v>45431.90625</c:v>
                </c:pt>
                <c:pt idx="416">
                  <c:v>45431.916666666664</c:v>
                </c:pt>
                <c:pt idx="417">
                  <c:v>45431.927083333336</c:v>
                </c:pt>
                <c:pt idx="418">
                  <c:v>45431.9375</c:v>
                </c:pt>
                <c:pt idx="419">
                  <c:v>45431.947916666664</c:v>
                </c:pt>
                <c:pt idx="420">
                  <c:v>45431.958333333336</c:v>
                </c:pt>
                <c:pt idx="421">
                  <c:v>45431.96875</c:v>
                </c:pt>
                <c:pt idx="422">
                  <c:v>45431.979166666664</c:v>
                </c:pt>
                <c:pt idx="423">
                  <c:v>45431.989583333336</c:v>
                </c:pt>
                <c:pt idx="424">
                  <c:v>45432</c:v>
                </c:pt>
                <c:pt idx="425">
                  <c:v>45432.010416666664</c:v>
                </c:pt>
                <c:pt idx="426">
                  <c:v>45432.020833333336</c:v>
                </c:pt>
                <c:pt idx="427">
                  <c:v>45432.03125</c:v>
                </c:pt>
                <c:pt idx="428">
                  <c:v>45432.041666666664</c:v>
                </c:pt>
                <c:pt idx="429">
                  <c:v>45432.052083333336</c:v>
                </c:pt>
                <c:pt idx="430">
                  <c:v>45432.0625</c:v>
                </c:pt>
                <c:pt idx="431">
                  <c:v>45432.072916666664</c:v>
                </c:pt>
                <c:pt idx="432">
                  <c:v>45432.083333333336</c:v>
                </c:pt>
                <c:pt idx="433">
                  <c:v>45432.09375</c:v>
                </c:pt>
                <c:pt idx="434">
                  <c:v>45432.104166666664</c:v>
                </c:pt>
                <c:pt idx="435">
                  <c:v>45432.114583333336</c:v>
                </c:pt>
                <c:pt idx="436">
                  <c:v>45432.125</c:v>
                </c:pt>
                <c:pt idx="437">
                  <c:v>45432.135416666664</c:v>
                </c:pt>
                <c:pt idx="438">
                  <c:v>45432.145833333336</c:v>
                </c:pt>
                <c:pt idx="439">
                  <c:v>45432.15625</c:v>
                </c:pt>
                <c:pt idx="440">
                  <c:v>45432.166666666664</c:v>
                </c:pt>
                <c:pt idx="441">
                  <c:v>45432.177083333336</c:v>
                </c:pt>
                <c:pt idx="442">
                  <c:v>45432.1875</c:v>
                </c:pt>
                <c:pt idx="443">
                  <c:v>45432.197916666664</c:v>
                </c:pt>
                <c:pt idx="444">
                  <c:v>45432.208333333336</c:v>
                </c:pt>
                <c:pt idx="445">
                  <c:v>45432.21875</c:v>
                </c:pt>
                <c:pt idx="446">
                  <c:v>45432.229166666664</c:v>
                </c:pt>
                <c:pt idx="447">
                  <c:v>45432.239583333336</c:v>
                </c:pt>
                <c:pt idx="448">
                  <c:v>45432.25</c:v>
                </c:pt>
                <c:pt idx="449">
                  <c:v>45432.260416666664</c:v>
                </c:pt>
                <c:pt idx="450">
                  <c:v>45432.270833333336</c:v>
                </c:pt>
                <c:pt idx="451">
                  <c:v>45432.28125</c:v>
                </c:pt>
                <c:pt idx="452">
                  <c:v>45432.291666666664</c:v>
                </c:pt>
                <c:pt idx="453">
                  <c:v>45432.302083333336</c:v>
                </c:pt>
                <c:pt idx="454">
                  <c:v>45432.3125</c:v>
                </c:pt>
                <c:pt idx="455">
                  <c:v>45432.322916666664</c:v>
                </c:pt>
                <c:pt idx="456">
                  <c:v>45432.333333333336</c:v>
                </c:pt>
                <c:pt idx="457">
                  <c:v>45432.34375</c:v>
                </c:pt>
                <c:pt idx="458">
                  <c:v>45432.354166666664</c:v>
                </c:pt>
                <c:pt idx="459">
                  <c:v>45432.364583333336</c:v>
                </c:pt>
                <c:pt idx="460">
                  <c:v>45432.375</c:v>
                </c:pt>
                <c:pt idx="461">
                  <c:v>45432.385416666664</c:v>
                </c:pt>
                <c:pt idx="462">
                  <c:v>45432.395833333336</c:v>
                </c:pt>
                <c:pt idx="463">
                  <c:v>45432.40625</c:v>
                </c:pt>
                <c:pt idx="464">
                  <c:v>45432.416666666664</c:v>
                </c:pt>
                <c:pt idx="465">
                  <c:v>45432.427083333336</c:v>
                </c:pt>
                <c:pt idx="466">
                  <c:v>45432.4375</c:v>
                </c:pt>
                <c:pt idx="467">
                  <c:v>45432.447916666664</c:v>
                </c:pt>
                <c:pt idx="468">
                  <c:v>45432.458333333336</c:v>
                </c:pt>
                <c:pt idx="469">
                  <c:v>45432.46875</c:v>
                </c:pt>
                <c:pt idx="470">
                  <c:v>45432.479166666664</c:v>
                </c:pt>
                <c:pt idx="471">
                  <c:v>45432.489583333336</c:v>
                </c:pt>
                <c:pt idx="472">
                  <c:v>45432.5</c:v>
                </c:pt>
                <c:pt idx="473">
                  <c:v>45432.510416666664</c:v>
                </c:pt>
                <c:pt idx="474">
                  <c:v>45432.520833333336</c:v>
                </c:pt>
                <c:pt idx="475">
                  <c:v>45432.53125</c:v>
                </c:pt>
                <c:pt idx="476">
                  <c:v>45432.541666666664</c:v>
                </c:pt>
                <c:pt idx="477">
                  <c:v>45432.552083333336</c:v>
                </c:pt>
                <c:pt idx="478">
                  <c:v>45432.5625</c:v>
                </c:pt>
                <c:pt idx="479">
                  <c:v>45432.572916666664</c:v>
                </c:pt>
                <c:pt idx="480">
                  <c:v>45432.583333333336</c:v>
                </c:pt>
                <c:pt idx="481">
                  <c:v>45432.59375</c:v>
                </c:pt>
                <c:pt idx="482">
                  <c:v>45432.604166666664</c:v>
                </c:pt>
                <c:pt idx="483">
                  <c:v>45432.614583333336</c:v>
                </c:pt>
                <c:pt idx="484">
                  <c:v>45432.625</c:v>
                </c:pt>
                <c:pt idx="485">
                  <c:v>45432.635416666664</c:v>
                </c:pt>
                <c:pt idx="486">
                  <c:v>45432.645833333336</c:v>
                </c:pt>
                <c:pt idx="487">
                  <c:v>45432.65625</c:v>
                </c:pt>
                <c:pt idx="488">
                  <c:v>45432.666666666664</c:v>
                </c:pt>
                <c:pt idx="489">
                  <c:v>45432.677083333336</c:v>
                </c:pt>
                <c:pt idx="490">
                  <c:v>45432.6875</c:v>
                </c:pt>
                <c:pt idx="491">
                  <c:v>45432.697916666664</c:v>
                </c:pt>
                <c:pt idx="492">
                  <c:v>45432.708333333336</c:v>
                </c:pt>
                <c:pt idx="493">
                  <c:v>45432.71875</c:v>
                </c:pt>
                <c:pt idx="494">
                  <c:v>45432.729166666664</c:v>
                </c:pt>
                <c:pt idx="495">
                  <c:v>45432.739583333336</c:v>
                </c:pt>
                <c:pt idx="496">
                  <c:v>45432.75</c:v>
                </c:pt>
                <c:pt idx="497">
                  <c:v>45432.760416666664</c:v>
                </c:pt>
                <c:pt idx="498">
                  <c:v>45432.770833333336</c:v>
                </c:pt>
                <c:pt idx="499">
                  <c:v>45432.78125</c:v>
                </c:pt>
                <c:pt idx="500">
                  <c:v>45432.791666666664</c:v>
                </c:pt>
                <c:pt idx="501">
                  <c:v>45432.802083333336</c:v>
                </c:pt>
                <c:pt idx="502">
                  <c:v>45432.8125</c:v>
                </c:pt>
                <c:pt idx="503">
                  <c:v>45432.822916666664</c:v>
                </c:pt>
                <c:pt idx="504">
                  <c:v>45432.833333333336</c:v>
                </c:pt>
                <c:pt idx="505">
                  <c:v>45432.84375</c:v>
                </c:pt>
                <c:pt idx="506">
                  <c:v>45432.854166666664</c:v>
                </c:pt>
                <c:pt idx="507">
                  <c:v>45432.864583333336</c:v>
                </c:pt>
                <c:pt idx="508">
                  <c:v>45432.875</c:v>
                </c:pt>
                <c:pt idx="509">
                  <c:v>45432.885416666664</c:v>
                </c:pt>
                <c:pt idx="510">
                  <c:v>45432.895833333336</c:v>
                </c:pt>
                <c:pt idx="511">
                  <c:v>45432.90625</c:v>
                </c:pt>
                <c:pt idx="512">
                  <c:v>45432.916666666664</c:v>
                </c:pt>
                <c:pt idx="513">
                  <c:v>45432.927083333336</c:v>
                </c:pt>
                <c:pt idx="514">
                  <c:v>45432.9375</c:v>
                </c:pt>
                <c:pt idx="515">
                  <c:v>45432.947916666664</c:v>
                </c:pt>
                <c:pt idx="516">
                  <c:v>45432.958333333336</c:v>
                </c:pt>
                <c:pt idx="517">
                  <c:v>45432.96875</c:v>
                </c:pt>
                <c:pt idx="518">
                  <c:v>45432.979166666664</c:v>
                </c:pt>
                <c:pt idx="519">
                  <c:v>45432.989583333336</c:v>
                </c:pt>
                <c:pt idx="520">
                  <c:v>45433</c:v>
                </c:pt>
                <c:pt idx="521">
                  <c:v>45433.010416666664</c:v>
                </c:pt>
                <c:pt idx="522">
                  <c:v>45433.020833333336</c:v>
                </c:pt>
                <c:pt idx="523">
                  <c:v>45433.03125</c:v>
                </c:pt>
                <c:pt idx="524">
                  <c:v>45433.041666666664</c:v>
                </c:pt>
                <c:pt idx="525">
                  <c:v>45433.052083333336</c:v>
                </c:pt>
                <c:pt idx="526">
                  <c:v>45433.0625</c:v>
                </c:pt>
                <c:pt idx="527">
                  <c:v>45433.072916666664</c:v>
                </c:pt>
                <c:pt idx="528">
                  <c:v>45433.083333333336</c:v>
                </c:pt>
                <c:pt idx="529">
                  <c:v>45433.09375</c:v>
                </c:pt>
                <c:pt idx="530">
                  <c:v>45433.104166666664</c:v>
                </c:pt>
                <c:pt idx="531">
                  <c:v>45433.114583333336</c:v>
                </c:pt>
                <c:pt idx="532">
                  <c:v>45433.125</c:v>
                </c:pt>
                <c:pt idx="533">
                  <c:v>45433.135416666664</c:v>
                </c:pt>
                <c:pt idx="534">
                  <c:v>45433.145833333336</c:v>
                </c:pt>
                <c:pt idx="535">
                  <c:v>45433.15625</c:v>
                </c:pt>
                <c:pt idx="536">
                  <c:v>45433.166666666664</c:v>
                </c:pt>
                <c:pt idx="537">
                  <c:v>45433.177083333336</c:v>
                </c:pt>
                <c:pt idx="538">
                  <c:v>45433.1875</c:v>
                </c:pt>
                <c:pt idx="539">
                  <c:v>45433.197916666664</c:v>
                </c:pt>
                <c:pt idx="540">
                  <c:v>45433.208333333336</c:v>
                </c:pt>
                <c:pt idx="541">
                  <c:v>45433.21875</c:v>
                </c:pt>
                <c:pt idx="542">
                  <c:v>45433.229166666664</c:v>
                </c:pt>
                <c:pt idx="543">
                  <c:v>45433.239583333336</c:v>
                </c:pt>
                <c:pt idx="544">
                  <c:v>45433.25</c:v>
                </c:pt>
                <c:pt idx="545">
                  <c:v>45433.260416666664</c:v>
                </c:pt>
                <c:pt idx="546">
                  <c:v>45433.270833333336</c:v>
                </c:pt>
                <c:pt idx="547">
                  <c:v>45433.28125</c:v>
                </c:pt>
                <c:pt idx="548">
                  <c:v>45433.291666666664</c:v>
                </c:pt>
                <c:pt idx="549">
                  <c:v>45433.302083333336</c:v>
                </c:pt>
                <c:pt idx="550">
                  <c:v>45433.3125</c:v>
                </c:pt>
                <c:pt idx="551">
                  <c:v>45433.322916666664</c:v>
                </c:pt>
                <c:pt idx="552">
                  <c:v>45433.333333333336</c:v>
                </c:pt>
                <c:pt idx="553">
                  <c:v>45433.34375</c:v>
                </c:pt>
                <c:pt idx="554">
                  <c:v>45433.354166666664</c:v>
                </c:pt>
                <c:pt idx="555">
                  <c:v>45433.364583333336</c:v>
                </c:pt>
                <c:pt idx="556">
                  <c:v>45433.375</c:v>
                </c:pt>
                <c:pt idx="557">
                  <c:v>45433.385416666664</c:v>
                </c:pt>
                <c:pt idx="558">
                  <c:v>45433.395833333336</c:v>
                </c:pt>
                <c:pt idx="559">
                  <c:v>45433.40625</c:v>
                </c:pt>
                <c:pt idx="560">
                  <c:v>45433.416666666664</c:v>
                </c:pt>
                <c:pt idx="561">
                  <c:v>45433.427083333336</c:v>
                </c:pt>
                <c:pt idx="562">
                  <c:v>45433.4375</c:v>
                </c:pt>
                <c:pt idx="563">
                  <c:v>45433.447916666664</c:v>
                </c:pt>
                <c:pt idx="564">
                  <c:v>45433.458333333336</c:v>
                </c:pt>
                <c:pt idx="565">
                  <c:v>45433.46875</c:v>
                </c:pt>
                <c:pt idx="566">
                  <c:v>45433.479166666664</c:v>
                </c:pt>
                <c:pt idx="567">
                  <c:v>45433.489583333336</c:v>
                </c:pt>
                <c:pt idx="568">
                  <c:v>45433.5</c:v>
                </c:pt>
                <c:pt idx="569">
                  <c:v>45433.510416666664</c:v>
                </c:pt>
                <c:pt idx="570">
                  <c:v>45433.520833333336</c:v>
                </c:pt>
                <c:pt idx="571">
                  <c:v>45433.53125</c:v>
                </c:pt>
                <c:pt idx="572">
                  <c:v>45433.541666666664</c:v>
                </c:pt>
                <c:pt idx="573">
                  <c:v>45433.552083333336</c:v>
                </c:pt>
                <c:pt idx="574">
                  <c:v>45433.5625</c:v>
                </c:pt>
                <c:pt idx="575">
                  <c:v>45433.572916666664</c:v>
                </c:pt>
                <c:pt idx="576">
                  <c:v>45433.583333333336</c:v>
                </c:pt>
                <c:pt idx="577">
                  <c:v>45433.59375</c:v>
                </c:pt>
                <c:pt idx="578">
                  <c:v>45433.604166666664</c:v>
                </c:pt>
                <c:pt idx="579">
                  <c:v>45433.614583333336</c:v>
                </c:pt>
                <c:pt idx="580">
                  <c:v>45433.625</c:v>
                </c:pt>
                <c:pt idx="581">
                  <c:v>45433.635416666664</c:v>
                </c:pt>
                <c:pt idx="582">
                  <c:v>45433.645833333336</c:v>
                </c:pt>
                <c:pt idx="583">
                  <c:v>45433.65625</c:v>
                </c:pt>
                <c:pt idx="584">
                  <c:v>45433.666666666664</c:v>
                </c:pt>
                <c:pt idx="585">
                  <c:v>45433.677083333336</c:v>
                </c:pt>
                <c:pt idx="586">
                  <c:v>45433.6875</c:v>
                </c:pt>
                <c:pt idx="587">
                  <c:v>45433.697916666664</c:v>
                </c:pt>
                <c:pt idx="588">
                  <c:v>45433.708333333336</c:v>
                </c:pt>
                <c:pt idx="589">
                  <c:v>45433.71875</c:v>
                </c:pt>
                <c:pt idx="590">
                  <c:v>45433.729166666664</c:v>
                </c:pt>
                <c:pt idx="591">
                  <c:v>45433.739583333336</c:v>
                </c:pt>
                <c:pt idx="592">
                  <c:v>45433.75</c:v>
                </c:pt>
                <c:pt idx="593">
                  <c:v>45433.760416666664</c:v>
                </c:pt>
                <c:pt idx="594">
                  <c:v>45433.770833333336</c:v>
                </c:pt>
                <c:pt idx="595">
                  <c:v>45433.78125</c:v>
                </c:pt>
                <c:pt idx="596">
                  <c:v>45433.791666666664</c:v>
                </c:pt>
                <c:pt idx="597">
                  <c:v>45433.802083333336</c:v>
                </c:pt>
                <c:pt idx="598">
                  <c:v>45433.8125</c:v>
                </c:pt>
                <c:pt idx="599">
                  <c:v>45433.822916666664</c:v>
                </c:pt>
                <c:pt idx="600">
                  <c:v>45433.833333333336</c:v>
                </c:pt>
                <c:pt idx="601">
                  <c:v>45433.84375</c:v>
                </c:pt>
                <c:pt idx="602">
                  <c:v>45433.854166666664</c:v>
                </c:pt>
                <c:pt idx="603">
                  <c:v>45433.864583333336</c:v>
                </c:pt>
                <c:pt idx="604">
                  <c:v>45433.875</c:v>
                </c:pt>
                <c:pt idx="605">
                  <c:v>45433.885416666664</c:v>
                </c:pt>
                <c:pt idx="606">
                  <c:v>45433.895833333336</c:v>
                </c:pt>
                <c:pt idx="607">
                  <c:v>45433.90625</c:v>
                </c:pt>
                <c:pt idx="608">
                  <c:v>45433.916666666664</c:v>
                </c:pt>
                <c:pt idx="609">
                  <c:v>45433.927083333336</c:v>
                </c:pt>
                <c:pt idx="610">
                  <c:v>45433.9375</c:v>
                </c:pt>
                <c:pt idx="611">
                  <c:v>45433.947916666664</c:v>
                </c:pt>
                <c:pt idx="612">
                  <c:v>45433.958333333336</c:v>
                </c:pt>
                <c:pt idx="613">
                  <c:v>45433.96875</c:v>
                </c:pt>
                <c:pt idx="614">
                  <c:v>45433.979166666664</c:v>
                </c:pt>
                <c:pt idx="615">
                  <c:v>45433.989583333336</c:v>
                </c:pt>
              </c:numCache>
            </c:numRef>
          </c:xVal>
          <c:yVal>
            <c:numRef>
              <c:f>'WSP 2024 Weather Data 15 mins'!$F$59:$F$674</c:f>
              <c:numCache>
                <c:formatCode>General</c:formatCode>
                <c:ptCount val="616"/>
                <c:pt idx="0">
                  <c:v>0</c:v>
                </c:pt>
                <c:pt idx="1">
                  <c:v>0</c:v>
                </c:pt>
                <c:pt idx="2">
                  <c:v>0.76</c:v>
                </c:pt>
                <c:pt idx="3">
                  <c:v>0</c:v>
                </c:pt>
                <c:pt idx="4">
                  <c:v>0</c:v>
                </c:pt>
                <c:pt idx="5">
                  <c:v>0</c:v>
                </c:pt>
                <c:pt idx="6">
                  <c:v>0</c:v>
                </c:pt>
                <c:pt idx="7">
                  <c:v>0</c:v>
                </c:pt>
                <c:pt idx="8">
                  <c:v>0</c:v>
                </c:pt>
                <c:pt idx="9">
                  <c:v>0</c:v>
                </c:pt>
                <c:pt idx="10">
                  <c:v>0.25</c:v>
                </c:pt>
                <c:pt idx="11">
                  <c:v>0</c:v>
                </c:pt>
                <c:pt idx="12">
                  <c:v>0</c:v>
                </c:pt>
                <c:pt idx="13">
                  <c:v>0</c:v>
                </c:pt>
                <c:pt idx="14">
                  <c:v>0</c:v>
                </c:pt>
                <c:pt idx="15">
                  <c:v>0</c:v>
                </c:pt>
                <c:pt idx="16">
                  <c:v>0.25</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3.56</c:v>
                </c:pt>
                <c:pt idx="105">
                  <c:v>1.78</c:v>
                </c:pt>
                <c:pt idx="106">
                  <c:v>0.51</c:v>
                </c:pt>
                <c:pt idx="107">
                  <c:v>0.25</c:v>
                </c:pt>
                <c:pt idx="108">
                  <c:v>1.78</c:v>
                </c:pt>
                <c:pt idx="109">
                  <c:v>1.02</c:v>
                </c:pt>
                <c:pt idx="110">
                  <c:v>0.76</c:v>
                </c:pt>
                <c:pt idx="111">
                  <c:v>0.51</c:v>
                </c:pt>
                <c:pt idx="112">
                  <c:v>0</c:v>
                </c:pt>
                <c:pt idx="113">
                  <c:v>0</c:v>
                </c:pt>
                <c:pt idx="114">
                  <c:v>0</c:v>
                </c:pt>
                <c:pt idx="115">
                  <c:v>0</c:v>
                </c:pt>
                <c:pt idx="116">
                  <c:v>0</c:v>
                </c:pt>
                <c:pt idx="117">
                  <c:v>0</c:v>
                </c:pt>
                <c:pt idx="118">
                  <c:v>0</c:v>
                </c:pt>
                <c:pt idx="119">
                  <c:v>0.51</c:v>
                </c:pt>
                <c:pt idx="120">
                  <c:v>0</c:v>
                </c:pt>
                <c:pt idx="121">
                  <c:v>0.25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numCache>
            </c:numRef>
          </c:yVal>
          <c:smooth val="0"/>
          <c:extLst>
            <c:ext xmlns:c16="http://schemas.microsoft.com/office/drawing/2014/chart" uri="{C3380CC4-5D6E-409C-BE32-E72D297353CC}">
              <c16:uniqueId val="{00000002-C672-4FB5-83B6-9F39CBE886A3}"/>
            </c:ext>
          </c:extLst>
        </c:ser>
        <c:dLbls>
          <c:showLegendKey val="0"/>
          <c:showVal val="0"/>
          <c:showCatName val="0"/>
          <c:showSerName val="0"/>
          <c:showPercent val="0"/>
          <c:showBubbleSize val="0"/>
        </c:dLbls>
        <c:axId val="618895952"/>
        <c:axId val="618899312"/>
      </c:scatterChart>
      <c:valAx>
        <c:axId val="781032624"/>
        <c:scaling>
          <c:orientation val="minMax"/>
          <c:max val="45434"/>
          <c:min val="45427.5"/>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2000" b="0" i="0" u="none" strike="noStrike" kern="1200" baseline="0">
                    <a:solidFill>
                      <a:schemeClr val="tx1"/>
                    </a:solidFill>
                    <a:latin typeface="+mn-lt"/>
                    <a:ea typeface="+mn-ea"/>
                    <a:cs typeface="+mn-cs"/>
                  </a:defRPr>
                </a:pPr>
                <a:r>
                  <a:rPr lang="en-GB" sz="2000">
                    <a:solidFill>
                      <a:schemeClr val="tx1"/>
                    </a:solidFill>
                  </a:rPr>
                  <a:t>Date</a:t>
                </a:r>
                <a:r>
                  <a:rPr lang="en-GB" sz="2000" baseline="0">
                    <a:solidFill>
                      <a:schemeClr val="tx1"/>
                    </a:solidFill>
                  </a:rPr>
                  <a:t> / Time</a:t>
                </a:r>
                <a:endParaRPr lang="en-GB" sz="2000">
                  <a:solidFill>
                    <a:schemeClr val="tx1"/>
                  </a:solidFill>
                </a:endParaRPr>
              </a:p>
            </c:rich>
          </c:tx>
          <c:layout>
            <c:manualLayout>
              <c:xMode val="edge"/>
              <c:yMode val="edge"/>
              <c:x val="0.45586012288529509"/>
              <c:y val="0.90354726554849674"/>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en-US"/>
            </a:p>
          </c:txPr>
        </c:title>
        <c:numFmt formatCode="m/d/yyyy\ h:mm" sourceLinked="1"/>
        <c:majorTickMark val="out"/>
        <c:minorTickMark val="out"/>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mn-lt"/>
                <a:ea typeface="+mn-ea"/>
                <a:cs typeface="+mn-cs"/>
              </a:defRPr>
            </a:pPr>
            <a:endParaRPr lang="en-US"/>
          </a:p>
        </c:txPr>
        <c:crossAx val="781021584"/>
        <c:crosses val="autoZero"/>
        <c:crossBetween val="midCat"/>
        <c:majorUnit val="0.5"/>
        <c:minorUnit val="0.125"/>
      </c:valAx>
      <c:valAx>
        <c:axId val="78102158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sz="2000">
                    <a:solidFill>
                      <a:schemeClr val="tx1"/>
                    </a:solidFill>
                  </a:rPr>
                  <a:t>Average Wind Speed</a:t>
                </a:r>
                <a:r>
                  <a:rPr lang="en-GB" sz="2000" baseline="0">
                    <a:solidFill>
                      <a:schemeClr val="tx1"/>
                    </a:solidFill>
                  </a:rPr>
                  <a:t> (m/s)</a:t>
                </a:r>
                <a:endParaRPr lang="en-GB" sz="2000">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en-US"/>
          </a:p>
        </c:txPr>
        <c:crossAx val="781032624"/>
        <c:crossesAt val="45426"/>
        <c:crossBetween val="midCat"/>
        <c:minorUnit val="0.5"/>
      </c:valAx>
      <c:valAx>
        <c:axId val="618899312"/>
        <c:scaling>
          <c:orientation val="minMax"/>
          <c:max val="8"/>
        </c:scaling>
        <c:delete val="0"/>
        <c:axPos val="r"/>
        <c:title>
          <c:tx>
            <c:rich>
              <a:bodyPr rot="-5400000" spcFirstLastPara="1" vertOverflow="ellipsis" vert="horz" wrap="square" anchor="ctr" anchorCtr="1"/>
              <a:lstStyle/>
              <a:p>
                <a:pPr>
                  <a:defRPr sz="2000" b="0" i="0" u="none" strike="noStrike" kern="1200" baseline="0">
                    <a:solidFill>
                      <a:schemeClr val="tx1"/>
                    </a:solidFill>
                    <a:latin typeface="+mn-lt"/>
                    <a:ea typeface="+mn-ea"/>
                    <a:cs typeface="+mn-cs"/>
                  </a:defRPr>
                </a:pPr>
                <a:r>
                  <a:rPr lang="en-GB" sz="2000">
                    <a:solidFill>
                      <a:schemeClr val="tx1"/>
                    </a:solidFill>
                  </a:rPr>
                  <a:t>Rainfall</a:t>
                </a:r>
                <a:r>
                  <a:rPr lang="en-GB" sz="2000" baseline="0">
                    <a:solidFill>
                      <a:schemeClr val="tx1"/>
                    </a:solidFill>
                  </a:rPr>
                  <a:t> (mm), / Wind Direction</a:t>
                </a:r>
                <a:endParaRPr lang="en-GB" sz="2000">
                  <a:solidFill>
                    <a:schemeClr val="tx1"/>
                  </a:solidFill>
                </a:endParaRPr>
              </a:p>
            </c:rich>
          </c:tx>
          <c:layout>
            <c:manualLayout>
              <c:xMode val="edge"/>
              <c:yMode val="edge"/>
              <c:x val="0.96996207308569504"/>
              <c:y val="0.2108283239974621"/>
            </c:manualLayout>
          </c:layout>
          <c:overlay val="0"/>
          <c:spPr>
            <a:noFill/>
            <a:ln>
              <a:noFill/>
            </a:ln>
            <a:effectLst/>
          </c:spPr>
          <c:txPr>
            <a:bodyPr rot="-540000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en-US"/>
          </a:p>
        </c:txPr>
        <c:crossAx val="618895952"/>
        <c:crosses val="max"/>
        <c:crossBetween val="midCat"/>
      </c:valAx>
      <c:valAx>
        <c:axId val="618895952"/>
        <c:scaling>
          <c:orientation val="minMax"/>
        </c:scaling>
        <c:delete val="1"/>
        <c:axPos val="b"/>
        <c:numFmt formatCode="m/d/yyyy\ h:mm" sourceLinked="1"/>
        <c:majorTickMark val="out"/>
        <c:minorTickMark val="none"/>
        <c:tickLblPos val="nextTo"/>
        <c:crossAx val="618899312"/>
        <c:crosses val="autoZero"/>
        <c:crossBetween val="midCat"/>
      </c:valAx>
      <c:spPr>
        <a:noFill/>
        <a:ln>
          <a:solidFill>
            <a:schemeClr val="accent6">
              <a:lumMod val="50000"/>
            </a:schemeClr>
          </a:solidFill>
        </a:ln>
        <a:effectLst/>
      </c:spPr>
    </c:plotArea>
    <c:legend>
      <c:legendPos val="b"/>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6.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0331907-88E0-4779-83B0-F4F79A6A803F}">
  <sheetPr>
    <tabColor theme="0" tint="-0.34998626667073579"/>
  </sheetPr>
  <sheetViews>
    <sheetView zoomScale="85"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jpe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jpe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7.xml.rels><?xml version="1.0" encoding="UTF-8" standalone="yes"?>
<Relationships xmlns="http://schemas.openxmlformats.org/package/2006/relationships"><Relationship Id="rId3" Type="http://schemas.openxmlformats.org/officeDocument/2006/relationships/image" Target="../media/image17.png"/><Relationship Id="rId7" Type="http://schemas.openxmlformats.org/officeDocument/2006/relationships/image" Target="cid:image026.jpg@01D72C8F.BCCDD330" TargetMode="External"/><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19.jpeg"/><Relationship Id="rId5" Type="http://schemas.openxmlformats.org/officeDocument/2006/relationships/image" Target="cid:image036.jpg@01D72C8F.BCCDD330" TargetMode="External"/><Relationship Id="rId4" Type="http://schemas.openxmlformats.org/officeDocument/2006/relationships/image" Target="../media/image18.jpeg"/></Relationships>
</file>

<file path=xl/drawings/_rels/drawing8.xml.rels><?xml version="1.0" encoding="UTF-8" standalone="yes"?>
<Relationships xmlns="http://schemas.openxmlformats.org/package/2006/relationships"><Relationship Id="rId8" Type="http://schemas.openxmlformats.org/officeDocument/2006/relationships/image" Target="../media/image27.png"/><Relationship Id="rId3" Type="http://schemas.openxmlformats.org/officeDocument/2006/relationships/image" Target="../media/image22.jpeg"/><Relationship Id="rId7" Type="http://schemas.openxmlformats.org/officeDocument/2006/relationships/image" Target="../media/image26.png"/><Relationship Id="rId12" Type="http://schemas.openxmlformats.org/officeDocument/2006/relationships/image" Target="../media/image31.png"/><Relationship Id="rId2" Type="http://schemas.openxmlformats.org/officeDocument/2006/relationships/image" Target="../media/image21.jpeg"/><Relationship Id="rId1" Type="http://schemas.openxmlformats.org/officeDocument/2006/relationships/image" Target="../media/image20.jpeg"/><Relationship Id="rId6" Type="http://schemas.openxmlformats.org/officeDocument/2006/relationships/image" Target="../media/image25.png"/><Relationship Id="rId11" Type="http://schemas.openxmlformats.org/officeDocument/2006/relationships/image" Target="../media/image30.png"/><Relationship Id="rId5" Type="http://schemas.openxmlformats.org/officeDocument/2006/relationships/image" Target="../media/image24.png"/><Relationship Id="rId10" Type="http://schemas.openxmlformats.org/officeDocument/2006/relationships/image" Target="../media/image29.png"/><Relationship Id="rId4" Type="http://schemas.openxmlformats.org/officeDocument/2006/relationships/image" Target="../media/image23.jpeg"/><Relationship Id="rId9" Type="http://schemas.openxmlformats.org/officeDocument/2006/relationships/image" Target="../media/image28.png"/></Relationships>
</file>

<file path=xl/drawings/_rels/drawing9.xml.rels><?xml version="1.0" encoding="UTF-8" standalone="yes"?>
<Relationships xmlns="http://schemas.openxmlformats.org/package/2006/relationships"><Relationship Id="rId3" Type="http://schemas.openxmlformats.org/officeDocument/2006/relationships/image" Target="../media/image34.png"/><Relationship Id="rId7" Type="http://schemas.openxmlformats.org/officeDocument/2006/relationships/image" Target="../media/image38.png"/><Relationship Id="rId2" Type="http://schemas.openxmlformats.org/officeDocument/2006/relationships/image" Target="../media/image33.png"/><Relationship Id="rId1" Type="http://schemas.openxmlformats.org/officeDocument/2006/relationships/image" Target="../media/image32.png"/><Relationship Id="rId6" Type="http://schemas.openxmlformats.org/officeDocument/2006/relationships/image" Target="../media/image37.png"/><Relationship Id="rId5" Type="http://schemas.openxmlformats.org/officeDocument/2006/relationships/image" Target="../media/image36.png"/><Relationship Id="rId4" Type="http://schemas.openxmlformats.org/officeDocument/2006/relationships/image" Target="../media/image3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2.png"/><Relationship Id="rId2" Type="http://schemas.openxmlformats.org/officeDocument/2006/relationships/image" Target="../media/image41.png"/><Relationship Id="rId1" Type="http://schemas.openxmlformats.org/officeDocument/2006/relationships/image" Target="../media/image40.png"/><Relationship Id="rId4" Type="http://schemas.openxmlformats.org/officeDocument/2006/relationships/image" Target="../media/image43.png"/></Relationships>
</file>

<file path=xl/drawings/_rels/drawing1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4</xdr:col>
      <xdr:colOff>56029</xdr:colOff>
      <xdr:row>39</xdr:row>
      <xdr:rowOff>78441</xdr:rowOff>
    </xdr:from>
    <xdr:to>
      <xdr:col>5</xdr:col>
      <xdr:colOff>2228571</xdr:colOff>
      <xdr:row>68</xdr:row>
      <xdr:rowOff>83697</xdr:rowOff>
    </xdr:to>
    <xdr:pic>
      <xdr:nvPicPr>
        <xdr:cNvPr id="2" name="Picture 1">
          <a:extLst>
            <a:ext uri="{FF2B5EF4-FFF2-40B4-BE49-F238E27FC236}">
              <a16:creationId xmlns:a16="http://schemas.microsoft.com/office/drawing/2014/main" id="{51A24530-9BEE-495D-9114-119AB052134E}"/>
            </a:ext>
          </a:extLst>
        </xdr:cNvPr>
        <xdr:cNvPicPr>
          <a:picLocks noChangeAspect="1"/>
        </xdr:cNvPicPr>
      </xdr:nvPicPr>
      <xdr:blipFill>
        <a:blip xmlns:r="http://schemas.openxmlformats.org/officeDocument/2006/relationships" r:embed="rId1"/>
        <a:stretch>
          <a:fillRect/>
        </a:stretch>
      </xdr:blipFill>
      <xdr:spPr>
        <a:xfrm>
          <a:off x="1815353" y="7698441"/>
          <a:ext cx="5231746" cy="5765080"/>
        </a:xfrm>
        <a:prstGeom prst="rect">
          <a:avLst/>
        </a:prstGeom>
      </xdr:spPr>
    </xdr:pic>
    <xdr:clientData/>
  </xdr:twoCellAnchor>
  <xdr:twoCellAnchor editAs="oneCell">
    <xdr:from>
      <xdr:col>7</xdr:col>
      <xdr:colOff>11207</xdr:colOff>
      <xdr:row>40</xdr:row>
      <xdr:rowOff>56029</xdr:rowOff>
    </xdr:from>
    <xdr:to>
      <xdr:col>16</xdr:col>
      <xdr:colOff>10326</xdr:colOff>
      <xdr:row>59</xdr:row>
      <xdr:rowOff>54225</xdr:rowOff>
    </xdr:to>
    <xdr:pic>
      <xdr:nvPicPr>
        <xdr:cNvPr id="3" name="Picture 2">
          <a:extLst>
            <a:ext uri="{FF2B5EF4-FFF2-40B4-BE49-F238E27FC236}">
              <a16:creationId xmlns:a16="http://schemas.microsoft.com/office/drawing/2014/main" id="{FC71E664-0DDE-49BE-8D81-F2C252244F85}"/>
            </a:ext>
          </a:extLst>
        </xdr:cNvPr>
        <xdr:cNvPicPr>
          <a:picLocks noChangeAspect="1"/>
        </xdr:cNvPicPr>
      </xdr:nvPicPr>
      <xdr:blipFill>
        <a:blip xmlns:r="http://schemas.openxmlformats.org/officeDocument/2006/relationships" r:embed="rId2"/>
        <a:stretch>
          <a:fillRect/>
        </a:stretch>
      </xdr:blipFill>
      <xdr:spPr>
        <a:xfrm>
          <a:off x="8863854" y="6925235"/>
          <a:ext cx="5549206" cy="3965079"/>
        </a:xfrm>
        <a:prstGeom prst="rect">
          <a:avLst/>
        </a:prstGeom>
      </xdr:spPr>
    </xdr:pic>
    <xdr:clientData/>
  </xdr:twoCellAnchor>
  <xdr:twoCellAnchor editAs="oneCell">
    <xdr:from>
      <xdr:col>18</xdr:col>
      <xdr:colOff>44824</xdr:colOff>
      <xdr:row>40</xdr:row>
      <xdr:rowOff>23533</xdr:rowOff>
    </xdr:from>
    <xdr:to>
      <xdr:col>30</xdr:col>
      <xdr:colOff>132620</xdr:colOff>
      <xdr:row>59</xdr:row>
      <xdr:rowOff>104269</xdr:rowOff>
    </xdr:to>
    <xdr:pic>
      <xdr:nvPicPr>
        <xdr:cNvPr id="4" name="Picture 3">
          <a:extLst>
            <a:ext uri="{FF2B5EF4-FFF2-40B4-BE49-F238E27FC236}">
              <a16:creationId xmlns:a16="http://schemas.microsoft.com/office/drawing/2014/main" id="{5743BE1C-9B0D-4969-A455-DFE1F924750D}"/>
            </a:ext>
          </a:extLst>
        </xdr:cNvPr>
        <xdr:cNvPicPr>
          <a:picLocks noChangeAspect="1"/>
        </xdr:cNvPicPr>
      </xdr:nvPicPr>
      <xdr:blipFill>
        <a:blip xmlns:r="http://schemas.openxmlformats.org/officeDocument/2006/relationships" r:embed="rId3"/>
        <a:stretch>
          <a:fillRect/>
        </a:stretch>
      </xdr:blipFill>
      <xdr:spPr>
        <a:xfrm>
          <a:off x="15654618" y="6892739"/>
          <a:ext cx="7349206" cy="40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89646</xdr:colOff>
      <xdr:row>25</xdr:row>
      <xdr:rowOff>78441</xdr:rowOff>
    </xdr:from>
    <xdr:to>
      <xdr:col>5</xdr:col>
      <xdr:colOff>2259012</xdr:colOff>
      <xdr:row>59</xdr:row>
      <xdr:rowOff>96398</xdr:rowOff>
    </xdr:to>
    <xdr:pic>
      <xdr:nvPicPr>
        <xdr:cNvPr id="5" name="Picture 4">
          <a:extLst>
            <a:ext uri="{FF2B5EF4-FFF2-40B4-BE49-F238E27FC236}">
              <a16:creationId xmlns:a16="http://schemas.microsoft.com/office/drawing/2014/main" id="{93809785-601A-40EC-BF2B-1705C71B79EC}"/>
            </a:ext>
          </a:extLst>
        </xdr:cNvPr>
        <xdr:cNvPicPr>
          <a:picLocks noChangeAspect="1"/>
        </xdr:cNvPicPr>
      </xdr:nvPicPr>
      <xdr:blipFill>
        <a:blip xmlns:r="http://schemas.openxmlformats.org/officeDocument/2006/relationships" r:embed="rId1"/>
        <a:stretch>
          <a:fillRect/>
        </a:stretch>
      </xdr:blipFill>
      <xdr:spPr>
        <a:xfrm>
          <a:off x="7328646" y="4448735"/>
          <a:ext cx="5231747" cy="6307632"/>
        </a:xfrm>
        <a:prstGeom prst="rect">
          <a:avLst/>
        </a:prstGeom>
      </xdr:spPr>
    </xdr:pic>
    <xdr:clientData/>
  </xdr:twoCellAnchor>
  <xdr:twoCellAnchor>
    <xdr:from>
      <xdr:col>18</xdr:col>
      <xdr:colOff>1</xdr:colOff>
      <xdr:row>44</xdr:row>
      <xdr:rowOff>0</xdr:rowOff>
    </xdr:from>
    <xdr:to>
      <xdr:col>22</xdr:col>
      <xdr:colOff>321121</xdr:colOff>
      <xdr:row>64</xdr:row>
      <xdr:rowOff>57150</xdr:rowOff>
    </xdr:to>
    <xdr:grpSp>
      <xdr:nvGrpSpPr>
        <xdr:cNvPr id="34" name="Group 33">
          <a:extLst>
            <a:ext uri="{FF2B5EF4-FFF2-40B4-BE49-F238E27FC236}">
              <a16:creationId xmlns:a16="http://schemas.microsoft.com/office/drawing/2014/main" id="{C846DF24-95C1-4762-908F-EA9595604A18}"/>
            </a:ext>
          </a:extLst>
        </xdr:cNvPr>
        <xdr:cNvGrpSpPr/>
      </xdr:nvGrpSpPr>
      <xdr:grpSpPr>
        <a:xfrm>
          <a:off x="21635358" y="8613321"/>
          <a:ext cx="2933692" cy="3595008"/>
          <a:chOff x="18086295" y="10488706"/>
          <a:chExt cx="2741591" cy="3643032"/>
        </a:xfrm>
      </xdr:grpSpPr>
      <xdr:pic>
        <xdr:nvPicPr>
          <xdr:cNvPr id="9" name="Picture 8">
            <a:extLst>
              <a:ext uri="{FF2B5EF4-FFF2-40B4-BE49-F238E27FC236}">
                <a16:creationId xmlns:a16="http://schemas.microsoft.com/office/drawing/2014/main" id="{344C2EEA-3FD0-4D2B-992C-43546C757098}"/>
              </a:ext>
            </a:extLst>
          </xdr:cNvPr>
          <xdr:cNvPicPr>
            <a:picLocks noChangeAspect="1"/>
          </xdr:cNvPicPr>
        </xdr:nvPicPr>
        <xdr:blipFill>
          <a:blip xmlns:r="http://schemas.openxmlformats.org/officeDocument/2006/relationships" r:embed="rId2"/>
          <a:stretch>
            <a:fillRect/>
          </a:stretch>
        </xdr:blipFill>
        <xdr:spPr>
          <a:xfrm>
            <a:off x="18086295" y="10488706"/>
            <a:ext cx="2741591" cy="3643032"/>
          </a:xfrm>
          <a:prstGeom prst="rect">
            <a:avLst/>
          </a:prstGeom>
        </xdr:spPr>
      </xdr:pic>
      <xdr:sp macro="" textlink="">
        <xdr:nvSpPr>
          <xdr:cNvPr id="13" name="TextBox 12">
            <a:extLst>
              <a:ext uri="{FF2B5EF4-FFF2-40B4-BE49-F238E27FC236}">
                <a16:creationId xmlns:a16="http://schemas.microsoft.com/office/drawing/2014/main" id="{E2DEA447-F5CB-4E52-9E2E-E34491B1D9BC}"/>
              </a:ext>
            </a:extLst>
          </xdr:cNvPr>
          <xdr:cNvSpPr txBox="1"/>
        </xdr:nvSpPr>
        <xdr:spPr>
          <a:xfrm>
            <a:off x="19344527" y="11698941"/>
            <a:ext cx="361374" cy="32595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26</a:t>
            </a:r>
          </a:p>
        </xdr:txBody>
      </xdr:sp>
    </xdr:grpSp>
    <xdr:clientData/>
  </xdr:twoCellAnchor>
  <xdr:twoCellAnchor>
    <xdr:from>
      <xdr:col>29</xdr:col>
      <xdr:colOff>438710</xdr:colOff>
      <xdr:row>27</xdr:row>
      <xdr:rowOff>123264</xdr:rowOff>
    </xdr:from>
    <xdr:to>
      <xdr:col>35</xdr:col>
      <xdr:colOff>180191</xdr:colOff>
      <xdr:row>43</xdr:row>
      <xdr:rowOff>153968</xdr:rowOff>
    </xdr:to>
    <xdr:grpSp>
      <xdr:nvGrpSpPr>
        <xdr:cNvPr id="36" name="Group 35">
          <a:extLst>
            <a:ext uri="{FF2B5EF4-FFF2-40B4-BE49-F238E27FC236}">
              <a16:creationId xmlns:a16="http://schemas.microsoft.com/office/drawing/2014/main" id="{13491FF4-3187-464B-8C61-99A2831F9EB5}"/>
            </a:ext>
          </a:extLst>
        </xdr:cNvPr>
        <xdr:cNvGrpSpPr/>
      </xdr:nvGrpSpPr>
      <xdr:grpSpPr>
        <a:xfrm>
          <a:off x="29258639" y="5732582"/>
          <a:ext cx="3663513" cy="2857815"/>
          <a:chOff x="25181298" y="7373470"/>
          <a:chExt cx="3372187" cy="3089910"/>
        </a:xfrm>
      </xdr:grpSpPr>
      <xdr:pic>
        <xdr:nvPicPr>
          <xdr:cNvPr id="10" name="Picture 9">
            <a:extLst>
              <a:ext uri="{FF2B5EF4-FFF2-40B4-BE49-F238E27FC236}">
                <a16:creationId xmlns:a16="http://schemas.microsoft.com/office/drawing/2014/main" id="{7CB239BC-95CF-4ADD-A234-FE2187CE1E3B}"/>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643915" y="7373470"/>
            <a:ext cx="2909570" cy="3089910"/>
          </a:xfrm>
          <a:prstGeom prst="rect">
            <a:avLst/>
          </a:prstGeom>
          <a:noFill/>
          <a:ln>
            <a:noFill/>
          </a:ln>
        </xdr:spPr>
      </xdr:pic>
      <xdr:sp macro="" textlink="">
        <xdr:nvSpPr>
          <xdr:cNvPr id="12" name="TextBox 11">
            <a:extLst>
              <a:ext uri="{FF2B5EF4-FFF2-40B4-BE49-F238E27FC236}">
                <a16:creationId xmlns:a16="http://schemas.microsoft.com/office/drawing/2014/main" id="{1094521C-9E3C-448E-97FF-64272065B3C2}"/>
              </a:ext>
            </a:extLst>
          </xdr:cNvPr>
          <xdr:cNvSpPr txBox="1"/>
        </xdr:nvSpPr>
        <xdr:spPr>
          <a:xfrm>
            <a:off x="27726527" y="9472145"/>
            <a:ext cx="358199" cy="31960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29</a:t>
            </a:r>
          </a:p>
        </xdr:txBody>
      </xdr:sp>
      <xdr:sp macro="" textlink="">
        <xdr:nvSpPr>
          <xdr:cNvPr id="14" name="TextBox 13">
            <a:extLst>
              <a:ext uri="{FF2B5EF4-FFF2-40B4-BE49-F238E27FC236}">
                <a16:creationId xmlns:a16="http://schemas.microsoft.com/office/drawing/2014/main" id="{D60F26EC-7296-469D-96BC-DCF2F7C70616}"/>
              </a:ext>
            </a:extLst>
          </xdr:cNvPr>
          <xdr:cNvSpPr txBox="1"/>
        </xdr:nvSpPr>
        <xdr:spPr>
          <a:xfrm>
            <a:off x="25181298" y="9326468"/>
            <a:ext cx="363258" cy="27697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28</a:t>
            </a:r>
          </a:p>
        </xdr:txBody>
      </xdr:sp>
    </xdr:grpSp>
    <xdr:clientData/>
  </xdr:twoCellAnchor>
  <xdr:twoCellAnchor>
    <xdr:from>
      <xdr:col>23</xdr:col>
      <xdr:colOff>0</xdr:colOff>
      <xdr:row>28</xdr:row>
      <xdr:rowOff>11206</xdr:rowOff>
    </xdr:from>
    <xdr:to>
      <xdr:col>29</xdr:col>
      <xdr:colOff>78441</xdr:colOff>
      <xdr:row>41</xdr:row>
      <xdr:rowOff>11205</xdr:rowOff>
    </xdr:to>
    <xdr:grpSp>
      <xdr:nvGrpSpPr>
        <xdr:cNvPr id="35" name="Group 34">
          <a:extLst>
            <a:ext uri="{FF2B5EF4-FFF2-40B4-BE49-F238E27FC236}">
              <a16:creationId xmlns:a16="http://schemas.microsoft.com/office/drawing/2014/main" id="{A93A912D-86F9-4E09-B232-4776692A63AE}"/>
            </a:ext>
          </a:extLst>
        </xdr:cNvPr>
        <xdr:cNvGrpSpPr/>
      </xdr:nvGrpSpPr>
      <xdr:grpSpPr>
        <a:xfrm>
          <a:off x="24901071" y="5791067"/>
          <a:ext cx="3997299" cy="2299606"/>
          <a:chOff x="21111882" y="7440706"/>
          <a:chExt cx="3709147" cy="2521323"/>
        </a:xfrm>
      </xdr:grpSpPr>
      <xdr:pic>
        <xdr:nvPicPr>
          <xdr:cNvPr id="11" name="Picture 10">
            <a:extLst>
              <a:ext uri="{FF2B5EF4-FFF2-40B4-BE49-F238E27FC236}">
                <a16:creationId xmlns:a16="http://schemas.microsoft.com/office/drawing/2014/main" id="{A9B7CC7E-F9BE-4DAC-8B2C-9E8B0C825B4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111882" y="7440706"/>
            <a:ext cx="3709147" cy="2521323"/>
          </a:xfrm>
          <a:prstGeom prst="rect">
            <a:avLst/>
          </a:prstGeom>
          <a:noFill/>
          <a:ln>
            <a:noFill/>
          </a:ln>
        </xdr:spPr>
      </xdr:pic>
      <xdr:sp macro="" textlink="">
        <xdr:nvSpPr>
          <xdr:cNvPr id="15" name="TextBox 14">
            <a:extLst>
              <a:ext uri="{FF2B5EF4-FFF2-40B4-BE49-F238E27FC236}">
                <a16:creationId xmlns:a16="http://schemas.microsoft.com/office/drawing/2014/main" id="{3BF55137-80EB-44AF-B2F1-753D1F293C55}"/>
              </a:ext>
            </a:extLst>
          </xdr:cNvPr>
          <xdr:cNvSpPr txBox="1"/>
        </xdr:nvSpPr>
        <xdr:spPr>
          <a:xfrm>
            <a:off x="21744268" y="7905002"/>
            <a:ext cx="364549" cy="32912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27</a:t>
            </a:r>
          </a:p>
        </xdr:txBody>
      </xdr:sp>
    </xdr:grpSp>
    <xdr:clientData/>
  </xdr:twoCellAnchor>
  <xdr:twoCellAnchor>
    <xdr:from>
      <xdr:col>18</xdr:col>
      <xdr:colOff>0</xdr:colOff>
      <xdr:row>28</xdr:row>
      <xdr:rowOff>19051</xdr:rowOff>
    </xdr:from>
    <xdr:to>
      <xdr:col>22</xdr:col>
      <xdr:colOff>473433</xdr:colOff>
      <xdr:row>43</xdr:row>
      <xdr:rowOff>20135</xdr:rowOff>
    </xdr:to>
    <xdr:grpSp>
      <xdr:nvGrpSpPr>
        <xdr:cNvPr id="32" name="Group 31">
          <a:extLst>
            <a:ext uri="{FF2B5EF4-FFF2-40B4-BE49-F238E27FC236}">
              <a16:creationId xmlns:a16="http://schemas.microsoft.com/office/drawing/2014/main" id="{E59BEA7E-FAE6-486B-9471-F1582B84A28F}"/>
            </a:ext>
          </a:extLst>
        </xdr:cNvPr>
        <xdr:cNvGrpSpPr/>
      </xdr:nvGrpSpPr>
      <xdr:grpSpPr>
        <a:xfrm>
          <a:off x="21635357" y="5802087"/>
          <a:ext cx="3086005" cy="2654477"/>
          <a:chOff x="18086294" y="7448551"/>
          <a:chExt cx="2893904" cy="2880996"/>
        </a:xfrm>
      </xdr:grpSpPr>
      <xdr:pic>
        <xdr:nvPicPr>
          <xdr:cNvPr id="8" name="Picture 7">
            <a:extLst>
              <a:ext uri="{FF2B5EF4-FFF2-40B4-BE49-F238E27FC236}">
                <a16:creationId xmlns:a16="http://schemas.microsoft.com/office/drawing/2014/main" id="{F1BADD81-58A5-4010-B7AA-97F5E3D68346}"/>
              </a:ext>
            </a:extLst>
          </xdr:cNvPr>
          <xdr:cNvPicPr>
            <a:picLocks noChangeAspect="1"/>
          </xdr:cNvPicPr>
        </xdr:nvPicPr>
        <xdr:blipFill>
          <a:blip xmlns:r="http://schemas.openxmlformats.org/officeDocument/2006/relationships" r:embed="rId5"/>
          <a:stretch>
            <a:fillRect/>
          </a:stretch>
        </xdr:blipFill>
        <xdr:spPr>
          <a:xfrm>
            <a:off x="18086294" y="7448551"/>
            <a:ext cx="2712571" cy="2880996"/>
          </a:xfrm>
          <a:prstGeom prst="rect">
            <a:avLst/>
          </a:prstGeom>
        </xdr:spPr>
      </xdr:pic>
      <xdr:sp macro="" textlink="">
        <xdr:nvSpPr>
          <xdr:cNvPr id="16" name="TextBox 15">
            <a:extLst>
              <a:ext uri="{FF2B5EF4-FFF2-40B4-BE49-F238E27FC236}">
                <a16:creationId xmlns:a16="http://schemas.microsoft.com/office/drawing/2014/main" id="{A11863A7-66FC-45EC-A3F4-30D0C7D6C055}"/>
              </a:ext>
            </a:extLst>
          </xdr:cNvPr>
          <xdr:cNvSpPr txBox="1"/>
        </xdr:nvSpPr>
        <xdr:spPr>
          <a:xfrm>
            <a:off x="20618824" y="8468471"/>
            <a:ext cx="361374" cy="32277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25</a:t>
            </a:r>
          </a:p>
        </xdr:txBody>
      </xdr:sp>
    </xdr:grpSp>
    <xdr:clientData/>
  </xdr:twoCellAnchor>
  <xdr:twoCellAnchor>
    <xdr:from>
      <xdr:col>12</xdr:col>
      <xdr:colOff>67235</xdr:colOff>
      <xdr:row>38</xdr:row>
      <xdr:rowOff>168088</xdr:rowOff>
    </xdr:from>
    <xdr:to>
      <xdr:col>12</xdr:col>
      <xdr:colOff>448236</xdr:colOff>
      <xdr:row>40</xdr:row>
      <xdr:rowOff>112060</xdr:rowOff>
    </xdr:to>
    <xdr:cxnSp macro="">
      <xdr:nvCxnSpPr>
        <xdr:cNvPr id="23" name="Straight Arrow Connector 22">
          <a:extLst>
            <a:ext uri="{FF2B5EF4-FFF2-40B4-BE49-F238E27FC236}">
              <a16:creationId xmlns:a16="http://schemas.microsoft.com/office/drawing/2014/main" id="{7A9875B1-BEDE-413D-A621-87EC54B271F5}"/>
            </a:ext>
          </a:extLst>
        </xdr:cNvPr>
        <xdr:cNvCxnSpPr/>
      </xdr:nvCxnSpPr>
      <xdr:spPr>
        <a:xfrm flipH="1" flipV="1">
          <a:off x="14287500" y="9581029"/>
          <a:ext cx="381001" cy="302560"/>
        </a:xfrm>
        <a:prstGeom prst="straightConnector1">
          <a:avLst/>
        </a:prstGeom>
        <a:ln w="38100">
          <a:solidFill>
            <a:srgbClr val="00CC6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26</xdr:row>
      <xdr:rowOff>64061</xdr:rowOff>
    </xdr:from>
    <xdr:to>
      <xdr:col>16</xdr:col>
      <xdr:colOff>564200</xdr:colOff>
      <xdr:row>90</xdr:row>
      <xdr:rowOff>1607</xdr:rowOff>
    </xdr:to>
    <xdr:grpSp>
      <xdr:nvGrpSpPr>
        <xdr:cNvPr id="33" name="Group 32">
          <a:extLst>
            <a:ext uri="{FF2B5EF4-FFF2-40B4-BE49-F238E27FC236}">
              <a16:creationId xmlns:a16="http://schemas.microsoft.com/office/drawing/2014/main" id="{6300A4F8-568A-4979-A066-EF0575C205EC}"/>
            </a:ext>
          </a:extLst>
        </xdr:cNvPr>
        <xdr:cNvGrpSpPr/>
      </xdr:nvGrpSpPr>
      <xdr:grpSpPr>
        <a:xfrm>
          <a:off x="14573250" y="5305986"/>
          <a:ext cx="6316846" cy="11446014"/>
          <a:chOff x="11194676" y="6944473"/>
          <a:chExt cx="6111112" cy="11793369"/>
        </a:xfrm>
      </xdr:grpSpPr>
      <xdr:pic>
        <xdr:nvPicPr>
          <xdr:cNvPr id="6" name="Picture 5">
            <a:extLst>
              <a:ext uri="{FF2B5EF4-FFF2-40B4-BE49-F238E27FC236}">
                <a16:creationId xmlns:a16="http://schemas.microsoft.com/office/drawing/2014/main" id="{74413969-C89E-4871-8C6D-022A1A53E546}"/>
              </a:ext>
            </a:extLst>
          </xdr:cNvPr>
          <xdr:cNvPicPr/>
        </xdr:nvPicPr>
        <xdr:blipFill rotWithShape="1">
          <a:blip xmlns:r="http://schemas.openxmlformats.org/officeDocument/2006/relationships" r:embed="rId6"/>
          <a:srcRect t="25573" b="18337"/>
          <a:stretch/>
        </xdr:blipFill>
        <xdr:spPr bwMode="auto">
          <a:xfrm>
            <a:off x="11365939" y="6944473"/>
            <a:ext cx="5351145" cy="3442970"/>
          </a:xfrm>
          <a:prstGeom prst="rect">
            <a:avLst/>
          </a:prstGeom>
          <a:ln>
            <a:noFill/>
          </a:ln>
          <a:extLst>
            <a:ext uri="{53640926-AAD7-44D8-BBD7-CCE9431645EC}">
              <a14:shadowObscured xmlns:a14="http://schemas.microsoft.com/office/drawing/2010/main"/>
            </a:ext>
          </a:extLst>
        </xdr:spPr>
      </xdr:pic>
      <xdr:pic>
        <xdr:nvPicPr>
          <xdr:cNvPr id="7" name="Picture 6">
            <a:extLst>
              <a:ext uri="{FF2B5EF4-FFF2-40B4-BE49-F238E27FC236}">
                <a16:creationId xmlns:a16="http://schemas.microsoft.com/office/drawing/2014/main" id="{3E7277BC-BE66-48DF-9FFA-5E05F13C2EE7}"/>
              </a:ext>
            </a:extLst>
          </xdr:cNvPr>
          <xdr:cNvPicPr>
            <a:picLocks noChangeAspect="1"/>
          </xdr:cNvPicPr>
        </xdr:nvPicPr>
        <xdr:blipFill>
          <a:blip xmlns:r="http://schemas.openxmlformats.org/officeDocument/2006/relationships" r:embed="rId7"/>
          <a:stretch>
            <a:fillRect/>
          </a:stretch>
        </xdr:blipFill>
        <xdr:spPr>
          <a:xfrm>
            <a:off x="11194676" y="10668000"/>
            <a:ext cx="6111112" cy="8069842"/>
          </a:xfrm>
          <a:prstGeom prst="rect">
            <a:avLst/>
          </a:prstGeom>
        </xdr:spPr>
      </xdr:pic>
      <xdr:sp macro="" textlink="">
        <xdr:nvSpPr>
          <xdr:cNvPr id="18" name="TextBox 17">
            <a:extLst>
              <a:ext uri="{FF2B5EF4-FFF2-40B4-BE49-F238E27FC236}">
                <a16:creationId xmlns:a16="http://schemas.microsoft.com/office/drawing/2014/main" id="{C487C7EA-3E23-4921-BFDE-2EB772E7DBCE}"/>
              </a:ext>
            </a:extLst>
          </xdr:cNvPr>
          <xdr:cNvSpPr txBox="1"/>
        </xdr:nvSpPr>
        <xdr:spPr>
          <a:xfrm>
            <a:off x="14626852" y="9835590"/>
            <a:ext cx="358199" cy="32277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24</a:t>
            </a:r>
          </a:p>
        </xdr:txBody>
      </xdr:sp>
      <xdr:cxnSp macro="">
        <xdr:nvCxnSpPr>
          <xdr:cNvPr id="27" name="Straight Arrow Connector 26">
            <a:extLst>
              <a:ext uri="{FF2B5EF4-FFF2-40B4-BE49-F238E27FC236}">
                <a16:creationId xmlns:a16="http://schemas.microsoft.com/office/drawing/2014/main" id="{3B6ED742-F007-47CC-939B-E9A530E0D736}"/>
              </a:ext>
            </a:extLst>
          </xdr:cNvPr>
          <xdr:cNvCxnSpPr/>
        </xdr:nvCxnSpPr>
        <xdr:spPr>
          <a:xfrm flipH="1" flipV="1">
            <a:off x="14284325" y="9577854"/>
            <a:ext cx="381001" cy="308910"/>
          </a:xfrm>
          <a:prstGeom prst="straightConnector1">
            <a:avLst/>
          </a:prstGeom>
          <a:ln w="38100">
            <a:solidFill>
              <a:srgbClr val="00CC66"/>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 name="Straight Arrow Connector 27">
            <a:extLst>
              <a:ext uri="{FF2B5EF4-FFF2-40B4-BE49-F238E27FC236}">
                <a16:creationId xmlns:a16="http://schemas.microsoft.com/office/drawing/2014/main" id="{B4FD7BF4-4516-4519-96CF-AEADBB60C26A}"/>
              </a:ext>
            </a:extLst>
          </xdr:cNvPr>
          <xdr:cNvCxnSpPr/>
        </xdr:nvCxnSpPr>
        <xdr:spPr>
          <a:xfrm flipH="1">
            <a:off x="13474326" y="10160560"/>
            <a:ext cx="1152525" cy="1728881"/>
          </a:xfrm>
          <a:prstGeom prst="straightConnector1">
            <a:avLst/>
          </a:prstGeom>
          <a:ln w="38100">
            <a:solidFill>
              <a:srgbClr val="00CC66"/>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36</xdr:col>
      <xdr:colOff>47999</xdr:colOff>
      <xdr:row>27</xdr:row>
      <xdr:rowOff>104027</xdr:rowOff>
    </xdr:from>
    <xdr:to>
      <xdr:col>39</xdr:col>
      <xdr:colOff>368673</xdr:colOff>
      <xdr:row>44</xdr:row>
      <xdr:rowOff>142969</xdr:rowOff>
    </xdr:to>
    <xdr:pic>
      <xdr:nvPicPr>
        <xdr:cNvPr id="37" name="Picture 36">
          <a:extLst>
            <a:ext uri="{FF2B5EF4-FFF2-40B4-BE49-F238E27FC236}">
              <a16:creationId xmlns:a16="http://schemas.microsoft.com/office/drawing/2014/main" id="{3C06BBF2-8EDD-46A0-9480-24C1C88BA9FF}"/>
            </a:ext>
          </a:extLst>
        </xdr:cNvPr>
        <xdr:cNvPicPr>
          <a:picLocks noChangeAspect="1"/>
        </xdr:cNvPicPr>
      </xdr:nvPicPr>
      <xdr:blipFill>
        <a:blip xmlns:r="http://schemas.openxmlformats.org/officeDocument/2006/relationships" r:embed="rId8"/>
        <a:stretch>
          <a:fillRect/>
        </a:stretch>
      </xdr:blipFill>
      <xdr:spPr>
        <a:xfrm>
          <a:off x="29384999" y="7700215"/>
          <a:ext cx="2339787" cy="3253535"/>
        </a:xfrm>
        <a:prstGeom prst="rect">
          <a:avLst/>
        </a:prstGeom>
      </xdr:spPr>
    </xdr:pic>
    <xdr:clientData/>
  </xdr:twoCellAnchor>
  <xdr:twoCellAnchor>
    <xdr:from>
      <xdr:col>37</xdr:col>
      <xdr:colOff>409575</xdr:colOff>
      <xdr:row>30</xdr:row>
      <xdr:rowOff>9525</xdr:rowOff>
    </xdr:from>
    <xdr:to>
      <xdr:col>38</xdr:col>
      <xdr:colOff>161349</xdr:colOff>
      <xdr:row>31</xdr:row>
      <xdr:rowOff>153009</xdr:rowOff>
    </xdr:to>
    <xdr:sp macro="" textlink="">
      <xdr:nvSpPr>
        <xdr:cNvPr id="21" name="TextBox 20">
          <a:extLst>
            <a:ext uri="{FF2B5EF4-FFF2-40B4-BE49-F238E27FC236}">
              <a16:creationId xmlns:a16="http://schemas.microsoft.com/office/drawing/2014/main" id="{10F17FB5-0286-4CE1-AA66-5BDC7D2B6EA6}"/>
            </a:ext>
          </a:extLst>
        </xdr:cNvPr>
        <xdr:cNvSpPr txBox="1"/>
      </xdr:nvSpPr>
      <xdr:spPr>
        <a:xfrm>
          <a:off x="30108525" y="8048625"/>
          <a:ext cx="361374" cy="324459"/>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34</a:t>
          </a:r>
        </a:p>
      </xdr:txBody>
    </xdr:sp>
    <xdr:clientData/>
  </xdr:twoCellAnchor>
  <xdr:twoCellAnchor>
    <xdr:from>
      <xdr:col>29</xdr:col>
      <xdr:colOff>604631</xdr:colOff>
      <xdr:row>44</xdr:row>
      <xdr:rowOff>163719</xdr:rowOff>
    </xdr:from>
    <xdr:to>
      <xdr:col>39</xdr:col>
      <xdr:colOff>529880</xdr:colOff>
      <xdr:row>69</xdr:row>
      <xdr:rowOff>105331</xdr:rowOff>
    </xdr:to>
    <xdr:grpSp>
      <xdr:nvGrpSpPr>
        <xdr:cNvPr id="39" name="Group 38">
          <a:extLst>
            <a:ext uri="{FF2B5EF4-FFF2-40B4-BE49-F238E27FC236}">
              <a16:creationId xmlns:a16="http://schemas.microsoft.com/office/drawing/2014/main" id="{A2F89D45-A019-445C-ADF0-7F4B63B14519}"/>
            </a:ext>
          </a:extLst>
        </xdr:cNvPr>
        <xdr:cNvGrpSpPr/>
      </xdr:nvGrpSpPr>
      <xdr:grpSpPr>
        <a:xfrm>
          <a:off x="29421385" y="8773865"/>
          <a:ext cx="6456677" cy="4363934"/>
          <a:chOff x="25579872" y="11159849"/>
          <a:chExt cx="6054379" cy="4497046"/>
        </a:xfrm>
      </xdr:grpSpPr>
      <xdr:pic>
        <xdr:nvPicPr>
          <xdr:cNvPr id="38" name="Picture 37">
            <a:extLst>
              <a:ext uri="{FF2B5EF4-FFF2-40B4-BE49-F238E27FC236}">
                <a16:creationId xmlns:a16="http://schemas.microsoft.com/office/drawing/2014/main" id="{65049D35-D686-4503-90C0-39744F9865F8}"/>
              </a:ext>
            </a:extLst>
          </xdr:cNvPr>
          <xdr:cNvPicPr>
            <a:picLocks noChangeAspect="1"/>
          </xdr:cNvPicPr>
        </xdr:nvPicPr>
        <xdr:blipFill>
          <a:blip xmlns:r="http://schemas.openxmlformats.org/officeDocument/2006/relationships" r:embed="rId9"/>
          <a:stretch>
            <a:fillRect/>
          </a:stretch>
        </xdr:blipFill>
        <xdr:spPr>
          <a:xfrm>
            <a:off x="25579872" y="11159849"/>
            <a:ext cx="6054379" cy="4497046"/>
          </a:xfrm>
          <a:prstGeom prst="rect">
            <a:avLst/>
          </a:prstGeom>
        </xdr:spPr>
      </xdr:pic>
      <xdr:sp macro="" textlink="">
        <xdr:nvSpPr>
          <xdr:cNvPr id="20" name="TextBox 19">
            <a:extLst>
              <a:ext uri="{FF2B5EF4-FFF2-40B4-BE49-F238E27FC236}">
                <a16:creationId xmlns:a16="http://schemas.microsoft.com/office/drawing/2014/main" id="{0E850796-7A7F-46AB-B968-F5BD1B6A9736}"/>
              </a:ext>
            </a:extLst>
          </xdr:cNvPr>
          <xdr:cNvSpPr txBox="1"/>
        </xdr:nvSpPr>
        <xdr:spPr>
          <a:xfrm>
            <a:off x="29678518" y="13422934"/>
            <a:ext cx="647286" cy="286716"/>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36</a:t>
            </a:r>
            <a:r>
              <a:rPr lang="en-GB" sz="1100" b="1" baseline="0"/>
              <a:t> / 37</a:t>
            </a:r>
            <a:endParaRPr lang="en-GB" sz="1100" b="1"/>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25400</xdr:colOff>
      <xdr:row>36</xdr:row>
      <xdr:rowOff>95250</xdr:rowOff>
    </xdr:from>
    <xdr:to>
      <xdr:col>22</xdr:col>
      <xdr:colOff>257975</xdr:colOff>
      <xdr:row>88</xdr:row>
      <xdr:rowOff>86753</xdr:rowOff>
    </xdr:to>
    <xdr:pic>
      <xdr:nvPicPr>
        <xdr:cNvPr id="2" name="Picture 1">
          <a:extLst>
            <a:ext uri="{FF2B5EF4-FFF2-40B4-BE49-F238E27FC236}">
              <a16:creationId xmlns:a16="http://schemas.microsoft.com/office/drawing/2014/main" id="{A81586FA-A2E5-4B31-B269-EAA8801EEFC4}"/>
            </a:ext>
          </a:extLst>
        </xdr:cNvPr>
        <xdr:cNvPicPr>
          <a:picLocks noChangeAspect="1"/>
        </xdr:cNvPicPr>
      </xdr:nvPicPr>
      <xdr:blipFill>
        <a:blip xmlns:r="http://schemas.openxmlformats.org/officeDocument/2006/relationships" r:embed="rId1"/>
        <a:stretch>
          <a:fillRect/>
        </a:stretch>
      </xdr:blipFill>
      <xdr:spPr>
        <a:xfrm>
          <a:off x="635000" y="6848475"/>
          <a:ext cx="12411810" cy="93904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49</xdr:row>
      <xdr:rowOff>190499</xdr:rowOff>
    </xdr:from>
    <xdr:to>
      <xdr:col>22</xdr:col>
      <xdr:colOff>449037</xdr:colOff>
      <xdr:row>131</xdr:row>
      <xdr:rowOff>162042</xdr:rowOff>
    </xdr:to>
    <xdr:pic>
      <xdr:nvPicPr>
        <xdr:cNvPr id="4" name="Picture 3">
          <a:extLst>
            <a:ext uri="{FF2B5EF4-FFF2-40B4-BE49-F238E27FC236}">
              <a16:creationId xmlns:a16="http://schemas.microsoft.com/office/drawing/2014/main" id="{A9EEFA11-1986-4990-B597-9719DA3D0164}"/>
            </a:ext>
          </a:extLst>
        </xdr:cNvPr>
        <xdr:cNvPicPr>
          <a:picLocks noChangeAspect="1"/>
        </xdr:cNvPicPr>
      </xdr:nvPicPr>
      <xdr:blipFill>
        <a:blip xmlns:r="http://schemas.openxmlformats.org/officeDocument/2006/relationships" r:embed="rId1"/>
        <a:stretch>
          <a:fillRect/>
        </a:stretch>
      </xdr:blipFill>
      <xdr:spPr>
        <a:xfrm>
          <a:off x="612321" y="9130392"/>
          <a:ext cx="16804822" cy="144704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554181</xdr:colOff>
      <xdr:row>71</xdr:row>
      <xdr:rowOff>173181</xdr:rowOff>
    </xdr:from>
    <xdr:to>
      <xdr:col>23</xdr:col>
      <xdr:colOff>202953</xdr:colOff>
      <xdr:row>173</xdr:row>
      <xdr:rowOff>27593</xdr:rowOff>
    </xdr:to>
    <xdr:pic>
      <xdr:nvPicPr>
        <xdr:cNvPr id="3" name="Picture 2">
          <a:extLst>
            <a:ext uri="{FF2B5EF4-FFF2-40B4-BE49-F238E27FC236}">
              <a16:creationId xmlns:a16="http://schemas.microsoft.com/office/drawing/2014/main" id="{BC1FFEE0-9467-49BC-B416-0CBF29FD5E27}"/>
            </a:ext>
          </a:extLst>
        </xdr:cNvPr>
        <xdr:cNvPicPr>
          <a:picLocks noChangeAspect="1"/>
        </xdr:cNvPicPr>
      </xdr:nvPicPr>
      <xdr:blipFill>
        <a:blip xmlns:r="http://schemas.openxmlformats.org/officeDocument/2006/relationships" r:embed="rId1"/>
        <a:stretch>
          <a:fillRect/>
        </a:stretch>
      </xdr:blipFill>
      <xdr:spPr>
        <a:xfrm>
          <a:off x="554181" y="12780817"/>
          <a:ext cx="18733408" cy="175189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112058</xdr:colOff>
      <xdr:row>16</xdr:row>
      <xdr:rowOff>44823</xdr:rowOff>
    </xdr:from>
    <xdr:to>
      <xdr:col>8</xdr:col>
      <xdr:colOff>141611</xdr:colOff>
      <xdr:row>42</xdr:row>
      <xdr:rowOff>10207</xdr:rowOff>
    </xdr:to>
    <xdr:pic>
      <xdr:nvPicPr>
        <xdr:cNvPr id="5" name="Picture 4">
          <a:extLst>
            <a:ext uri="{FF2B5EF4-FFF2-40B4-BE49-F238E27FC236}">
              <a16:creationId xmlns:a16="http://schemas.microsoft.com/office/drawing/2014/main" id="{9C3E93F1-872D-4404-8E9E-C8C929407CAE}"/>
            </a:ext>
          </a:extLst>
        </xdr:cNvPr>
        <xdr:cNvPicPr>
          <a:picLocks noChangeAspect="1"/>
        </xdr:cNvPicPr>
      </xdr:nvPicPr>
      <xdr:blipFill>
        <a:blip xmlns:r="http://schemas.openxmlformats.org/officeDocument/2006/relationships" r:embed="rId1"/>
        <a:stretch>
          <a:fillRect/>
        </a:stretch>
      </xdr:blipFill>
      <xdr:spPr>
        <a:xfrm>
          <a:off x="1871382" y="2823882"/>
          <a:ext cx="7323809" cy="49936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112058</xdr:colOff>
      <xdr:row>21</xdr:row>
      <xdr:rowOff>47998</xdr:rowOff>
    </xdr:from>
    <xdr:to>
      <xdr:col>7</xdr:col>
      <xdr:colOff>342543</xdr:colOff>
      <xdr:row>44</xdr:row>
      <xdr:rowOff>153537</xdr:rowOff>
    </xdr:to>
    <xdr:pic>
      <xdr:nvPicPr>
        <xdr:cNvPr id="2" name="Picture 1">
          <a:extLst>
            <a:ext uri="{FF2B5EF4-FFF2-40B4-BE49-F238E27FC236}">
              <a16:creationId xmlns:a16="http://schemas.microsoft.com/office/drawing/2014/main" id="{FE1297B5-81AE-4119-A89D-75B1D7EB50CB}"/>
            </a:ext>
          </a:extLst>
        </xdr:cNvPr>
        <xdr:cNvPicPr>
          <a:picLocks noChangeAspect="1"/>
        </xdr:cNvPicPr>
      </xdr:nvPicPr>
      <xdr:blipFill>
        <a:blip xmlns:r="http://schemas.openxmlformats.org/officeDocument/2006/relationships" r:embed="rId1"/>
        <a:stretch>
          <a:fillRect/>
        </a:stretch>
      </xdr:blipFill>
      <xdr:spPr>
        <a:xfrm>
          <a:off x="4493558" y="4310436"/>
          <a:ext cx="7302798" cy="5201414"/>
        </a:xfrm>
        <a:prstGeom prst="rect">
          <a:avLst/>
        </a:prstGeom>
      </xdr:spPr>
    </xdr:pic>
    <xdr:clientData/>
  </xdr:twoCellAnchor>
  <xdr:twoCellAnchor>
    <xdr:from>
      <xdr:col>9</xdr:col>
      <xdr:colOff>126545</xdr:colOff>
      <xdr:row>21</xdr:row>
      <xdr:rowOff>30388</xdr:rowOff>
    </xdr:from>
    <xdr:to>
      <xdr:col>20</xdr:col>
      <xdr:colOff>162378</xdr:colOff>
      <xdr:row>43</xdr:row>
      <xdr:rowOff>64859</xdr:rowOff>
    </xdr:to>
    <xdr:grpSp>
      <xdr:nvGrpSpPr>
        <xdr:cNvPr id="14" name="Group 13">
          <a:extLst>
            <a:ext uri="{FF2B5EF4-FFF2-40B4-BE49-F238E27FC236}">
              <a16:creationId xmlns:a16="http://schemas.microsoft.com/office/drawing/2014/main" id="{32872B0B-36EF-4FEC-B350-AA86C3CDC3D3}"/>
            </a:ext>
          </a:extLst>
        </xdr:cNvPr>
        <xdr:cNvGrpSpPr/>
      </xdr:nvGrpSpPr>
      <xdr:grpSpPr>
        <a:xfrm>
          <a:off x="12976517" y="4207007"/>
          <a:ext cx="6815392" cy="4724880"/>
          <a:chOff x="10655299" y="3717924"/>
          <a:chExt cx="6872969" cy="4500789"/>
        </a:xfrm>
      </xdr:grpSpPr>
      <xdr:pic>
        <xdr:nvPicPr>
          <xdr:cNvPr id="3" name="Picture 2">
            <a:extLst>
              <a:ext uri="{FF2B5EF4-FFF2-40B4-BE49-F238E27FC236}">
                <a16:creationId xmlns:a16="http://schemas.microsoft.com/office/drawing/2014/main" id="{C92AA908-DA36-4FE6-80B5-54D437CB372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55299" y="3717924"/>
            <a:ext cx="6872969" cy="4500789"/>
          </a:xfrm>
          <a:prstGeom prst="rect">
            <a:avLst/>
          </a:prstGeom>
          <a:noFill/>
        </xdr:spPr>
      </xdr:pic>
      <xdr:sp macro="" textlink="">
        <xdr:nvSpPr>
          <xdr:cNvPr id="6" name="TextBox 5">
            <a:extLst>
              <a:ext uri="{FF2B5EF4-FFF2-40B4-BE49-F238E27FC236}">
                <a16:creationId xmlns:a16="http://schemas.microsoft.com/office/drawing/2014/main" id="{6FFEEAAB-C1C8-47B4-AC34-FA65E088DF44}"/>
              </a:ext>
            </a:extLst>
          </xdr:cNvPr>
          <xdr:cNvSpPr txBox="1"/>
        </xdr:nvSpPr>
        <xdr:spPr>
          <a:xfrm>
            <a:off x="16541299" y="5610032"/>
            <a:ext cx="361374" cy="31960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21</a:t>
            </a:r>
          </a:p>
        </xdr:txBody>
      </xdr:sp>
      <xdr:sp macro="" textlink="">
        <xdr:nvSpPr>
          <xdr:cNvPr id="9" name="TextBox 8">
            <a:extLst>
              <a:ext uri="{FF2B5EF4-FFF2-40B4-BE49-F238E27FC236}">
                <a16:creationId xmlns:a16="http://schemas.microsoft.com/office/drawing/2014/main" id="{EEA58B3F-BED1-46FF-9EF9-E2BA3540E703}"/>
              </a:ext>
            </a:extLst>
          </xdr:cNvPr>
          <xdr:cNvSpPr txBox="1"/>
        </xdr:nvSpPr>
        <xdr:spPr>
          <a:xfrm>
            <a:off x="14628178" y="5800824"/>
            <a:ext cx="361374" cy="31960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22</a:t>
            </a:r>
          </a:p>
        </xdr:txBody>
      </xdr:sp>
      <xdr:sp macro="" textlink="">
        <xdr:nvSpPr>
          <xdr:cNvPr id="10" name="TextBox 9">
            <a:extLst>
              <a:ext uri="{FF2B5EF4-FFF2-40B4-BE49-F238E27FC236}">
                <a16:creationId xmlns:a16="http://schemas.microsoft.com/office/drawing/2014/main" id="{51D3C889-9BA3-4800-AFE2-8822D9F895C2}"/>
              </a:ext>
            </a:extLst>
          </xdr:cNvPr>
          <xdr:cNvSpPr txBox="1"/>
        </xdr:nvSpPr>
        <xdr:spPr>
          <a:xfrm>
            <a:off x="12884852" y="5910938"/>
            <a:ext cx="361374" cy="31642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23</a:t>
            </a:r>
          </a:p>
        </xdr:txBody>
      </xdr:sp>
    </xdr:grpSp>
    <xdr:clientData/>
  </xdr:twoCellAnchor>
  <xdr:twoCellAnchor>
    <xdr:from>
      <xdr:col>23</xdr:col>
      <xdr:colOff>207283</xdr:colOff>
      <xdr:row>21</xdr:row>
      <xdr:rowOff>30388</xdr:rowOff>
    </xdr:from>
    <xdr:to>
      <xdr:col>32</xdr:col>
      <xdr:colOff>64860</xdr:colOff>
      <xdr:row>42</xdr:row>
      <xdr:rowOff>116114</xdr:rowOff>
    </xdr:to>
    <xdr:grpSp>
      <xdr:nvGrpSpPr>
        <xdr:cNvPr id="22" name="Group 21">
          <a:extLst>
            <a:ext uri="{FF2B5EF4-FFF2-40B4-BE49-F238E27FC236}">
              <a16:creationId xmlns:a16="http://schemas.microsoft.com/office/drawing/2014/main" id="{B8400240-8DF4-4C73-8CF7-C9E5CFD4F561}"/>
            </a:ext>
          </a:extLst>
        </xdr:cNvPr>
        <xdr:cNvGrpSpPr/>
      </xdr:nvGrpSpPr>
      <xdr:grpSpPr>
        <a:xfrm>
          <a:off x="21778607" y="4207007"/>
          <a:ext cx="5306810" cy="4593666"/>
          <a:chOff x="19022787" y="4476750"/>
          <a:chExt cx="5377996" cy="4375150"/>
        </a:xfrm>
      </xdr:grpSpPr>
      <xdr:pic>
        <xdr:nvPicPr>
          <xdr:cNvPr id="15" name="Picture 14">
            <a:extLst>
              <a:ext uri="{FF2B5EF4-FFF2-40B4-BE49-F238E27FC236}">
                <a16:creationId xmlns:a16="http://schemas.microsoft.com/office/drawing/2014/main" id="{43F6C70C-5886-4E19-97F4-2F9C32F571FA}"/>
              </a:ext>
            </a:extLst>
          </xdr:cNvPr>
          <xdr:cNvPicPr/>
        </xdr:nvPicPr>
        <xdr:blipFill>
          <a:blip xmlns:r="http://schemas.openxmlformats.org/officeDocument/2006/relationships" r:embed="rId3"/>
          <a:stretch>
            <a:fillRect/>
          </a:stretch>
        </xdr:blipFill>
        <xdr:spPr>
          <a:xfrm>
            <a:off x="19022787" y="4476750"/>
            <a:ext cx="5377996" cy="4375150"/>
          </a:xfrm>
          <a:prstGeom prst="rect">
            <a:avLst/>
          </a:prstGeom>
        </xdr:spPr>
      </xdr:pic>
      <xdr:sp macro="" textlink="">
        <xdr:nvSpPr>
          <xdr:cNvPr id="17" name="TextBox 16">
            <a:extLst>
              <a:ext uri="{FF2B5EF4-FFF2-40B4-BE49-F238E27FC236}">
                <a16:creationId xmlns:a16="http://schemas.microsoft.com/office/drawing/2014/main" id="{74042E1E-4CD2-47F7-8C2E-1BC17EE1C844}"/>
              </a:ext>
            </a:extLst>
          </xdr:cNvPr>
          <xdr:cNvSpPr txBox="1"/>
        </xdr:nvSpPr>
        <xdr:spPr>
          <a:xfrm>
            <a:off x="20873357" y="5779861"/>
            <a:ext cx="361374" cy="320377"/>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38</a:t>
            </a:r>
          </a:p>
        </xdr:txBody>
      </xdr:sp>
      <xdr:sp macro="" textlink="">
        <xdr:nvSpPr>
          <xdr:cNvPr id="18" name="TextBox 17">
            <a:extLst>
              <a:ext uri="{FF2B5EF4-FFF2-40B4-BE49-F238E27FC236}">
                <a16:creationId xmlns:a16="http://schemas.microsoft.com/office/drawing/2014/main" id="{0A6C2D37-6C7F-4FA8-9961-756BC66A5AE8}"/>
              </a:ext>
            </a:extLst>
          </xdr:cNvPr>
          <xdr:cNvSpPr txBox="1"/>
        </xdr:nvSpPr>
        <xdr:spPr>
          <a:xfrm>
            <a:off x="20441103" y="6357711"/>
            <a:ext cx="358199" cy="307677"/>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39</a:t>
            </a:r>
          </a:p>
        </xdr:txBody>
      </xdr:sp>
      <xdr:sp macro="" textlink="">
        <xdr:nvSpPr>
          <xdr:cNvPr id="19" name="TextBox 18">
            <a:extLst>
              <a:ext uri="{FF2B5EF4-FFF2-40B4-BE49-F238E27FC236}">
                <a16:creationId xmlns:a16="http://schemas.microsoft.com/office/drawing/2014/main" id="{AE12F251-705D-4FF8-B937-AC33D4F56A70}"/>
              </a:ext>
            </a:extLst>
          </xdr:cNvPr>
          <xdr:cNvSpPr txBox="1"/>
        </xdr:nvSpPr>
        <xdr:spPr>
          <a:xfrm>
            <a:off x="20938218" y="6895647"/>
            <a:ext cx="361374" cy="317202"/>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40</a:t>
            </a:r>
          </a:p>
        </xdr:txBody>
      </xdr:sp>
      <xdr:sp macro="" textlink="">
        <xdr:nvSpPr>
          <xdr:cNvPr id="20" name="TextBox 19">
            <a:extLst>
              <a:ext uri="{FF2B5EF4-FFF2-40B4-BE49-F238E27FC236}">
                <a16:creationId xmlns:a16="http://schemas.microsoft.com/office/drawing/2014/main" id="{F676BAD9-7044-4226-B5B0-99AE2652D73B}"/>
              </a:ext>
            </a:extLst>
          </xdr:cNvPr>
          <xdr:cNvSpPr txBox="1"/>
        </xdr:nvSpPr>
        <xdr:spPr>
          <a:xfrm>
            <a:off x="21434425" y="6283325"/>
            <a:ext cx="361374" cy="317202"/>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411</a:t>
            </a:r>
          </a:p>
        </xdr:txBody>
      </xdr:sp>
      <xdr:sp macro="" textlink="">
        <xdr:nvSpPr>
          <xdr:cNvPr id="21" name="Rectangle 20">
            <a:extLst>
              <a:ext uri="{FF2B5EF4-FFF2-40B4-BE49-F238E27FC236}">
                <a16:creationId xmlns:a16="http://schemas.microsoft.com/office/drawing/2014/main" id="{64CD5C72-6872-4318-A557-578C097E72F7}"/>
              </a:ext>
            </a:extLst>
          </xdr:cNvPr>
          <xdr:cNvSpPr/>
        </xdr:nvSpPr>
        <xdr:spPr>
          <a:xfrm>
            <a:off x="20250604" y="4925786"/>
            <a:ext cx="1616075" cy="489857"/>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editAs="oneCell">
    <xdr:from>
      <xdr:col>34</xdr:col>
      <xdr:colOff>54427</xdr:colOff>
      <xdr:row>21</xdr:row>
      <xdr:rowOff>30388</xdr:rowOff>
    </xdr:from>
    <xdr:to>
      <xdr:col>40</xdr:col>
      <xdr:colOff>145595</xdr:colOff>
      <xdr:row>30</xdr:row>
      <xdr:rowOff>10432</xdr:rowOff>
    </xdr:to>
    <xdr:pic>
      <xdr:nvPicPr>
        <xdr:cNvPr id="23" name="Picture 22">
          <a:extLst>
            <a:ext uri="{FF2B5EF4-FFF2-40B4-BE49-F238E27FC236}">
              <a16:creationId xmlns:a16="http://schemas.microsoft.com/office/drawing/2014/main" id="{7170DB52-4E0F-45A1-99C1-E13AEC1F4B0C}"/>
            </a:ext>
          </a:extLst>
        </xdr:cNvPr>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8843740" y="4292826"/>
          <a:ext cx="3802743" cy="2405744"/>
        </a:xfrm>
        <a:prstGeom prst="rect">
          <a:avLst/>
        </a:prstGeom>
        <a:noFill/>
        <a:ln>
          <a:noFill/>
        </a:ln>
      </xdr:spPr>
    </xdr:pic>
    <xdr:clientData/>
  </xdr:twoCellAnchor>
  <xdr:twoCellAnchor editAs="oneCell">
    <xdr:from>
      <xdr:col>23</xdr:col>
      <xdr:colOff>0</xdr:colOff>
      <xdr:row>46</xdr:row>
      <xdr:rowOff>0</xdr:rowOff>
    </xdr:from>
    <xdr:to>
      <xdr:col>26</xdr:col>
      <xdr:colOff>353785</xdr:colOff>
      <xdr:row>67</xdr:row>
      <xdr:rowOff>8890</xdr:rowOff>
    </xdr:to>
    <xdr:pic>
      <xdr:nvPicPr>
        <xdr:cNvPr id="26" name="Picture 25">
          <a:extLst>
            <a:ext uri="{FF2B5EF4-FFF2-40B4-BE49-F238E27FC236}">
              <a16:creationId xmlns:a16="http://schemas.microsoft.com/office/drawing/2014/main" id="{CC8F643D-5DD5-4985-A1D3-D446DCDF3326}"/>
            </a:ext>
          </a:extLst>
        </xdr:cNvPr>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rcRect/>
        <a:stretch>
          <a:fillRect/>
        </a:stretch>
      </xdr:blipFill>
      <xdr:spPr bwMode="auto">
        <a:xfrm>
          <a:off x="21764625" y="9739313"/>
          <a:ext cx="2207985" cy="40125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7923</xdr:colOff>
      <xdr:row>15</xdr:row>
      <xdr:rowOff>8805</xdr:rowOff>
    </xdr:from>
    <xdr:to>
      <xdr:col>4</xdr:col>
      <xdr:colOff>1004848</xdr:colOff>
      <xdr:row>27</xdr:row>
      <xdr:rowOff>106443</xdr:rowOff>
    </xdr:to>
    <xdr:pic>
      <xdr:nvPicPr>
        <xdr:cNvPr id="2" name="Picture 61">
          <a:extLst>
            <a:ext uri="{FF2B5EF4-FFF2-40B4-BE49-F238E27FC236}">
              <a16:creationId xmlns:a16="http://schemas.microsoft.com/office/drawing/2014/main" id="{B3412408-33FD-48EE-9D14-073339D62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27423" y="3614698"/>
          <a:ext cx="4058532" cy="2955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1060695</xdr:colOff>
      <xdr:row>14</xdr:row>
      <xdr:rowOff>170462</xdr:rowOff>
    </xdr:from>
    <xdr:to>
      <xdr:col>6</xdr:col>
      <xdr:colOff>14804</xdr:colOff>
      <xdr:row>23</xdr:row>
      <xdr:rowOff>176780</xdr:rowOff>
    </xdr:to>
    <xdr:pic>
      <xdr:nvPicPr>
        <xdr:cNvPr id="3" name="Picture 59">
          <a:extLst>
            <a:ext uri="{FF2B5EF4-FFF2-40B4-BE49-F238E27FC236}">
              <a16:creationId xmlns:a16="http://schemas.microsoft.com/office/drawing/2014/main" id="{96E3C190-294B-41F6-880E-0AE36B7B64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41802" y="3599462"/>
          <a:ext cx="3498895" cy="2333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67156</xdr:colOff>
      <xdr:row>14</xdr:row>
      <xdr:rowOff>170463</xdr:rowOff>
    </xdr:from>
    <xdr:to>
      <xdr:col>10</xdr:col>
      <xdr:colOff>453938</xdr:colOff>
      <xdr:row>23</xdr:row>
      <xdr:rowOff>153313</xdr:rowOff>
    </xdr:to>
    <xdr:pic>
      <xdr:nvPicPr>
        <xdr:cNvPr id="4" name="Picture 50">
          <a:extLst>
            <a:ext uri="{FF2B5EF4-FFF2-40B4-BE49-F238E27FC236}">
              <a16:creationId xmlns:a16="http://schemas.microsoft.com/office/drawing/2014/main" id="{6BE078A3-231C-45ED-989A-BB947960DC7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93049" y="3599463"/>
          <a:ext cx="3094603" cy="2309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29</xdr:row>
      <xdr:rowOff>0</xdr:rowOff>
    </xdr:from>
    <xdr:to>
      <xdr:col>4</xdr:col>
      <xdr:colOff>2996761</xdr:colOff>
      <xdr:row>50</xdr:row>
      <xdr:rowOff>67739</xdr:rowOff>
    </xdr:to>
    <xdr:pic>
      <xdr:nvPicPr>
        <xdr:cNvPr id="6" name="Picture 60">
          <a:extLst>
            <a:ext uri="{FF2B5EF4-FFF2-40B4-BE49-F238E27FC236}">
              <a16:creationId xmlns:a16="http://schemas.microsoft.com/office/drawing/2014/main" id="{F1D3FB7F-8367-4E08-8B7A-3E8424A932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3294" y="6701118"/>
          <a:ext cx="6055967" cy="38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15</xdr:row>
      <xdr:rowOff>0</xdr:rowOff>
    </xdr:from>
    <xdr:to>
      <xdr:col>17</xdr:col>
      <xdr:colOff>240585</xdr:colOff>
      <xdr:row>40</xdr:row>
      <xdr:rowOff>168478</xdr:rowOff>
    </xdr:to>
    <xdr:pic>
      <xdr:nvPicPr>
        <xdr:cNvPr id="5" name="Picture 4">
          <a:extLst>
            <a:ext uri="{FF2B5EF4-FFF2-40B4-BE49-F238E27FC236}">
              <a16:creationId xmlns:a16="http://schemas.microsoft.com/office/drawing/2014/main" id="{13823CD9-F460-405E-9C90-CFAA6AF1A829}"/>
            </a:ext>
          </a:extLst>
        </xdr:cNvPr>
        <xdr:cNvPicPr>
          <a:picLocks noChangeAspect="1"/>
        </xdr:cNvPicPr>
      </xdr:nvPicPr>
      <xdr:blipFill>
        <a:blip xmlns:r="http://schemas.openxmlformats.org/officeDocument/2006/relationships" r:embed="rId5"/>
        <a:stretch>
          <a:fillRect/>
        </a:stretch>
      </xdr:blipFill>
      <xdr:spPr>
        <a:xfrm>
          <a:off x="12561794" y="3854824"/>
          <a:ext cx="3600000" cy="5679371"/>
        </a:xfrm>
        <a:prstGeom prst="rect">
          <a:avLst/>
        </a:prstGeom>
      </xdr:spPr>
    </xdr:pic>
    <xdr:clientData/>
  </xdr:twoCellAnchor>
  <xdr:twoCellAnchor editAs="oneCell">
    <xdr:from>
      <xdr:col>12</xdr:col>
      <xdr:colOff>0</xdr:colOff>
      <xdr:row>42</xdr:row>
      <xdr:rowOff>0</xdr:rowOff>
    </xdr:from>
    <xdr:to>
      <xdr:col>17</xdr:col>
      <xdr:colOff>240585</xdr:colOff>
      <xdr:row>71</xdr:row>
      <xdr:rowOff>27807</xdr:rowOff>
    </xdr:to>
    <xdr:pic>
      <xdr:nvPicPr>
        <xdr:cNvPr id="8" name="Picture 7">
          <a:extLst>
            <a:ext uri="{FF2B5EF4-FFF2-40B4-BE49-F238E27FC236}">
              <a16:creationId xmlns:a16="http://schemas.microsoft.com/office/drawing/2014/main" id="{4606B517-B1F0-45C8-9597-41B2DEB14E6F}"/>
            </a:ext>
          </a:extLst>
        </xdr:cNvPr>
        <xdr:cNvPicPr>
          <a:picLocks noChangeAspect="1"/>
        </xdr:cNvPicPr>
      </xdr:nvPicPr>
      <xdr:blipFill>
        <a:blip xmlns:r="http://schemas.openxmlformats.org/officeDocument/2006/relationships" r:embed="rId6"/>
        <a:stretch>
          <a:fillRect/>
        </a:stretch>
      </xdr:blipFill>
      <xdr:spPr>
        <a:xfrm>
          <a:off x="12561794" y="9569824"/>
          <a:ext cx="3600000" cy="5552307"/>
        </a:xfrm>
        <a:prstGeom prst="rect">
          <a:avLst/>
        </a:prstGeom>
      </xdr:spPr>
    </xdr:pic>
    <xdr:clientData/>
  </xdr:twoCellAnchor>
  <xdr:twoCellAnchor editAs="oneCell">
    <xdr:from>
      <xdr:col>19</xdr:col>
      <xdr:colOff>0</xdr:colOff>
      <xdr:row>42</xdr:row>
      <xdr:rowOff>1</xdr:rowOff>
    </xdr:from>
    <xdr:to>
      <xdr:col>24</xdr:col>
      <xdr:colOff>267051</xdr:colOff>
      <xdr:row>71</xdr:row>
      <xdr:rowOff>50494</xdr:rowOff>
    </xdr:to>
    <xdr:pic>
      <xdr:nvPicPr>
        <xdr:cNvPr id="9" name="Picture 8">
          <a:extLst>
            <a:ext uri="{FF2B5EF4-FFF2-40B4-BE49-F238E27FC236}">
              <a16:creationId xmlns:a16="http://schemas.microsoft.com/office/drawing/2014/main" id="{EA156B5B-ABE6-4860-9D7D-65D236866EF2}"/>
            </a:ext>
          </a:extLst>
        </xdr:cNvPr>
        <xdr:cNvPicPr>
          <a:picLocks noChangeAspect="1"/>
        </xdr:cNvPicPr>
      </xdr:nvPicPr>
      <xdr:blipFill>
        <a:blip xmlns:r="http://schemas.openxmlformats.org/officeDocument/2006/relationships" r:embed="rId7"/>
        <a:stretch>
          <a:fillRect/>
        </a:stretch>
      </xdr:blipFill>
      <xdr:spPr>
        <a:xfrm>
          <a:off x="16797618" y="9569825"/>
          <a:ext cx="3600000" cy="5568643"/>
        </a:xfrm>
        <a:prstGeom prst="rect">
          <a:avLst/>
        </a:prstGeom>
      </xdr:spPr>
    </xdr:pic>
    <xdr:clientData/>
  </xdr:twoCellAnchor>
  <xdr:twoCellAnchor editAs="oneCell">
    <xdr:from>
      <xdr:col>19</xdr:col>
      <xdr:colOff>0</xdr:colOff>
      <xdr:row>15</xdr:row>
      <xdr:rowOff>0</xdr:rowOff>
    </xdr:from>
    <xdr:to>
      <xdr:col>24</xdr:col>
      <xdr:colOff>267051</xdr:colOff>
      <xdr:row>41</xdr:row>
      <xdr:rowOff>9852</xdr:rowOff>
    </xdr:to>
    <xdr:pic>
      <xdr:nvPicPr>
        <xdr:cNvPr id="10" name="Picture 9">
          <a:extLst>
            <a:ext uri="{FF2B5EF4-FFF2-40B4-BE49-F238E27FC236}">
              <a16:creationId xmlns:a16="http://schemas.microsoft.com/office/drawing/2014/main" id="{B5097485-A735-4419-BB93-F309279497AF}"/>
            </a:ext>
          </a:extLst>
        </xdr:cNvPr>
        <xdr:cNvPicPr>
          <a:picLocks noChangeAspect="1"/>
        </xdr:cNvPicPr>
      </xdr:nvPicPr>
      <xdr:blipFill>
        <a:blip xmlns:r="http://schemas.openxmlformats.org/officeDocument/2006/relationships" r:embed="rId8"/>
        <a:stretch>
          <a:fillRect/>
        </a:stretch>
      </xdr:blipFill>
      <xdr:spPr>
        <a:xfrm>
          <a:off x="16797618" y="3854824"/>
          <a:ext cx="3600000" cy="5697638"/>
        </a:xfrm>
        <a:prstGeom prst="rect">
          <a:avLst/>
        </a:prstGeom>
      </xdr:spPr>
    </xdr:pic>
    <xdr:clientData/>
  </xdr:twoCellAnchor>
  <xdr:twoCellAnchor editAs="oneCell">
    <xdr:from>
      <xdr:col>26</xdr:col>
      <xdr:colOff>0</xdr:colOff>
      <xdr:row>42</xdr:row>
      <xdr:rowOff>1</xdr:rowOff>
    </xdr:from>
    <xdr:to>
      <xdr:col>31</xdr:col>
      <xdr:colOff>240584</xdr:colOff>
      <xdr:row>71</xdr:row>
      <xdr:rowOff>134618</xdr:rowOff>
    </xdr:to>
    <xdr:pic>
      <xdr:nvPicPr>
        <xdr:cNvPr id="11" name="Picture 10">
          <a:extLst>
            <a:ext uri="{FF2B5EF4-FFF2-40B4-BE49-F238E27FC236}">
              <a16:creationId xmlns:a16="http://schemas.microsoft.com/office/drawing/2014/main" id="{5646CB0C-DCCF-4AEA-9705-97A4D752DD8D}"/>
            </a:ext>
          </a:extLst>
        </xdr:cNvPr>
        <xdr:cNvPicPr>
          <a:picLocks noChangeAspect="1"/>
        </xdr:cNvPicPr>
      </xdr:nvPicPr>
      <xdr:blipFill>
        <a:blip xmlns:r="http://schemas.openxmlformats.org/officeDocument/2006/relationships" r:embed="rId9"/>
        <a:stretch>
          <a:fillRect/>
        </a:stretch>
      </xdr:blipFill>
      <xdr:spPr>
        <a:xfrm>
          <a:off x="21324794" y="9569825"/>
          <a:ext cx="3600000" cy="5659117"/>
        </a:xfrm>
        <a:prstGeom prst="rect">
          <a:avLst/>
        </a:prstGeom>
      </xdr:spPr>
    </xdr:pic>
    <xdr:clientData/>
  </xdr:twoCellAnchor>
  <xdr:twoCellAnchor editAs="oneCell">
    <xdr:from>
      <xdr:col>33</xdr:col>
      <xdr:colOff>0</xdr:colOff>
      <xdr:row>42</xdr:row>
      <xdr:rowOff>0</xdr:rowOff>
    </xdr:from>
    <xdr:to>
      <xdr:col>38</xdr:col>
      <xdr:colOff>370305</xdr:colOff>
      <xdr:row>71</xdr:row>
      <xdr:rowOff>103632</xdr:rowOff>
    </xdr:to>
    <xdr:pic>
      <xdr:nvPicPr>
        <xdr:cNvPr id="12" name="Picture 11">
          <a:extLst>
            <a:ext uri="{FF2B5EF4-FFF2-40B4-BE49-F238E27FC236}">
              <a16:creationId xmlns:a16="http://schemas.microsoft.com/office/drawing/2014/main" id="{73A51C36-2B2F-40C8-8253-B44CA9B801EF}"/>
            </a:ext>
          </a:extLst>
        </xdr:cNvPr>
        <xdr:cNvPicPr>
          <a:picLocks noChangeAspect="1"/>
        </xdr:cNvPicPr>
      </xdr:nvPicPr>
      <xdr:blipFill>
        <a:blip xmlns:r="http://schemas.openxmlformats.org/officeDocument/2006/relationships" r:embed="rId10"/>
        <a:stretch>
          <a:fillRect/>
        </a:stretch>
      </xdr:blipFill>
      <xdr:spPr>
        <a:xfrm>
          <a:off x="25661471" y="9569824"/>
          <a:ext cx="3600000" cy="5634482"/>
        </a:xfrm>
        <a:prstGeom prst="rect">
          <a:avLst/>
        </a:prstGeom>
      </xdr:spPr>
    </xdr:pic>
    <xdr:clientData/>
  </xdr:twoCellAnchor>
  <xdr:twoCellAnchor editAs="oneCell">
    <xdr:from>
      <xdr:col>33</xdr:col>
      <xdr:colOff>0</xdr:colOff>
      <xdr:row>15</xdr:row>
      <xdr:rowOff>1</xdr:rowOff>
    </xdr:from>
    <xdr:to>
      <xdr:col>38</xdr:col>
      <xdr:colOff>370305</xdr:colOff>
      <xdr:row>41</xdr:row>
      <xdr:rowOff>9500</xdr:rowOff>
    </xdr:to>
    <xdr:pic>
      <xdr:nvPicPr>
        <xdr:cNvPr id="13" name="Picture 12">
          <a:extLst>
            <a:ext uri="{FF2B5EF4-FFF2-40B4-BE49-F238E27FC236}">
              <a16:creationId xmlns:a16="http://schemas.microsoft.com/office/drawing/2014/main" id="{9C6E46FA-239C-491E-9BC8-EDC645B75E66}"/>
            </a:ext>
          </a:extLst>
        </xdr:cNvPr>
        <xdr:cNvPicPr>
          <a:picLocks noChangeAspect="1"/>
        </xdr:cNvPicPr>
      </xdr:nvPicPr>
      <xdr:blipFill>
        <a:blip xmlns:r="http://schemas.openxmlformats.org/officeDocument/2006/relationships" r:embed="rId11"/>
        <a:stretch>
          <a:fillRect/>
        </a:stretch>
      </xdr:blipFill>
      <xdr:spPr>
        <a:xfrm>
          <a:off x="25661471" y="3854825"/>
          <a:ext cx="3600000" cy="5684585"/>
        </a:xfrm>
        <a:prstGeom prst="rect">
          <a:avLst/>
        </a:prstGeom>
      </xdr:spPr>
    </xdr:pic>
    <xdr:clientData/>
  </xdr:twoCellAnchor>
  <xdr:twoCellAnchor editAs="oneCell">
    <xdr:from>
      <xdr:col>26</xdr:col>
      <xdr:colOff>0</xdr:colOff>
      <xdr:row>15</xdr:row>
      <xdr:rowOff>0</xdr:rowOff>
    </xdr:from>
    <xdr:to>
      <xdr:col>31</xdr:col>
      <xdr:colOff>240584</xdr:colOff>
      <xdr:row>41</xdr:row>
      <xdr:rowOff>29313</xdr:rowOff>
    </xdr:to>
    <xdr:pic>
      <xdr:nvPicPr>
        <xdr:cNvPr id="14" name="Picture 13">
          <a:extLst>
            <a:ext uri="{FF2B5EF4-FFF2-40B4-BE49-F238E27FC236}">
              <a16:creationId xmlns:a16="http://schemas.microsoft.com/office/drawing/2014/main" id="{E8E01B09-3DCF-406C-B705-3473F6A87E9B}"/>
            </a:ext>
          </a:extLst>
        </xdr:cNvPr>
        <xdr:cNvPicPr>
          <a:picLocks noChangeAspect="1"/>
        </xdr:cNvPicPr>
      </xdr:nvPicPr>
      <xdr:blipFill>
        <a:blip xmlns:r="http://schemas.openxmlformats.org/officeDocument/2006/relationships" r:embed="rId12"/>
        <a:stretch>
          <a:fillRect/>
        </a:stretch>
      </xdr:blipFill>
      <xdr:spPr>
        <a:xfrm>
          <a:off x="21324794" y="3854824"/>
          <a:ext cx="3600000" cy="57243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24</xdr:row>
      <xdr:rowOff>6627</xdr:rowOff>
    </xdr:from>
    <xdr:to>
      <xdr:col>8</xdr:col>
      <xdr:colOff>428625</xdr:colOff>
      <xdr:row>63</xdr:row>
      <xdr:rowOff>1320</xdr:rowOff>
    </xdr:to>
    <xdr:pic>
      <xdr:nvPicPr>
        <xdr:cNvPr id="13" name="Picture 12">
          <a:extLst>
            <a:ext uri="{FF2B5EF4-FFF2-40B4-BE49-F238E27FC236}">
              <a16:creationId xmlns:a16="http://schemas.microsoft.com/office/drawing/2014/main" id="{7C706AFE-6CC2-4D57-BFA9-2321CA14DCD6}"/>
            </a:ext>
          </a:extLst>
        </xdr:cNvPr>
        <xdr:cNvPicPr>
          <a:picLocks noChangeAspect="1"/>
        </xdr:cNvPicPr>
      </xdr:nvPicPr>
      <xdr:blipFill>
        <a:blip xmlns:r="http://schemas.openxmlformats.org/officeDocument/2006/relationships" r:embed="rId1"/>
        <a:stretch>
          <a:fillRect/>
        </a:stretch>
      </xdr:blipFill>
      <xdr:spPr>
        <a:xfrm>
          <a:off x="0" y="1911627"/>
          <a:ext cx="5305425" cy="7049542"/>
        </a:xfrm>
        <a:prstGeom prst="rect">
          <a:avLst/>
        </a:prstGeom>
      </xdr:spPr>
    </xdr:pic>
    <xdr:clientData/>
  </xdr:twoCellAnchor>
  <xdr:twoCellAnchor editAs="oneCell">
    <xdr:from>
      <xdr:col>15</xdr:col>
      <xdr:colOff>601758</xdr:colOff>
      <xdr:row>24</xdr:row>
      <xdr:rowOff>70224</xdr:rowOff>
    </xdr:from>
    <xdr:to>
      <xdr:col>24</xdr:col>
      <xdr:colOff>397366</xdr:colOff>
      <xdr:row>63</xdr:row>
      <xdr:rowOff>27455</xdr:rowOff>
    </xdr:to>
    <xdr:pic>
      <xdr:nvPicPr>
        <xdr:cNvPr id="15" name="Picture 14">
          <a:extLst>
            <a:ext uri="{FF2B5EF4-FFF2-40B4-BE49-F238E27FC236}">
              <a16:creationId xmlns:a16="http://schemas.microsoft.com/office/drawing/2014/main" id="{001C66D8-41A9-4C89-B389-64573455E969}"/>
            </a:ext>
          </a:extLst>
        </xdr:cNvPr>
        <xdr:cNvPicPr>
          <a:picLocks noChangeAspect="1"/>
        </xdr:cNvPicPr>
      </xdr:nvPicPr>
      <xdr:blipFill>
        <a:blip xmlns:r="http://schemas.openxmlformats.org/officeDocument/2006/relationships" r:embed="rId2"/>
        <a:stretch>
          <a:fillRect/>
        </a:stretch>
      </xdr:blipFill>
      <xdr:spPr>
        <a:xfrm>
          <a:off x="11202523" y="12351871"/>
          <a:ext cx="5241667" cy="6949702"/>
        </a:xfrm>
        <a:prstGeom prst="rect">
          <a:avLst/>
        </a:prstGeom>
      </xdr:spPr>
    </xdr:pic>
    <xdr:clientData/>
  </xdr:twoCellAnchor>
  <xdr:twoCellAnchor editAs="oneCell">
    <xdr:from>
      <xdr:col>9</xdr:col>
      <xdr:colOff>6539</xdr:colOff>
      <xdr:row>24</xdr:row>
      <xdr:rowOff>58832</xdr:rowOff>
    </xdr:from>
    <xdr:to>
      <xdr:col>15</xdr:col>
      <xdr:colOff>161345</xdr:colOff>
      <xdr:row>62</xdr:row>
      <xdr:rowOff>120652</xdr:rowOff>
    </xdr:to>
    <xdr:pic>
      <xdr:nvPicPr>
        <xdr:cNvPr id="16" name="Picture 15">
          <a:extLst>
            <a:ext uri="{FF2B5EF4-FFF2-40B4-BE49-F238E27FC236}">
              <a16:creationId xmlns:a16="http://schemas.microsoft.com/office/drawing/2014/main" id="{232E2391-D1B5-4AC1-8AD6-15A1667CCB88}"/>
            </a:ext>
          </a:extLst>
        </xdr:cNvPr>
        <xdr:cNvPicPr>
          <a:picLocks noChangeAspect="1"/>
        </xdr:cNvPicPr>
      </xdr:nvPicPr>
      <xdr:blipFill>
        <a:blip xmlns:r="http://schemas.openxmlformats.org/officeDocument/2006/relationships" r:embed="rId3"/>
        <a:stretch>
          <a:fillRect/>
        </a:stretch>
      </xdr:blipFill>
      <xdr:spPr>
        <a:xfrm>
          <a:off x="5492939" y="1963832"/>
          <a:ext cx="5354896" cy="6942044"/>
        </a:xfrm>
        <a:prstGeom prst="rect">
          <a:avLst/>
        </a:prstGeom>
      </xdr:spPr>
    </xdr:pic>
    <xdr:clientData/>
  </xdr:twoCellAnchor>
  <xdr:twoCellAnchor editAs="oneCell">
    <xdr:from>
      <xdr:col>0</xdr:col>
      <xdr:colOff>19050</xdr:colOff>
      <xdr:row>11</xdr:row>
      <xdr:rowOff>38099</xdr:rowOff>
    </xdr:from>
    <xdr:to>
      <xdr:col>8</xdr:col>
      <xdr:colOff>335168</xdr:colOff>
      <xdr:row>21</xdr:row>
      <xdr:rowOff>112033</xdr:rowOff>
    </xdr:to>
    <xdr:pic>
      <xdr:nvPicPr>
        <xdr:cNvPr id="17" name="Picture 16">
          <a:extLst>
            <a:ext uri="{FF2B5EF4-FFF2-40B4-BE49-F238E27FC236}">
              <a16:creationId xmlns:a16="http://schemas.microsoft.com/office/drawing/2014/main" id="{A47B80BC-0465-4456-AEC0-24EED6BA541A}"/>
            </a:ext>
          </a:extLst>
        </xdr:cNvPr>
        <xdr:cNvPicPr>
          <a:picLocks noChangeAspect="1"/>
        </xdr:cNvPicPr>
      </xdr:nvPicPr>
      <xdr:blipFill>
        <a:blip xmlns:r="http://schemas.openxmlformats.org/officeDocument/2006/relationships" r:embed="rId4"/>
        <a:stretch>
          <a:fillRect/>
        </a:stretch>
      </xdr:blipFill>
      <xdr:spPr>
        <a:xfrm>
          <a:off x="19050" y="9544049"/>
          <a:ext cx="5196093" cy="6991351"/>
        </a:xfrm>
        <a:prstGeom prst="rect">
          <a:avLst/>
        </a:prstGeom>
      </xdr:spPr>
    </xdr:pic>
    <xdr:clientData/>
  </xdr:twoCellAnchor>
  <xdr:twoCellAnchor editAs="oneCell">
    <xdr:from>
      <xdr:col>9</xdr:col>
      <xdr:colOff>38100</xdr:colOff>
      <xdr:row>11</xdr:row>
      <xdr:rowOff>171076</xdr:rowOff>
    </xdr:from>
    <xdr:to>
      <xdr:col>15</xdr:col>
      <xdr:colOff>19039</xdr:colOff>
      <xdr:row>22</xdr:row>
      <xdr:rowOff>30790</xdr:rowOff>
    </xdr:to>
    <xdr:pic>
      <xdr:nvPicPr>
        <xdr:cNvPr id="18" name="Picture 17">
          <a:extLst>
            <a:ext uri="{FF2B5EF4-FFF2-40B4-BE49-F238E27FC236}">
              <a16:creationId xmlns:a16="http://schemas.microsoft.com/office/drawing/2014/main" id="{29178A11-FDC7-4554-8931-5F0E5FBC4886}"/>
            </a:ext>
          </a:extLst>
        </xdr:cNvPr>
        <xdr:cNvPicPr>
          <a:picLocks noChangeAspect="1"/>
        </xdr:cNvPicPr>
      </xdr:nvPicPr>
      <xdr:blipFill>
        <a:blip xmlns:r="http://schemas.openxmlformats.org/officeDocument/2006/relationships" r:embed="rId5"/>
        <a:stretch>
          <a:fillRect/>
        </a:stretch>
      </xdr:blipFill>
      <xdr:spPr>
        <a:xfrm>
          <a:off x="5484159" y="3801782"/>
          <a:ext cx="5135645" cy="6855359"/>
        </a:xfrm>
        <a:prstGeom prst="rect">
          <a:avLst/>
        </a:prstGeom>
      </xdr:spPr>
    </xdr:pic>
    <xdr:clientData/>
  </xdr:twoCellAnchor>
  <xdr:twoCellAnchor editAs="oneCell">
    <xdr:from>
      <xdr:col>16</xdr:col>
      <xdr:colOff>76761</xdr:colOff>
      <xdr:row>11</xdr:row>
      <xdr:rowOff>9338</xdr:rowOff>
    </xdr:from>
    <xdr:to>
      <xdr:col>24</xdr:col>
      <xdr:colOff>387739</xdr:colOff>
      <xdr:row>21</xdr:row>
      <xdr:rowOff>69743</xdr:rowOff>
    </xdr:to>
    <xdr:pic>
      <xdr:nvPicPr>
        <xdr:cNvPr id="19" name="Picture 18">
          <a:extLst>
            <a:ext uri="{FF2B5EF4-FFF2-40B4-BE49-F238E27FC236}">
              <a16:creationId xmlns:a16="http://schemas.microsoft.com/office/drawing/2014/main" id="{48009BCE-DF77-4C9F-94F5-660BAF92C74B}"/>
            </a:ext>
          </a:extLst>
        </xdr:cNvPr>
        <xdr:cNvPicPr>
          <a:picLocks noChangeAspect="1"/>
        </xdr:cNvPicPr>
      </xdr:nvPicPr>
      <xdr:blipFill>
        <a:blip xmlns:r="http://schemas.openxmlformats.org/officeDocument/2006/relationships" r:embed="rId6"/>
        <a:stretch>
          <a:fillRect/>
        </a:stretch>
      </xdr:blipFill>
      <xdr:spPr>
        <a:xfrm>
          <a:off x="11282643" y="3640044"/>
          <a:ext cx="5158270" cy="6873581"/>
        </a:xfrm>
        <a:prstGeom prst="rect">
          <a:avLst/>
        </a:prstGeom>
      </xdr:spPr>
    </xdr:pic>
    <xdr:clientData/>
  </xdr:twoCellAnchor>
  <xdr:twoCellAnchor editAs="oneCell">
    <xdr:from>
      <xdr:col>25</xdr:col>
      <xdr:colOff>65203</xdr:colOff>
      <xdr:row>11</xdr:row>
      <xdr:rowOff>21322</xdr:rowOff>
    </xdr:from>
    <xdr:to>
      <xdr:col>33</xdr:col>
      <xdr:colOff>379447</xdr:colOff>
      <xdr:row>21</xdr:row>
      <xdr:rowOff>73997</xdr:rowOff>
    </xdr:to>
    <xdr:pic>
      <xdr:nvPicPr>
        <xdr:cNvPr id="20" name="Picture 19">
          <a:extLst>
            <a:ext uri="{FF2B5EF4-FFF2-40B4-BE49-F238E27FC236}">
              <a16:creationId xmlns:a16="http://schemas.microsoft.com/office/drawing/2014/main" id="{81052FB8-07AC-497C-94B7-BB4861E8642C}"/>
            </a:ext>
          </a:extLst>
        </xdr:cNvPr>
        <xdr:cNvPicPr>
          <a:picLocks noChangeAspect="1"/>
        </xdr:cNvPicPr>
      </xdr:nvPicPr>
      <xdr:blipFill>
        <a:blip xmlns:r="http://schemas.openxmlformats.org/officeDocument/2006/relationships" r:embed="rId7"/>
        <a:stretch>
          <a:fillRect/>
        </a:stretch>
      </xdr:blipFill>
      <xdr:spPr>
        <a:xfrm>
          <a:off x="16717144" y="3652028"/>
          <a:ext cx="5155185" cy="68658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44824</xdr:colOff>
      <xdr:row>11</xdr:row>
      <xdr:rowOff>62379</xdr:rowOff>
    </xdr:from>
    <xdr:to>
      <xdr:col>16</xdr:col>
      <xdr:colOff>276972</xdr:colOff>
      <xdr:row>46</xdr:row>
      <xdr:rowOff>59995</xdr:rowOff>
    </xdr:to>
    <xdr:pic>
      <xdr:nvPicPr>
        <xdr:cNvPr id="51" name="Picture 50">
          <a:extLst>
            <a:ext uri="{FF2B5EF4-FFF2-40B4-BE49-F238E27FC236}">
              <a16:creationId xmlns:a16="http://schemas.microsoft.com/office/drawing/2014/main" id="{FD26CBFE-38A1-4071-ADB5-BBEEE877A27A}"/>
            </a:ext>
          </a:extLst>
        </xdr:cNvPr>
        <xdr:cNvPicPr>
          <a:picLocks noChangeAspect="1"/>
        </xdr:cNvPicPr>
      </xdr:nvPicPr>
      <xdr:blipFill>
        <a:blip xmlns:r="http://schemas.openxmlformats.org/officeDocument/2006/relationships" r:embed="rId1"/>
        <a:stretch>
          <a:fillRect/>
        </a:stretch>
      </xdr:blipFill>
      <xdr:spPr>
        <a:xfrm>
          <a:off x="7250206" y="2191497"/>
          <a:ext cx="6089650" cy="62729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0</xdr:colOff>
      <xdr:row>6</xdr:row>
      <xdr:rowOff>0</xdr:rowOff>
    </xdr:from>
    <xdr:to>
      <xdr:col>31</xdr:col>
      <xdr:colOff>364222</xdr:colOff>
      <xdr:row>93</xdr:row>
      <xdr:rowOff>169462</xdr:rowOff>
    </xdr:to>
    <xdr:pic>
      <xdr:nvPicPr>
        <xdr:cNvPr id="2" name="Picture 1">
          <a:extLst>
            <a:ext uri="{FF2B5EF4-FFF2-40B4-BE49-F238E27FC236}">
              <a16:creationId xmlns:a16="http://schemas.microsoft.com/office/drawing/2014/main" id="{489BFFB9-0504-5FEB-33B2-DC53988A9440}"/>
            </a:ext>
          </a:extLst>
        </xdr:cNvPr>
        <xdr:cNvPicPr>
          <a:picLocks noChangeAspect="1"/>
        </xdr:cNvPicPr>
      </xdr:nvPicPr>
      <xdr:blipFill>
        <a:blip xmlns:r="http://schemas.openxmlformats.org/officeDocument/2006/relationships" r:embed="rId1"/>
        <a:stretch>
          <a:fillRect/>
        </a:stretch>
      </xdr:blipFill>
      <xdr:spPr>
        <a:xfrm>
          <a:off x="7915275" y="1085850"/>
          <a:ext cx="12304762" cy="15904762"/>
        </a:xfrm>
        <a:prstGeom prst="rect">
          <a:avLst/>
        </a:prstGeom>
      </xdr:spPr>
    </xdr:pic>
    <xdr:clientData/>
  </xdr:twoCellAnchor>
  <xdr:twoCellAnchor editAs="oneCell">
    <xdr:from>
      <xdr:col>48</xdr:col>
      <xdr:colOff>13607</xdr:colOff>
      <xdr:row>4</xdr:row>
      <xdr:rowOff>0</xdr:rowOff>
    </xdr:from>
    <xdr:to>
      <xdr:col>64</xdr:col>
      <xdr:colOff>240960</xdr:colOff>
      <xdr:row>77</xdr:row>
      <xdr:rowOff>135491</xdr:rowOff>
    </xdr:to>
    <xdr:pic>
      <xdr:nvPicPr>
        <xdr:cNvPr id="3" name="Picture 2">
          <a:extLst>
            <a:ext uri="{FF2B5EF4-FFF2-40B4-BE49-F238E27FC236}">
              <a16:creationId xmlns:a16="http://schemas.microsoft.com/office/drawing/2014/main" id="{15FA9F67-D945-6201-C8FF-5F48FA2517E0}"/>
            </a:ext>
          </a:extLst>
        </xdr:cNvPr>
        <xdr:cNvPicPr>
          <a:picLocks noChangeAspect="1"/>
        </xdr:cNvPicPr>
      </xdr:nvPicPr>
      <xdr:blipFill>
        <a:blip xmlns:r="http://schemas.openxmlformats.org/officeDocument/2006/relationships" r:embed="rId2"/>
        <a:stretch>
          <a:fillRect/>
        </a:stretch>
      </xdr:blipFill>
      <xdr:spPr>
        <a:xfrm>
          <a:off x="32262536" y="707571"/>
          <a:ext cx="10024495" cy="13048670"/>
        </a:xfrm>
        <a:prstGeom prst="rect">
          <a:avLst/>
        </a:prstGeom>
      </xdr:spPr>
    </xdr:pic>
    <xdr:clientData/>
  </xdr:twoCellAnchor>
  <xdr:twoCellAnchor editAs="oneCell">
    <xdr:from>
      <xdr:col>77</xdr:col>
      <xdr:colOff>28847</xdr:colOff>
      <xdr:row>4</xdr:row>
      <xdr:rowOff>36739</xdr:rowOff>
    </xdr:from>
    <xdr:to>
      <xdr:col>93</xdr:col>
      <xdr:colOff>336462</xdr:colOff>
      <xdr:row>83</xdr:row>
      <xdr:rowOff>161249</xdr:rowOff>
    </xdr:to>
    <xdr:pic>
      <xdr:nvPicPr>
        <xdr:cNvPr id="4" name="Picture 3">
          <a:extLst>
            <a:ext uri="{FF2B5EF4-FFF2-40B4-BE49-F238E27FC236}">
              <a16:creationId xmlns:a16="http://schemas.microsoft.com/office/drawing/2014/main" id="{5FCD4225-1BC9-F20A-D2FD-A344AE04B525}"/>
            </a:ext>
          </a:extLst>
        </xdr:cNvPr>
        <xdr:cNvPicPr>
          <a:picLocks noChangeAspect="1"/>
        </xdr:cNvPicPr>
      </xdr:nvPicPr>
      <xdr:blipFill>
        <a:blip xmlns:r="http://schemas.openxmlformats.org/officeDocument/2006/relationships" r:embed="rId3"/>
        <a:stretch>
          <a:fillRect/>
        </a:stretch>
      </xdr:blipFill>
      <xdr:spPr>
        <a:xfrm>
          <a:off x="50456918" y="744310"/>
          <a:ext cx="10104758" cy="14099046"/>
        </a:xfrm>
        <a:prstGeom prst="rect">
          <a:avLst/>
        </a:prstGeom>
      </xdr:spPr>
    </xdr:pic>
    <xdr:clientData/>
  </xdr:twoCellAnchor>
  <xdr:twoCellAnchor editAs="oneCell">
    <xdr:from>
      <xdr:col>106</xdr:col>
      <xdr:colOff>27215</xdr:colOff>
      <xdr:row>3</xdr:row>
      <xdr:rowOff>0</xdr:rowOff>
    </xdr:from>
    <xdr:to>
      <xdr:col>122</xdr:col>
      <xdr:colOff>515786</xdr:colOff>
      <xdr:row>81</xdr:row>
      <xdr:rowOff>116644</xdr:rowOff>
    </xdr:to>
    <xdr:pic>
      <xdr:nvPicPr>
        <xdr:cNvPr id="5" name="Picture 4">
          <a:extLst>
            <a:ext uri="{FF2B5EF4-FFF2-40B4-BE49-F238E27FC236}">
              <a16:creationId xmlns:a16="http://schemas.microsoft.com/office/drawing/2014/main" id="{4B56C64B-BC6A-9493-8C50-8960BF439E51}"/>
            </a:ext>
          </a:extLst>
        </xdr:cNvPr>
        <xdr:cNvPicPr>
          <a:picLocks noChangeAspect="1"/>
        </xdr:cNvPicPr>
      </xdr:nvPicPr>
      <xdr:blipFill>
        <a:blip xmlns:r="http://schemas.openxmlformats.org/officeDocument/2006/relationships" r:embed="rId4"/>
        <a:stretch>
          <a:fillRect/>
        </a:stretch>
      </xdr:blipFill>
      <xdr:spPr>
        <a:xfrm>
          <a:off x="68335072" y="530679"/>
          <a:ext cx="10285714" cy="139142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25</xdr:col>
      <xdr:colOff>9525</xdr:colOff>
      <xdr:row>1</xdr:row>
      <xdr:rowOff>47625</xdr:rowOff>
    </xdr:from>
    <xdr:to>
      <xdr:col>38</xdr:col>
      <xdr:colOff>332922</xdr:colOff>
      <xdr:row>16</xdr:row>
      <xdr:rowOff>30843</xdr:rowOff>
    </xdr:to>
    <xdr:graphicFrame macro="">
      <xdr:nvGraphicFramePr>
        <xdr:cNvPr id="2" name="Chart 1">
          <a:extLst>
            <a:ext uri="{FF2B5EF4-FFF2-40B4-BE49-F238E27FC236}">
              <a16:creationId xmlns:a16="http://schemas.microsoft.com/office/drawing/2014/main" id="{6F49B2D1-BD01-4D0F-AF3F-DC13E4DD2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40542</xdr:colOff>
      <xdr:row>16</xdr:row>
      <xdr:rowOff>64252</xdr:rowOff>
    </xdr:from>
    <xdr:to>
      <xdr:col>39</xdr:col>
      <xdr:colOff>36914</xdr:colOff>
      <xdr:row>31</xdr:row>
      <xdr:rowOff>37945</xdr:rowOff>
    </xdr:to>
    <xdr:graphicFrame macro="">
      <xdr:nvGraphicFramePr>
        <xdr:cNvPr id="3" name="Chart 2">
          <a:extLst>
            <a:ext uri="{FF2B5EF4-FFF2-40B4-BE49-F238E27FC236}">
              <a16:creationId xmlns:a16="http://schemas.microsoft.com/office/drawing/2014/main" id="{D44E147D-E7BA-40DC-8D23-8F411CA806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25</xdr:col>
      <xdr:colOff>44450</xdr:colOff>
      <xdr:row>0</xdr:row>
      <xdr:rowOff>87312</xdr:rowOff>
    </xdr:from>
    <xdr:to>
      <xdr:col>38</xdr:col>
      <xdr:colOff>285750</xdr:colOff>
      <xdr:row>15</xdr:row>
      <xdr:rowOff>122237</xdr:rowOff>
    </xdr:to>
    <xdr:graphicFrame macro="">
      <xdr:nvGraphicFramePr>
        <xdr:cNvPr id="2" name="Chart 1">
          <a:extLst>
            <a:ext uri="{FF2B5EF4-FFF2-40B4-BE49-F238E27FC236}">
              <a16:creationId xmlns:a16="http://schemas.microsoft.com/office/drawing/2014/main" id="{E2533529-9F1F-4751-A79D-CE7159AA2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65942</xdr:colOff>
      <xdr:row>16</xdr:row>
      <xdr:rowOff>7328</xdr:rowOff>
    </xdr:from>
    <xdr:to>
      <xdr:col>38</xdr:col>
      <xdr:colOff>307242</xdr:colOff>
      <xdr:row>31</xdr:row>
      <xdr:rowOff>51778</xdr:rowOff>
    </xdr:to>
    <xdr:graphicFrame macro="">
      <xdr:nvGraphicFramePr>
        <xdr:cNvPr id="3" name="Chart 2">
          <a:extLst>
            <a:ext uri="{FF2B5EF4-FFF2-40B4-BE49-F238E27FC236}">
              <a16:creationId xmlns:a16="http://schemas.microsoft.com/office/drawing/2014/main" id="{455324F9-AB3E-438C-9BAF-73185DD2A3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25</xdr:col>
      <xdr:colOff>0</xdr:colOff>
      <xdr:row>6</xdr:row>
      <xdr:rowOff>0</xdr:rowOff>
    </xdr:from>
    <xdr:to>
      <xdr:col>38</xdr:col>
      <xdr:colOff>329747</xdr:colOff>
      <xdr:row>20</xdr:row>
      <xdr:rowOff>164193</xdr:rowOff>
    </xdr:to>
    <xdr:graphicFrame macro="">
      <xdr:nvGraphicFramePr>
        <xdr:cNvPr id="2" name="Chart 1">
          <a:extLst>
            <a:ext uri="{FF2B5EF4-FFF2-40B4-BE49-F238E27FC236}">
              <a16:creationId xmlns:a16="http://schemas.microsoft.com/office/drawing/2014/main" id="{C82544EA-03CA-4C2A-9617-3B2278C773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34192</xdr:colOff>
      <xdr:row>21</xdr:row>
      <xdr:rowOff>22977</xdr:rowOff>
    </xdr:from>
    <xdr:to>
      <xdr:col>39</xdr:col>
      <xdr:colOff>30564</xdr:colOff>
      <xdr:row>35</xdr:row>
      <xdr:rowOff>174470</xdr:rowOff>
    </xdr:to>
    <xdr:graphicFrame macro="">
      <xdr:nvGraphicFramePr>
        <xdr:cNvPr id="3" name="Chart 2">
          <a:extLst>
            <a:ext uri="{FF2B5EF4-FFF2-40B4-BE49-F238E27FC236}">
              <a16:creationId xmlns:a16="http://schemas.microsoft.com/office/drawing/2014/main" id="{5D295D82-C199-413E-A467-FD3B6D81B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25</xdr:col>
      <xdr:colOff>0</xdr:colOff>
      <xdr:row>8</xdr:row>
      <xdr:rowOff>0</xdr:rowOff>
    </xdr:from>
    <xdr:to>
      <xdr:col>38</xdr:col>
      <xdr:colOff>332922</xdr:colOff>
      <xdr:row>22</xdr:row>
      <xdr:rowOff>161018</xdr:rowOff>
    </xdr:to>
    <xdr:graphicFrame macro="">
      <xdr:nvGraphicFramePr>
        <xdr:cNvPr id="2" name="Chart 1">
          <a:extLst>
            <a:ext uri="{FF2B5EF4-FFF2-40B4-BE49-F238E27FC236}">
              <a16:creationId xmlns:a16="http://schemas.microsoft.com/office/drawing/2014/main" id="{48638315-4E1C-4D91-88EE-C7C7864475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31017</xdr:colOff>
      <xdr:row>23</xdr:row>
      <xdr:rowOff>26152</xdr:rowOff>
    </xdr:from>
    <xdr:to>
      <xdr:col>39</xdr:col>
      <xdr:colOff>27389</xdr:colOff>
      <xdr:row>37</xdr:row>
      <xdr:rowOff>174470</xdr:rowOff>
    </xdr:to>
    <xdr:graphicFrame macro="">
      <xdr:nvGraphicFramePr>
        <xdr:cNvPr id="3" name="Chart 2">
          <a:extLst>
            <a:ext uri="{FF2B5EF4-FFF2-40B4-BE49-F238E27FC236}">
              <a16:creationId xmlns:a16="http://schemas.microsoft.com/office/drawing/2014/main" id="{33792ED6-C328-4D70-90F6-6E46BEE6C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absoluteAnchor>
    <xdr:pos x="0" y="0"/>
    <xdr:ext cx="13940118" cy="9099176"/>
    <xdr:graphicFrame macro="">
      <xdr:nvGraphicFramePr>
        <xdr:cNvPr id="2" name="Chart 1">
          <a:extLst>
            <a:ext uri="{FF2B5EF4-FFF2-40B4-BE49-F238E27FC236}">
              <a16:creationId xmlns:a16="http://schemas.microsoft.com/office/drawing/2014/main" id="{1BA29CDF-26FB-F642-02FE-62FB4B57744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0.94692</cdr:x>
      <cdr:y>0.03195</cdr:y>
    </cdr:from>
    <cdr:to>
      <cdr:x>0.97101</cdr:x>
      <cdr:y>0.80487</cdr:y>
    </cdr:to>
    <cdr:sp macro="" textlink="">
      <cdr:nvSpPr>
        <cdr:cNvPr id="2" name="TextBox 1">
          <a:extLst xmlns:a="http://schemas.openxmlformats.org/drawingml/2006/main">
            <a:ext uri="{FF2B5EF4-FFF2-40B4-BE49-F238E27FC236}">
              <a16:creationId xmlns:a16="http://schemas.microsoft.com/office/drawing/2014/main" id="{A720C2A5-8489-3EBE-2CA2-28B2F1711A51}"/>
            </a:ext>
          </a:extLst>
        </cdr:cNvPr>
        <cdr:cNvSpPr txBox="1"/>
      </cdr:nvSpPr>
      <cdr:spPr>
        <a:xfrm xmlns:a="http://schemas.openxmlformats.org/drawingml/2006/main">
          <a:off x="13211735" y="291353"/>
          <a:ext cx="336177" cy="7048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400"/>
        </a:p>
        <a:p xmlns:a="http://schemas.openxmlformats.org/drawingml/2006/main">
          <a:r>
            <a:rPr lang="en-GB" sz="2000"/>
            <a:t>N</a:t>
          </a:r>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r>
            <a:rPr lang="en-GB" sz="2000"/>
            <a:t>E</a:t>
          </a:r>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r>
            <a:rPr lang="en-GB" sz="2000"/>
            <a:t>S</a:t>
          </a:r>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r>
            <a:rPr lang="en-GB" sz="2000"/>
            <a:t>W</a:t>
          </a:r>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endParaRPr lang="en-GB" sz="400"/>
        </a:p>
        <a:p xmlns:a="http://schemas.openxmlformats.org/drawingml/2006/main">
          <a:r>
            <a:rPr lang="en-GB" sz="2000"/>
            <a:t>N</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kjgp003\AppData\Roaming\Microsoft\AddIns\Pace97.xla" TargetMode="External"/><Relationship Id="rId1" Type="http://schemas.openxmlformats.org/officeDocument/2006/relationships/externalLinkPath" Target="file:///C:\Users\ukjgp003\AppData\Roaming\Microsoft\AddIns\Pace97.xla"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uk.wspgroup.com\central%20data\Projects\70119xxx\70119571%20-%20Davidstow%20Dairy%20-%20Permit%20Variation%20-%20Baseline%20Noise%20Survey%20and%20Asmnt\03%20WIP\Surveys\Subsequent%20Baseline%20Survey\Data%20Analysis.xlsx" TargetMode="External"/><Relationship Id="rId1" Type="http://schemas.openxmlformats.org/officeDocument/2006/relationships/externalLinkPath" Target="/Projects/70119xxx/70119571%20-%20Davidstow%20Dairy%20-%20Permit%20Variation%20-%20Baseline%20Noise%20Survey%20and%20Asmnt/03%20WIP/Surveys/Subsequent%20Baseline%20Survey/Data%20Analys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s>
    <definedNames>
      <definedName name="dbaverage"/>
      <definedName name="dbsum"/>
    </defined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rvey Key Notes"/>
      <sheetName val="Duo 1"/>
      <sheetName val="Fusion 1"/>
      <sheetName val="Cube 3"/>
      <sheetName val="Cube 2"/>
      <sheetName val="Saputo WPF Weather Station"/>
      <sheetName val="Saputo 15 Min Values"/>
      <sheetName val="Chart1"/>
      <sheetName val="Chart2"/>
      <sheetName val="WSP Weather Station"/>
    </sheetNames>
    <sheetDataSet>
      <sheetData sheetId="0"/>
      <sheetData sheetId="1"/>
      <sheetData sheetId="2"/>
      <sheetData sheetId="3"/>
      <sheetData sheetId="4"/>
      <sheetData sheetId="5"/>
      <sheetData sheetId="6"/>
      <sheetData sheetId="7" refreshError="1"/>
      <sheetData sheetId="8" refreshError="1"/>
      <sheetData sheetId="9">
        <row r="98">
          <cell r="R98">
            <v>0</v>
          </cell>
        </row>
        <row r="99">
          <cell r="R99">
            <v>0</v>
          </cell>
        </row>
        <row r="100">
          <cell r="R100">
            <v>0</v>
          </cell>
        </row>
        <row r="101">
          <cell r="R101">
            <v>0</v>
          </cell>
        </row>
        <row r="102">
          <cell r="R102">
            <v>0</v>
          </cell>
        </row>
        <row r="103">
          <cell r="R103">
            <v>0</v>
          </cell>
        </row>
        <row r="104">
          <cell r="R104">
            <v>0</v>
          </cell>
        </row>
        <row r="105">
          <cell r="R105">
            <v>0</v>
          </cell>
        </row>
        <row r="106">
          <cell r="R106">
            <v>0</v>
          </cell>
        </row>
        <row r="107">
          <cell r="R107">
            <v>0</v>
          </cell>
        </row>
        <row r="108">
          <cell r="R108">
            <v>0</v>
          </cell>
        </row>
        <row r="109">
          <cell r="R109">
            <v>0</v>
          </cell>
        </row>
        <row r="110">
          <cell r="R110">
            <v>0</v>
          </cell>
        </row>
        <row r="111">
          <cell r="R111">
            <v>0</v>
          </cell>
        </row>
        <row r="112">
          <cell r="R112">
            <v>0</v>
          </cell>
        </row>
        <row r="113">
          <cell r="R113">
            <v>0</v>
          </cell>
        </row>
        <row r="114">
          <cell r="R114">
            <v>0</v>
          </cell>
        </row>
        <row r="115">
          <cell r="R115">
            <v>0</v>
          </cell>
        </row>
        <row r="116">
          <cell r="R116">
            <v>0</v>
          </cell>
        </row>
        <row r="117">
          <cell r="R117">
            <v>0</v>
          </cell>
        </row>
        <row r="118">
          <cell r="R118">
            <v>0</v>
          </cell>
        </row>
        <row r="119">
          <cell r="R119">
            <v>0</v>
          </cell>
        </row>
        <row r="120">
          <cell r="R120">
            <v>0</v>
          </cell>
        </row>
        <row r="121">
          <cell r="R121">
            <v>0</v>
          </cell>
        </row>
        <row r="122">
          <cell r="R122">
            <v>0</v>
          </cell>
        </row>
        <row r="123">
          <cell r="R123">
            <v>0</v>
          </cell>
        </row>
        <row r="124">
          <cell r="R124">
            <v>0</v>
          </cell>
        </row>
        <row r="125">
          <cell r="R125">
            <v>0</v>
          </cell>
        </row>
        <row r="126">
          <cell r="R126">
            <v>0</v>
          </cell>
        </row>
        <row r="127">
          <cell r="R127">
            <v>0</v>
          </cell>
        </row>
        <row r="128">
          <cell r="R128">
            <v>0</v>
          </cell>
        </row>
        <row r="129">
          <cell r="R129">
            <v>0</v>
          </cell>
        </row>
        <row r="130">
          <cell r="R130">
            <v>0</v>
          </cell>
        </row>
        <row r="131">
          <cell r="R131">
            <v>0</v>
          </cell>
        </row>
        <row r="132">
          <cell r="R132">
            <v>0</v>
          </cell>
        </row>
        <row r="133">
          <cell r="R133">
            <v>0</v>
          </cell>
        </row>
        <row r="134">
          <cell r="R134">
            <v>0</v>
          </cell>
        </row>
        <row r="135">
          <cell r="R135">
            <v>0</v>
          </cell>
        </row>
        <row r="136">
          <cell r="R136">
            <v>0</v>
          </cell>
        </row>
        <row r="137">
          <cell r="R137">
            <v>0.25</v>
          </cell>
        </row>
        <row r="138">
          <cell r="R138">
            <v>0</v>
          </cell>
        </row>
        <row r="139">
          <cell r="R139">
            <v>0</v>
          </cell>
        </row>
        <row r="140">
          <cell r="R140">
            <v>0</v>
          </cell>
        </row>
        <row r="141">
          <cell r="R141">
            <v>0</v>
          </cell>
        </row>
        <row r="142">
          <cell r="R142">
            <v>0</v>
          </cell>
        </row>
        <row r="143">
          <cell r="R143">
            <v>0</v>
          </cell>
        </row>
        <row r="144">
          <cell r="R144">
            <v>0</v>
          </cell>
        </row>
        <row r="145">
          <cell r="R145">
            <v>0</v>
          </cell>
        </row>
        <row r="146">
          <cell r="R146">
            <v>0</v>
          </cell>
        </row>
        <row r="147">
          <cell r="R147">
            <v>0</v>
          </cell>
        </row>
        <row r="148">
          <cell r="R148">
            <v>0</v>
          </cell>
        </row>
        <row r="149">
          <cell r="R149">
            <v>0</v>
          </cell>
        </row>
        <row r="150">
          <cell r="R150">
            <v>0</v>
          </cell>
        </row>
        <row r="151">
          <cell r="R151">
            <v>0</v>
          </cell>
        </row>
        <row r="152">
          <cell r="R152">
            <v>0</v>
          </cell>
        </row>
        <row r="153">
          <cell r="R153">
            <v>0</v>
          </cell>
        </row>
        <row r="154">
          <cell r="R154">
            <v>0</v>
          </cell>
        </row>
        <row r="155">
          <cell r="R155">
            <v>0</v>
          </cell>
        </row>
        <row r="156">
          <cell r="R156">
            <v>0.76</v>
          </cell>
        </row>
        <row r="157">
          <cell r="R157">
            <v>0</v>
          </cell>
        </row>
        <row r="158">
          <cell r="R158">
            <v>0</v>
          </cell>
        </row>
        <row r="159">
          <cell r="R159">
            <v>0</v>
          </cell>
        </row>
        <row r="160">
          <cell r="R160">
            <v>0</v>
          </cell>
        </row>
        <row r="161">
          <cell r="R161">
            <v>0</v>
          </cell>
        </row>
        <row r="162">
          <cell r="R162">
            <v>0</v>
          </cell>
        </row>
        <row r="163">
          <cell r="R163">
            <v>0</v>
          </cell>
        </row>
        <row r="164">
          <cell r="R164">
            <v>0.25</v>
          </cell>
        </row>
        <row r="165">
          <cell r="R165">
            <v>0</v>
          </cell>
        </row>
        <row r="166">
          <cell r="R166">
            <v>0</v>
          </cell>
        </row>
        <row r="167">
          <cell r="R167">
            <v>0</v>
          </cell>
        </row>
        <row r="168">
          <cell r="R168">
            <v>0</v>
          </cell>
        </row>
        <row r="169">
          <cell r="R169">
            <v>0</v>
          </cell>
        </row>
        <row r="170">
          <cell r="R170">
            <v>0.25</v>
          </cell>
        </row>
        <row r="171">
          <cell r="R171">
            <v>0</v>
          </cell>
        </row>
        <row r="172">
          <cell r="R172">
            <v>0</v>
          </cell>
        </row>
        <row r="173">
          <cell r="R173">
            <v>0</v>
          </cell>
        </row>
        <row r="174">
          <cell r="R174">
            <v>0</v>
          </cell>
        </row>
        <row r="175">
          <cell r="R175">
            <v>0</v>
          </cell>
        </row>
        <row r="176">
          <cell r="R176">
            <v>0</v>
          </cell>
        </row>
        <row r="177">
          <cell r="R177">
            <v>0</v>
          </cell>
        </row>
        <row r="178">
          <cell r="R178">
            <v>0</v>
          </cell>
        </row>
        <row r="179">
          <cell r="R179">
            <v>0</v>
          </cell>
        </row>
        <row r="180">
          <cell r="R180">
            <v>0</v>
          </cell>
        </row>
        <row r="181">
          <cell r="R181">
            <v>0</v>
          </cell>
        </row>
        <row r="182">
          <cell r="R182">
            <v>0</v>
          </cell>
        </row>
        <row r="183">
          <cell r="R183">
            <v>0</v>
          </cell>
        </row>
        <row r="184">
          <cell r="R184">
            <v>0</v>
          </cell>
        </row>
        <row r="185">
          <cell r="R185">
            <v>0</v>
          </cell>
        </row>
        <row r="186">
          <cell r="R186">
            <v>0</v>
          </cell>
        </row>
        <row r="187">
          <cell r="R187">
            <v>0</v>
          </cell>
        </row>
        <row r="188">
          <cell r="R188">
            <v>0</v>
          </cell>
        </row>
        <row r="189">
          <cell r="R189">
            <v>0</v>
          </cell>
        </row>
        <row r="190">
          <cell r="R190">
            <v>0</v>
          </cell>
        </row>
        <row r="191">
          <cell r="R191">
            <v>0</v>
          </cell>
        </row>
        <row r="192">
          <cell r="R192">
            <v>0</v>
          </cell>
        </row>
        <row r="193">
          <cell r="R193">
            <v>0</v>
          </cell>
        </row>
        <row r="194">
          <cell r="R194">
            <v>0</v>
          </cell>
        </row>
        <row r="195">
          <cell r="R195">
            <v>0</v>
          </cell>
        </row>
        <row r="196">
          <cell r="R196">
            <v>0</v>
          </cell>
        </row>
        <row r="197">
          <cell r="R197">
            <v>0</v>
          </cell>
        </row>
        <row r="198">
          <cell r="R198">
            <v>0</v>
          </cell>
        </row>
        <row r="199">
          <cell r="R199">
            <v>0</v>
          </cell>
        </row>
        <row r="200">
          <cell r="R200">
            <v>0</v>
          </cell>
        </row>
        <row r="201">
          <cell r="R201">
            <v>0</v>
          </cell>
        </row>
        <row r="202">
          <cell r="R202">
            <v>0</v>
          </cell>
        </row>
        <row r="203">
          <cell r="R203">
            <v>0</v>
          </cell>
        </row>
        <row r="204">
          <cell r="R204">
            <v>0</v>
          </cell>
        </row>
        <row r="205">
          <cell r="R205">
            <v>0</v>
          </cell>
        </row>
        <row r="206">
          <cell r="R206">
            <v>0</v>
          </cell>
        </row>
        <row r="207">
          <cell r="R207">
            <v>0</v>
          </cell>
        </row>
        <row r="208">
          <cell r="R208">
            <v>0</v>
          </cell>
        </row>
        <row r="209">
          <cell r="R209">
            <v>0</v>
          </cell>
        </row>
        <row r="210">
          <cell r="R210">
            <v>0</v>
          </cell>
        </row>
        <row r="211">
          <cell r="R211">
            <v>0</v>
          </cell>
        </row>
        <row r="212">
          <cell r="R212">
            <v>0</v>
          </cell>
        </row>
        <row r="213">
          <cell r="R213">
            <v>0</v>
          </cell>
        </row>
        <row r="214">
          <cell r="R214">
            <v>0</v>
          </cell>
        </row>
        <row r="215">
          <cell r="R215">
            <v>0</v>
          </cell>
        </row>
        <row r="216">
          <cell r="R216">
            <v>0</v>
          </cell>
        </row>
        <row r="217">
          <cell r="R217">
            <v>0</v>
          </cell>
        </row>
        <row r="218">
          <cell r="R218">
            <v>0</v>
          </cell>
        </row>
        <row r="219">
          <cell r="R219">
            <v>0</v>
          </cell>
        </row>
        <row r="220">
          <cell r="R220">
            <v>0</v>
          </cell>
        </row>
        <row r="221">
          <cell r="R221">
            <v>0</v>
          </cell>
        </row>
        <row r="222">
          <cell r="R222">
            <v>0</v>
          </cell>
        </row>
        <row r="223">
          <cell r="R223">
            <v>0</v>
          </cell>
        </row>
        <row r="224">
          <cell r="R224">
            <v>0</v>
          </cell>
        </row>
        <row r="225">
          <cell r="R225">
            <v>0</v>
          </cell>
        </row>
        <row r="226">
          <cell r="R226">
            <v>0</v>
          </cell>
        </row>
        <row r="227">
          <cell r="R227">
            <v>0</v>
          </cell>
        </row>
        <row r="228">
          <cell r="R228">
            <v>0</v>
          </cell>
        </row>
        <row r="229">
          <cell r="R229">
            <v>0</v>
          </cell>
        </row>
        <row r="230">
          <cell r="R230">
            <v>0</v>
          </cell>
        </row>
        <row r="231">
          <cell r="R231">
            <v>0</v>
          </cell>
        </row>
        <row r="232">
          <cell r="R232">
            <v>0</v>
          </cell>
        </row>
        <row r="233">
          <cell r="R233">
            <v>0</v>
          </cell>
        </row>
        <row r="234">
          <cell r="R234">
            <v>0</v>
          </cell>
        </row>
        <row r="235">
          <cell r="R235">
            <v>0</v>
          </cell>
        </row>
        <row r="236">
          <cell r="R236">
            <v>0</v>
          </cell>
        </row>
        <row r="237">
          <cell r="R237">
            <v>0</v>
          </cell>
        </row>
        <row r="238">
          <cell r="R238">
            <v>0</v>
          </cell>
        </row>
        <row r="239">
          <cell r="R239">
            <v>0</v>
          </cell>
        </row>
        <row r="240">
          <cell r="R240">
            <v>0</v>
          </cell>
        </row>
        <row r="241">
          <cell r="R241">
            <v>0</v>
          </cell>
        </row>
        <row r="242">
          <cell r="R242">
            <v>0</v>
          </cell>
        </row>
        <row r="243">
          <cell r="R243">
            <v>0</v>
          </cell>
        </row>
        <row r="244">
          <cell r="R244">
            <v>0</v>
          </cell>
        </row>
        <row r="245">
          <cell r="R245">
            <v>0</v>
          </cell>
        </row>
        <row r="246">
          <cell r="R246">
            <v>0</v>
          </cell>
        </row>
        <row r="247">
          <cell r="R247">
            <v>0</v>
          </cell>
        </row>
        <row r="248">
          <cell r="R248">
            <v>0</v>
          </cell>
        </row>
        <row r="249">
          <cell r="R249">
            <v>0</v>
          </cell>
        </row>
        <row r="250">
          <cell r="R250">
            <v>0</v>
          </cell>
        </row>
        <row r="251">
          <cell r="R251">
            <v>0</v>
          </cell>
        </row>
        <row r="252">
          <cell r="R252">
            <v>0</v>
          </cell>
        </row>
        <row r="253">
          <cell r="R253">
            <v>0</v>
          </cell>
        </row>
        <row r="254">
          <cell r="R254">
            <v>0</v>
          </cell>
        </row>
        <row r="255">
          <cell r="R255">
            <v>0</v>
          </cell>
        </row>
        <row r="256">
          <cell r="R256">
            <v>0</v>
          </cell>
        </row>
        <row r="257">
          <cell r="R257">
            <v>0</v>
          </cell>
        </row>
        <row r="258">
          <cell r="R258">
            <v>3.56</v>
          </cell>
        </row>
        <row r="259">
          <cell r="R259">
            <v>1.78</v>
          </cell>
        </row>
        <row r="260">
          <cell r="R260">
            <v>0.51</v>
          </cell>
        </row>
        <row r="261">
          <cell r="R261">
            <v>0.25</v>
          </cell>
        </row>
        <row r="262">
          <cell r="R262">
            <v>1.78</v>
          </cell>
        </row>
        <row r="263">
          <cell r="R263">
            <v>1.02</v>
          </cell>
        </row>
        <row r="264">
          <cell r="R264">
            <v>0.76</v>
          </cell>
        </row>
        <row r="265">
          <cell r="R265">
            <v>0.51</v>
          </cell>
        </row>
        <row r="266">
          <cell r="R266">
            <v>0</v>
          </cell>
        </row>
        <row r="267">
          <cell r="R267">
            <v>0</v>
          </cell>
        </row>
        <row r="268">
          <cell r="R268">
            <v>0</v>
          </cell>
        </row>
        <row r="269">
          <cell r="R269">
            <v>0</v>
          </cell>
        </row>
        <row r="270">
          <cell r="R270">
            <v>0</v>
          </cell>
        </row>
        <row r="271">
          <cell r="R271">
            <v>0</v>
          </cell>
        </row>
        <row r="272">
          <cell r="R272">
            <v>0</v>
          </cell>
        </row>
        <row r="273">
          <cell r="R273">
            <v>0.51</v>
          </cell>
        </row>
        <row r="274">
          <cell r="R274">
            <v>0</v>
          </cell>
        </row>
        <row r="275">
          <cell r="R275">
            <v>0.25</v>
          </cell>
        </row>
        <row r="276">
          <cell r="R276">
            <v>0</v>
          </cell>
        </row>
        <row r="277">
          <cell r="R277">
            <v>0</v>
          </cell>
        </row>
        <row r="278">
          <cell r="R278">
            <v>0</v>
          </cell>
        </row>
        <row r="279">
          <cell r="R279">
            <v>0</v>
          </cell>
        </row>
        <row r="280">
          <cell r="R280">
            <v>0</v>
          </cell>
        </row>
        <row r="281">
          <cell r="R281">
            <v>0</v>
          </cell>
        </row>
        <row r="282">
          <cell r="R282">
            <v>0</v>
          </cell>
        </row>
        <row r="283">
          <cell r="R283">
            <v>0</v>
          </cell>
        </row>
        <row r="284">
          <cell r="R284">
            <v>0</v>
          </cell>
        </row>
        <row r="285">
          <cell r="R285">
            <v>0</v>
          </cell>
        </row>
        <row r="286">
          <cell r="R286">
            <v>0</v>
          </cell>
        </row>
        <row r="287">
          <cell r="R287">
            <v>0</v>
          </cell>
        </row>
        <row r="288">
          <cell r="R288">
            <v>0</v>
          </cell>
        </row>
        <row r="289">
          <cell r="R289">
            <v>0</v>
          </cell>
        </row>
        <row r="290">
          <cell r="R290">
            <v>0</v>
          </cell>
        </row>
        <row r="291">
          <cell r="R291">
            <v>0</v>
          </cell>
        </row>
        <row r="292">
          <cell r="R292">
            <v>0</v>
          </cell>
        </row>
        <row r="293">
          <cell r="R293">
            <v>0</v>
          </cell>
        </row>
        <row r="294">
          <cell r="R294">
            <v>0</v>
          </cell>
        </row>
        <row r="295">
          <cell r="R295">
            <v>0</v>
          </cell>
        </row>
        <row r="296">
          <cell r="R296">
            <v>0</v>
          </cell>
        </row>
        <row r="297">
          <cell r="R297">
            <v>0</v>
          </cell>
        </row>
        <row r="298">
          <cell r="R298">
            <v>0</v>
          </cell>
        </row>
        <row r="299">
          <cell r="R299">
            <v>0</v>
          </cell>
        </row>
        <row r="300">
          <cell r="R300">
            <v>0</v>
          </cell>
        </row>
        <row r="301">
          <cell r="R301">
            <v>0</v>
          </cell>
        </row>
        <row r="302">
          <cell r="R302">
            <v>0</v>
          </cell>
        </row>
        <row r="303">
          <cell r="R303">
            <v>0</v>
          </cell>
        </row>
        <row r="304">
          <cell r="R304">
            <v>0</v>
          </cell>
        </row>
        <row r="305">
          <cell r="R305">
            <v>0</v>
          </cell>
        </row>
        <row r="306">
          <cell r="R306">
            <v>0</v>
          </cell>
        </row>
        <row r="307">
          <cell r="R307">
            <v>0</v>
          </cell>
        </row>
        <row r="308">
          <cell r="R308">
            <v>0</v>
          </cell>
        </row>
        <row r="309">
          <cell r="R309">
            <v>0</v>
          </cell>
        </row>
        <row r="310">
          <cell r="R310">
            <v>0</v>
          </cell>
        </row>
        <row r="311">
          <cell r="R311">
            <v>0</v>
          </cell>
        </row>
        <row r="312">
          <cell r="R312">
            <v>0</v>
          </cell>
        </row>
        <row r="313">
          <cell r="R313">
            <v>0</v>
          </cell>
        </row>
        <row r="314">
          <cell r="R314">
            <v>0</v>
          </cell>
        </row>
        <row r="315">
          <cell r="R315">
            <v>0</v>
          </cell>
        </row>
        <row r="316">
          <cell r="R316">
            <v>0</v>
          </cell>
        </row>
        <row r="317">
          <cell r="R317">
            <v>0</v>
          </cell>
        </row>
        <row r="318">
          <cell r="R318">
            <v>0</v>
          </cell>
        </row>
        <row r="319">
          <cell r="R319">
            <v>0</v>
          </cell>
        </row>
        <row r="320">
          <cell r="R320">
            <v>0</v>
          </cell>
        </row>
        <row r="321">
          <cell r="R321">
            <v>0</v>
          </cell>
        </row>
        <row r="322">
          <cell r="R322">
            <v>0</v>
          </cell>
        </row>
        <row r="323">
          <cell r="R323">
            <v>0</v>
          </cell>
        </row>
        <row r="324">
          <cell r="R324">
            <v>0</v>
          </cell>
        </row>
        <row r="325">
          <cell r="R325">
            <v>0</v>
          </cell>
        </row>
        <row r="326">
          <cell r="R326">
            <v>0</v>
          </cell>
        </row>
        <row r="327">
          <cell r="R327">
            <v>0</v>
          </cell>
        </row>
        <row r="328">
          <cell r="R328">
            <v>0</v>
          </cell>
        </row>
        <row r="329">
          <cell r="R329">
            <v>0</v>
          </cell>
        </row>
        <row r="330">
          <cell r="R330">
            <v>0</v>
          </cell>
        </row>
        <row r="331">
          <cell r="R331">
            <v>0</v>
          </cell>
        </row>
        <row r="332">
          <cell r="R332">
            <v>0</v>
          </cell>
        </row>
        <row r="333">
          <cell r="R333">
            <v>0</v>
          </cell>
        </row>
        <row r="334">
          <cell r="R334">
            <v>0</v>
          </cell>
        </row>
        <row r="335">
          <cell r="R335">
            <v>0</v>
          </cell>
        </row>
        <row r="336">
          <cell r="R336">
            <v>0</v>
          </cell>
        </row>
        <row r="337">
          <cell r="R337">
            <v>0</v>
          </cell>
        </row>
        <row r="338">
          <cell r="R338">
            <v>0</v>
          </cell>
        </row>
        <row r="339">
          <cell r="R339">
            <v>0</v>
          </cell>
        </row>
        <row r="340">
          <cell r="R340">
            <v>0</v>
          </cell>
        </row>
        <row r="341">
          <cell r="R341">
            <v>0</v>
          </cell>
        </row>
        <row r="342">
          <cell r="R342">
            <v>0</v>
          </cell>
        </row>
        <row r="343">
          <cell r="R343">
            <v>0</v>
          </cell>
        </row>
        <row r="344">
          <cell r="R344">
            <v>0</v>
          </cell>
        </row>
        <row r="345">
          <cell r="R345">
            <v>0</v>
          </cell>
        </row>
        <row r="346">
          <cell r="R346">
            <v>0</v>
          </cell>
        </row>
        <row r="347">
          <cell r="R347">
            <v>0</v>
          </cell>
        </row>
        <row r="348">
          <cell r="R348">
            <v>0</v>
          </cell>
        </row>
        <row r="349">
          <cell r="R349">
            <v>0</v>
          </cell>
        </row>
        <row r="350">
          <cell r="R350">
            <v>0</v>
          </cell>
        </row>
        <row r="351">
          <cell r="R351">
            <v>0</v>
          </cell>
        </row>
        <row r="352">
          <cell r="R352">
            <v>0</v>
          </cell>
        </row>
        <row r="353">
          <cell r="R353">
            <v>0</v>
          </cell>
        </row>
        <row r="354">
          <cell r="R354">
            <v>0</v>
          </cell>
        </row>
        <row r="355">
          <cell r="R355">
            <v>0</v>
          </cell>
        </row>
        <row r="356">
          <cell r="R356">
            <v>0</v>
          </cell>
        </row>
        <row r="357">
          <cell r="R357">
            <v>0</v>
          </cell>
        </row>
        <row r="358">
          <cell r="R358">
            <v>0</v>
          </cell>
        </row>
        <row r="359">
          <cell r="R359">
            <v>0</v>
          </cell>
        </row>
        <row r="360">
          <cell r="R360">
            <v>0</v>
          </cell>
        </row>
        <row r="361">
          <cell r="R361">
            <v>0</v>
          </cell>
        </row>
        <row r="362">
          <cell r="R362">
            <v>0</v>
          </cell>
        </row>
        <row r="363">
          <cell r="R363">
            <v>0</v>
          </cell>
        </row>
        <row r="364">
          <cell r="R364">
            <v>0</v>
          </cell>
        </row>
        <row r="365">
          <cell r="R365">
            <v>0</v>
          </cell>
        </row>
        <row r="366">
          <cell r="R366">
            <v>0</v>
          </cell>
        </row>
        <row r="367">
          <cell r="R367">
            <v>0</v>
          </cell>
        </row>
        <row r="368">
          <cell r="R368">
            <v>0</v>
          </cell>
        </row>
        <row r="369">
          <cell r="R369">
            <v>0</v>
          </cell>
        </row>
        <row r="370">
          <cell r="R370">
            <v>0</v>
          </cell>
        </row>
        <row r="371">
          <cell r="R371">
            <v>0</v>
          </cell>
        </row>
        <row r="372">
          <cell r="R372">
            <v>0</v>
          </cell>
        </row>
        <row r="373">
          <cell r="R373">
            <v>0</v>
          </cell>
        </row>
        <row r="374">
          <cell r="R374">
            <v>0</v>
          </cell>
        </row>
        <row r="375">
          <cell r="R375">
            <v>0</v>
          </cell>
        </row>
        <row r="376">
          <cell r="R376">
            <v>0</v>
          </cell>
        </row>
        <row r="377">
          <cell r="R377">
            <v>0</v>
          </cell>
        </row>
        <row r="378">
          <cell r="R378">
            <v>0</v>
          </cell>
        </row>
        <row r="379">
          <cell r="R379">
            <v>0</v>
          </cell>
        </row>
        <row r="380">
          <cell r="R380">
            <v>0</v>
          </cell>
        </row>
        <row r="381">
          <cell r="R381">
            <v>0</v>
          </cell>
        </row>
        <row r="382">
          <cell r="R382">
            <v>0</v>
          </cell>
        </row>
        <row r="383">
          <cell r="R383">
            <v>0</v>
          </cell>
        </row>
        <row r="384">
          <cell r="R384">
            <v>0</v>
          </cell>
        </row>
        <row r="385">
          <cell r="R385">
            <v>0</v>
          </cell>
        </row>
        <row r="386">
          <cell r="R386">
            <v>0</v>
          </cell>
        </row>
        <row r="387">
          <cell r="R387">
            <v>0</v>
          </cell>
        </row>
        <row r="388">
          <cell r="R388">
            <v>0</v>
          </cell>
        </row>
        <row r="389">
          <cell r="R389">
            <v>0</v>
          </cell>
        </row>
        <row r="390">
          <cell r="R390">
            <v>0</v>
          </cell>
        </row>
        <row r="391">
          <cell r="R391">
            <v>0</v>
          </cell>
        </row>
        <row r="392">
          <cell r="R392">
            <v>0</v>
          </cell>
        </row>
        <row r="393">
          <cell r="R393">
            <v>0</v>
          </cell>
        </row>
        <row r="394">
          <cell r="R394">
            <v>0</v>
          </cell>
        </row>
        <row r="395">
          <cell r="R395">
            <v>0</v>
          </cell>
        </row>
        <row r="396">
          <cell r="R396">
            <v>0</v>
          </cell>
        </row>
        <row r="397">
          <cell r="R397">
            <v>0</v>
          </cell>
        </row>
        <row r="398">
          <cell r="R398">
            <v>0</v>
          </cell>
        </row>
        <row r="399">
          <cell r="R399">
            <v>0</v>
          </cell>
        </row>
        <row r="400">
          <cell r="R400">
            <v>0</v>
          </cell>
        </row>
        <row r="401">
          <cell r="R401">
            <v>0</v>
          </cell>
        </row>
        <row r="402">
          <cell r="R402">
            <v>0</v>
          </cell>
        </row>
        <row r="403">
          <cell r="R403">
            <v>0</v>
          </cell>
        </row>
        <row r="404">
          <cell r="R404">
            <v>0</v>
          </cell>
        </row>
        <row r="405">
          <cell r="R405">
            <v>0</v>
          </cell>
        </row>
        <row r="406">
          <cell r="R406">
            <v>0</v>
          </cell>
        </row>
        <row r="407">
          <cell r="R407">
            <v>0</v>
          </cell>
        </row>
        <row r="408">
          <cell r="R408">
            <v>0</v>
          </cell>
        </row>
        <row r="409">
          <cell r="R409">
            <v>0</v>
          </cell>
        </row>
        <row r="410">
          <cell r="R410">
            <v>0</v>
          </cell>
        </row>
        <row r="411">
          <cell r="R411">
            <v>0</v>
          </cell>
        </row>
        <row r="412">
          <cell r="R412">
            <v>0</v>
          </cell>
        </row>
        <row r="413">
          <cell r="R413">
            <v>0</v>
          </cell>
        </row>
        <row r="414">
          <cell r="R414">
            <v>0</v>
          </cell>
        </row>
        <row r="415">
          <cell r="R415">
            <v>0</v>
          </cell>
        </row>
        <row r="416">
          <cell r="R416">
            <v>0</v>
          </cell>
        </row>
        <row r="417">
          <cell r="R417">
            <v>0</v>
          </cell>
        </row>
        <row r="418">
          <cell r="R418">
            <v>0</v>
          </cell>
        </row>
        <row r="419">
          <cell r="R419">
            <v>0</v>
          </cell>
        </row>
        <row r="420">
          <cell r="R420">
            <v>0</v>
          </cell>
        </row>
        <row r="421">
          <cell r="R421">
            <v>0</v>
          </cell>
        </row>
        <row r="422">
          <cell r="R422">
            <v>0</v>
          </cell>
        </row>
        <row r="423">
          <cell r="R423">
            <v>0</v>
          </cell>
        </row>
        <row r="424">
          <cell r="R424">
            <v>0</v>
          </cell>
        </row>
        <row r="425">
          <cell r="R425">
            <v>0</v>
          </cell>
        </row>
        <row r="426">
          <cell r="R426">
            <v>0</v>
          </cell>
        </row>
        <row r="427">
          <cell r="R427">
            <v>0</v>
          </cell>
        </row>
        <row r="428">
          <cell r="R428">
            <v>0</v>
          </cell>
        </row>
        <row r="429">
          <cell r="R429">
            <v>0</v>
          </cell>
        </row>
        <row r="430">
          <cell r="R430">
            <v>0</v>
          </cell>
        </row>
        <row r="431">
          <cell r="R431">
            <v>0</v>
          </cell>
        </row>
        <row r="432">
          <cell r="R432">
            <v>0</v>
          </cell>
        </row>
        <row r="433">
          <cell r="R433">
            <v>0</v>
          </cell>
        </row>
        <row r="434">
          <cell r="R434">
            <v>0</v>
          </cell>
        </row>
        <row r="435">
          <cell r="R435">
            <v>0</v>
          </cell>
        </row>
        <row r="436">
          <cell r="R436">
            <v>0</v>
          </cell>
        </row>
        <row r="437">
          <cell r="R437">
            <v>0</v>
          </cell>
        </row>
        <row r="438">
          <cell r="R438">
            <v>0</v>
          </cell>
        </row>
        <row r="439">
          <cell r="R439">
            <v>0</v>
          </cell>
        </row>
        <row r="440">
          <cell r="R440">
            <v>0</v>
          </cell>
        </row>
        <row r="441">
          <cell r="R441">
            <v>0</v>
          </cell>
        </row>
        <row r="442">
          <cell r="R442">
            <v>0</v>
          </cell>
        </row>
        <row r="443">
          <cell r="R443">
            <v>0</v>
          </cell>
        </row>
        <row r="444">
          <cell r="R444">
            <v>0</v>
          </cell>
        </row>
        <row r="445">
          <cell r="R445">
            <v>0</v>
          </cell>
        </row>
        <row r="446">
          <cell r="R446">
            <v>0</v>
          </cell>
        </row>
        <row r="447">
          <cell r="R447">
            <v>0</v>
          </cell>
        </row>
        <row r="448">
          <cell r="R448">
            <v>0</v>
          </cell>
        </row>
        <row r="449">
          <cell r="R449">
            <v>0</v>
          </cell>
        </row>
        <row r="450">
          <cell r="R450">
            <v>0</v>
          </cell>
        </row>
        <row r="451">
          <cell r="R451">
            <v>0</v>
          </cell>
        </row>
        <row r="452">
          <cell r="R452">
            <v>0</v>
          </cell>
        </row>
        <row r="453">
          <cell r="R453">
            <v>0</v>
          </cell>
        </row>
        <row r="454">
          <cell r="R454">
            <v>0</v>
          </cell>
        </row>
        <row r="455">
          <cell r="R455">
            <v>0</v>
          </cell>
        </row>
        <row r="456">
          <cell r="R456">
            <v>0</v>
          </cell>
        </row>
        <row r="457">
          <cell r="R457">
            <v>0</v>
          </cell>
        </row>
        <row r="458">
          <cell r="R458">
            <v>0</v>
          </cell>
        </row>
        <row r="459">
          <cell r="R459">
            <v>0</v>
          </cell>
        </row>
        <row r="460">
          <cell r="R460">
            <v>0</v>
          </cell>
        </row>
        <row r="461">
          <cell r="R461">
            <v>0</v>
          </cell>
        </row>
        <row r="462">
          <cell r="R462">
            <v>0</v>
          </cell>
        </row>
        <row r="463">
          <cell r="R463">
            <v>0</v>
          </cell>
        </row>
        <row r="464">
          <cell r="R464">
            <v>0</v>
          </cell>
        </row>
        <row r="465">
          <cell r="R465">
            <v>0</v>
          </cell>
        </row>
        <row r="466">
          <cell r="R466">
            <v>0</v>
          </cell>
        </row>
        <row r="467">
          <cell r="R467">
            <v>0</v>
          </cell>
        </row>
        <row r="468">
          <cell r="R468">
            <v>0</v>
          </cell>
        </row>
        <row r="469">
          <cell r="R469">
            <v>0</v>
          </cell>
        </row>
        <row r="470">
          <cell r="R470">
            <v>0</v>
          </cell>
        </row>
        <row r="471">
          <cell r="R471">
            <v>0</v>
          </cell>
        </row>
        <row r="472">
          <cell r="R472">
            <v>0</v>
          </cell>
        </row>
        <row r="473">
          <cell r="R473">
            <v>0</v>
          </cell>
        </row>
        <row r="474">
          <cell r="R474">
            <v>0</v>
          </cell>
        </row>
        <row r="475">
          <cell r="R475">
            <v>0</v>
          </cell>
        </row>
        <row r="476">
          <cell r="R476">
            <v>0</v>
          </cell>
        </row>
        <row r="477">
          <cell r="R477">
            <v>0</v>
          </cell>
        </row>
        <row r="478">
          <cell r="R478">
            <v>0</v>
          </cell>
        </row>
        <row r="479">
          <cell r="R479">
            <v>0</v>
          </cell>
        </row>
        <row r="480">
          <cell r="R480">
            <v>0</v>
          </cell>
        </row>
        <row r="481">
          <cell r="R481">
            <v>0</v>
          </cell>
        </row>
        <row r="482">
          <cell r="R482">
            <v>0</v>
          </cell>
        </row>
        <row r="483">
          <cell r="R483">
            <v>0</v>
          </cell>
        </row>
        <row r="484">
          <cell r="R484">
            <v>0</v>
          </cell>
        </row>
        <row r="485">
          <cell r="R485">
            <v>0</v>
          </cell>
        </row>
        <row r="486">
          <cell r="R486">
            <v>0</v>
          </cell>
        </row>
        <row r="487">
          <cell r="R487">
            <v>0</v>
          </cell>
        </row>
        <row r="488">
          <cell r="R488">
            <v>0</v>
          </cell>
        </row>
        <row r="489">
          <cell r="R489">
            <v>0</v>
          </cell>
        </row>
        <row r="490">
          <cell r="R490">
            <v>0</v>
          </cell>
        </row>
        <row r="491">
          <cell r="R491">
            <v>0</v>
          </cell>
        </row>
        <row r="492">
          <cell r="R492">
            <v>0</v>
          </cell>
        </row>
        <row r="493">
          <cell r="R493">
            <v>0</v>
          </cell>
        </row>
        <row r="494">
          <cell r="R494">
            <v>0</v>
          </cell>
        </row>
        <row r="495">
          <cell r="R495">
            <v>0</v>
          </cell>
        </row>
        <row r="496">
          <cell r="R496">
            <v>0</v>
          </cell>
        </row>
        <row r="497">
          <cell r="R497">
            <v>0</v>
          </cell>
        </row>
        <row r="498">
          <cell r="R498">
            <v>0</v>
          </cell>
        </row>
        <row r="499">
          <cell r="R499">
            <v>0</v>
          </cell>
        </row>
        <row r="500">
          <cell r="R500">
            <v>0</v>
          </cell>
        </row>
        <row r="501">
          <cell r="R501">
            <v>0</v>
          </cell>
        </row>
        <row r="502">
          <cell r="R502">
            <v>0</v>
          </cell>
        </row>
        <row r="503">
          <cell r="R503">
            <v>0</v>
          </cell>
        </row>
        <row r="504">
          <cell r="R504">
            <v>0</v>
          </cell>
        </row>
        <row r="505">
          <cell r="R505">
            <v>0</v>
          </cell>
        </row>
        <row r="506">
          <cell r="R506">
            <v>0</v>
          </cell>
        </row>
        <row r="507">
          <cell r="R507">
            <v>0</v>
          </cell>
        </row>
        <row r="508">
          <cell r="R508">
            <v>0</v>
          </cell>
        </row>
        <row r="509">
          <cell r="R509">
            <v>0</v>
          </cell>
        </row>
        <row r="510">
          <cell r="R510">
            <v>0</v>
          </cell>
        </row>
        <row r="511">
          <cell r="R511">
            <v>0</v>
          </cell>
        </row>
        <row r="512">
          <cell r="R512">
            <v>0</v>
          </cell>
        </row>
        <row r="513">
          <cell r="R513">
            <v>0</v>
          </cell>
        </row>
        <row r="514">
          <cell r="R514">
            <v>0</v>
          </cell>
        </row>
        <row r="515">
          <cell r="R515">
            <v>0</v>
          </cell>
        </row>
        <row r="516">
          <cell r="R516">
            <v>0</v>
          </cell>
        </row>
        <row r="517">
          <cell r="R517">
            <v>0</v>
          </cell>
        </row>
        <row r="518">
          <cell r="R518">
            <v>0</v>
          </cell>
        </row>
        <row r="519">
          <cell r="R519">
            <v>0</v>
          </cell>
        </row>
        <row r="520">
          <cell r="R520">
            <v>0</v>
          </cell>
        </row>
        <row r="521">
          <cell r="R521">
            <v>0</v>
          </cell>
        </row>
        <row r="522">
          <cell r="R522">
            <v>0</v>
          </cell>
        </row>
        <row r="523">
          <cell r="R523">
            <v>0</v>
          </cell>
        </row>
        <row r="524">
          <cell r="R524">
            <v>0</v>
          </cell>
        </row>
        <row r="525">
          <cell r="R525">
            <v>0</v>
          </cell>
        </row>
        <row r="526">
          <cell r="R526">
            <v>0</v>
          </cell>
        </row>
        <row r="527">
          <cell r="R527">
            <v>0</v>
          </cell>
        </row>
        <row r="528">
          <cell r="R528">
            <v>0</v>
          </cell>
        </row>
        <row r="529">
          <cell r="R529">
            <v>0</v>
          </cell>
        </row>
        <row r="530">
          <cell r="R530">
            <v>0</v>
          </cell>
        </row>
        <row r="531">
          <cell r="R531">
            <v>0</v>
          </cell>
        </row>
        <row r="532">
          <cell r="R532">
            <v>0</v>
          </cell>
        </row>
        <row r="533">
          <cell r="R533">
            <v>0</v>
          </cell>
        </row>
        <row r="534">
          <cell r="R534">
            <v>0</v>
          </cell>
        </row>
        <row r="535">
          <cell r="R535">
            <v>0</v>
          </cell>
        </row>
        <row r="536">
          <cell r="R536">
            <v>0</v>
          </cell>
        </row>
        <row r="537">
          <cell r="R537">
            <v>0</v>
          </cell>
        </row>
        <row r="538">
          <cell r="R538">
            <v>0</v>
          </cell>
        </row>
        <row r="539">
          <cell r="R539">
            <v>0</v>
          </cell>
        </row>
        <row r="540">
          <cell r="R540">
            <v>0</v>
          </cell>
        </row>
        <row r="541">
          <cell r="R541">
            <v>0</v>
          </cell>
        </row>
        <row r="542">
          <cell r="R542">
            <v>0</v>
          </cell>
        </row>
        <row r="543">
          <cell r="R543">
            <v>0</v>
          </cell>
        </row>
        <row r="544">
          <cell r="R544">
            <v>0</v>
          </cell>
        </row>
        <row r="545">
          <cell r="R545">
            <v>0</v>
          </cell>
        </row>
        <row r="546">
          <cell r="R546">
            <v>0</v>
          </cell>
        </row>
        <row r="547">
          <cell r="R547">
            <v>0</v>
          </cell>
        </row>
        <row r="548">
          <cell r="R548">
            <v>0</v>
          </cell>
        </row>
        <row r="549">
          <cell r="R549">
            <v>0</v>
          </cell>
        </row>
        <row r="550">
          <cell r="R550">
            <v>0</v>
          </cell>
        </row>
        <row r="551">
          <cell r="R551">
            <v>0</v>
          </cell>
        </row>
        <row r="552">
          <cell r="R552">
            <v>0</v>
          </cell>
        </row>
        <row r="553">
          <cell r="R553">
            <v>0</v>
          </cell>
        </row>
        <row r="554">
          <cell r="R554">
            <v>0</v>
          </cell>
        </row>
        <row r="555">
          <cell r="R555">
            <v>0</v>
          </cell>
        </row>
        <row r="556">
          <cell r="R556">
            <v>0</v>
          </cell>
        </row>
        <row r="557">
          <cell r="R557">
            <v>0</v>
          </cell>
        </row>
        <row r="558">
          <cell r="R558">
            <v>0</v>
          </cell>
        </row>
        <row r="559">
          <cell r="R559">
            <v>0</v>
          </cell>
        </row>
        <row r="560">
          <cell r="R560">
            <v>0</v>
          </cell>
        </row>
        <row r="561">
          <cell r="R561">
            <v>0</v>
          </cell>
        </row>
        <row r="562">
          <cell r="R562">
            <v>0</v>
          </cell>
        </row>
        <row r="563">
          <cell r="R563">
            <v>0</v>
          </cell>
        </row>
        <row r="564">
          <cell r="R564">
            <v>0</v>
          </cell>
        </row>
        <row r="565">
          <cell r="R565">
            <v>0</v>
          </cell>
        </row>
        <row r="566">
          <cell r="R566">
            <v>0</v>
          </cell>
        </row>
        <row r="567">
          <cell r="R567">
            <v>0</v>
          </cell>
        </row>
        <row r="568">
          <cell r="R568">
            <v>0</v>
          </cell>
        </row>
        <row r="569">
          <cell r="R569">
            <v>0</v>
          </cell>
        </row>
        <row r="570">
          <cell r="R570">
            <v>0</v>
          </cell>
        </row>
        <row r="571">
          <cell r="R571">
            <v>0</v>
          </cell>
        </row>
        <row r="572">
          <cell r="R572">
            <v>0</v>
          </cell>
        </row>
        <row r="573">
          <cell r="R573">
            <v>0</v>
          </cell>
        </row>
        <row r="574">
          <cell r="R574">
            <v>0</v>
          </cell>
        </row>
        <row r="575">
          <cell r="R575">
            <v>0</v>
          </cell>
        </row>
        <row r="576">
          <cell r="R576">
            <v>0</v>
          </cell>
        </row>
        <row r="577">
          <cell r="R577">
            <v>0</v>
          </cell>
        </row>
        <row r="578">
          <cell r="R578">
            <v>0</v>
          </cell>
        </row>
        <row r="579">
          <cell r="R579">
            <v>0</v>
          </cell>
        </row>
        <row r="580">
          <cell r="R580">
            <v>0</v>
          </cell>
        </row>
        <row r="581">
          <cell r="R581">
            <v>0</v>
          </cell>
        </row>
        <row r="582">
          <cell r="R582">
            <v>0</v>
          </cell>
        </row>
        <row r="583">
          <cell r="R583">
            <v>0</v>
          </cell>
        </row>
        <row r="584">
          <cell r="R584">
            <v>0</v>
          </cell>
        </row>
        <row r="585">
          <cell r="R585">
            <v>0</v>
          </cell>
        </row>
        <row r="586">
          <cell r="R586">
            <v>0</v>
          </cell>
        </row>
        <row r="587">
          <cell r="R587">
            <v>0</v>
          </cell>
        </row>
        <row r="588">
          <cell r="R588">
            <v>0</v>
          </cell>
        </row>
        <row r="589">
          <cell r="R589">
            <v>0</v>
          </cell>
        </row>
        <row r="590">
          <cell r="R590">
            <v>0</v>
          </cell>
        </row>
        <row r="591">
          <cell r="R591">
            <v>0</v>
          </cell>
        </row>
        <row r="592">
          <cell r="R592">
            <v>0</v>
          </cell>
        </row>
        <row r="593">
          <cell r="R593">
            <v>0</v>
          </cell>
        </row>
        <row r="594">
          <cell r="R594">
            <v>0</v>
          </cell>
        </row>
        <row r="595">
          <cell r="R595">
            <v>0</v>
          </cell>
        </row>
        <row r="596">
          <cell r="R596">
            <v>0</v>
          </cell>
        </row>
        <row r="597">
          <cell r="R597">
            <v>0</v>
          </cell>
        </row>
        <row r="598">
          <cell r="R598">
            <v>0</v>
          </cell>
        </row>
        <row r="599">
          <cell r="R599">
            <v>0</v>
          </cell>
        </row>
        <row r="600">
          <cell r="R600">
            <v>0</v>
          </cell>
        </row>
        <row r="601">
          <cell r="R601">
            <v>0</v>
          </cell>
        </row>
        <row r="602">
          <cell r="R602">
            <v>0</v>
          </cell>
        </row>
        <row r="603">
          <cell r="R603">
            <v>0</v>
          </cell>
        </row>
        <row r="604">
          <cell r="R604">
            <v>0</v>
          </cell>
        </row>
        <row r="605">
          <cell r="R605">
            <v>0</v>
          </cell>
        </row>
        <row r="606">
          <cell r="R606">
            <v>0</v>
          </cell>
        </row>
        <row r="607">
          <cell r="R607">
            <v>0</v>
          </cell>
        </row>
        <row r="608">
          <cell r="R608">
            <v>0</v>
          </cell>
        </row>
        <row r="609">
          <cell r="R609">
            <v>0</v>
          </cell>
        </row>
        <row r="610">
          <cell r="R610">
            <v>0</v>
          </cell>
        </row>
        <row r="611">
          <cell r="R611">
            <v>0</v>
          </cell>
        </row>
        <row r="612">
          <cell r="R612">
            <v>0</v>
          </cell>
        </row>
        <row r="613">
          <cell r="R613">
            <v>0</v>
          </cell>
        </row>
        <row r="614">
          <cell r="R614">
            <v>0</v>
          </cell>
        </row>
        <row r="615">
          <cell r="R615">
            <v>0</v>
          </cell>
        </row>
        <row r="616">
          <cell r="R616">
            <v>0</v>
          </cell>
        </row>
        <row r="617">
          <cell r="R617">
            <v>0</v>
          </cell>
        </row>
        <row r="618">
          <cell r="R618">
            <v>0</v>
          </cell>
        </row>
        <row r="619">
          <cell r="R619">
            <v>0</v>
          </cell>
        </row>
        <row r="620">
          <cell r="R620">
            <v>0</v>
          </cell>
        </row>
        <row r="621">
          <cell r="R621">
            <v>0</v>
          </cell>
        </row>
        <row r="622">
          <cell r="R622">
            <v>0</v>
          </cell>
        </row>
        <row r="623">
          <cell r="R623">
            <v>0</v>
          </cell>
        </row>
        <row r="624">
          <cell r="R624">
            <v>0</v>
          </cell>
        </row>
        <row r="625">
          <cell r="R625">
            <v>0</v>
          </cell>
        </row>
        <row r="626">
          <cell r="R626">
            <v>0</v>
          </cell>
        </row>
        <row r="627">
          <cell r="R627">
            <v>0</v>
          </cell>
        </row>
        <row r="628">
          <cell r="R628">
            <v>0</v>
          </cell>
        </row>
        <row r="629">
          <cell r="R629">
            <v>0</v>
          </cell>
        </row>
        <row r="630">
          <cell r="R630">
            <v>0</v>
          </cell>
        </row>
        <row r="631">
          <cell r="R631">
            <v>0</v>
          </cell>
        </row>
        <row r="632">
          <cell r="R632">
            <v>0</v>
          </cell>
        </row>
        <row r="633">
          <cell r="R633">
            <v>0</v>
          </cell>
        </row>
        <row r="634">
          <cell r="R634">
            <v>0</v>
          </cell>
        </row>
        <row r="635">
          <cell r="R635">
            <v>0</v>
          </cell>
        </row>
        <row r="636">
          <cell r="R636">
            <v>0</v>
          </cell>
        </row>
        <row r="637">
          <cell r="R637">
            <v>0</v>
          </cell>
        </row>
        <row r="638">
          <cell r="R638">
            <v>0</v>
          </cell>
        </row>
        <row r="639">
          <cell r="R639">
            <v>0</v>
          </cell>
        </row>
        <row r="640">
          <cell r="R640">
            <v>0</v>
          </cell>
        </row>
        <row r="641">
          <cell r="R641">
            <v>0</v>
          </cell>
        </row>
        <row r="642">
          <cell r="R642">
            <v>0</v>
          </cell>
        </row>
        <row r="643">
          <cell r="R643">
            <v>0</v>
          </cell>
        </row>
        <row r="644">
          <cell r="R644">
            <v>0</v>
          </cell>
        </row>
        <row r="645">
          <cell r="R645">
            <v>0</v>
          </cell>
        </row>
        <row r="646">
          <cell r="R646">
            <v>0</v>
          </cell>
        </row>
        <row r="647">
          <cell r="R647">
            <v>0</v>
          </cell>
        </row>
        <row r="648">
          <cell r="R648">
            <v>0</v>
          </cell>
        </row>
        <row r="649">
          <cell r="R649">
            <v>0</v>
          </cell>
        </row>
        <row r="650">
          <cell r="R650">
            <v>0</v>
          </cell>
        </row>
        <row r="651">
          <cell r="R651">
            <v>0</v>
          </cell>
        </row>
        <row r="652">
          <cell r="R652">
            <v>0</v>
          </cell>
        </row>
        <row r="653">
          <cell r="R653">
            <v>0</v>
          </cell>
        </row>
        <row r="654">
          <cell r="R654">
            <v>0</v>
          </cell>
        </row>
        <row r="655">
          <cell r="R655">
            <v>0</v>
          </cell>
        </row>
        <row r="656">
          <cell r="R656">
            <v>0</v>
          </cell>
        </row>
        <row r="657">
          <cell r="R657">
            <v>0</v>
          </cell>
        </row>
        <row r="658">
          <cell r="R658">
            <v>0</v>
          </cell>
        </row>
        <row r="659">
          <cell r="R659">
            <v>0</v>
          </cell>
        </row>
        <row r="660">
          <cell r="R660">
            <v>0</v>
          </cell>
        </row>
        <row r="661">
          <cell r="R661">
            <v>0</v>
          </cell>
        </row>
        <row r="662">
          <cell r="R662">
            <v>0</v>
          </cell>
        </row>
        <row r="663">
          <cell r="R663">
            <v>0</v>
          </cell>
        </row>
        <row r="664">
          <cell r="R664">
            <v>0</v>
          </cell>
        </row>
        <row r="665">
          <cell r="R665">
            <v>0</v>
          </cell>
        </row>
        <row r="666">
          <cell r="R666">
            <v>0</v>
          </cell>
        </row>
        <row r="667">
          <cell r="R667">
            <v>0</v>
          </cell>
        </row>
        <row r="668">
          <cell r="R668">
            <v>0</v>
          </cell>
        </row>
        <row r="669">
          <cell r="R669">
            <v>0</v>
          </cell>
        </row>
        <row r="670">
          <cell r="R670">
            <v>0</v>
          </cell>
        </row>
        <row r="671">
          <cell r="R671">
            <v>0</v>
          </cell>
        </row>
        <row r="672">
          <cell r="R672">
            <v>0</v>
          </cell>
        </row>
        <row r="673">
          <cell r="R673">
            <v>0</v>
          </cell>
        </row>
        <row r="674">
          <cell r="R674">
            <v>0</v>
          </cell>
        </row>
        <row r="675">
          <cell r="R675">
            <v>0</v>
          </cell>
        </row>
        <row r="676">
          <cell r="R676">
            <v>0</v>
          </cell>
        </row>
        <row r="677">
          <cell r="R677">
            <v>0</v>
          </cell>
        </row>
        <row r="678">
          <cell r="R678">
            <v>0</v>
          </cell>
        </row>
        <row r="679">
          <cell r="R679">
            <v>0</v>
          </cell>
        </row>
        <row r="680">
          <cell r="R680">
            <v>0</v>
          </cell>
        </row>
        <row r="681">
          <cell r="R681">
            <v>0</v>
          </cell>
        </row>
        <row r="682">
          <cell r="R682">
            <v>0</v>
          </cell>
        </row>
        <row r="683">
          <cell r="R683">
            <v>0</v>
          </cell>
        </row>
        <row r="684">
          <cell r="R684">
            <v>0</v>
          </cell>
        </row>
        <row r="685">
          <cell r="R685">
            <v>0</v>
          </cell>
        </row>
        <row r="686">
          <cell r="R686">
            <v>0</v>
          </cell>
        </row>
        <row r="687">
          <cell r="R687">
            <v>0</v>
          </cell>
        </row>
        <row r="688">
          <cell r="R688">
            <v>0</v>
          </cell>
        </row>
        <row r="689">
          <cell r="R689">
            <v>0</v>
          </cell>
        </row>
        <row r="690">
          <cell r="R690">
            <v>0</v>
          </cell>
        </row>
        <row r="691">
          <cell r="R691">
            <v>0</v>
          </cell>
        </row>
        <row r="692">
          <cell r="R692">
            <v>0</v>
          </cell>
        </row>
        <row r="693">
          <cell r="R693">
            <v>0</v>
          </cell>
        </row>
        <row r="694">
          <cell r="R694">
            <v>0</v>
          </cell>
        </row>
        <row r="695">
          <cell r="R695">
            <v>0</v>
          </cell>
        </row>
        <row r="696">
          <cell r="R696">
            <v>0</v>
          </cell>
        </row>
        <row r="697">
          <cell r="R697">
            <v>0</v>
          </cell>
        </row>
        <row r="698">
          <cell r="R698">
            <v>0</v>
          </cell>
        </row>
        <row r="699">
          <cell r="R699">
            <v>0</v>
          </cell>
        </row>
        <row r="700">
          <cell r="R700">
            <v>0</v>
          </cell>
        </row>
        <row r="701">
          <cell r="R701">
            <v>0</v>
          </cell>
        </row>
        <row r="702">
          <cell r="R702">
            <v>0</v>
          </cell>
        </row>
        <row r="703">
          <cell r="R703">
            <v>0</v>
          </cell>
        </row>
        <row r="704">
          <cell r="R704">
            <v>0</v>
          </cell>
        </row>
        <row r="705">
          <cell r="R705">
            <v>0</v>
          </cell>
        </row>
        <row r="706">
          <cell r="R706">
            <v>0</v>
          </cell>
        </row>
        <row r="707">
          <cell r="R707">
            <v>0</v>
          </cell>
        </row>
        <row r="708">
          <cell r="R708">
            <v>0</v>
          </cell>
        </row>
        <row r="709">
          <cell r="R709">
            <v>0</v>
          </cell>
        </row>
        <row r="710">
          <cell r="R710">
            <v>0</v>
          </cell>
        </row>
        <row r="711">
          <cell r="R711">
            <v>0</v>
          </cell>
        </row>
        <row r="712">
          <cell r="R712">
            <v>0</v>
          </cell>
        </row>
        <row r="713">
          <cell r="R713">
            <v>0</v>
          </cell>
        </row>
        <row r="714">
          <cell r="R714">
            <v>0</v>
          </cell>
        </row>
        <row r="715">
          <cell r="R715">
            <v>0</v>
          </cell>
        </row>
        <row r="716">
          <cell r="R716">
            <v>0</v>
          </cell>
        </row>
        <row r="717">
          <cell r="R717">
            <v>0</v>
          </cell>
        </row>
        <row r="718">
          <cell r="R718">
            <v>0</v>
          </cell>
        </row>
        <row r="719">
          <cell r="R719">
            <v>0</v>
          </cell>
        </row>
        <row r="720">
          <cell r="R720">
            <v>0</v>
          </cell>
        </row>
        <row r="721">
          <cell r="R721">
            <v>0</v>
          </cell>
        </row>
        <row r="722">
          <cell r="R722">
            <v>0</v>
          </cell>
        </row>
        <row r="723">
          <cell r="R723">
            <v>0</v>
          </cell>
        </row>
        <row r="724">
          <cell r="R724">
            <v>0</v>
          </cell>
        </row>
        <row r="725">
          <cell r="R725">
            <v>0</v>
          </cell>
        </row>
        <row r="726">
          <cell r="R726">
            <v>0</v>
          </cell>
        </row>
        <row r="727">
          <cell r="R727">
            <v>0</v>
          </cell>
        </row>
        <row r="728">
          <cell r="R728">
            <v>0</v>
          </cell>
        </row>
        <row r="729">
          <cell r="R729">
            <v>0</v>
          </cell>
        </row>
        <row r="730">
          <cell r="R730">
            <v>0</v>
          </cell>
        </row>
        <row r="731">
          <cell r="R731">
            <v>0</v>
          </cell>
        </row>
        <row r="732">
          <cell r="R732">
            <v>0</v>
          </cell>
        </row>
        <row r="733">
          <cell r="R733">
            <v>0</v>
          </cell>
        </row>
        <row r="734">
          <cell r="R734">
            <v>0</v>
          </cell>
        </row>
        <row r="735">
          <cell r="R735">
            <v>0</v>
          </cell>
        </row>
        <row r="736">
          <cell r="R736">
            <v>0</v>
          </cell>
        </row>
        <row r="737">
          <cell r="R737">
            <v>0</v>
          </cell>
        </row>
        <row r="738">
          <cell r="R738">
            <v>0</v>
          </cell>
        </row>
        <row r="739">
          <cell r="R739">
            <v>0</v>
          </cell>
        </row>
        <row r="740">
          <cell r="R740">
            <v>0</v>
          </cell>
        </row>
        <row r="741">
          <cell r="R741">
            <v>0</v>
          </cell>
        </row>
        <row r="742">
          <cell r="R742">
            <v>0</v>
          </cell>
        </row>
        <row r="743">
          <cell r="R743">
            <v>0</v>
          </cell>
        </row>
        <row r="744">
          <cell r="R744">
            <v>0</v>
          </cell>
        </row>
        <row r="745">
          <cell r="R745">
            <v>0</v>
          </cell>
        </row>
        <row r="746">
          <cell r="R746">
            <v>0</v>
          </cell>
        </row>
        <row r="747">
          <cell r="R747">
            <v>0</v>
          </cell>
        </row>
        <row r="748">
          <cell r="R748">
            <v>0</v>
          </cell>
        </row>
        <row r="749">
          <cell r="R749">
            <v>0</v>
          </cell>
        </row>
        <row r="750">
          <cell r="R750">
            <v>0</v>
          </cell>
        </row>
        <row r="751">
          <cell r="R751">
            <v>0</v>
          </cell>
        </row>
        <row r="752">
          <cell r="R752">
            <v>0</v>
          </cell>
        </row>
        <row r="753">
          <cell r="R753">
            <v>0</v>
          </cell>
        </row>
        <row r="754">
          <cell r="R754">
            <v>0</v>
          </cell>
        </row>
        <row r="755">
          <cell r="R755">
            <v>0</v>
          </cell>
        </row>
        <row r="756">
          <cell r="R756">
            <v>0</v>
          </cell>
        </row>
        <row r="757">
          <cell r="R757">
            <v>0</v>
          </cell>
        </row>
        <row r="758">
          <cell r="R758">
            <v>0</v>
          </cell>
        </row>
        <row r="759">
          <cell r="R759">
            <v>0</v>
          </cell>
        </row>
        <row r="760">
          <cell r="R760">
            <v>0</v>
          </cell>
        </row>
        <row r="761">
          <cell r="R761">
            <v>0</v>
          </cell>
        </row>
        <row r="762">
          <cell r="R762">
            <v>0</v>
          </cell>
        </row>
        <row r="763">
          <cell r="R763">
            <v>0</v>
          </cell>
        </row>
        <row r="764">
          <cell r="R764">
            <v>0</v>
          </cell>
        </row>
        <row r="765">
          <cell r="R765">
            <v>0</v>
          </cell>
        </row>
        <row r="766">
          <cell r="R766">
            <v>0</v>
          </cell>
        </row>
        <row r="767">
          <cell r="R767">
            <v>0</v>
          </cell>
        </row>
        <row r="768">
          <cell r="R768">
            <v>0</v>
          </cell>
        </row>
        <row r="769">
          <cell r="R769">
            <v>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CC292-38D9-44FA-BDB8-17D44C619C36}">
  <dimension ref="B1:D30"/>
  <sheetViews>
    <sheetView tabSelected="1" zoomScale="85" zoomScaleNormal="85" workbookViewId="0">
      <selection activeCell="D43" sqref="D43"/>
    </sheetView>
  </sheetViews>
  <sheetFormatPr defaultRowHeight="14.5" x14ac:dyDescent="0.35"/>
  <cols>
    <col min="2" max="2" width="10.453125" customWidth="1"/>
    <col min="3" max="3" width="31.453125" bestFit="1" customWidth="1"/>
    <col min="4" max="4" width="129" bestFit="1" customWidth="1"/>
  </cols>
  <sheetData>
    <row r="1" spans="2:4" ht="15" thickBot="1" x14ac:dyDescent="0.4"/>
    <row r="2" spans="2:4" ht="15" thickBot="1" x14ac:dyDescent="0.4">
      <c r="C2" s="150" t="s">
        <v>0</v>
      </c>
      <c r="D2" s="78" t="s">
        <v>1</v>
      </c>
    </row>
    <row r="3" spans="2:4" ht="15" thickBot="1" x14ac:dyDescent="0.4">
      <c r="C3" s="136" t="s">
        <v>2</v>
      </c>
      <c r="D3" s="37" t="s">
        <v>3</v>
      </c>
    </row>
    <row r="4" spans="2:4" x14ac:dyDescent="0.35">
      <c r="B4" s="415" t="s">
        <v>4</v>
      </c>
      <c r="C4" s="152" t="s">
        <v>5</v>
      </c>
      <c r="D4" s="38" t="s">
        <v>6</v>
      </c>
    </row>
    <row r="5" spans="2:4" ht="15" thickBot="1" x14ac:dyDescent="0.4">
      <c r="B5" s="416"/>
      <c r="C5" s="137" t="s">
        <v>7</v>
      </c>
      <c r="D5" s="38" t="s">
        <v>8</v>
      </c>
    </row>
    <row r="6" spans="2:4" x14ac:dyDescent="0.35">
      <c r="B6" s="416"/>
      <c r="C6" s="151" t="s">
        <v>9</v>
      </c>
      <c r="D6" s="37" t="s">
        <v>10</v>
      </c>
    </row>
    <row r="7" spans="2:4" x14ac:dyDescent="0.35">
      <c r="B7" s="416"/>
      <c r="C7" s="138" t="s">
        <v>11</v>
      </c>
      <c r="D7" s="38" t="s">
        <v>12</v>
      </c>
    </row>
    <row r="8" spans="2:4" x14ac:dyDescent="0.35">
      <c r="B8" s="416"/>
      <c r="C8" s="138" t="s">
        <v>13</v>
      </c>
      <c r="D8" s="38" t="s">
        <v>14</v>
      </c>
    </row>
    <row r="9" spans="2:4" x14ac:dyDescent="0.35">
      <c r="B9" s="416"/>
      <c r="C9" s="138" t="s">
        <v>15</v>
      </c>
      <c r="D9" s="38" t="s">
        <v>16</v>
      </c>
    </row>
    <row r="10" spans="2:4" x14ac:dyDescent="0.35">
      <c r="B10" s="416"/>
      <c r="C10" s="139" t="s">
        <v>17</v>
      </c>
      <c r="D10" s="38" t="s">
        <v>18</v>
      </c>
    </row>
    <row r="11" spans="2:4" x14ac:dyDescent="0.35">
      <c r="B11" s="416"/>
      <c r="C11" s="139" t="s">
        <v>19</v>
      </c>
      <c r="D11" s="38" t="s">
        <v>20</v>
      </c>
    </row>
    <row r="12" spans="2:4" x14ac:dyDescent="0.35">
      <c r="B12" s="416"/>
      <c r="C12" s="140" t="s">
        <v>21</v>
      </c>
      <c r="D12" s="38" t="s">
        <v>22</v>
      </c>
    </row>
    <row r="13" spans="2:4" ht="15" thickBot="1" x14ac:dyDescent="0.4">
      <c r="B13" s="417"/>
      <c r="C13" s="141" t="s">
        <v>23</v>
      </c>
      <c r="D13" s="39" t="s">
        <v>24</v>
      </c>
    </row>
    <row r="14" spans="2:4" ht="14.5" customHeight="1" x14ac:dyDescent="0.35">
      <c r="B14" s="420" t="s">
        <v>25</v>
      </c>
      <c r="C14" s="142" t="s">
        <v>26</v>
      </c>
      <c r="D14" s="418" t="s">
        <v>27</v>
      </c>
    </row>
    <row r="15" spans="2:4" x14ac:dyDescent="0.35">
      <c r="B15" s="421"/>
      <c r="C15" s="142" t="s">
        <v>28</v>
      </c>
      <c r="D15" s="419"/>
    </row>
    <row r="16" spans="2:4" x14ac:dyDescent="0.35">
      <c r="B16" s="421"/>
      <c r="C16" s="142" t="s">
        <v>29</v>
      </c>
      <c r="D16" s="419"/>
    </row>
    <row r="17" spans="2:4" x14ac:dyDescent="0.35">
      <c r="B17" s="421"/>
      <c r="C17" s="143" t="s">
        <v>30</v>
      </c>
      <c r="D17" s="413" t="s">
        <v>31</v>
      </c>
    </row>
    <row r="18" spans="2:4" x14ac:dyDescent="0.35">
      <c r="B18" s="421"/>
      <c r="C18" s="143" t="s">
        <v>32</v>
      </c>
      <c r="D18" s="413"/>
    </row>
    <row r="19" spans="2:4" x14ac:dyDescent="0.35">
      <c r="B19" s="421"/>
      <c r="C19" s="143" t="s">
        <v>33</v>
      </c>
      <c r="D19" s="413"/>
    </row>
    <row r="20" spans="2:4" x14ac:dyDescent="0.35">
      <c r="B20" s="421"/>
      <c r="C20" s="143" t="s">
        <v>34</v>
      </c>
      <c r="D20" s="413"/>
    </row>
    <row r="21" spans="2:4" ht="15" thickBot="1" x14ac:dyDescent="0.4">
      <c r="B21" s="421"/>
      <c r="C21" s="144" t="s">
        <v>35</v>
      </c>
      <c r="D21" s="414"/>
    </row>
    <row r="22" spans="2:4" ht="15" thickBot="1" x14ac:dyDescent="0.4">
      <c r="B22" s="422"/>
      <c r="C22" s="304" t="s">
        <v>36</v>
      </c>
      <c r="D22" s="305" t="s">
        <v>37</v>
      </c>
    </row>
    <row r="23" spans="2:4" ht="14.5" customHeight="1" x14ac:dyDescent="0.35">
      <c r="B23" s="420" t="s">
        <v>38</v>
      </c>
      <c r="C23" s="326" t="s">
        <v>39</v>
      </c>
      <c r="D23" s="49" t="s">
        <v>40</v>
      </c>
    </row>
    <row r="24" spans="2:4" x14ac:dyDescent="0.35">
      <c r="B24" s="421"/>
      <c r="C24" s="327" t="s">
        <v>41</v>
      </c>
      <c r="D24" s="50" t="s">
        <v>42</v>
      </c>
    </row>
    <row r="25" spans="2:4" x14ac:dyDescent="0.35">
      <c r="B25" s="421"/>
      <c r="C25" s="327" t="s">
        <v>43</v>
      </c>
      <c r="D25" s="50" t="s">
        <v>44</v>
      </c>
    </row>
    <row r="26" spans="2:4" x14ac:dyDescent="0.35">
      <c r="B26" s="421"/>
      <c r="C26" s="327" t="s">
        <v>45</v>
      </c>
      <c r="D26" s="50" t="s">
        <v>46</v>
      </c>
    </row>
    <row r="27" spans="2:4" x14ac:dyDescent="0.35">
      <c r="B27" s="421"/>
      <c r="C27" s="327" t="s">
        <v>47</v>
      </c>
      <c r="D27" s="50" t="s">
        <v>48</v>
      </c>
    </row>
    <row r="28" spans="2:4" x14ac:dyDescent="0.35">
      <c r="B28" s="421"/>
      <c r="C28" s="327" t="s">
        <v>49</v>
      </c>
      <c r="D28" s="50" t="s">
        <v>50</v>
      </c>
    </row>
    <row r="29" spans="2:4" x14ac:dyDescent="0.35">
      <c r="B29" s="421"/>
      <c r="C29" s="327" t="s">
        <v>51</v>
      </c>
      <c r="D29" s="50" t="s">
        <v>52</v>
      </c>
    </row>
    <row r="30" spans="2:4" ht="15" thickBot="1" x14ac:dyDescent="0.4">
      <c r="B30" s="422"/>
      <c r="C30" s="328" t="s">
        <v>53</v>
      </c>
      <c r="D30" s="51" t="s">
        <v>54</v>
      </c>
    </row>
  </sheetData>
  <mergeCells count="5">
    <mergeCell ref="D17:D21"/>
    <mergeCell ref="B4:B13"/>
    <mergeCell ref="D14:D16"/>
    <mergeCell ref="B14:B22"/>
    <mergeCell ref="B23:B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D0B7-DE49-474F-91FA-DAB44AA4585D}">
  <sheetPr>
    <tabColor rgb="FF7030A0"/>
  </sheetPr>
  <dimension ref="B3:G40"/>
  <sheetViews>
    <sheetView zoomScale="85" zoomScaleNormal="85" workbookViewId="0">
      <selection activeCell="L6" sqref="L6"/>
    </sheetView>
  </sheetViews>
  <sheetFormatPr defaultRowHeight="14.5" x14ac:dyDescent="0.35"/>
  <cols>
    <col min="2" max="2" width="14.453125" customWidth="1"/>
    <col min="3" max="3" width="25.453125" bestFit="1" customWidth="1"/>
    <col min="4" max="4" width="22.81640625" bestFit="1" customWidth="1"/>
    <col min="5" max="5" width="30.81640625" customWidth="1"/>
    <col min="6" max="6" width="41.54296875" customWidth="1"/>
    <col min="7" max="7" width="16.54296875" customWidth="1"/>
    <col min="13" max="13" width="8.81640625" customWidth="1"/>
  </cols>
  <sheetData>
    <row r="3" spans="2:7" ht="21" x14ac:dyDescent="0.5">
      <c r="B3" s="6" t="s">
        <v>55</v>
      </c>
      <c r="C3" s="6"/>
      <c r="D3" s="6"/>
      <c r="E3" s="6"/>
      <c r="F3" s="6"/>
      <c r="G3" s="6"/>
    </row>
    <row r="4" spans="2:7" ht="15" thickBot="1" x14ac:dyDescent="0.4"/>
    <row r="5" spans="2:7" ht="15" thickBot="1" x14ac:dyDescent="0.4">
      <c r="B5" s="76" t="s">
        <v>56</v>
      </c>
      <c r="C5" s="78" t="s">
        <v>57</v>
      </c>
      <c r="D5" s="171" t="s">
        <v>58</v>
      </c>
      <c r="E5" s="78" t="s">
        <v>59</v>
      </c>
      <c r="F5" s="171" t="s">
        <v>60</v>
      </c>
      <c r="G5" s="78" t="s">
        <v>61</v>
      </c>
    </row>
    <row r="6" spans="2:7" ht="72.5" x14ac:dyDescent="0.35">
      <c r="B6" s="27">
        <v>1</v>
      </c>
      <c r="C6" s="16" t="s">
        <v>62</v>
      </c>
      <c r="D6" s="275" t="s">
        <v>63</v>
      </c>
      <c r="E6" s="16" t="s">
        <v>64</v>
      </c>
      <c r="F6" s="276" t="s">
        <v>65</v>
      </c>
      <c r="G6" s="278" t="s">
        <v>66</v>
      </c>
    </row>
    <row r="7" spans="2:7" ht="72.5" x14ac:dyDescent="0.35">
      <c r="B7" s="425">
        <v>2</v>
      </c>
      <c r="C7" s="424" t="s">
        <v>67</v>
      </c>
      <c r="D7" s="423" t="s">
        <v>68</v>
      </c>
      <c r="E7" s="18" t="s">
        <v>69</v>
      </c>
      <c r="F7" s="2" t="s">
        <v>65</v>
      </c>
      <c r="G7" s="279" t="s">
        <v>66</v>
      </c>
    </row>
    <row r="8" spans="2:7" ht="87" x14ac:dyDescent="0.35">
      <c r="B8" s="425"/>
      <c r="C8" s="424"/>
      <c r="D8" s="423"/>
      <c r="E8" s="97" t="s">
        <v>70</v>
      </c>
      <c r="F8" s="2" t="s">
        <v>71</v>
      </c>
      <c r="G8" s="280" t="s">
        <v>72</v>
      </c>
    </row>
    <row r="9" spans="2:7" ht="72.5" x14ac:dyDescent="0.35">
      <c r="B9" s="425">
        <v>3</v>
      </c>
      <c r="C9" s="424" t="s">
        <v>73</v>
      </c>
      <c r="D9" s="423" t="s">
        <v>68</v>
      </c>
      <c r="E9" s="18" t="s">
        <v>69</v>
      </c>
      <c r="F9" s="2" t="s">
        <v>65</v>
      </c>
      <c r="G9" s="279" t="s">
        <v>66</v>
      </c>
    </row>
    <row r="10" spans="2:7" ht="101.5" x14ac:dyDescent="0.35">
      <c r="B10" s="425"/>
      <c r="C10" s="424"/>
      <c r="D10" s="423"/>
      <c r="E10" s="97" t="s">
        <v>74</v>
      </c>
      <c r="F10" s="2" t="s">
        <v>75</v>
      </c>
      <c r="G10" s="280" t="s">
        <v>72</v>
      </c>
    </row>
    <row r="11" spans="2:7" ht="58" x14ac:dyDescent="0.35">
      <c r="B11" s="425"/>
      <c r="C11" s="424"/>
      <c r="D11" s="423"/>
      <c r="E11" s="18" t="s">
        <v>76</v>
      </c>
      <c r="F11" s="2" t="s">
        <v>77</v>
      </c>
      <c r="G11" s="280" t="s">
        <v>72</v>
      </c>
    </row>
    <row r="12" spans="2:7" ht="72.5" x14ac:dyDescent="0.35">
      <c r="B12" s="29">
        <v>4</v>
      </c>
      <c r="C12" s="18" t="s">
        <v>78</v>
      </c>
      <c r="D12" s="3" t="s">
        <v>63</v>
      </c>
      <c r="E12" s="97" t="s">
        <v>69</v>
      </c>
      <c r="F12" s="2" t="s">
        <v>79</v>
      </c>
      <c r="G12" s="279" t="s">
        <v>66</v>
      </c>
    </row>
    <row r="13" spans="2:7" ht="72.5" x14ac:dyDescent="0.35">
      <c r="B13" s="425">
        <v>5</v>
      </c>
      <c r="C13" s="424" t="s">
        <v>80</v>
      </c>
      <c r="D13" s="423" t="s">
        <v>63</v>
      </c>
      <c r="E13" s="97" t="s">
        <v>81</v>
      </c>
      <c r="F13" s="2" t="s">
        <v>79</v>
      </c>
      <c r="G13" s="279" t="s">
        <v>66</v>
      </c>
    </row>
    <row r="14" spans="2:7" ht="43.5" x14ac:dyDescent="0.35">
      <c r="B14" s="425"/>
      <c r="C14" s="424"/>
      <c r="D14" s="423"/>
      <c r="E14" s="97" t="s">
        <v>82</v>
      </c>
      <c r="F14" s="2" t="s">
        <v>83</v>
      </c>
      <c r="G14" s="280" t="s">
        <v>72</v>
      </c>
    </row>
    <row r="15" spans="2:7" ht="29" x14ac:dyDescent="0.35">
      <c r="B15" s="425"/>
      <c r="C15" s="424"/>
      <c r="D15" s="423"/>
      <c r="E15" s="97" t="s">
        <v>84</v>
      </c>
      <c r="F15" s="2" t="s">
        <v>85</v>
      </c>
      <c r="G15" s="280" t="s">
        <v>72</v>
      </c>
    </row>
    <row r="16" spans="2:7" ht="73" thickBot="1" x14ac:dyDescent="0.4">
      <c r="B16" s="31">
        <v>6</v>
      </c>
      <c r="C16" s="21" t="s">
        <v>86</v>
      </c>
      <c r="D16" s="260" t="s">
        <v>87</v>
      </c>
      <c r="E16" s="98" t="s">
        <v>69</v>
      </c>
      <c r="F16" s="277" t="s">
        <v>79</v>
      </c>
      <c r="G16" s="281" t="s">
        <v>66</v>
      </c>
    </row>
    <row r="18" spans="2:7" ht="21" x14ac:dyDescent="0.5">
      <c r="B18" s="7" t="s">
        <v>88</v>
      </c>
      <c r="C18" s="7"/>
      <c r="D18" s="7"/>
      <c r="E18" s="7"/>
      <c r="F18" s="7"/>
      <c r="G18" s="7"/>
    </row>
    <row r="19" spans="2:7" ht="15" thickBot="1" x14ac:dyDescent="0.4"/>
    <row r="20" spans="2:7" ht="15" thickBot="1" x14ac:dyDescent="0.4">
      <c r="B20" s="76" t="s">
        <v>56</v>
      </c>
      <c r="C20" s="78" t="s">
        <v>57</v>
      </c>
      <c r="D20" s="171" t="s">
        <v>58</v>
      </c>
      <c r="E20" s="78" t="s">
        <v>59</v>
      </c>
      <c r="F20" s="171" t="s">
        <v>60</v>
      </c>
      <c r="G20" s="78" t="s">
        <v>61</v>
      </c>
    </row>
    <row r="21" spans="2:7" ht="29.15" customHeight="1" x14ac:dyDescent="0.35">
      <c r="B21" s="430" t="s">
        <v>89</v>
      </c>
      <c r="C21" s="426" t="s">
        <v>90</v>
      </c>
      <c r="D21" s="428" t="s">
        <v>63</v>
      </c>
      <c r="E21" s="274" t="s">
        <v>91</v>
      </c>
      <c r="F21" s="200" t="s">
        <v>92</v>
      </c>
      <c r="G21" s="278" t="s">
        <v>66</v>
      </c>
    </row>
    <row r="22" spans="2:7" x14ac:dyDescent="0.35">
      <c r="B22" s="431"/>
      <c r="C22" s="427"/>
      <c r="D22" s="429"/>
      <c r="E22" s="50" t="s">
        <v>93</v>
      </c>
      <c r="F22" t="s">
        <v>94</v>
      </c>
      <c r="G22" s="280" t="s">
        <v>72</v>
      </c>
    </row>
    <row r="23" spans="2:7" ht="29" x14ac:dyDescent="0.35">
      <c r="B23" s="282" t="s">
        <v>89</v>
      </c>
      <c r="C23" s="256" t="s">
        <v>95</v>
      </c>
      <c r="D23" s="201" t="s">
        <v>63</v>
      </c>
      <c r="E23" s="18" t="s">
        <v>96</v>
      </c>
      <c r="F23" t="s">
        <v>94</v>
      </c>
      <c r="G23" s="280" t="s">
        <v>72</v>
      </c>
    </row>
    <row r="24" spans="2:7" ht="43.5" customHeight="1" x14ac:dyDescent="0.35">
      <c r="B24" s="431" t="s">
        <v>89</v>
      </c>
      <c r="C24" s="427" t="s">
        <v>97</v>
      </c>
      <c r="D24" s="423" t="s">
        <v>63</v>
      </c>
      <c r="E24" s="97" t="s">
        <v>98</v>
      </c>
      <c r="F24" s="201" t="s">
        <v>92</v>
      </c>
      <c r="G24" s="279" t="s">
        <v>66</v>
      </c>
    </row>
    <row r="25" spans="2:7" x14ac:dyDescent="0.35">
      <c r="B25" s="431"/>
      <c r="C25" s="427"/>
      <c r="D25" s="423"/>
      <c r="E25" s="50" t="s">
        <v>93</v>
      </c>
      <c r="F25" t="s">
        <v>94</v>
      </c>
      <c r="G25" s="280" t="s">
        <v>72</v>
      </c>
    </row>
    <row r="26" spans="2:7" ht="43.5" x14ac:dyDescent="0.35">
      <c r="B26" s="282" t="s">
        <v>89</v>
      </c>
      <c r="C26" s="97" t="s">
        <v>99</v>
      </c>
      <c r="D26" s="201" t="s">
        <v>63</v>
      </c>
      <c r="E26" s="18" t="s">
        <v>100</v>
      </c>
      <c r="F26" s="201" t="s">
        <v>92</v>
      </c>
      <c r="G26" s="279" t="s">
        <v>66</v>
      </c>
    </row>
    <row r="27" spans="2:7" ht="29" x14ac:dyDescent="0.35">
      <c r="B27" s="282" t="s">
        <v>89</v>
      </c>
      <c r="C27" s="97" t="s">
        <v>101</v>
      </c>
      <c r="D27" s="201" t="s">
        <v>68</v>
      </c>
      <c r="E27" s="97" t="s">
        <v>102</v>
      </c>
      <c r="F27" s="201" t="s">
        <v>92</v>
      </c>
      <c r="G27" s="279" t="s">
        <v>66</v>
      </c>
    </row>
    <row r="28" spans="2:7" x14ac:dyDescent="0.35">
      <c r="B28" s="282" t="s">
        <v>89</v>
      </c>
      <c r="C28" s="50" t="s">
        <v>103</v>
      </c>
      <c r="D28" s="201" t="s">
        <v>68</v>
      </c>
      <c r="E28" s="18" t="s">
        <v>103</v>
      </c>
      <c r="F28" s="201" t="s">
        <v>92</v>
      </c>
      <c r="G28" s="279" t="s">
        <v>66</v>
      </c>
    </row>
    <row r="29" spans="2:7" x14ac:dyDescent="0.35">
      <c r="B29" s="282" t="s">
        <v>89</v>
      </c>
      <c r="C29" s="50" t="s">
        <v>104</v>
      </c>
      <c r="D29" s="201" t="s">
        <v>63</v>
      </c>
      <c r="E29" s="50" t="s">
        <v>105</v>
      </c>
      <c r="F29" t="s">
        <v>94</v>
      </c>
      <c r="G29" s="280" t="s">
        <v>72</v>
      </c>
    </row>
    <row r="30" spans="2:7" ht="29" x14ac:dyDescent="0.35">
      <c r="B30" s="282" t="s">
        <v>89</v>
      </c>
      <c r="C30" s="97" t="s">
        <v>106</v>
      </c>
      <c r="D30" s="201" t="s">
        <v>68</v>
      </c>
      <c r="E30" s="97" t="s">
        <v>106</v>
      </c>
      <c r="F30" s="201" t="s">
        <v>92</v>
      </c>
      <c r="G30" s="279" t="s">
        <v>66</v>
      </c>
    </row>
    <row r="31" spans="2:7" x14ac:dyDescent="0.35">
      <c r="B31" s="282" t="s">
        <v>89</v>
      </c>
      <c r="C31" s="97" t="s">
        <v>107</v>
      </c>
      <c r="D31" s="201" t="s">
        <v>63</v>
      </c>
      <c r="E31" s="97" t="s">
        <v>107</v>
      </c>
      <c r="F31" s="201" t="s">
        <v>92</v>
      </c>
      <c r="G31" s="279" t="s">
        <v>66</v>
      </c>
    </row>
    <row r="32" spans="2:7" ht="29" x14ac:dyDescent="0.35">
      <c r="B32" s="282" t="s">
        <v>89</v>
      </c>
      <c r="C32" s="97" t="s">
        <v>108</v>
      </c>
      <c r="D32" s="201" t="s">
        <v>63</v>
      </c>
      <c r="E32" s="97" t="s">
        <v>109</v>
      </c>
      <c r="F32" s="201" t="s">
        <v>92</v>
      </c>
      <c r="G32" s="279" t="s">
        <v>66</v>
      </c>
    </row>
    <row r="33" spans="2:7" x14ac:dyDescent="0.35">
      <c r="B33" s="282" t="s">
        <v>89</v>
      </c>
      <c r="C33" s="97" t="s">
        <v>110</v>
      </c>
      <c r="D33" s="201" t="s">
        <v>63</v>
      </c>
      <c r="E33" s="97" t="s">
        <v>111</v>
      </c>
      <c r="F33" s="201" t="s">
        <v>112</v>
      </c>
      <c r="G33" s="280" t="s">
        <v>72</v>
      </c>
    </row>
    <row r="34" spans="2:7" ht="29" x14ac:dyDescent="0.35">
      <c r="B34" s="282" t="s">
        <v>89</v>
      </c>
      <c r="C34" s="97" t="s">
        <v>113</v>
      </c>
      <c r="D34" s="201" t="s">
        <v>114</v>
      </c>
      <c r="E34" s="97" t="s">
        <v>115</v>
      </c>
      <c r="F34" s="201" t="s">
        <v>92</v>
      </c>
      <c r="G34" s="284" t="s">
        <v>116</v>
      </c>
    </row>
    <row r="35" spans="2:7" x14ac:dyDescent="0.35">
      <c r="B35" s="282" t="s">
        <v>89</v>
      </c>
      <c r="C35" s="97" t="s">
        <v>117</v>
      </c>
      <c r="D35" s="201" t="s">
        <v>63</v>
      </c>
      <c r="E35" s="97" t="s">
        <v>117</v>
      </c>
      <c r="F35" s="201" t="s">
        <v>92</v>
      </c>
      <c r="G35" s="279" t="s">
        <v>66</v>
      </c>
    </row>
    <row r="36" spans="2:7" ht="29" x14ac:dyDescent="0.35">
      <c r="B36" s="282" t="s">
        <v>89</v>
      </c>
      <c r="C36" s="97" t="s">
        <v>118</v>
      </c>
      <c r="D36" s="201" t="s">
        <v>63</v>
      </c>
      <c r="E36" s="97" t="s">
        <v>118</v>
      </c>
      <c r="F36" s="201" t="s">
        <v>92</v>
      </c>
      <c r="G36" s="279" t="s">
        <v>66</v>
      </c>
    </row>
    <row r="37" spans="2:7" ht="29" x14ac:dyDescent="0.35">
      <c r="B37" s="282" t="s">
        <v>89</v>
      </c>
      <c r="C37" s="97" t="s">
        <v>119</v>
      </c>
      <c r="D37" s="201" t="s">
        <v>114</v>
      </c>
      <c r="E37" s="97" t="s">
        <v>119</v>
      </c>
      <c r="F37" s="201" t="s">
        <v>92</v>
      </c>
      <c r="G37" s="284" t="s">
        <v>116</v>
      </c>
    </row>
    <row r="38" spans="2:7" ht="72.5" x14ac:dyDescent="0.35">
      <c r="B38" s="282" t="s">
        <v>89</v>
      </c>
      <c r="C38" s="97" t="s">
        <v>120</v>
      </c>
      <c r="D38" s="201" t="s">
        <v>68</v>
      </c>
      <c r="E38" s="97" t="s">
        <v>121</v>
      </c>
      <c r="F38" s="201" t="s">
        <v>92</v>
      </c>
      <c r="G38" s="279" t="s">
        <v>66</v>
      </c>
    </row>
    <row r="39" spans="2:7" ht="29" x14ac:dyDescent="0.35">
      <c r="B39" s="282" t="s">
        <v>89</v>
      </c>
      <c r="C39" s="97" t="s">
        <v>122</v>
      </c>
      <c r="D39" s="201" t="s">
        <v>68</v>
      </c>
      <c r="E39" s="97" t="s">
        <v>122</v>
      </c>
      <c r="F39" s="201" t="s">
        <v>92</v>
      </c>
      <c r="G39" s="279" t="s">
        <v>66</v>
      </c>
    </row>
    <row r="40" spans="2:7" ht="58.5" thickBot="1" x14ac:dyDescent="0.4">
      <c r="B40" s="283" t="s">
        <v>89</v>
      </c>
      <c r="C40" s="98" t="s">
        <v>123</v>
      </c>
      <c r="D40" s="210" t="s">
        <v>68</v>
      </c>
      <c r="E40" s="98" t="s">
        <v>124</v>
      </c>
      <c r="F40" s="210" t="s">
        <v>92</v>
      </c>
      <c r="G40" s="281" t="s">
        <v>66</v>
      </c>
    </row>
  </sheetData>
  <mergeCells count="15">
    <mergeCell ref="C21:C22"/>
    <mergeCell ref="D21:D22"/>
    <mergeCell ref="B21:B22"/>
    <mergeCell ref="B24:B25"/>
    <mergeCell ref="C24:C25"/>
    <mergeCell ref="D24:D25"/>
    <mergeCell ref="D13:D15"/>
    <mergeCell ref="C13:C15"/>
    <mergeCell ref="B13:B15"/>
    <mergeCell ref="B7:B8"/>
    <mergeCell ref="C7:C8"/>
    <mergeCell ref="D7:D8"/>
    <mergeCell ref="D9:D11"/>
    <mergeCell ref="C9:C11"/>
    <mergeCell ref="B9:B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7984-A085-4895-9A58-BA52333D1BE9}">
  <sheetPr>
    <tabColor theme="7" tint="0.59999389629810485"/>
  </sheetPr>
  <dimension ref="B2:BS68"/>
  <sheetViews>
    <sheetView zoomScale="85" zoomScaleNormal="85" workbookViewId="0">
      <selection activeCell="B4" sqref="B4"/>
    </sheetView>
  </sheetViews>
  <sheetFormatPr defaultRowHeight="14.5" x14ac:dyDescent="0.35"/>
  <cols>
    <col min="2" max="2" width="25.81640625" bestFit="1" customWidth="1"/>
    <col min="4" max="4" width="16.54296875" customWidth="1"/>
    <col min="5" max="5" width="43.81640625" bestFit="1" customWidth="1"/>
    <col min="6" max="6" width="42.81640625" customWidth="1"/>
    <col min="7" max="7" width="14.81640625" bestFit="1" customWidth="1"/>
    <col min="13" max="13" width="10.1796875" customWidth="1"/>
    <col min="18" max="18" width="10.54296875" customWidth="1"/>
    <col min="40" max="40" width="8.7265625" customWidth="1"/>
    <col min="41" max="41" width="9" customWidth="1"/>
    <col min="42" max="42" width="6.81640625" bestFit="1" customWidth="1"/>
    <col min="43" max="43" width="8" bestFit="1" customWidth="1"/>
    <col min="44" max="57" width="6.54296875" bestFit="1" customWidth="1"/>
    <col min="58" max="67" width="8" bestFit="1" customWidth="1"/>
    <col min="68" max="71" width="9.54296875" bestFit="1" customWidth="1"/>
  </cols>
  <sheetData>
    <row r="2" spans="2:71" ht="21" x14ac:dyDescent="0.5">
      <c r="B2" s="6"/>
      <c r="C2" s="6"/>
      <c r="D2" s="6" t="s">
        <v>55</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4" spans="2:71" ht="21" x14ac:dyDescent="0.5">
      <c r="D4" s="47" t="s">
        <v>125</v>
      </c>
      <c r="I4" s="1"/>
      <c r="J4" s="1"/>
    </row>
    <row r="5" spans="2:71" ht="15" thickBot="1" x14ac:dyDescent="0.4"/>
    <row r="6" spans="2:71" ht="15" thickBot="1" x14ac:dyDescent="0.4">
      <c r="B6" s="440" t="s">
        <v>126</v>
      </c>
      <c r="D6" s="1"/>
      <c r="E6" s="1"/>
      <c r="F6" s="1"/>
      <c r="K6" s="433" t="s">
        <v>127</v>
      </c>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5"/>
      <c r="AP6" s="515" t="s">
        <v>921</v>
      </c>
      <c r="AQ6" s="516"/>
      <c r="AR6" s="516"/>
      <c r="AS6" s="516"/>
      <c r="AT6" s="516"/>
      <c r="AU6" s="516"/>
      <c r="AV6" s="516"/>
      <c r="AW6" s="516"/>
      <c r="AX6" s="516"/>
      <c r="AY6" s="516"/>
      <c r="AZ6" s="516"/>
      <c r="BA6" s="516"/>
      <c r="BB6" s="516"/>
      <c r="BC6" s="516"/>
      <c r="BD6" s="516"/>
      <c r="BE6" s="516"/>
      <c r="BF6" s="516"/>
      <c r="BG6" s="516"/>
      <c r="BH6" s="516"/>
      <c r="BI6" s="516"/>
      <c r="BJ6" s="516"/>
      <c r="BK6" s="516"/>
      <c r="BL6" s="516"/>
      <c r="BM6" s="516"/>
      <c r="BN6" s="516"/>
      <c r="BO6" s="516"/>
      <c r="BP6" s="516"/>
      <c r="BQ6" s="516"/>
      <c r="BR6" s="516"/>
      <c r="BS6" s="517"/>
    </row>
    <row r="7" spans="2:71" ht="15" thickBot="1" x14ac:dyDescent="0.4">
      <c r="B7" s="441"/>
      <c r="F7" s="1"/>
      <c r="K7" s="433" t="s">
        <v>128</v>
      </c>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5"/>
      <c r="AP7" s="515" t="s">
        <v>128</v>
      </c>
      <c r="AQ7" s="516"/>
      <c r="AR7" s="516"/>
      <c r="AS7" s="516"/>
      <c r="AT7" s="516"/>
      <c r="AU7" s="516"/>
      <c r="AV7" s="516"/>
      <c r="AW7" s="516"/>
      <c r="AX7" s="516"/>
      <c r="AY7" s="516"/>
      <c r="AZ7" s="516"/>
      <c r="BA7" s="516"/>
      <c r="BB7" s="516"/>
      <c r="BC7" s="516"/>
      <c r="BD7" s="516"/>
      <c r="BE7" s="516"/>
      <c r="BF7" s="516"/>
      <c r="BG7" s="516"/>
      <c r="BH7" s="516"/>
      <c r="BI7" s="516"/>
      <c r="BJ7" s="516"/>
      <c r="BK7" s="516"/>
      <c r="BL7" s="516"/>
      <c r="BM7" s="516"/>
      <c r="BN7" s="516"/>
      <c r="BO7" s="516"/>
      <c r="BP7" s="516"/>
      <c r="BQ7" s="516"/>
      <c r="BR7" s="516"/>
      <c r="BS7" s="517"/>
    </row>
    <row r="8" spans="2:71" ht="15" thickBot="1" x14ac:dyDescent="0.4">
      <c r="B8" s="441"/>
      <c r="D8" s="12" t="s">
        <v>129</v>
      </c>
      <c r="E8" s="14" t="s">
        <v>130</v>
      </c>
      <c r="F8" s="13" t="s">
        <v>131</v>
      </c>
      <c r="G8" s="64" t="s">
        <v>132</v>
      </c>
      <c r="H8" s="135" t="s">
        <v>133</v>
      </c>
      <c r="I8" s="135" t="s">
        <v>134</v>
      </c>
      <c r="J8" s="66" t="s">
        <v>135</v>
      </c>
      <c r="K8" s="65">
        <v>25</v>
      </c>
      <c r="L8" s="65">
        <v>31.5</v>
      </c>
      <c r="M8" s="65">
        <v>40</v>
      </c>
      <c r="N8" s="114">
        <v>50</v>
      </c>
      <c r="O8" s="114">
        <v>63</v>
      </c>
      <c r="P8" s="114">
        <v>80</v>
      </c>
      <c r="Q8" s="114">
        <v>100</v>
      </c>
      <c r="R8" s="114">
        <v>125</v>
      </c>
      <c r="S8" s="114">
        <v>160</v>
      </c>
      <c r="T8" s="114">
        <v>200</v>
      </c>
      <c r="U8" s="114">
        <v>250</v>
      </c>
      <c r="V8" s="114">
        <v>315</v>
      </c>
      <c r="W8" s="114">
        <v>400</v>
      </c>
      <c r="X8" s="114">
        <v>500</v>
      </c>
      <c r="Y8" s="114">
        <v>630</v>
      </c>
      <c r="Z8" s="114">
        <v>800</v>
      </c>
      <c r="AA8" s="114">
        <v>1000</v>
      </c>
      <c r="AB8" s="114">
        <v>1250</v>
      </c>
      <c r="AC8" s="114">
        <v>1600</v>
      </c>
      <c r="AD8" s="114">
        <v>2000</v>
      </c>
      <c r="AE8" s="114">
        <v>2500</v>
      </c>
      <c r="AF8" s="114">
        <v>3150</v>
      </c>
      <c r="AG8" s="114">
        <v>4000</v>
      </c>
      <c r="AH8" s="114">
        <v>5000</v>
      </c>
      <c r="AI8" s="114">
        <v>6300</v>
      </c>
      <c r="AJ8" s="114">
        <v>8000</v>
      </c>
      <c r="AK8" s="114">
        <v>10000</v>
      </c>
      <c r="AL8" s="65">
        <v>12500</v>
      </c>
      <c r="AM8" s="65">
        <v>16000</v>
      </c>
      <c r="AN8" s="66">
        <v>20000</v>
      </c>
      <c r="AP8" s="518">
        <v>25</v>
      </c>
      <c r="AQ8" s="519">
        <v>31.5</v>
      </c>
      <c r="AR8" s="519">
        <v>40</v>
      </c>
      <c r="AS8" s="520">
        <v>50</v>
      </c>
      <c r="AT8" s="520">
        <v>63</v>
      </c>
      <c r="AU8" s="520">
        <v>80</v>
      </c>
      <c r="AV8" s="520">
        <v>100</v>
      </c>
      <c r="AW8" s="520">
        <v>125</v>
      </c>
      <c r="AX8" s="520">
        <v>160</v>
      </c>
      <c r="AY8" s="520">
        <v>200</v>
      </c>
      <c r="AZ8" s="520">
        <v>250</v>
      </c>
      <c r="BA8" s="520">
        <v>315</v>
      </c>
      <c r="BB8" s="520">
        <v>400</v>
      </c>
      <c r="BC8" s="520">
        <v>500</v>
      </c>
      <c r="BD8" s="520">
        <v>630</v>
      </c>
      <c r="BE8" s="520">
        <v>800</v>
      </c>
      <c r="BF8" s="520">
        <v>1000</v>
      </c>
      <c r="BG8" s="520">
        <v>1250</v>
      </c>
      <c r="BH8" s="520">
        <v>1600</v>
      </c>
      <c r="BI8" s="520">
        <v>2000</v>
      </c>
      <c r="BJ8" s="520">
        <v>2500</v>
      </c>
      <c r="BK8" s="520">
        <v>3150</v>
      </c>
      <c r="BL8" s="520">
        <v>4000</v>
      </c>
      <c r="BM8" s="520">
        <v>5000</v>
      </c>
      <c r="BN8" s="520">
        <v>6300</v>
      </c>
      <c r="BO8" s="520">
        <v>8000</v>
      </c>
      <c r="BP8" s="520">
        <v>10000</v>
      </c>
      <c r="BQ8" s="519">
        <v>12500</v>
      </c>
      <c r="BR8" s="519">
        <v>16000</v>
      </c>
      <c r="BS8" s="521">
        <v>20000</v>
      </c>
    </row>
    <row r="9" spans="2:71" x14ac:dyDescent="0.35">
      <c r="B9" s="26" t="s">
        <v>136</v>
      </c>
      <c r="D9" s="436">
        <v>1</v>
      </c>
      <c r="E9" s="49" t="s">
        <v>137</v>
      </c>
      <c r="F9" s="438" t="s">
        <v>138</v>
      </c>
      <c r="G9" s="129">
        <v>61.3</v>
      </c>
      <c r="H9" s="116">
        <v>72.5</v>
      </c>
      <c r="I9" s="116">
        <v>60.8</v>
      </c>
      <c r="J9" s="130">
        <v>59.9</v>
      </c>
      <c r="K9" s="115">
        <v>50.5</v>
      </c>
      <c r="L9" s="115">
        <v>57.3</v>
      </c>
      <c r="M9" s="115">
        <v>58</v>
      </c>
      <c r="N9" s="115">
        <v>59.2</v>
      </c>
      <c r="O9" s="115">
        <v>54.7</v>
      </c>
      <c r="P9" s="115">
        <v>48.7</v>
      </c>
      <c r="Q9" s="115">
        <v>47.6</v>
      </c>
      <c r="R9" s="115">
        <v>48.8</v>
      </c>
      <c r="S9" s="115">
        <v>51.7</v>
      </c>
      <c r="T9" s="115">
        <v>53.2</v>
      </c>
      <c r="U9" s="115">
        <v>56.7</v>
      </c>
      <c r="V9" s="115">
        <v>51.7</v>
      </c>
      <c r="W9" s="115">
        <v>50.8</v>
      </c>
      <c r="X9" s="115">
        <v>51</v>
      </c>
      <c r="Y9" s="115">
        <v>51.2</v>
      </c>
      <c r="Z9" s="115">
        <v>53.7</v>
      </c>
      <c r="AA9" s="115">
        <v>51.5</v>
      </c>
      <c r="AB9" s="115">
        <v>48.2</v>
      </c>
      <c r="AC9" s="115">
        <v>44.1</v>
      </c>
      <c r="AD9" s="115">
        <v>41.4</v>
      </c>
      <c r="AE9" s="115">
        <v>37.799999999999997</v>
      </c>
      <c r="AF9" s="115">
        <v>36.5</v>
      </c>
      <c r="AG9" s="115">
        <v>35.9</v>
      </c>
      <c r="AH9" s="115">
        <v>28.9</v>
      </c>
      <c r="AI9" s="115">
        <v>24.3</v>
      </c>
      <c r="AJ9" s="115">
        <v>23</v>
      </c>
      <c r="AK9" s="115">
        <v>13.9</v>
      </c>
      <c r="AL9" s="115">
        <v>10.5</v>
      </c>
      <c r="AM9" s="115">
        <v>9.8000000000000007</v>
      </c>
      <c r="AN9" s="130">
        <v>9.8000000000000007</v>
      </c>
      <c r="AP9" s="88">
        <v>54.6</v>
      </c>
      <c r="AQ9" s="57">
        <v>60.8</v>
      </c>
      <c r="AR9" s="57">
        <v>61</v>
      </c>
      <c r="AS9" s="57">
        <v>64.8</v>
      </c>
      <c r="AT9" s="57">
        <v>59.3</v>
      </c>
      <c r="AU9" s="57">
        <v>63.7</v>
      </c>
      <c r="AV9" s="57">
        <v>58.1</v>
      </c>
      <c r="AW9" s="57">
        <v>51.9</v>
      </c>
      <c r="AX9" s="57">
        <v>54.2</v>
      </c>
      <c r="AY9" s="57">
        <v>55</v>
      </c>
      <c r="AZ9" s="57">
        <v>60</v>
      </c>
      <c r="BA9" s="57">
        <v>53.2</v>
      </c>
      <c r="BB9" s="57">
        <v>52.4</v>
      </c>
      <c r="BC9" s="57">
        <v>54.3</v>
      </c>
      <c r="BD9" s="57">
        <v>53</v>
      </c>
      <c r="BE9" s="57">
        <v>55.3</v>
      </c>
      <c r="BF9" s="57">
        <v>52.8</v>
      </c>
      <c r="BG9" s="57">
        <v>50.9</v>
      </c>
      <c r="BH9" s="57">
        <v>48.5</v>
      </c>
      <c r="BI9" s="57">
        <v>45.5</v>
      </c>
      <c r="BJ9" s="57">
        <v>41.2</v>
      </c>
      <c r="BK9" s="57">
        <v>39.1</v>
      </c>
      <c r="BL9" s="57">
        <v>38.4</v>
      </c>
      <c r="BM9" s="57">
        <v>31.9</v>
      </c>
      <c r="BN9" s="57">
        <v>27.5</v>
      </c>
      <c r="BO9" s="57">
        <v>25.4</v>
      </c>
      <c r="BP9" s="57">
        <v>18.8</v>
      </c>
      <c r="BQ9" s="57">
        <v>15.1</v>
      </c>
      <c r="BR9" s="57">
        <v>11</v>
      </c>
      <c r="BS9" s="112">
        <v>7.9</v>
      </c>
    </row>
    <row r="10" spans="2:71" x14ac:dyDescent="0.35">
      <c r="B10" s="28" t="s">
        <v>139</v>
      </c>
      <c r="D10" s="437"/>
      <c r="E10" s="50" t="s">
        <v>140</v>
      </c>
      <c r="F10" s="439"/>
      <c r="G10" s="131">
        <v>58.3</v>
      </c>
      <c r="H10" s="118">
        <v>60.2</v>
      </c>
      <c r="I10" s="118">
        <v>58.8</v>
      </c>
      <c r="J10" s="132">
        <v>57.6</v>
      </c>
      <c r="K10" s="117">
        <v>54.7</v>
      </c>
      <c r="L10" s="117">
        <v>57.3</v>
      </c>
      <c r="M10" s="117">
        <v>63.5</v>
      </c>
      <c r="N10" s="117">
        <v>53.4</v>
      </c>
      <c r="O10" s="117">
        <v>58.6</v>
      </c>
      <c r="P10" s="117">
        <v>54.8</v>
      </c>
      <c r="Q10" s="117">
        <v>50.8</v>
      </c>
      <c r="R10" s="117">
        <v>48.5</v>
      </c>
      <c r="S10" s="117">
        <v>47.7</v>
      </c>
      <c r="T10" s="117">
        <v>48.5</v>
      </c>
      <c r="U10" s="117">
        <v>49</v>
      </c>
      <c r="V10" s="117">
        <v>50.9</v>
      </c>
      <c r="W10" s="117">
        <v>47.9</v>
      </c>
      <c r="X10" s="117">
        <v>50</v>
      </c>
      <c r="Y10" s="117">
        <v>50</v>
      </c>
      <c r="Z10" s="117">
        <v>50</v>
      </c>
      <c r="AA10" s="117">
        <v>49.8</v>
      </c>
      <c r="AB10" s="117">
        <v>46.7</v>
      </c>
      <c r="AC10" s="117">
        <v>43.8</v>
      </c>
      <c r="AD10" s="117">
        <v>43.6</v>
      </c>
      <c r="AE10" s="117">
        <v>41.2</v>
      </c>
      <c r="AF10" s="117">
        <v>37.5</v>
      </c>
      <c r="AG10" s="117">
        <v>35.6</v>
      </c>
      <c r="AH10" s="117">
        <v>31.7</v>
      </c>
      <c r="AI10" s="117">
        <v>25.4</v>
      </c>
      <c r="AJ10" s="117">
        <v>20.100000000000001</v>
      </c>
      <c r="AK10" s="117">
        <v>14.9</v>
      </c>
      <c r="AL10" s="117">
        <v>10.9</v>
      </c>
      <c r="AM10" s="117">
        <v>9.9</v>
      </c>
      <c r="AN10" s="132">
        <v>9.9</v>
      </c>
      <c r="AP10" s="88">
        <v>70.5</v>
      </c>
      <c r="AQ10" s="57">
        <v>66.8</v>
      </c>
      <c r="AR10" s="57">
        <v>69.099999999999994</v>
      </c>
      <c r="AS10" s="57">
        <v>64.3</v>
      </c>
      <c r="AT10" s="57">
        <v>63.4</v>
      </c>
      <c r="AU10" s="57">
        <v>58.9</v>
      </c>
      <c r="AV10" s="57">
        <v>54.3</v>
      </c>
      <c r="AW10" s="57">
        <v>51.2</v>
      </c>
      <c r="AX10" s="57">
        <v>49.2</v>
      </c>
      <c r="AY10" s="57">
        <v>50.8</v>
      </c>
      <c r="AZ10" s="57">
        <v>50.4</v>
      </c>
      <c r="BA10" s="57">
        <v>52.3</v>
      </c>
      <c r="BB10" s="57">
        <v>49.2</v>
      </c>
      <c r="BC10" s="57">
        <v>51.2</v>
      </c>
      <c r="BD10" s="57">
        <v>51.1</v>
      </c>
      <c r="BE10" s="57">
        <v>51.1</v>
      </c>
      <c r="BF10" s="57">
        <v>50.6</v>
      </c>
      <c r="BG10" s="57">
        <v>48</v>
      </c>
      <c r="BH10" s="57">
        <v>44.7</v>
      </c>
      <c r="BI10" s="57">
        <v>44.6</v>
      </c>
      <c r="BJ10" s="57">
        <v>42</v>
      </c>
      <c r="BK10" s="57">
        <v>38.200000000000003</v>
      </c>
      <c r="BL10" s="57">
        <v>36.4</v>
      </c>
      <c r="BM10" s="57">
        <v>32.6</v>
      </c>
      <c r="BN10" s="57">
        <v>26.7</v>
      </c>
      <c r="BO10" s="57">
        <v>23.1</v>
      </c>
      <c r="BP10" s="57">
        <v>21.5</v>
      </c>
      <c r="BQ10" s="57">
        <v>21.7</v>
      </c>
      <c r="BR10" s="57">
        <v>23.2</v>
      </c>
      <c r="BS10" s="112">
        <v>27.2</v>
      </c>
    </row>
    <row r="11" spans="2:71" ht="14.5" customHeight="1" x14ac:dyDescent="0.35">
      <c r="B11" s="28" t="s">
        <v>141</v>
      </c>
      <c r="D11" s="419">
        <v>2</v>
      </c>
      <c r="E11" s="50" t="s">
        <v>142</v>
      </c>
      <c r="F11" s="432" t="s">
        <v>143</v>
      </c>
      <c r="G11" s="131">
        <v>71.8</v>
      </c>
      <c r="H11" s="118">
        <v>73.2</v>
      </c>
      <c r="I11" s="118">
        <v>72.400000000000006</v>
      </c>
      <c r="J11" s="132">
        <v>71.2</v>
      </c>
      <c r="K11" s="117">
        <v>50.9</v>
      </c>
      <c r="L11" s="117">
        <v>56.6</v>
      </c>
      <c r="M11" s="117">
        <v>57.4</v>
      </c>
      <c r="N11" s="117">
        <v>58.1</v>
      </c>
      <c r="O11" s="117">
        <v>60</v>
      </c>
      <c r="P11" s="117">
        <v>63.3</v>
      </c>
      <c r="Q11" s="117">
        <v>58.8</v>
      </c>
      <c r="R11" s="117">
        <v>50.7</v>
      </c>
      <c r="S11" s="117">
        <v>51.9</v>
      </c>
      <c r="T11" s="117">
        <v>54.5</v>
      </c>
      <c r="U11" s="117">
        <v>61.7</v>
      </c>
      <c r="V11" s="117">
        <v>58.6</v>
      </c>
      <c r="W11" s="117">
        <v>57.8</v>
      </c>
      <c r="X11" s="117">
        <v>62.6</v>
      </c>
      <c r="Y11" s="117">
        <v>62</v>
      </c>
      <c r="Z11" s="117">
        <v>65.599999999999994</v>
      </c>
      <c r="AA11" s="117">
        <v>61.8</v>
      </c>
      <c r="AB11" s="117">
        <v>63.2</v>
      </c>
      <c r="AC11" s="117">
        <v>60.5</v>
      </c>
      <c r="AD11" s="117">
        <v>55.8</v>
      </c>
      <c r="AE11" s="117">
        <v>51</v>
      </c>
      <c r="AF11" s="117">
        <v>46.2</v>
      </c>
      <c r="AG11" s="117">
        <v>44.5</v>
      </c>
      <c r="AH11" s="117">
        <v>39</v>
      </c>
      <c r="AI11" s="117">
        <v>33.5</v>
      </c>
      <c r="AJ11" s="117">
        <v>30.3</v>
      </c>
      <c r="AK11" s="117">
        <v>25.9</v>
      </c>
      <c r="AL11" s="117">
        <v>22.1</v>
      </c>
      <c r="AM11" s="117">
        <v>13.5</v>
      </c>
      <c r="AN11" s="132">
        <v>9.8000000000000007</v>
      </c>
      <c r="AP11" s="88">
        <v>56</v>
      </c>
      <c r="AQ11" s="57">
        <v>61.2</v>
      </c>
      <c r="AR11" s="57">
        <v>61.2</v>
      </c>
      <c r="AS11" s="57">
        <v>61</v>
      </c>
      <c r="AT11" s="57">
        <v>63.3</v>
      </c>
      <c r="AU11" s="57">
        <v>65.900000000000006</v>
      </c>
      <c r="AV11" s="57">
        <v>60.8</v>
      </c>
      <c r="AW11" s="57">
        <v>53.1</v>
      </c>
      <c r="AX11" s="57">
        <v>55</v>
      </c>
      <c r="AY11" s="57">
        <v>56.5</v>
      </c>
      <c r="AZ11" s="57">
        <v>63.8</v>
      </c>
      <c r="BA11" s="57">
        <v>59.8</v>
      </c>
      <c r="BB11" s="57">
        <v>58.8</v>
      </c>
      <c r="BC11" s="57">
        <v>64.2</v>
      </c>
      <c r="BD11" s="57">
        <v>63.2</v>
      </c>
      <c r="BE11" s="57">
        <v>66.599999999999994</v>
      </c>
      <c r="BF11" s="57">
        <v>62.5</v>
      </c>
      <c r="BG11" s="57">
        <v>64.599999999999994</v>
      </c>
      <c r="BH11" s="57">
        <v>61.3</v>
      </c>
      <c r="BI11" s="57">
        <v>56.4</v>
      </c>
      <c r="BJ11" s="57">
        <v>51.6</v>
      </c>
      <c r="BK11" s="57">
        <v>47</v>
      </c>
      <c r="BL11" s="57">
        <v>45</v>
      </c>
      <c r="BM11" s="57">
        <v>39.6</v>
      </c>
      <c r="BN11" s="57">
        <v>34.1</v>
      </c>
      <c r="BO11" s="57">
        <v>31</v>
      </c>
      <c r="BP11" s="57">
        <v>27</v>
      </c>
      <c r="BQ11" s="57">
        <v>23.2</v>
      </c>
      <c r="BR11" s="57">
        <v>14.6</v>
      </c>
      <c r="BS11" s="112">
        <v>8.6999999999999993</v>
      </c>
    </row>
    <row r="12" spans="2:71" x14ac:dyDescent="0.35">
      <c r="B12" s="28" t="s">
        <v>144</v>
      </c>
      <c r="D12" s="419"/>
      <c r="E12" s="50" t="s">
        <v>142</v>
      </c>
      <c r="F12" s="432"/>
      <c r="G12" s="131">
        <v>72</v>
      </c>
      <c r="H12" s="118">
        <v>73.8</v>
      </c>
      <c r="I12" s="118">
        <v>73.099999999999994</v>
      </c>
      <c r="J12" s="132">
        <v>71</v>
      </c>
      <c r="K12" s="117">
        <v>52.8</v>
      </c>
      <c r="L12" s="117">
        <v>56.6</v>
      </c>
      <c r="M12" s="117">
        <v>57.3</v>
      </c>
      <c r="N12" s="117">
        <v>58.7</v>
      </c>
      <c r="O12" s="117">
        <v>60.2</v>
      </c>
      <c r="P12" s="117">
        <v>62.7</v>
      </c>
      <c r="Q12" s="117">
        <v>57.8</v>
      </c>
      <c r="R12" s="117">
        <v>51.2</v>
      </c>
      <c r="S12" s="117">
        <v>53.1</v>
      </c>
      <c r="T12" s="117">
        <v>55</v>
      </c>
      <c r="U12" s="117">
        <v>60.8</v>
      </c>
      <c r="V12" s="117">
        <v>57.6</v>
      </c>
      <c r="W12" s="117">
        <v>57.1</v>
      </c>
      <c r="X12" s="117">
        <v>62.8</v>
      </c>
      <c r="Y12" s="117">
        <v>62.3</v>
      </c>
      <c r="Z12" s="117">
        <v>65</v>
      </c>
      <c r="AA12" s="117">
        <v>61.3</v>
      </c>
      <c r="AB12" s="117">
        <v>63.2</v>
      </c>
      <c r="AC12" s="117">
        <v>59.7</v>
      </c>
      <c r="AD12" s="117">
        <v>55.9</v>
      </c>
      <c r="AE12" s="117">
        <v>50.9</v>
      </c>
      <c r="AF12" s="117">
        <v>46.3</v>
      </c>
      <c r="AG12" s="117">
        <v>44.7</v>
      </c>
      <c r="AH12" s="117">
        <v>39.200000000000003</v>
      </c>
      <c r="AI12" s="117">
        <v>33.700000000000003</v>
      </c>
      <c r="AJ12" s="117">
        <v>30.7</v>
      </c>
      <c r="AK12" s="117">
        <v>26.6</v>
      </c>
      <c r="AL12" s="117">
        <v>22.6</v>
      </c>
      <c r="AM12" s="117">
        <v>14</v>
      </c>
      <c r="AN12" s="132">
        <v>9.8000000000000007</v>
      </c>
      <c r="AP12" s="88">
        <v>60</v>
      </c>
      <c r="AQ12" s="57">
        <v>61.7</v>
      </c>
      <c r="AR12" s="57">
        <v>61.1</v>
      </c>
      <c r="AS12" s="57">
        <v>61.7</v>
      </c>
      <c r="AT12" s="57">
        <v>63.6</v>
      </c>
      <c r="AU12" s="57">
        <v>66</v>
      </c>
      <c r="AV12" s="57">
        <v>60.2</v>
      </c>
      <c r="AW12" s="57">
        <v>54.1</v>
      </c>
      <c r="AX12" s="57">
        <v>55.7</v>
      </c>
      <c r="AY12" s="57">
        <v>56.5</v>
      </c>
      <c r="AZ12" s="57">
        <v>62.9</v>
      </c>
      <c r="BA12" s="57">
        <v>59</v>
      </c>
      <c r="BB12" s="57">
        <v>58.2</v>
      </c>
      <c r="BC12" s="57">
        <v>64</v>
      </c>
      <c r="BD12" s="57">
        <v>64.400000000000006</v>
      </c>
      <c r="BE12" s="57">
        <v>66.7</v>
      </c>
      <c r="BF12" s="57">
        <v>62.6</v>
      </c>
      <c r="BG12" s="57">
        <v>64.400000000000006</v>
      </c>
      <c r="BH12" s="57">
        <v>62.3</v>
      </c>
      <c r="BI12" s="57">
        <v>56.7</v>
      </c>
      <c r="BJ12" s="57">
        <v>51.6</v>
      </c>
      <c r="BK12" s="57">
        <v>47.1</v>
      </c>
      <c r="BL12" s="57">
        <v>45.3</v>
      </c>
      <c r="BM12" s="57">
        <v>39.799999999999997</v>
      </c>
      <c r="BN12" s="57">
        <v>34.299999999999997</v>
      </c>
      <c r="BO12" s="57">
        <v>31.3</v>
      </c>
      <c r="BP12" s="57">
        <v>27.3</v>
      </c>
      <c r="BQ12" s="57">
        <v>23.6</v>
      </c>
      <c r="BR12" s="57">
        <v>15.6</v>
      </c>
      <c r="BS12" s="112">
        <v>12.4</v>
      </c>
    </row>
    <row r="13" spans="2:71" x14ac:dyDescent="0.35">
      <c r="B13" s="28" t="s">
        <v>145</v>
      </c>
      <c r="D13" s="419"/>
      <c r="E13" s="50" t="s">
        <v>142</v>
      </c>
      <c r="F13" s="432"/>
      <c r="G13" s="131">
        <v>72.5</v>
      </c>
      <c r="H13" s="118">
        <v>74.099999999999994</v>
      </c>
      <c r="I13" s="118">
        <v>73.2</v>
      </c>
      <c r="J13" s="132">
        <v>71.7</v>
      </c>
      <c r="K13" s="117">
        <v>52.4</v>
      </c>
      <c r="L13" s="117">
        <v>58.2</v>
      </c>
      <c r="M13" s="117">
        <v>57.5</v>
      </c>
      <c r="N13" s="117">
        <v>59.4</v>
      </c>
      <c r="O13" s="117">
        <v>62</v>
      </c>
      <c r="P13" s="117">
        <v>63.2</v>
      </c>
      <c r="Q13" s="117">
        <v>58.7</v>
      </c>
      <c r="R13" s="117">
        <v>50.7</v>
      </c>
      <c r="S13" s="117">
        <v>52.6</v>
      </c>
      <c r="T13" s="117">
        <v>54.3</v>
      </c>
      <c r="U13" s="117">
        <v>60.4</v>
      </c>
      <c r="V13" s="117">
        <v>57.1</v>
      </c>
      <c r="W13" s="117">
        <v>57.9</v>
      </c>
      <c r="X13" s="117">
        <v>62.6</v>
      </c>
      <c r="Y13" s="117">
        <v>64.400000000000006</v>
      </c>
      <c r="Z13" s="117">
        <v>66.3</v>
      </c>
      <c r="AA13" s="117">
        <v>61.2</v>
      </c>
      <c r="AB13" s="117">
        <v>62.1</v>
      </c>
      <c r="AC13" s="117">
        <v>61.2</v>
      </c>
      <c r="AD13" s="117">
        <v>56.9</v>
      </c>
      <c r="AE13" s="117">
        <v>51.6</v>
      </c>
      <c r="AF13" s="117">
        <v>46.6</v>
      </c>
      <c r="AG13" s="117">
        <v>45</v>
      </c>
      <c r="AH13" s="117">
        <v>39.5</v>
      </c>
      <c r="AI13" s="117">
        <v>34.6</v>
      </c>
      <c r="AJ13" s="117">
        <v>31.1</v>
      </c>
      <c r="AK13" s="117">
        <v>27.3</v>
      </c>
      <c r="AL13" s="117">
        <v>23.4</v>
      </c>
      <c r="AM13" s="117">
        <v>15</v>
      </c>
      <c r="AN13" s="132">
        <v>9.8000000000000007</v>
      </c>
      <c r="AP13" s="88">
        <v>56</v>
      </c>
      <c r="AQ13" s="57">
        <v>61.5</v>
      </c>
      <c r="AR13" s="57">
        <v>61.4</v>
      </c>
      <c r="AS13" s="57">
        <v>63</v>
      </c>
      <c r="AT13" s="57">
        <v>65</v>
      </c>
      <c r="AU13" s="57">
        <v>66.2</v>
      </c>
      <c r="AV13" s="57">
        <v>60.9</v>
      </c>
      <c r="AW13" s="57">
        <v>53.4</v>
      </c>
      <c r="AX13" s="57">
        <v>54.7</v>
      </c>
      <c r="AY13" s="57">
        <v>56.2</v>
      </c>
      <c r="AZ13" s="57">
        <v>62.2</v>
      </c>
      <c r="BA13" s="57">
        <v>58.6</v>
      </c>
      <c r="BB13" s="57">
        <v>58.9</v>
      </c>
      <c r="BC13" s="57">
        <v>63.9</v>
      </c>
      <c r="BD13" s="57">
        <v>67.3</v>
      </c>
      <c r="BE13" s="57">
        <v>67.8</v>
      </c>
      <c r="BF13" s="57">
        <v>62.5</v>
      </c>
      <c r="BG13" s="57">
        <v>63.2</v>
      </c>
      <c r="BH13" s="57">
        <v>62.5</v>
      </c>
      <c r="BI13" s="57">
        <v>57.6</v>
      </c>
      <c r="BJ13" s="57">
        <v>52.5</v>
      </c>
      <c r="BK13" s="57">
        <v>47.2</v>
      </c>
      <c r="BL13" s="57">
        <v>45.6</v>
      </c>
      <c r="BM13" s="57">
        <v>40.4</v>
      </c>
      <c r="BN13" s="57">
        <v>35.4</v>
      </c>
      <c r="BO13" s="57">
        <v>32.200000000000003</v>
      </c>
      <c r="BP13" s="57">
        <v>28.3</v>
      </c>
      <c r="BQ13" s="57">
        <v>24.5</v>
      </c>
      <c r="BR13" s="57">
        <v>16.3</v>
      </c>
      <c r="BS13" s="112">
        <v>10</v>
      </c>
    </row>
    <row r="14" spans="2:71" x14ac:dyDescent="0.35">
      <c r="B14" s="28" t="s">
        <v>146</v>
      </c>
      <c r="D14" s="437">
        <v>3</v>
      </c>
      <c r="E14" s="50" t="s">
        <v>142</v>
      </c>
      <c r="F14" s="432"/>
      <c r="G14" s="131">
        <v>73.2</v>
      </c>
      <c r="H14" s="118">
        <v>76.8</v>
      </c>
      <c r="I14" s="118">
        <v>74.599999999999994</v>
      </c>
      <c r="J14" s="132">
        <v>72</v>
      </c>
      <c r="K14" s="117">
        <v>52.9</v>
      </c>
      <c r="L14" s="117">
        <v>57.6</v>
      </c>
      <c r="M14" s="117">
        <v>58.3</v>
      </c>
      <c r="N14" s="117">
        <v>60.3</v>
      </c>
      <c r="O14" s="117">
        <v>62.8</v>
      </c>
      <c r="P14" s="117">
        <v>64</v>
      </c>
      <c r="Q14" s="117">
        <v>60.8</v>
      </c>
      <c r="R14" s="117">
        <v>52.7</v>
      </c>
      <c r="S14" s="117">
        <v>52.4</v>
      </c>
      <c r="T14" s="117">
        <v>54.4</v>
      </c>
      <c r="U14" s="117">
        <v>60.4</v>
      </c>
      <c r="V14" s="117">
        <v>56.8</v>
      </c>
      <c r="W14" s="117">
        <v>58.7</v>
      </c>
      <c r="X14" s="117">
        <v>62.4</v>
      </c>
      <c r="Y14" s="117">
        <v>63.3</v>
      </c>
      <c r="Z14" s="117">
        <v>67.8</v>
      </c>
      <c r="AA14" s="117">
        <v>62.3</v>
      </c>
      <c r="AB14" s="117">
        <v>62.3</v>
      </c>
      <c r="AC14" s="117">
        <v>60.8</v>
      </c>
      <c r="AD14" s="117">
        <v>57</v>
      </c>
      <c r="AE14" s="117">
        <v>51.8</v>
      </c>
      <c r="AF14" s="117">
        <v>47</v>
      </c>
      <c r="AG14" s="117">
        <v>45.6</v>
      </c>
      <c r="AH14" s="117">
        <v>40.1</v>
      </c>
      <c r="AI14" s="117">
        <v>35.5</v>
      </c>
      <c r="AJ14" s="117">
        <v>31.6</v>
      </c>
      <c r="AK14" s="117">
        <v>27.5</v>
      </c>
      <c r="AL14" s="117">
        <v>23.5</v>
      </c>
      <c r="AM14" s="117">
        <v>15.3</v>
      </c>
      <c r="AN14" s="132">
        <v>9.9</v>
      </c>
      <c r="AP14" s="88">
        <v>56.4</v>
      </c>
      <c r="AQ14" s="57">
        <v>61.7</v>
      </c>
      <c r="AR14" s="57">
        <v>62.3</v>
      </c>
      <c r="AS14" s="57">
        <v>64.5</v>
      </c>
      <c r="AT14" s="57">
        <v>65.900000000000006</v>
      </c>
      <c r="AU14" s="57">
        <v>67.400000000000006</v>
      </c>
      <c r="AV14" s="57">
        <v>63.2</v>
      </c>
      <c r="AW14" s="57">
        <v>56</v>
      </c>
      <c r="AX14" s="57">
        <v>56.3</v>
      </c>
      <c r="AY14" s="57">
        <v>56.3</v>
      </c>
      <c r="AZ14" s="57">
        <v>62.6</v>
      </c>
      <c r="BA14" s="57">
        <v>58.6</v>
      </c>
      <c r="BB14" s="57">
        <v>60.2</v>
      </c>
      <c r="BC14" s="57">
        <v>64.5</v>
      </c>
      <c r="BD14" s="57">
        <v>65.599999999999994</v>
      </c>
      <c r="BE14" s="57">
        <v>69.2</v>
      </c>
      <c r="BF14" s="57">
        <v>64.400000000000006</v>
      </c>
      <c r="BG14" s="57">
        <v>64.5</v>
      </c>
      <c r="BH14" s="57">
        <v>62.5</v>
      </c>
      <c r="BI14" s="57">
        <v>57.9</v>
      </c>
      <c r="BJ14" s="57">
        <v>52.9</v>
      </c>
      <c r="BK14" s="57">
        <v>47.9</v>
      </c>
      <c r="BL14" s="57">
        <v>46.4</v>
      </c>
      <c r="BM14" s="57">
        <v>41.4</v>
      </c>
      <c r="BN14" s="57">
        <v>37.1</v>
      </c>
      <c r="BO14" s="57">
        <v>33</v>
      </c>
      <c r="BP14" s="57">
        <v>29.2</v>
      </c>
      <c r="BQ14" s="57">
        <v>25.4</v>
      </c>
      <c r="BR14" s="57">
        <v>19.600000000000001</v>
      </c>
      <c r="BS14" s="112">
        <v>17</v>
      </c>
    </row>
    <row r="15" spans="2:71" x14ac:dyDescent="0.35">
      <c r="B15" s="28" t="s">
        <v>147</v>
      </c>
      <c r="D15" s="437"/>
      <c r="E15" s="50" t="s">
        <v>142</v>
      </c>
      <c r="F15" s="432"/>
      <c r="G15" s="131">
        <v>78.900000000000006</v>
      </c>
      <c r="H15" s="118">
        <v>81.2</v>
      </c>
      <c r="I15" s="118">
        <v>80.099999999999994</v>
      </c>
      <c r="J15" s="132">
        <v>77.3</v>
      </c>
      <c r="K15" s="117">
        <v>53.2</v>
      </c>
      <c r="L15" s="117">
        <v>55</v>
      </c>
      <c r="M15" s="117">
        <v>53.7</v>
      </c>
      <c r="N15" s="117">
        <v>55.2</v>
      </c>
      <c r="O15" s="117">
        <v>59.6</v>
      </c>
      <c r="P15" s="117">
        <v>65.599999999999994</v>
      </c>
      <c r="Q15" s="117">
        <v>59.2</v>
      </c>
      <c r="R15" s="117">
        <v>55.6</v>
      </c>
      <c r="S15" s="117">
        <v>54.3</v>
      </c>
      <c r="T15" s="117">
        <v>55.8</v>
      </c>
      <c r="U15" s="117">
        <v>58</v>
      </c>
      <c r="V15" s="117">
        <v>57.4</v>
      </c>
      <c r="W15" s="117">
        <v>61.2</v>
      </c>
      <c r="X15" s="117">
        <v>63.3</v>
      </c>
      <c r="Y15" s="117">
        <v>62.9</v>
      </c>
      <c r="Z15" s="117">
        <v>75.900000000000006</v>
      </c>
      <c r="AA15" s="117">
        <v>70.5</v>
      </c>
      <c r="AB15" s="117">
        <v>59</v>
      </c>
      <c r="AC15" s="117">
        <v>58.2</v>
      </c>
      <c r="AD15" s="117">
        <v>57</v>
      </c>
      <c r="AE15" s="117">
        <v>53.5</v>
      </c>
      <c r="AF15" s="117">
        <v>52.2</v>
      </c>
      <c r="AG15" s="117">
        <v>49.9</v>
      </c>
      <c r="AH15" s="117">
        <v>45.8</v>
      </c>
      <c r="AI15" s="117">
        <v>44.5</v>
      </c>
      <c r="AJ15" s="117">
        <v>43.8</v>
      </c>
      <c r="AK15" s="117">
        <v>41.8</v>
      </c>
      <c r="AL15" s="117">
        <v>38.299999999999997</v>
      </c>
      <c r="AM15" s="117">
        <v>38</v>
      </c>
      <c r="AN15" s="132">
        <v>36.6</v>
      </c>
      <c r="AP15" s="88">
        <v>57</v>
      </c>
      <c r="AQ15" s="57">
        <v>60.4</v>
      </c>
      <c r="AR15" s="57">
        <v>57.2</v>
      </c>
      <c r="AS15" s="57">
        <v>58.2</v>
      </c>
      <c r="AT15" s="57">
        <v>62.2</v>
      </c>
      <c r="AU15" s="57">
        <v>67.900000000000006</v>
      </c>
      <c r="AV15" s="57">
        <v>61.7</v>
      </c>
      <c r="AW15" s="57">
        <v>58.5</v>
      </c>
      <c r="AX15" s="57">
        <v>56.4</v>
      </c>
      <c r="AY15" s="57">
        <v>57.5</v>
      </c>
      <c r="AZ15" s="57">
        <v>59.7</v>
      </c>
      <c r="BA15" s="57">
        <v>58.8</v>
      </c>
      <c r="BB15" s="57">
        <v>62.9</v>
      </c>
      <c r="BC15" s="57">
        <v>64.8</v>
      </c>
      <c r="BD15" s="57">
        <v>63.9</v>
      </c>
      <c r="BE15" s="57">
        <v>77.599999999999994</v>
      </c>
      <c r="BF15" s="57">
        <v>72.5</v>
      </c>
      <c r="BG15" s="57">
        <v>59.9</v>
      </c>
      <c r="BH15" s="57">
        <v>59</v>
      </c>
      <c r="BI15" s="57">
        <v>58</v>
      </c>
      <c r="BJ15" s="57">
        <v>55.2</v>
      </c>
      <c r="BK15" s="57">
        <v>53.3</v>
      </c>
      <c r="BL15" s="57">
        <v>50.8</v>
      </c>
      <c r="BM15" s="57">
        <v>47</v>
      </c>
      <c r="BN15" s="57">
        <v>45.5</v>
      </c>
      <c r="BO15" s="57">
        <v>45.2</v>
      </c>
      <c r="BP15" s="57">
        <v>43.3</v>
      </c>
      <c r="BQ15" s="57">
        <v>39.799999999999997</v>
      </c>
      <c r="BR15" s="57">
        <v>39.700000000000003</v>
      </c>
      <c r="BS15" s="112">
        <v>38.4</v>
      </c>
    </row>
    <row r="16" spans="2:71" x14ac:dyDescent="0.35">
      <c r="B16" s="28" t="s">
        <v>148</v>
      </c>
      <c r="D16" s="437"/>
      <c r="E16" s="50" t="s">
        <v>142</v>
      </c>
      <c r="F16" s="432"/>
      <c r="G16" s="131">
        <v>75.3</v>
      </c>
      <c r="H16" s="118">
        <v>80.7</v>
      </c>
      <c r="I16" s="118">
        <v>78.2</v>
      </c>
      <c r="J16" s="132">
        <v>72.3</v>
      </c>
      <c r="K16" s="117">
        <v>54.3</v>
      </c>
      <c r="L16" s="117">
        <v>57.4</v>
      </c>
      <c r="M16" s="117">
        <v>54</v>
      </c>
      <c r="N16" s="117">
        <v>55.2</v>
      </c>
      <c r="O16" s="117">
        <v>59.7</v>
      </c>
      <c r="P16" s="117">
        <v>66.900000000000006</v>
      </c>
      <c r="Q16" s="117">
        <v>60.9</v>
      </c>
      <c r="R16" s="117">
        <v>55.3</v>
      </c>
      <c r="S16" s="117">
        <v>52.9</v>
      </c>
      <c r="T16" s="117">
        <v>55</v>
      </c>
      <c r="U16" s="117">
        <v>58.6</v>
      </c>
      <c r="V16" s="117">
        <v>59.5</v>
      </c>
      <c r="W16" s="117">
        <v>62.1</v>
      </c>
      <c r="X16" s="117">
        <v>64.7</v>
      </c>
      <c r="Y16" s="117">
        <v>63.2</v>
      </c>
      <c r="Z16" s="117">
        <v>68.099999999999994</v>
      </c>
      <c r="AA16" s="117">
        <v>64.2</v>
      </c>
      <c r="AB16" s="117">
        <v>58.5</v>
      </c>
      <c r="AC16" s="117">
        <v>58.2</v>
      </c>
      <c r="AD16" s="117">
        <v>56.5</v>
      </c>
      <c r="AE16" s="117">
        <v>52.6</v>
      </c>
      <c r="AF16" s="117">
        <v>51.5</v>
      </c>
      <c r="AG16" s="117">
        <v>48.9</v>
      </c>
      <c r="AH16" s="117">
        <v>44.9</v>
      </c>
      <c r="AI16" s="117">
        <v>42.7</v>
      </c>
      <c r="AJ16" s="117">
        <v>41.7</v>
      </c>
      <c r="AK16" s="117">
        <v>39.1</v>
      </c>
      <c r="AL16" s="117">
        <v>35.200000000000003</v>
      </c>
      <c r="AM16" s="117">
        <v>34.200000000000003</v>
      </c>
      <c r="AN16" s="132">
        <v>32.5</v>
      </c>
      <c r="AP16" s="88">
        <v>62.2</v>
      </c>
      <c r="AQ16" s="57">
        <v>62.9</v>
      </c>
      <c r="AR16" s="57">
        <v>58.2</v>
      </c>
      <c r="AS16" s="57">
        <v>59.1</v>
      </c>
      <c r="AT16" s="57">
        <v>62.1</v>
      </c>
      <c r="AU16" s="57">
        <v>69.5</v>
      </c>
      <c r="AV16" s="57">
        <v>63.5</v>
      </c>
      <c r="AW16" s="57">
        <v>59.1</v>
      </c>
      <c r="AX16" s="57">
        <v>56.7</v>
      </c>
      <c r="AY16" s="57">
        <v>56.8</v>
      </c>
      <c r="AZ16" s="57">
        <v>60.3</v>
      </c>
      <c r="BA16" s="57">
        <v>61.6</v>
      </c>
      <c r="BB16" s="57">
        <v>63.5</v>
      </c>
      <c r="BC16" s="57">
        <v>66</v>
      </c>
      <c r="BD16" s="57">
        <v>64.3</v>
      </c>
      <c r="BE16" s="57">
        <v>73.099999999999994</v>
      </c>
      <c r="BF16" s="57">
        <v>68.3</v>
      </c>
      <c r="BG16" s="57">
        <v>59.7</v>
      </c>
      <c r="BH16" s="57">
        <v>59.1</v>
      </c>
      <c r="BI16" s="57">
        <v>58</v>
      </c>
      <c r="BJ16" s="57">
        <v>53.5</v>
      </c>
      <c r="BK16" s="57">
        <v>52.6</v>
      </c>
      <c r="BL16" s="57">
        <v>49.8</v>
      </c>
      <c r="BM16" s="57">
        <v>46</v>
      </c>
      <c r="BN16" s="57">
        <v>44</v>
      </c>
      <c r="BO16" s="57">
        <v>43.1</v>
      </c>
      <c r="BP16" s="57">
        <v>41</v>
      </c>
      <c r="BQ16" s="57">
        <v>37.200000000000003</v>
      </c>
      <c r="BR16" s="57">
        <v>36.700000000000003</v>
      </c>
      <c r="BS16" s="112">
        <v>35.4</v>
      </c>
    </row>
    <row r="17" spans="2:71" x14ac:dyDescent="0.35">
      <c r="B17" s="28" t="s">
        <v>149</v>
      </c>
      <c r="D17" s="437">
        <v>4</v>
      </c>
      <c r="E17" s="50" t="s">
        <v>142</v>
      </c>
      <c r="F17" s="432"/>
      <c r="G17" s="131">
        <v>70.2</v>
      </c>
      <c r="H17" s="118">
        <v>71.8</v>
      </c>
      <c r="I17" s="118">
        <v>70.8</v>
      </c>
      <c r="J17" s="132">
        <v>69.3</v>
      </c>
      <c r="K17" s="117">
        <v>56.7</v>
      </c>
      <c r="L17" s="117">
        <v>59</v>
      </c>
      <c r="M17" s="117">
        <v>55.8</v>
      </c>
      <c r="N17" s="117">
        <v>58.5</v>
      </c>
      <c r="O17" s="117">
        <v>62.6</v>
      </c>
      <c r="P17" s="117">
        <v>57.1</v>
      </c>
      <c r="Q17" s="117">
        <v>57.6</v>
      </c>
      <c r="R17" s="117">
        <v>53.1</v>
      </c>
      <c r="S17" s="117">
        <v>54.2</v>
      </c>
      <c r="T17" s="117">
        <v>55.3</v>
      </c>
      <c r="U17" s="117">
        <v>57.9</v>
      </c>
      <c r="V17" s="117">
        <v>60.1</v>
      </c>
      <c r="W17" s="117">
        <v>57.7</v>
      </c>
      <c r="X17" s="117">
        <v>59.5</v>
      </c>
      <c r="Y17" s="117">
        <v>61.8</v>
      </c>
      <c r="Z17" s="117">
        <v>64.400000000000006</v>
      </c>
      <c r="AA17" s="117">
        <v>61.4</v>
      </c>
      <c r="AB17" s="117">
        <v>56.8</v>
      </c>
      <c r="AC17" s="117">
        <v>55.5</v>
      </c>
      <c r="AD17" s="117">
        <v>53.2</v>
      </c>
      <c r="AE17" s="117">
        <v>49.8</v>
      </c>
      <c r="AF17" s="117">
        <v>48.8</v>
      </c>
      <c r="AG17" s="117">
        <v>46.5</v>
      </c>
      <c r="AH17" s="117">
        <v>42.4</v>
      </c>
      <c r="AI17" s="117">
        <v>39.799999999999997</v>
      </c>
      <c r="AJ17" s="117">
        <v>38.799999999999997</v>
      </c>
      <c r="AK17" s="117">
        <v>35.4</v>
      </c>
      <c r="AL17" s="117">
        <v>31.1</v>
      </c>
      <c r="AM17" s="117">
        <v>29.6</v>
      </c>
      <c r="AN17" s="132">
        <v>26.4</v>
      </c>
      <c r="AP17" s="88">
        <v>73.900000000000006</v>
      </c>
      <c r="AQ17" s="57">
        <v>71.5</v>
      </c>
      <c r="AR17" s="57">
        <v>68.2</v>
      </c>
      <c r="AS17" s="57">
        <v>66.2</v>
      </c>
      <c r="AT17" s="57">
        <v>66.2</v>
      </c>
      <c r="AU17" s="57">
        <v>62.2</v>
      </c>
      <c r="AV17" s="57">
        <v>59.8</v>
      </c>
      <c r="AW17" s="57">
        <v>55.5</v>
      </c>
      <c r="AX17" s="57">
        <v>56.6</v>
      </c>
      <c r="AY17" s="57">
        <v>57.4</v>
      </c>
      <c r="AZ17" s="57">
        <v>59</v>
      </c>
      <c r="BA17" s="57">
        <v>61.9</v>
      </c>
      <c r="BB17" s="57">
        <v>59</v>
      </c>
      <c r="BC17" s="57">
        <v>60.7</v>
      </c>
      <c r="BD17" s="57">
        <v>63.8</v>
      </c>
      <c r="BE17" s="57">
        <v>66.3</v>
      </c>
      <c r="BF17" s="57">
        <v>62.6</v>
      </c>
      <c r="BG17" s="57">
        <v>57.5</v>
      </c>
      <c r="BH17" s="57">
        <v>56.3</v>
      </c>
      <c r="BI17" s="57">
        <v>53.9</v>
      </c>
      <c r="BJ17" s="57">
        <v>50.4</v>
      </c>
      <c r="BK17" s="57">
        <v>49.5</v>
      </c>
      <c r="BL17" s="57">
        <v>47</v>
      </c>
      <c r="BM17" s="57">
        <v>42.9</v>
      </c>
      <c r="BN17" s="57">
        <v>40.4</v>
      </c>
      <c r="BO17" s="57">
        <v>39.200000000000003</v>
      </c>
      <c r="BP17" s="57">
        <v>36</v>
      </c>
      <c r="BQ17" s="57">
        <v>32.1</v>
      </c>
      <c r="BR17" s="57">
        <v>31.1</v>
      </c>
      <c r="BS17" s="112">
        <v>31</v>
      </c>
    </row>
    <row r="18" spans="2:71" x14ac:dyDescent="0.35">
      <c r="B18" s="28" t="s">
        <v>150</v>
      </c>
      <c r="D18" s="437"/>
      <c r="E18" s="50" t="s">
        <v>142</v>
      </c>
      <c r="F18" s="432"/>
      <c r="G18" s="131">
        <v>69.8</v>
      </c>
      <c r="H18" s="118">
        <v>71.7</v>
      </c>
      <c r="I18" s="118">
        <v>70.8</v>
      </c>
      <c r="J18" s="132">
        <v>68.2</v>
      </c>
      <c r="K18" s="117">
        <v>54.6</v>
      </c>
      <c r="L18" s="117">
        <v>56.1</v>
      </c>
      <c r="M18" s="117">
        <v>54.8</v>
      </c>
      <c r="N18" s="117">
        <v>58.4</v>
      </c>
      <c r="O18" s="117">
        <v>62.3</v>
      </c>
      <c r="P18" s="117">
        <v>58.2</v>
      </c>
      <c r="Q18" s="117">
        <v>54.2</v>
      </c>
      <c r="R18" s="117">
        <v>51.4</v>
      </c>
      <c r="S18" s="117">
        <v>54.4</v>
      </c>
      <c r="T18" s="117">
        <v>54.6</v>
      </c>
      <c r="U18" s="117">
        <v>57.5</v>
      </c>
      <c r="V18" s="117">
        <v>59.6</v>
      </c>
      <c r="W18" s="117">
        <v>57.7</v>
      </c>
      <c r="X18" s="117">
        <v>58.3</v>
      </c>
      <c r="Y18" s="117">
        <v>59</v>
      </c>
      <c r="Z18" s="117">
        <v>63.7</v>
      </c>
      <c r="AA18" s="117">
        <v>61.7</v>
      </c>
      <c r="AB18" s="117">
        <v>56.5</v>
      </c>
      <c r="AC18" s="117">
        <v>54.4</v>
      </c>
      <c r="AD18" s="117">
        <v>52.1</v>
      </c>
      <c r="AE18" s="117">
        <v>47.9</v>
      </c>
      <c r="AF18" s="117">
        <v>47.1</v>
      </c>
      <c r="AG18" s="117">
        <v>44.1</v>
      </c>
      <c r="AH18" s="117">
        <v>39.6</v>
      </c>
      <c r="AI18" s="117">
        <v>36</v>
      </c>
      <c r="AJ18" s="117">
        <v>34.9</v>
      </c>
      <c r="AK18" s="117">
        <v>31.9</v>
      </c>
      <c r="AL18" s="117">
        <v>27.8</v>
      </c>
      <c r="AM18" s="117">
        <v>26.4</v>
      </c>
      <c r="AN18" s="132">
        <v>23.8</v>
      </c>
      <c r="AP18" s="88">
        <v>72.3</v>
      </c>
      <c r="AQ18" s="57">
        <v>66.599999999999994</v>
      </c>
      <c r="AR18" s="57">
        <v>65.8</v>
      </c>
      <c r="AS18" s="57">
        <v>62.7</v>
      </c>
      <c r="AT18" s="57">
        <v>65.400000000000006</v>
      </c>
      <c r="AU18" s="57">
        <v>61.6</v>
      </c>
      <c r="AV18" s="57">
        <v>58.5</v>
      </c>
      <c r="AW18" s="57">
        <v>54.4</v>
      </c>
      <c r="AX18" s="57">
        <v>56.8</v>
      </c>
      <c r="AY18" s="57">
        <v>57.1</v>
      </c>
      <c r="AZ18" s="57">
        <v>58.9</v>
      </c>
      <c r="BA18" s="57">
        <v>61.5</v>
      </c>
      <c r="BB18" s="57">
        <v>59.1</v>
      </c>
      <c r="BC18" s="57">
        <v>59.5</v>
      </c>
      <c r="BD18" s="57">
        <v>61.4</v>
      </c>
      <c r="BE18" s="57">
        <v>66.2</v>
      </c>
      <c r="BF18" s="57">
        <v>62.9</v>
      </c>
      <c r="BG18" s="57">
        <v>57.4</v>
      </c>
      <c r="BH18" s="57">
        <v>55.3</v>
      </c>
      <c r="BI18" s="57">
        <v>53.2</v>
      </c>
      <c r="BJ18" s="57">
        <v>49.3</v>
      </c>
      <c r="BK18" s="57">
        <v>48.6</v>
      </c>
      <c r="BL18" s="57">
        <v>45.7</v>
      </c>
      <c r="BM18" s="57">
        <v>41.3</v>
      </c>
      <c r="BN18" s="57">
        <v>38.299999999999997</v>
      </c>
      <c r="BO18" s="57">
        <v>37</v>
      </c>
      <c r="BP18" s="57">
        <v>34.1</v>
      </c>
      <c r="BQ18" s="57">
        <v>29.9</v>
      </c>
      <c r="BR18" s="57">
        <v>28.7</v>
      </c>
      <c r="BS18" s="112">
        <v>27.2</v>
      </c>
    </row>
    <row r="19" spans="2:71" x14ac:dyDescent="0.35">
      <c r="B19" s="28" t="s">
        <v>151</v>
      </c>
      <c r="D19" s="437"/>
      <c r="E19" s="50" t="s">
        <v>142</v>
      </c>
      <c r="F19" s="432"/>
      <c r="G19" s="131">
        <v>65.7</v>
      </c>
      <c r="H19" s="118">
        <v>69.7</v>
      </c>
      <c r="I19" s="118">
        <v>67.2</v>
      </c>
      <c r="J19" s="132">
        <v>64.099999999999994</v>
      </c>
      <c r="K19" s="117">
        <v>56.1</v>
      </c>
      <c r="L19" s="117">
        <v>56.3</v>
      </c>
      <c r="M19" s="117">
        <v>55.1</v>
      </c>
      <c r="N19" s="117">
        <v>53.8</v>
      </c>
      <c r="O19" s="117">
        <v>51.4</v>
      </c>
      <c r="P19" s="117">
        <v>48.6</v>
      </c>
      <c r="Q19" s="117">
        <v>51.7</v>
      </c>
      <c r="R19" s="117">
        <v>53.8</v>
      </c>
      <c r="S19" s="117">
        <v>50.8</v>
      </c>
      <c r="T19" s="117">
        <v>53.1</v>
      </c>
      <c r="U19" s="117">
        <v>56.8</v>
      </c>
      <c r="V19" s="117">
        <v>55.3</v>
      </c>
      <c r="W19" s="117">
        <v>53.6</v>
      </c>
      <c r="X19" s="117">
        <v>55.6</v>
      </c>
      <c r="Y19" s="117">
        <v>53.9</v>
      </c>
      <c r="Z19" s="117">
        <v>57.4</v>
      </c>
      <c r="AA19" s="117">
        <v>55.5</v>
      </c>
      <c r="AB19" s="117">
        <v>52.9</v>
      </c>
      <c r="AC19" s="117">
        <v>50.6</v>
      </c>
      <c r="AD19" s="117">
        <v>48.4</v>
      </c>
      <c r="AE19" s="117">
        <v>45.3</v>
      </c>
      <c r="AF19" s="117">
        <v>44.3</v>
      </c>
      <c r="AG19" s="117">
        <v>41.6</v>
      </c>
      <c r="AH19" s="117">
        <v>36.799999999999997</v>
      </c>
      <c r="AI19" s="117">
        <v>33.5</v>
      </c>
      <c r="AJ19" s="117">
        <v>32.5</v>
      </c>
      <c r="AK19" s="117">
        <v>29.4</v>
      </c>
      <c r="AL19" s="117">
        <v>24.5</v>
      </c>
      <c r="AM19" s="117">
        <v>23</v>
      </c>
      <c r="AN19" s="132">
        <v>19.5</v>
      </c>
      <c r="AP19" s="88">
        <v>64</v>
      </c>
      <c r="AQ19" s="57">
        <v>63.7</v>
      </c>
      <c r="AR19" s="57">
        <v>61.2</v>
      </c>
      <c r="AS19" s="57">
        <v>57.9</v>
      </c>
      <c r="AT19" s="57">
        <v>55.2</v>
      </c>
      <c r="AU19" s="57">
        <v>51.7</v>
      </c>
      <c r="AV19" s="57">
        <v>54.3</v>
      </c>
      <c r="AW19" s="57">
        <v>57.1</v>
      </c>
      <c r="AX19" s="57">
        <v>53.6</v>
      </c>
      <c r="AY19" s="57">
        <v>56.5</v>
      </c>
      <c r="AZ19" s="57">
        <v>60.5</v>
      </c>
      <c r="BA19" s="57">
        <v>58.2</v>
      </c>
      <c r="BB19" s="57">
        <v>55.2</v>
      </c>
      <c r="BC19" s="57">
        <v>57.4</v>
      </c>
      <c r="BD19" s="57">
        <v>55.3</v>
      </c>
      <c r="BE19" s="57">
        <v>62</v>
      </c>
      <c r="BF19" s="57">
        <v>58.1</v>
      </c>
      <c r="BG19" s="57">
        <v>54</v>
      </c>
      <c r="BH19" s="57">
        <v>51.5</v>
      </c>
      <c r="BI19" s="57">
        <v>49.4</v>
      </c>
      <c r="BJ19" s="57">
        <v>46</v>
      </c>
      <c r="BK19" s="57">
        <v>45.3</v>
      </c>
      <c r="BL19" s="57">
        <v>42.4</v>
      </c>
      <c r="BM19" s="57">
        <v>37.700000000000003</v>
      </c>
      <c r="BN19" s="57">
        <v>34.5</v>
      </c>
      <c r="BO19" s="57">
        <v>33.6</v>
      </c>
      <c r="BP19" s="57">
        <v>30.7</v>
      </c>
      <c r="BQ19" s="57">
        <v>26.2</v>
      </c>
      <c r="BR19" s="57">
        <v>25.1</v>
      </c>
      <c r="BS19" s="112">
        <v>22.7</v>
      </c>
    </row>
    <row r="20" spans="2:71" x14ac:dyDescent="0.35">
      <c r="B20" s="28" t="s">
        <v>152</v>
      </c>
      <c r="D20" s="88">
        <v>5</v>
      </c>
      <c r="E20" s="50" t="s">
        <v>153</v>
      </c>
      <c r="F20" s="432" t="s">
        <v>154</v>
      </c>
      <c r="G20" s="131">
        <v>64</v>
      </c>
      <c r="H20" s="118">
        <v>64.7</v>
      </c>
      <c r="I20" s="118">
        <v>64.400000000000006</v>
      </c>
      <c r="J20" s="132">
        <v>63.6</v>
      </c>
      <c r="K20" s="117">
        <v>58</v>
      </c>
      <c r="L20" s="117">
        <v>59.9</v>
      </c>
      <c r="M20" s="117">
        <v>60.8</v>
      </c>
      <c r="N20" s="117">
        <v>62.2</v>
      </c>
      <c r="O20" s="117">
        <v>64.599999999999994</v>
      </c>
      <c r="P20" s="117">
        <v>65.599999999999994</v>
      </c>
      <c r="Q20" s="117">
        <v>59.2</v>
      </c>
      <c r="R20" s="117">
        <v>59.2</v>
      </c>
      <c r="S20" s="117">
        <v>60.1</v>
      </c>
      <c r="T20" s="117">
        <v>55.3</v>
      </c>
      <c r="U20" s="117">
        <v>57.6</v>
      </c>
      <c r="V20" s="117">
        <v>58.4</v>
      </c>
      <c r="W20" s="117">
        <v>57.6</v>
      </c>
      <c r="X20" s="117">
        <v>55</v>
      </c>
      <c r="Y20" s="117">
        <v>54.5</v>
      </c>
      <c r="Z20" s="117">
        <v>53.8</v>
      </c>
      <c r="AA20" s="117">
        <v>53.3</v>
      </c>
      <c r="AB20" s="117">
        <v>51.6</v>
      </c>
      <c r="AC20" s="117">
        <v>50.3</v>
      </c>
      <c r="AD20" s="117">
        <v>49</v>
      </c>
      <c r="AE20" s="117">
        <v>48.4</v>
      </c>
      <c r="AF20" s="117">
        <v>47.1</v>
      </c>
      <c r="AG20" s="117">
        <v>44.2</v>
      </c>
      <c r="AH20" s="117">
        <v>39</v>
      </c>
      <c r="AI20" s="117">
        <v>34.1</v>
      </c>
      <c r="AJ20" s="117">
        <v>29</v>
      </c>
      <c r="AK20" s="117">
        <v>23.1</v>
      </c>
      <c r="AL20" s="117">
        <v>18.2</v>
      </c>
      <c r="AM20" s="117">
        <v>9.8000000000000007</v>
      </c>
      <c r="AN20" s="132">
        <v>9.8000000000000007</v>
      </c>
      <c r="AP20" s="88">
        <v>70.400000000000006</v>
      </c>
      <c r="AQ20" s="57">
        <v>67.3</v>
      </c>
      <c r="AR20" s="57">
        <v>64.8</v>
      </c>
      <c r="AS20" s="57">
        <v>65.2</v>
      </c>
      <c r="AT20" s="57">
        <v>67.099999999999994</v>
      </c>
      <c r="AU20" s="57">
        <v>69.900000000000006</v>
      </c>
      <c r="AV20" s="57">
        <v>61.6</v>
      </c>
      <c r="AW20" s="57">
        <v>60.8</v>
      </c>
      <c r="AX20" s="57">
        <v>62.4</v>
      </c>
      <c r="AY20" s="57">
        <v>57.4</v>
      </c>
      <c r="AZ20" s="57">
        <v>60.3</v>
      </c>
      <c r="BA20" s="57">
        <v>59.9</v>
      </c>
      <c r="BB20" s="57">
        <v>59</v>
      </c>
      <c r="BC20" s="57">
        <v>56.4</v>
      </c>
      <c r="BD20" s="57">
        <v>55.4</v>
      </c>
      <c r="BE20" s="57">
        <v>54.7</v>
      </c>
      <c r="BF20" s="57">
        <v>54</v>
      </c>
      <c r="BG20" s="57">
        <v>52.5</v>
      </c>
      <c r="BH20" s="57">
        <v>51.1</v>
      </c>
      <c r="BI20" s="57">
        <v>50</v>
      </c>
      <c r="BJ20" s="57">
        <v>49.2</v>
      </c>
      <c r="BK20" s="57">
        <v>48.1</v>
      </c>
      <c r="BL20" s="57">
        <v>45.9</v>
      </c>
      <c r="BM20" s="57">
        <v>40</v>
      </c>
      <c r="BN20" s="57">
        <v>35</v>
      </c>
      <c r="BO20" s="57">
        <v>29.9</v>
      </c>
      <c r="BP20" s="57">
        <v>24.7</v>
      </c>
      <c r="BQ20" s="57">
        <v>20.5</v>
      </c>
      <c r="BR20" s="57">
        <v>16.7</v>
      </c>
      <c r="BS20" s="112">
        <v>20</v>
      </c>
    </row>
    <row r="21" spans="2:71" x14ac:dyDescent="0.35">
      <c r="B21" s="28" t="s">
        <v>155</v>
      </c>
      <c r="D21" s="88">
        <v>6</v>
      </c>
      <c r="E21" s="50" t="s">
        <v>153</v>
      </c>
      <c r="F21" s="432"/>
      <c r="G21" s="131">
        <v>66.3</v>
      </c>
      <c r="H21" s="118">
        <v>67.5</v>
      </c>
      <c r="I21" s="118">
        <v>66.8</v>
      </c>
      <c r="J21" s="132">
        <v>65.900000000000006</v>
      </c>
      <c r="K21" s="117">
        <v>57.1</v>
      </c>
      <c r="L21" s="117">
        <v>57.7</v>
      </c>
      <c r="M21" s="117">
        <v>60.3</v>
      </c>
      <c r="N21" s="117">
        <v>63.8</v>
      </c>
      <c r="O21" s="117">
        <v>65.7</v>
      </c>
      <c r="P21" s="117">
        <v>68.7</v>
      </c>
      <c r="Q21" s="117">
        <v>60.7</v>
      </c>
      <c r="R21" s="117">
        <v>61.5</v>
      </c>
      <c r="S21" s="117">
        <v>63.5</v>
      </c>
      <c r="T21" s="117">
        <v>58.4</v>
      </c>
      <c r="U21" s="117">
        <v>58.2</v>
      </c>
      <c r="V21" s="117">
        <v>58.9</v>
      </c>
      <c r="W21" s="117">
        <v>58</v>
      </c>
      <c r="X21" s="117">
        <v>57.8</v>
      </c>
      <c r="Y21" s="117">
        <v>56.7</v>
      </c>
      <c r="Z21" s="117">
        <v>55.8</v>
      </c>
      <c r="AA21" s="117">
        <v>55.1</v>
      </c>
      <c r="AB21" s="117">
        <v>53.8</v>
      </c>
      <c r="AC21" s="117">
        <v>52.7</v>
      </c>
      <c r="AD21" s="117">
        <v>52.2</v>
      </c>
      <c r="AE21" s="117">
        <v>53.2</v>
      </c>
      <c r="AF21" s="117">
        <v>51.3</v>
      </c>
      <c r="AG21" s="117">
        <v>46.9</v>
      </c>
      <c r="AH21" s="117">
        <v>41.3</v>
      </c>
      <c r="AI21" s="117">
        <v>37</v>
      </c>
      <c r="AJ21" s="117">
        <v>32.1</v>
      </c>
      <c r="AK21" s="117">
        <v>26</v>
      </c>
      <c r="AL21" s="117">
        <v>21.7</v>
      </c>
      <c r="AM21" s="117">
        <v>11.5</v>
      </c>
      <c r="AN21" s="132">
        <v>9.8000000000000007</v>
      </c>
      <c r="AP21" s="88">
        <v>65.8</v>
      </c>
      <c r="AQ21" s="57">
        <v>64.2</v>
      </c>
      <c r="AR21" s="57">
        <v>63.9</v>
      </c>
      <c r="AS21" s="57">
        <v>67.3</v>
      </c>
      <c r="AT21" s="57">
        <v>67.599999999999994</v>
      </c>
      <c r="AU21" s="57">
        <v>70.2</v>
      </c>
      <c r="AV21" s="57">
        <v>62.9</v>
      </c>
      <c r="AW21" s="57">
        <v>63.3</v>
      </c>
      <c r="AX21" s="57">
        <v>65.7</v>
      </c>
      <c r="AY21" s="57">
        <v>60.9</v>
      </c>
      <c r="AZ21" s="57">
        <v>60.6</v>
      </c>
      <c r="BA21" s="57">
        <v>60.6</v>
      </c>
      <c r="BB21" s="57">
        <v>59.2</v>
      </c>
      <c r="BC21" s="57">
        <v>58.9</v>
      </c>
      <c r="BD21" s="57">
        <v>57.9</v>
      </c>
      <c r="BE21" s="57">
        <v>56.6</v>
      </c>
      <c r="BF21" s="57">
        <v>56.1</v>
      </c>
      <c r="BG21" s="57">
        <v>54.5</v>
      </c>
      <c r="BH21" s="57">
        <v>53.8</v>
      </c>
      <c r="BI21" s="57">
        <v>53.3</v>
      </c>
      <c r="BJ21" s="57">
        <v>54.1</v>
      </c>
      <c r="BK21" s="57">
        <v>52.4</v>
      </c>
      <c r="BL21" s="57">
        <v>48.9</v>
      </c>
      <c r="BM21" s="57">
        <v>42.8</v>
      </c>
      <c r="BN21" s="57">
        <v>38.4</v>
      </c>
      <c r="BO21" s="57">
        <v>33.4</v>
      </c>
      <c r="BP21" s="57">
        <v>28</v>
      </c>
      <c r="BQ21" s="57">
        <v>23.6</v>
      </c>
      <c r="BR21" s="57">
        <v>13.5</v>
      </c>
      <c r="BS21" s="112">
        <v>8.1999999999999993</v>
      </c>
    </row>
    <row r="22" spans="2:71" x14ac:dyDescent="0.35">
      <c r="B22" s="28" t="s">
        <v>156</v>
      </c>
      <c r="D22" s="88">
        <v>7</v>
      </c>
      <c r="E22" s="50" t="s">
        <v>157</v>
      </c>
      <c r="F22" s="432"/>
      <c r="G22" s="131">
        <v>66.099999999999994</v>
      </c>
      <c r="H22" s="118">
        <v>67</v>
      </c>
      <c r="I22" s="118">
        <v>66.599999999999994</v>
      </c>
      <c r="J22" s="132">
        <v>65.5</v>
      </c>
      <c r="K22" s="117">
        <v>61</v>
      </c>
      <c r="L22" s="117">
        <v>64.7</v>
      </c>
      <c r="M22" s="117">
        <v>59.7</v>
      </c>
      <c r="N22" s="117">
        <v>60.8</v>
      </c>
      <c r="O22" s="117">
        <v>63.7</v>
      </c>
      <c r="P22" s="117">
        <v>64.599999999999994</v>
      </c>
      <c r="Q22" s="117">
        <v>60.4</v>
      </c>
      <c r="R22" s="117">
        <v>60.9</v>
      </c>
      <c r="S22" s="117">
        <v>61.9</v>
      </c>
      <c r="T22" s="117">
        <v>58.2</v>
      </c>
      <c r="U22" s="117">
        <v>58.9</v>
      </c>
      <c r="V22" s="117">
        <v>59.4</v>
      </c>
      <c r="W22" s="117">
        <v>57.5</v>
      </c>
      <c r="X22" s="117">
        <v>57.1</v>
      </c>
      <c r="Y22" s="117">
        <v>57.1</v>
      </c>
      <c r="Z22" s="117">
        <v>55.7</v>
      </c>
      <c r="AA22" s="117">
        <v>55.5</v>
      </c>
      <c r="AB22" s="117">
        <v>53.3</v>
      </c>
      <c r="AC22" s="117">
        <v>52.6</v>
      </c>
      <c r="AD22" s="117">
        <v>51.5</v>
      </c>
      <c r="AE22" s="117">
        <v>52.5</v>
      </c>
      <c r="AF22" s="117">
        <v>50.8</v>
      </c>
      <c r="AG22" s="117">
        <v>47.3</v>
      </c>
      <c r="AH22" s="117">
        <v>42.3</v>
      </c>
      <c r="AI22" s="117">
        <v>37.9</v>
      </c>
      <c r="AJ22" s="117">
        <v>32.6</v>
      </c>
      <c r="AK22" s="117">
        <v>26.7</v>
      </c>
      <c r="AL22" s="117">
        <v>21.7</v>
      </c>
      <c r="AM22" s="117">
        <v>11.8</v>
      </c>
      <c r="AN22" s="132">
        <v>9.8000000000000007</v>
      </c>
      <c r="AP22" s="88">
        <v>68.900000000000006</v>
      </c>
      <c r="AQ22" s="57">
        <v>70.5</v>
      </c>
      <c r="AR22" s="57">
        <v>65.099999999999994</v>
      </c>
      <c r="AS22" s="57">
        <v>66.7</v>
      </c>
      <c r="AT22" s="57">
        <v>66.8</v>
      </c>
      <c r="AU22" s="57">
        <v>67.5</v>
      </c>
      <c r="AV22" s="57">
        <v>63</v>
      </c>
      <c r="AW22" s="57">
        <v>63.1</v>
      </c>
      <c r="AX22" s="57">
        <v>64.2</v>
      </c>
      <c r="AY22" s="57">
        <v>60.6</v>
      </c>
      <c r="AZ22" s="57">
        <v>60.5</v>
      </c>
      <c r="BA22" s="57">
        <v>60.9</v>
      </c>
      <c r="BB22" s="57">
        <v>59.2</v>
      </c>
      <c r="BC22" s="57">
        <v>58.3</v>
      </c>
      <c r="BD22" s="57">
        <v>58.1</v>
      </c>
      <c r="BE22" s="57">
        <v>56.8</v>
      </c>
      <c r="BF22" s="57">
        <v>56.1</v>
      </c>
      <c r="BG22" s="57">
        <v>54.2</v>
      </c>
      <c r="BH22" s="57">
        <v>53.5</v>
      </c>
      <c r="BI22" s="57">
        <v>52.3</v>
      </c>
      <c r="BJ22" s="57">
        <v>54.3</v>
      </c>
      <c r="BK22" s="57">
        <v>51.9</v>
      </c>
      <c r="BL22" s="57">
        <v>48.8</v>
      </c>
      <c r="BM22" s="57">
        <v>43.3</v>
      </c>
      <c r="BN22" s="57">
        <v>38.9</v>
      </c>
      <c r="BO22" s="57">
        <v>34.1</v>
      </c>
      <c r="BP22" s="57">
        <v>28.7</v>
      </c>
      <c r="BQ22" s="57">
        <v>24.5</v>
      </c>
      <c r="BR22" s="57">
        <v>20.7</v>
      </c>
      <c r="BS22" s="112">
        <v>24.1</v>
      </c>
    </row>
    <row r="23" spans="2:71" x14ac:dyDescent="0.35">
      <c r="B23" s="28" t="s">
        <v>158</v>
      </c>
      <c r="D23" s="88">
        <v>8</v>
      </c>
      <c r="E23" s="50" t="s">
        <v>159</v>
      </c>
      <c r="F23" s="432"/>
      <c r="G23" s="131">
        <v>70.900000000000006</v>
      </c>
      <c r="H23" s="118">
        <v>72.099999999999994</v>
      </c>
      <c r="I23" s="118">
        <v>71.5</v>
      </c>
      <c r="J23" s="132">
        <v>70.2</v>
      </c>
      <c r="K23" s="117">
        <v>66.8</v>
      </c>
      <c r="L23" s="117">
        <v>63.8</v>
      </c>
      <c r="M23" s="117">
        <v>63.1</v>
      </c>
      <c r="N23" s="117">
        <v>67</v>
      </c>
      <c r="O23" s="117">
        <v>73.2</v>
      </c>
      <c r="P23" s="117">
        <v>76.7</v>
      </c>
      <c r="Q23" s="117">
        <v>63</v>
      </c>
      <c r="R23" s="117">
        <v>62.4</v>
      </c>
      <c r="S23" s="117">
        <v>64.599999999999994</v>
      </c>
      <c r="T23" s="117">
        <v>59.8</v>
      </c>
      <c r="U23" s="117">
        <v>65.5</v>
      </c>
      <c r="V23" s="117">
        <v>64.099999999999994</v>
      </c>
      <c r="W23" s="117">
        <v>61.1</v>
      </c>
      <c r="X23" s="117">
        <v>61.6</v>
      </c>
      <c r="Y23" s="117">
        <v>60.6</v>
      </c>
      <c r="Z23" s="117">
        <v>60.5</v>
      </c>
      <c r="AA23" s="117">
        <v>60.1</v>
      </c>
      <c r="AB23" s="117">
        <v>57.6</v>
      </c>
      <c r="AC23" s="117">
        <v>55.4</v>
      </c>
      <c r="AD23" s="117">
        <v>57</v>
      </c>
      <c r="AE23" s="117">
        <v>58.2</v>
      </c>
      <c r="AF23" s="117">
        <v>55.7</v>
      </c>
      <c r="AG23" s="117">
        <v>51</v>
      </c>
      <c r="AH23" s="117">
        <v>45.7</v>
      </c>
      <c r="AI23" s="117">
        <v>42</v>
      </c>
      <c r="AJ23" s="117">
        <v>37.1</v>
      </c>
      <c r="AK23" s="117">
        <v>32.6</v>
      </c>
      <c r="AL23" s="117">
        <v>29.8</v>
      </c>
      <c r="AM23" s="117">
        <v>24.7</v>
      </c>
      <c r="AN23" s="132">
        <v>21.8</v>
      </c>
      <c r="AP23" s="88">
        <v>72</v>
      </c>
      <c r="AQ23" s="57">
        <v>70.5</v>
      </c>
      <c r="AR23" s="57">
        <v>69</v>
      </c>
      <c r="AS23" s="57">
        <v>70</v>
      </c>
      <c r="AT23" s="57">
        <v>75</v>
      </c>
      <c r="AU23" s="57">
        <v>79.099999999999994</v>
      </c>
      <c r="AV23" s="57">
        <v>64.900000000000006</v>
      </c>
      <c r="AW23" s="57">
        <v>64.099999999999994</v>
      </c>
      <c r="AX23" s="57">
        <v>66.7</v>
      </c>
      <c r="AY23" s="57">
        <v>61.8</v>
      </c>
      <c r="AZ23" s="57">
        <v>70.099999999999994</v>
      </c>
      <c r="BA23" s="57">
        <v>65.5</v>
      </c>
      <c r="BB23" s="57">
        <v>62.8</v>
      </c>
      <c r="BC23" s="57">
        <v>62.8</v>
      </c>
      <c r="BD23" s="57">
        <v>61.5</v>
      </c>
      <c r="BE23" s="57">
        <v>61.8</v>
      </c>
      <c r="BF23" s="57">
        <v>61</v>
      </c>
      <c r="BG23" s="57">
        <v>58.6</v>
      </c>
      <c r="BH23" s="57">
        <v>56.2</v>
      </c>
      <c r="BI23" s="57">
        <v>58.2</v>
      </c>
      <c r="BJ23" s="57">
        <v>59.5</v>
      </c>
      <c r="BK23" s="57">
        <v>56.8</v>
      </c>
      <c r="BL23" s="57">
        <v>52.6</v>
      </c>
      <c r="BM23" s="57">
        <v>47.1</v>
      </c>
      <c r="BN23" s="57">
        <v>43.3</v>
      </c>
      <c r="BO23" s="57">
        <v>38.1</v>
      </c>
      <c r="BP23" s="57">
        <v>33.799999999999997</v>
      </c>
      <c r="BQ23" s="57">
        <v>30.8</v>
      </c>
      <c r="BR23" s="57">
        <v>28.2</v>
      </c>
      <c r="BS23" s="112">
        <v>30.7</v>
      </c>
    </row>
    <row r="24" spans="2:71" x14ac:dyDescent="0.35">
      <c r="B24" s="28" t="s">
        <v>160</v>
      </c>
      <c r="D24" s="88">
        <v>9</v>
      </c>
      <c r="E24" s="50" t="s">
        <v>161</v>
      </c>
      <c r="F24" s="432" t="s">
        <v>162</v>
      </c>
      <c r="G24" s="131">
        <v>67.5</v>
      </c>
      <c r="H24" s="118">
        <v>69.900000000000006</v>
      </c>
      <c r="I24" s="118">
        <v>69.099999999999994</v>
      </c>
      <c r="J24" s="132">
        <v>66.2</v>
      </c>
      <c r="K24" s="117">
        <v>63.3</v>
      </c>
      <c r="L24" s="117">
        <v>58.2</v>
      </c>
      <c r="M24" s="117">
        <v>61.2</v>
      </c>
      <c r="N24" s="117">
        <v>65.599999999999994</v>
      </c>
      <c r="O24" s="117">
        <v>62.9</v>
      </c>
      <c r="P24" s="117">
        <v>60.8</v>
      </c>
      <c r="Q24" s="117">
        <v>63.2</v>
      </c>
      <c r="R24" s="117">
        <v>63.2</v>
      </c>
      <c r="S24" s="117">
        <v>62.4</v>
      </c>
      <c r="T24" s="117">
        <v>61.4</v>
      </c>
      <c r="U24" s="117">
        <v>62.2</v>
      </c>
      <c r="V24" s="117">
        <v>61</v>
      </c>
      <c r="W24" s="117">
        <v>64</v>
      </c>
      <c r="X24" s="117">
        <v>57.5</v>
      </c>
      <c r="Y24" s="117">
        <v>56.5</v>
      </c>
      <c r="Z24" s="117">
        <v>56</v>
      </c>
      <c r="AA24" s="117">
        <v>52.8</v>
      </c>
      <c r="AB24" s="117">
        <v>52.4</v>
      </c>
      <c r="AC24" s="117">
        <v>50.6</v>
      </c>
      <c r="AD24" s="117">
        <v>49.6</v>
      </c>
      <c r="AE24" s="117">
        <v>47.2</v>
      </c>
      <c r="AF24" s="117">
        <v>46.1</v>
      </c>
      <c r="AG24" s="117">
        <v>43.6</v>
      </c>
      <c r="AH24" s="117">
        <v>39.5</v>
      </c>
      <c r="AI24" s="117">
        <v>37</v>
      </c>
      <c r="AJ24" s="117">
        <v>34.5</v>
      </c>
      <c r="AK24" s="117">
        <v>32.299999999999997</v>
      </c>
      <c r="AL24" s="117">
        <v>25.3</v>
      </c>
      <c r="AM24" s="117">
        <v>19</v>
      </c>
      <c r="AN24" s="132">
        <v>13.4</v>
      </c>
      <c r="AP24" s="88">
        <v>73.7</v>
      </c>
      <c r="AQ24" s="57">
        <v>70.2</v>
      </c>
      <c r="AR24" s="57">
        <v>68</v>
      </c>
      <c r="AS24" s="57">
        <v>70.3</v>
      </c>
      <c r="AT24" s="57">
        <v>67.400000000000006</v>
      </c>
      <c r="AU24" s="57">
        <v>63.8</v>
      </c>
      <c r="AV24" s="57">
        <v>65.5</v>
      </c>
      <c r="AW24" s="57">
        <v>65.8</v>
      </c>
      <c r="AX24" s="57">
        <v>64.2</v>
      </c>
      <c r="AY24" s="57">
        <v>63.1</v>
      </c>
      <c r="AZ24" s="57">
        <v>64.2</v>
      </c>
      <c r="BA24" s="57">
        <v>62.3</v>
      </c>
      <c r="BB24" s="57">
        <v>68.099999999999994</v>
      </c>
      <c r="BC24" s="57">
        <v>59</v>
      </c>
      <c r="BD24" s="57">
        <v>58</v>
      </c>
      <c r="BE24" s="57">
        <v>57.7</v>
      </c>
      <c r="BF24" s="57">
        <v>53.6</v>
      </c>
      <c r="BG24" s="57">
        <v>53.5</v>
      </c>
      <c r="BH24" s="57">
        <v>52.2</v>
      </c>
      <c r="BI24" s="57">
        <v>51.8</v>
      </c>
      <c r="BJ24" s="57">
        <v>49.3</v>
      </c>
      <c r="BK24" s="57">
        <v>48.5</v>
      </c>
      <c r="BL24" s="57">
        <v>44.8</v>
      </c>
      <c r="BM24" s="57">
        <v>40.5</v>
      </c>
      <c r="BN24" s="57">
        <v>38.1</v>
      </c>
      <c r="BO24" s="57">
        <v>36.299999999999997</v>
      </c>
      <c r="BP24" s="57">
        <v>34</v>
      </c>
      <c r="BQ24" s="57">
        <v>28.4</v>
      </c>
      <c r="BR24" s="57">
        <v>27.2</v>
      </c>
      <c r="BS24" s="112">
        <v>30.2</v>
      </c>
    </row>
    <row r="25" spans="2:71" x14ac:dyDescent="0.35">
      <c r="B25" s="28" t="s">
        <v>163</v>
      </c>
      <c r="D25" s="88">
        <v>10</v>
      </c>
      <c r="E25" s="50" t="s">
        <v>161</v>
      </c>
      <c r="F25" s="432"/>
      <c r="G25" s="131">
        <v>62.5</v>
      </c>
      <c r="H25" s="118">
        <v>69.5</v>
      </c>
      <c r="I25" s="118">
        <v>63</v>
      </c>
      <c r="J25" s="132">
        <v>61.5</v>
      </c>
      <c r="K25" s="117">
        <v>68.5</v>
      </c>
      <c r="L25" s="117">
        <v>65.2</v>
      </c>
      <c r="M25" s="117">
        <v>64</v>
      </c>
      <c r="N25" s="117">
        <v>65.2</v>
      </c>
      <c r="O25" s="117">
        <v>63.2</v>
      </c>
      <c r="P25" s="117">
        <v>59.5</v>
      </c>
      <c r="Q25" s="117">
        <v>60.5</v>
      </c>
      <c r="R25" s="117">
        <v>59.2</v>
      </c>
      <c r="S25" s="117">
        <v>57.8</v>
      </c>
      <c r="T25" s="117">
        <v>56.6</v>
      </c>
      <c r="U25" s="117">
        <v>60.8</v>
      </c>
      <c r="V25" s="117">
        <v>57.6</v>
      </c>
      <c r="W25" s="117">
        <v>56.2</v>
      </c>
      <c r="X25" s="117">
        <v>51.9</v>
      </c>
      <c r="Y25" s="117">
        <v>50.9</v>
      </c>
      <c r="Z25" s="117">
        <v>49.9</v>
      </c>
      <c r="AA25" s="117">
        <v>48.4</v>
      </c>
      <c r="AB25" s="117">
        <v>49.3</v>
      </c>
      <c r="AC25" s="117">
        <v>46.9</v>
      </c>
      <c r="AD25" s="117">
        <v>45.8</v>
      </c>
      <c r="AE25" s="117">
        <v>43.5</v>
      </c>
      <c r="AF25" s="117">
        <v>42.3</v>
      </c>
      <c r="AG25" s="117">
        <v>40.6</v>
      </c>
      <c r="AH25" s="117">
        <v>38.200000000000003</v>
      </c>
      <c r="AI25" s="117">
        <v>35.5</v>
      </c>
      <c r="AJ25" s="117">
        <v>32.799999999999997</v>
      </c>
      <c r="AK25" s="117">
        <v>30.3</v>
      </c>
      <c r="AL25" s="117">
        <v>26.6</v>
      </c>
      <c r="AM25" s="117">
        <v>26.6</v>
      </c>
      <c r="AN25" s="132">
        <v>28.3</v>
      </c>
      <c r="AP25" s="88">
        <v>80.900000000000006</v>
      </c>
      <c r="AQ25" s="57">
        <v>77.400000000000006</v>
      </c>
      <c r="AR25" s="57">
        <v>74.400000000000006</v>
      </c>
      <c r="AS25" s="57">
        <v>71.900000000000006</v>
      </c>
      <c r="AT25" s="57">
        <v>68.400000000000006</v>
      </c>
      <c r="AU25" s="57">
        <v>65.2</v>
      </c>
      <c r="AV25" s="57">
        <v>63.4</v>
      </c>
      <c r="AW25" s="57">
        <v>62.5</v>
      </c>
      <c r="AX25" s="57">
        <v>60.3</v>
      </c>
      <c r="AY25" s="57">
        <v>58.2</v>
      </c>
      <c r="AZ25" s="57">
        <v>62.7</v>
      </c>
      <c r="BA25" s="57">
        <v>58.9</v>
      </c>
      <c r="BB25" s="57">
        <v>58.1</v>
      </c>
      <c r="BC25" s="57">
        <v>53.1</v>
      </c>
      <c r="BD25" s="57">
        <v>51.8</v>
      </c>
      <c r="BE25" s="57">
        <v>51.1</v>
      </c>
      <c r="BF25" s="57">
        <v>49.5</v>
      </c>
      <c r="BG25" s="57">
        <v>50.5</v>
      </c>
      <c r="BH25" s="57">
        <v>49</v>
      </c>
      <c r="BI25" s="57">
        <v>49.1</v>
      </c>
      <c r="BJ25" s="57">
        <v>46.6</v>
      </c>
      <c r="BK25" s="57">
        <v>45.4</v>
      </c>
      <c r="BL25" s="57">
        <v>43.8</v>
      </c>
      <c r="BM25" s="57">
        <v>43.6</v>
      </c>
      <c r="BN25" s="57">
        <v>38.700000000000003</v>
      </c>
      <c r="BO25" s="57">
        <v>34.9</v>
      </c>
      <c r="BP25" s="57">
        <v>31.5</v>
      </c>
      <c r="BQ25" s="57">
        <v>28.6</v>
      </c>
      <c r="BR25" s="57">
        <v>29.4</v>
      </c>
      <c r="BS25" s="112">
        <v>32.9</v>
      </c>
    </row>
    <row r="26" spans="2:71" x14ac:dyDescent="0.35">
      <c r="B26" s="28" t="s">
        <v>164</v>
      </c>
      <c r="D26" s="88">
        <v>11</v>
      </c>
      <c r="E26" s="50" t="s">
        <v>161</v>
      </c>
      <c r="F26" s="432"/>
      <c r="G26" s="131">
        <v>68.5</v>
      </c>
      <c r="H26" s="118">
        <v>71.400000000000006</v>
      </c>
      <c r="I26" s="118">
        <v>69</v>
      </c>
      <c r="J26" s="132">
        <v>67.8</v>
      </c>
      <c r="K26" s="117">
        <v>59.2</v>
      </c>
      <c r="L26" s="117">
        <v>56.9</v>
      </c>
      <c r="M26" s="117">
        <v>61.5</v>
      </c>
      <c r="N26" s="117">
        <v>63.6</v>
      </c>
      <c r="O26" s="117">
        <v>62.3</v>
      </c>
      <c r="P26" s="117">
        <v>63.8</v>
      </c>
      <c r="Q26" s="117">
        <v>65.2</v>
      </c>
      <c r="R26" s="117">
        <v>67</v>
      </c>
      <c r="S26" s="117">
        <v>65.2</v>
      </c>
      <c r="T26" s="117">
        <v>64.5</v>
      </c>
      <c r="U26" s="117">
        <v>66.5</v>
      </c>
      <c r="V26" s="117">
        <v>65.5</v>
      </c>
      <c r="W26" s="117">
        <v>65</v>
      </c>
      <c r="X26" s="117">
        <v>58.3</v>
      </c>
      <c r="Y26" s="117">
        <v>56.2</v>
      </c>
      <c r="Z26" s="117">
        <v>54.4</v>
      </c>
      <c r="AA26" s="117">
        <v>53.1</v>
      </c>
      <c r="AB26" s="117">
        <v>52.6</v>
      </c>
      <c r="AC26" s="117">
        <v>51.7</v>
      </c>
      <c r="AD26" s="117">
        <v>49.1</v>
      </c>
      <c r="AE26" s="117">
        <v>47.1</v>
      </c>
      <c r="AF26" s="117">
        <v>49.9</v>
      </c>
      <c r="AG26" s="117">
        <v>48.8</v>
      </c>
      <c r="AH26" s="117">
        <v>46.4</v>
      </c>
      <c r="AI26" s="117">
        <v>42.2</v>
      </c>
      <c r="AJ26" s="117">
        <v>37.299999999999997</v>
      </c>
      <c r="AK26" s="117">
        <v>33.200000000000003</v>
      </c>
      <c r="AL26" s="117">
        <v>28.3</v>
      </c>
      <c r="AM26" s="117">
        <v>22.9</v>
      </c>
      <c r="AN26" s="132">
        <v>16.5</v>
      </c>
      <c r="AP26" s="88">
        <v>65.3</v>
      </c>
      <c r="AQ26" s="57">
        <v>63.3</v>
      </c>
      <c r="AR26" s="57">
        <v>65.900000000000006</v>
      </c>
      <c r="AS26" s="57">
        <v>67.2</v>
      </c>
      <c r="AT26" s="57">
        <v>65.2</v>
      </c>
      <c r="AU26" s="57">
        <v>67.3</v>
      </c>
      <c r="AV26" s="57">
        <v>67.7</v>
      </c>
      <c r="AW26" s="57">
        <v>69.099999999999994</v>
      </c>
      <c r="AX26" s="57">
        <v>67.900000000000006</v>
      </c>
      <c r="AY26" s="57">
        <v>66.099999999999994</v>
      </c>
      <c r="AZ26" s="57">
        <v>68.5</v>
      </c>
      <c r="BA26" s="57">
        <v>67.099999999999994</v>
      </c>
      <c r="BB26" s="57">
        <v>66.7</v>
      </c>
      <c r="BC26" s="57">
        <v>59.8</v>
      </c>
      <c r="BD26" s="57">
        <v>57.4</v>
      </c>
      <c r="BE26" s="57">
        <v>55.4</v>
      </c>
      <c r="BF26" s="57">
        <v>54.2</v>
      </c>
      <c r="BG26" s="57">
        <v>53.9</v>
      </c>
      <c r="BH26" s="57">
        <v>52.7</v>
      </c>
      <c r="BI26" s="57">
        <v>50.3</v>
      </c>
      <c r="BJ26" s="57">
        <v>48.2</v>
      </c>
      <c r="BK26" s="57">
        <v>51.1</v>
      </c>
      <c r="BL26" s="57">
        <v>50.4</v>
      </c>
      <c r="BM26" s="57">
        <v>47.1</v>
      </c>
      <c r="BN26" s="57">
        <v>42.9</v>
      </c>
      <c r="BO26" s="57">
        <v>38.299999999999997</v>
      </c>
      <c r="BP26" s="57">
        <v>34</v>
      </c>
      <c r="BQ26" s="57">
        <v>29</v>
      </c>
      <c r="BR26" s="57">
        <v>24.1</v>
      </c>
      <c r="BS26" s="112">
        <v>21</v>
      </c>
    </row>
    <row r="27" spans="2:71" x14ac:dyDescent="0.35">
      <c r="B27" s="28" t="s">
        <v>165</v>
      </c>
      <c r="D27" s="88">
        <v>12</v>
      </c>
      <c r="E27" s="50" t="s">
        <v>161</v>
      </c>
      <c r="F27" s="432"/>
      <c r="G27" s="131">
        <v>72.599999999999994</v>
      </c>
      <c r="H27" s="118">
        <v>74</v>
      </c>
      <c r="I27" s="118">
        <v>73.2</v>
      </c>
      <c r="J27" s="132">
        <v>72</v>
      </c>
      <c r="K27" s="117">
        <v>65.7</v>
      </c>
      <c r="L27" s="117">
        <v>64.400000000000006</v>
      </c>
      <c r="M27" s="117">
        <v>62.8</v>
      </c>
      <c r="N27" s="117">
        <v>65.099999999999994</v>
      </c>
      <c r="O27" s="117">
        <v>64.5</v>
      </c>
      <c r="P27" s="117">
        <v>65.900000000000006</v>
      </c>
      <c r="Q27" s="117">
        <v>68</v>
      </c>
      <c r="R27" s="117">
        <v>67.2</v>
      </c>
      <c r="S27" s="117">
        <v>66.3</v>
      </c>
      <c r="T27" s="117">
        <v>67.7</v>
      </c>
      <c r="U27" s="117">
        <v>69.7</v>
      </c>
      <c r="V27" s="117">
        <v>70.5</v>
      </c>
      <c r="W27" s="117">
        <v>70.8</v>
      </c>
      <c r="X27" s="117">
        <v>61.8</v>
      </c>
      <c r="Y27" s="117">
        <v>59.7</v>
      </c>
      <c r="Z27" s="117">
        <v>57.9</v>
      </c>
      <c r="AA27" s="117">
        <v>57</v>
      </c>
      <c r="AB27" s="117">
        <v>56.5</v>
      </c>
      <c r="AC27" s="117">
        <v>54.5</v>
      </c>
      <c r="AD27" s="117">
        <v>53.1</v>
      </c>
      <c r="AE27" s="117">
        <v>51.7</v>
      </c>
      <c r="AF27" s="117">
        <v>54.5</v>
      </c>
      <c r="AG27" s="117">
        <v>52.8</v>
      </c>
      <c r="AH27" s="117">
        <v>49.5</v>
      </c>
      <c r="AI27" s="117">
        <v>44.7</v>
      </c>
      <c r="AJ27" s="117">
        <v>41.2</v>
      </c>
      <c r="AK27" s="117">
        <v>36.799999999999997</v>
      </c>
      <c r="AL27" s="117">
        <v>31.8</v>
      </c>
      <c r="AM27" s="117">
        <v>25.9</v>
      </c>
      <c r="AN27" s="132">
        <v>19.7</v>
      </c>
      <c r="AP27" s="88">
        <v>71.5</v>
      </c>
      <c r="AQ27" s="57">
        <v>70.7</v>
      </c>
      <c r="AR27" s="57">
        <v>69.599999999999994</v>
      </c>
      <c r="AS27" s="57">
        <v>68.8</v>
      </c>
      <c r="AT27" s="57">
        <v>68.400000000000006</v>
      </c>
      <c r="AU27" s="57">
        <v>69.5</v>
      </c>
      <c r="AV27" s="57">
        <v>70.7</v>
      </c>
      <c r="AW27" s="57">
        <v>69.900000000000006</v>
      </c>
      <c r="AX27" s="57">
        <v>68.7</v>
      </c>
      <c r="AY27" s="57">
        <v>69.8</v>
      </c>
      <c r="AZ27" s="57">
        <v>71.400000000000006</v>
      </c>
      <c r="BA27" s="57">
        <v>71.8</v>
      </c>
      <c r="BB27" s="57">
        <v>72.599999999999994</v>
      </c>
      <c r="BC27" s="57">
        <v>63</v>
      </c>
      <c r="BD27" s="57">
        <v>60.9</v>
      </c>
      <c r="BE27" s="57">
        <v>59</v>
      </c>
      <c r="BF27" s="57">
        <v>57.9</v>
      </c>
      <c r="BG27" s="57">
        <v>57.4</v>
      </c>
      <c r="BH27" s="57">
        <v>55.5</v>
      </c>
      <c r="BI27" s="57">
        <v>54</v>
      </c>
      <c r="BJ27" s="57">
        <v>52.3</v>
      </c>
      <c r="BK27" s="57">
        <v>55.2</v>
      </c>
      <c r="BL27" s="57">
        <v>53.6</v>
      </c>
      <c r="BM27" s="57">
        <v>50</v>
      </c>
      <c r="BN27" s="57">
        <v>45.4</v>
      </c>
      <c r="BO27" s="57">
        <v>42.1</v>
      </c>
      <c r="BP27" s="57">
        <v>37.9</v>
      </c>
      <c r="BQ27" s="57">
        <v>32.9</v>
      </c>
      <c r="BR27" s="57">
        <v>28.5</v>
      </c>
      <c r="BS27" s="112">
        <v>28.1</v>
      </c>
    </row>
    <row r="28" spans="2:71" x14ac:dyDescent="0.35">
      <c r="B28" s="28" t="s">
        <v>166</v>
      </c>
      <c r="D28" s="88">
        <v>13</v>
      </c>
      <c r="E28" s="50" t="s">
        <v>161</v>
      </c>
      <c r="F28" s="432"/>
      <c r="G28" s="131">
        <v>69</v>
      </c>
      <c r="H28" s="118">
        <v>72.7</v>
      </c>
      <c r="I28" s="118">
        <v>70.7</v>
      </c>
      <c r="J28" s="132">
        <v>66.900000000000006</v>
      </c>
      <c r="K28" s="117">
        <v>62</v>
      </c>
      <c r="L28" s="117">
        <v>60.6</v>
      </c>
      <c r="M28" s="117">
        <v>58.9</v>
      </c>
      <c r="N28" s="117">
        <v>58.5</v>
      </c>
      <c r="O28" s="117">
        <v>56.6</v>
      </c>
      <c r="P28" s="117">
        <v>56.7</v>
      </c>
      <c r="Q28" s="117">
        <v>57.3</v>
      </c>
      <c r="R28" s="117">
        <v>55.7</v>
      </c>
      <c r="S28" s="117">
        <v>57.3</v>
      </c>
      <c r="T28" s="117">
        <v>55.5</v>
      </c>
      <c r="U28" s="117">
        <v>58</v>
      </c>
      <c r="V28" s="117">
        <v>55.3</v>
      </c>
      <c r="W28" s="117">
        <v>60.8</v>
      </c>
      <c r="X28" s="117">
        <v>54.9</v>
      </c>
      <c r="Y28" s="117">
        <v>53.4</v>
      </c>
      <c r="Z28" s="117">
        <v>56.7</v>
      </c>
      <c r="AA28" s="117">
        <v>54.3</v>
      </c>
      <c r="AB28" s="117">
        <v>56.5</v>
      </c>
      <c r="AC28" s="117">
        <v>54.7</v>
      </c>
      <c r="AD28" s="117">
        <v>56</v>
      </c>
      <c r="AE28" s="117">
        <v>53.6</v>
      </c>
      <c r="AF28" s="117">
        <v>48</v>
      </c>
      <c r="AG28" s="117">
        <v>44.6</v>
      </c>
      <c r="AH28" s="117">
        <v>41</v>
      </c>
      <c r="AI28" s="117">
        <v>36.700000000000003</v>
      </c>
      <c r="AJ28" s="117">
        <v>31</v>
      </c>
      <c r="AK28" s="117">
        <v>25.4</v>
      </c>
      <c r="AL28" s="117">
        <v>20.7</v>
      </c>
      <c r="AM28" s="117">
        <v>14.8</v>
      </c>
      <c r="AN28" s="132">
        <v>9.9</v>
      </c>
      <c r="AP28" s="88">
        <v>71.400000000000006</v>
      </c>
      <c r="AQ28" s="57">
        <v>71.599999999999994</v>
      </c>
      <c r="AR28" s="57">
        <v>71.400000000000006</v>
      </c>
      <c r="AS28" s="57">
        <v>68.099999999999994</v>
      </c>
      <c r="AT28" s="57">
        <v>64.900000000000006</v>
      </c>
      <c r="AU28" s="57">
        <v>61</v>
      </c>
      <c r="AV28" s="57">
        <v>61.3</v>
      </c>
      <c r="AW28" s="57">
        <v>58.5</v>
      </c>
      <c r="AX28" s="57">
        <v>59.4</v>
      </c>
      <c r="AY28" s="57">
        <v>57.9</v>
      </c>
      <c r="AZ28" s="57">
        <v>60.7</v>
      </c>
      <c r="BA28" s="57">
        <v>57.6</v>
      </c>
      <c r="BB28" s="57">
        <v>66.5</v>
      </c>
      <c r="BC28" s="57">
        <v>56.8</v>
      </c>
      <c r="BD28" s="57">
        <v>55.4</v>
      </c>
      <c r="BE28" s="57">
        <v>60.1</v>
      </c>
      <c r="BF28" s="57">
        <v>56.9</v>
      </c>
      <c r="BG28" s="57">
        <v>59.6</v>
      </c>
      <c r="BH28" s="57">
        <v>57.4</v>
      </c>
      <c r="BI28" s="57">
        <v>59.3</v>
      </c>
      <c r="BJ28" s="57">
        <v>57.8</v>
      </c>
      <c r="BK28" s="57">
        <v>54.5</v>
      </c>
      <c r="BL28" s="57">
        <v>51.5</v>
      </c>
      <c r="BM28" s="57">
        <v>49.6</v>
      </c>
      <c r="BN28" s="57">
        <v>45.5</v>
      </c>
      <c r="BO28" s="57">
        <v>41.2</v>
      </c>
      <c r="BP28" s="57">
        <v>34.9</v>
      </c>
      <c r="BQ28" s="57">
        <v>28.4</v>
      </c>
      <c r="BR28" s="57">
        <v>24.2</v>
      </c>
      <c r="BS28" s="112">
        <v>26.3</v>
      </c>
    </row>
    <row r="29" spans="2:71" x14ac:dyDescent="0.35">
      <c r="B29" s="28" t="s">
        <v>167</v>
      </c>
      <c r="D29" s="88">
        <v>14</v>
      </c>
      <c r="E29" s="50" t="s">
        <v>161</v>
      </c>
      <c r="F29" s="432"/>
      <c r="G29" s="131">
        <v>67.8</v>
      </c>
      <c r="H29" s="118">
        <v>69</v>
      </c>
      <c r="I29" s="118">
        <v>68.400000000000006</v>
      </c>
      <c r="J29" s="132">
        <v>67</v>
      </c>
      <c r="K29" s="117">
        <v>60.3</v>
      </c>
      <c r="L29" s="117">
        <v>59.6</v>
      </c>
      <c r="M29" s="117">
        <v>58.3</v>
      </c>
      <c r="N29" s="117">
        <v>63.4</v>
      </c>
      <c r="O29" s="117">
        <v>63</v>
      </c>
      <c r="P29" s="117">
        <v>59.3</v>
      </c>
      <c r="Q29" s="117">
        <v>59.3</v>
      </c>
      <c r="R29" s="117">
        <v>55</v>
      </c>
      <c r="S29" s="117">
        <v>55.8</v>
      </c>
      <c r="T29" s="117">
        <v>55</v>
      </c>
      <c r="U29" s="117">
        <v>57.9</v>
      </c>
      <c r="V29" s="117">
        <v>56.6</v>
      </c>
      <c r="W29" s="117">
        <v>58.9</v>
      </c>
      <c r="X29" s="117">
        <v>58.9</v>
      </c>
      <c r="Y29" s="117">
        <v>56</v>
      </c>
      <c r="Z29" s="117">
        <v>54.8</v>
      </c>
      <c r="AA29" s="117">
        <v>54.6</v>
      </c>
      <c r="AB29" s="117">
        <v>54.2</v>
      </c>
      <c r="AC29" s="117">
        <v>54.7</v>
      </c>
      <c r="AD29" s="117">
        <v>57.1</v>
      </c>
      <c r="AE29" s="117">
        <v>56.6</v>
      </c>
      <c r="AF29" s="117">
        <v>54.9</v>
      </c>
      <c r="AG29" s="117">
        <v>53.2</v>
      </c>
      <c r="AH29" s="117">
        <v>52.2</v>
      </c>
      <c r="AI29" s="117">
        <v>49.5</v>
      </c>
      <c r="AJ29" s="117">
        <v>46.5</v>
      </c>
      <c r="AK29" s="117">
        <v>41.8</v>
      </c>
      <c r="AL29" s="117">
        <v>36.4</v>
      </c>
      <c r="AM29" s="117">
        <v>29.1</v>
      </c>
      <c r="AN29" s="132">
        <v>19.2</v>
      </c>
      <c r="AP29" s="88">
        <v>65</v>
      </c>
      <c r="AQ29" s="57">
        <v>63.2</v>
      </c>
      <c r="AR29" s="57">
        <v>62.7</v>
      </c>
      <c r="AS29" s="57">
        <v>66.5</v>
      </c>
      <c r="AT29" s="57">
        <v>65.900000000000006</v>
      </c>
      <c r="AU29" s="57">
        <v>61.9</v>
      </c>
      <c r="AV29" s="57">
        <v>63.7</v>
      </c>
      <c r="AW29" s="57">
        <v>57.7</v>
      </c>
      <c r="AX29" s="57">
        <v>57.7</v>
      </c>
      <c r="AY29" s="57">
        <v>57.2</v>
      </c>
      <c r="AZ29" s="57">
        <v>59.1</v>
      </c>
      <c r="BA29" s="57">
        <v>57.8</v>
      </c>
      <c r="BB29" s="57">
        <v>60.2</v>
      </c>
      <c r="BC29" s="57">
        <v>59.8</v>
      </c>
      <c r="BD29" s="57">
        <v>57.3</v>
      </c>
      <c r="BE29" s="57">
        <v>55.7</v>
      </c>
      <c r="BF29" s="57">
        <v>55.7</v>
      </c>
      <c r="BG29" s="57">
        <v>55.3</v>
      </c>
      <c r="BH29" s="57">
        <v>55.8</v>
      </c>
      <c r="BI29" s="57">
        <v>58.2</v>
      </c>
      <c r="BJ29" s="57">
        <v>57.5</v>
      </c>
      <c r="BK29" s="57">
        <v>56.1</v>
      </c>
      <c r="BL29" s="57">
        <v>54.3</v>
      </c>
      <c r="BM29" s="57">
        <v>53.3</v>
      </c>
      <c r="BN29" s="57">
        <v>50.9</v>
      </c>
      <c r="BO29" s="57">
        <v>47.9</v>
      </c>
      <c r="BP29" s="57">
        <v>43.3</v>
      </c>
      <c r="BQ29" s="57">
        <v>37.799999999999997</v>
      </c>
      <c r="BR29" s="57">
        <v>30.4</v>
      </c>
      <c r="BS29" s="112">
        <v>20.8</v>
      </c>
    </row>
    <row r="30" spans="2:71" x14ac:dyDescent="0.35">
      <c r="B30" s="28" t="s">
        <v>168</v>
      </c>
      <c r="D30" s="88">
        <v>9</v>
      </c>
      <c r="E30" s="50" t="s">
        <v>137</v>
      </c>
      <c r="F30" s="432" t="s">
        <v>169</v>
      </c>
      <c r="G30" s="131">
        <v>62.2</v>
      </c>
      <c r="H30" s="118">
        <v>73</v>
      </c>
      <c r="I30" s="118">
        <v>63.4</v>
      </c>
      <c r="J30" s="132">
        <v>58.6</v>
      </c>
      <c r="K30" s="117">
        <v>57.9</v>
      </c>
      <c r="L30" s="117">
        <v>60.5</v>
      </c>
      <c r="M30" s="117">
        <v>57.4</v>
      </c>
      <c r="N30" s="117">
        <v>61.5</v>
      </c>
      <c r="O30" s="117">
        <v>59.9</v>
      </c>
      <c r="P30" s="117">
        <v>59.4</v>
      </c>
      <c r="Q30" s="117">
        <v>56.7</v>
      </c>
      <c r="R30" s="117">
        <v>55.9</v>
      </c>
      <c r="S30" s="117">
        <v>59.2</v>
      </c>
      <c r="T30" s="117">
        <v>56.9</v>
      </c>
      <c r="U30" s="117">
        <v>53</v>
      </c>
      <c r="V30" s="117">
        <v>51.2</v>
      </c>
      <c r="W30" s="117">
        <v>51.2</v>
      </c>
      <c r="X30" s="117">
        <v>50.8</v>
      </c>
      <c r="Y30" s="117">
        <v>48.3</v>
      </c>
      <c r="Z30" s="117">
        <v>48.5</v>
      </c>
      <c r="AA30" s="117">
        <v>48.5</v>
      </c>
      <c r="AB30" s="117">
        <v>47.7</v>
      </c>
      <c r="AC30" s="117">
        <v>46</v>
      </c>
      <c r="AD30" s="117">
        <v>45.2</v>
      </c>
      <c r="AE30" s="117">
        <v>43.9</v>
      </c>
      <c r="AF30" s="117">
        <v>41.9</v>
      </c>
      <c r="AG30" s="117">
        <v>38.6</v>
      </c>
      <c r="AH30" s="117">
        <v>34</v>
      </c>
      <c r="AI30" s="117">
        <v>32.4</v>
      </c>
      <c r="AJ30" s="117">
        <v>30.1</v>
      </c>
      <c r="AK30" s="117">
        <v>26.3</v>
      </c>
      <c r="AL30" s="117">
        <v>22.9</v>
      </c>
      <c r="AM30" s="117">
        <v>18.2</v>
      </c>
      <c r="AN30" s="132">
        <v>12.8</v>
      </c>
      <c r="AP30" s="88">
        <v>69.3</v>
      </c>
      <c r="AQ30" s="57">
        <v>67.599999999999994</v>
      </c>
      <c r="AR30" s="57">
        <v>65.8</v>
      </c>
      <c r="AS30" s="57">
        <v>65.8</v>
      </c>
      <c r="AT30" s="57">
        <v>63</v>
      </c>
      <c r="AU30" s="57">
        <v>62.1</v>
      </c>
      <c r="AV30" s="57">
        <v>59.6</v>
      </c>
      <c r="AW30" s="57">
        <v>58.1</v>
      </c>
      <c r="AX30" s="57">
        <v>61.3</v>
      </c>
      <c r="AY30" s="57">
        <v>59.6</v>
      </c>
      <c r="AZ30" s="57">
        <v>56.1</v>
      </c>
      <c r="BA30" s="57">
        <v>53.5</v>
      </c>
      <c r="BB30" s="57">
        <v>53.5</v>
      </c>
      <c r="BC30" s="57">
        <v>53.5</v>
      </c>
      <c r="BD30" s="57">
        <v>52</v>
      </c>
      <c r="BE30" s="57">
        <v>52.7</v>
      </c>
      <c r="BF30" s="57">
        <v>52.2</v>
      </c>
      <c r="BG30" s="57">
        <v>51.3</v>
      </c>
      <c r="BH30" s="57">
        <v>51</v>
      </c>
      <c r="BI30" s="57">
        <v>51.1</v>
      </c>
      <c r="BJ30" s="57">
        <v>49.7</v>
      </c>
      <c r="BK30" s="57">
        <v>46.5</v>
      </c>
      <c r="BL30" s="57">
        <v>46.3</v>
      </c>
      <c r="BM30" s="57">
        <v>43.7</v>
      </c>
      <c r="BN30" s="57">
        <v>40.6</v>
      </c>
      <c r="BO30" s="57">
        <v>40</v>
      </c>
      <c r="BP30" s="57">
        <v>38.4</v>
      </c>
      <c r="BQ30" s="57">
        <v>35</v>
      </c>
      <c r="BR30" s="57">
        <v>30.7</v>
      </c>
      <c r="BS30" s="112">
        <v>25.8</v>
      </c>
    </row>
    <row r="31" spans="2:71" x14ac:dyDescent="0.35">
      <c r="B31" s="28" t="s">
        <v>170</v>
      </c>
      <c r="D31" s="88">
        <v>10</v>
      </c>
      <c r="E31" s="50" t="s">
        <v>137</v>
      </c>
      <c r="F31" s="432"/>
      <c r="G31" s="131">
        <v>55.5</v>
      </c>
      <c r="H31" s="118">
        <v>60.6</v>
      </c>
      <c r="I31" s="118">
        <v>56.6</v>
      </c>
      <c r="J31" s="132">
        <v>54.6</v>
      </c>
      <c r="K31" s="117">
        <v>64.599999999999994</v>
      </c>
      <c r="L31" s="117">
        <v>63.8</v>
      </c>
      <c r="M31" s="117">
        <v>60.6</v>
      </c>
      <c r="N31" s="117">
        <v>63.5</v>
      </c>
      <c r="O31" s="117">
        <v>58.8</v>
      </c>
      <c r="P31" s="117">
        <v>56</v>
      </c>
      <c r="Q31" s="117">
        <v>54.7</v>
      </c>
      <c r="R31" s="117">
        <v>50.5</v>
      </c>
      <c r="S31" s="117">
        <v>53.3</v>
      </c>
      <c r="T31" s="117">
        <v>52</v>
      </c>
      <c r="U31" s="117">
        <v>51.6</v>
      </c>
      <c r="V31" s="117">
        <v>47.1</v>
      </c>
      <c r="W31" s="117">
        <v>45.1</v>
      </c>
      <c r="X31" s="117">
        <v>45.3</v>
      </c>
      <c r="Y31" s="117">
        <v>44</v>
      </c>
      <c r="Z31" s="117">
        <v>43.6</v>
      </c>
      <c r="AA31" s="117">
        <v>43.2</v>
      </c>
      <c r="AB31" s="117">
        <v>43.7</v>
      </c>
      <c r="AC31" s="117">
        <v>41.9</v>
      </c>
      <c r="AD31" s="117">
        <v>41.7</v>
      </c>
      <c r="AE31" s="117">
        <v>39.1</v>
      </c>
      <c r="AF31" s="117">
        <v>36.700000000000003</v>
      </c>
      <c r="AG31" s="117">
        <v>33.4</v>
      </c>
      <c r="AH31" s="117">
        <v>29</v>
      </c>
      <c r="AI31" s="117">
        <v>26.4</v>
      </c>
      <c r="AJ31" s="117">
        <v>22.7</v>
      </c>
      <c r="AK31" s="117">
        <v>18.899999999999999</v>
      </c>
      <c r="AL31" s="117">
        <v>14.8</v>
      </c>
      <c r="AM31" s="117">
        <v>12.1</v>
      </c>
      <c r="AN31" s="132">
        <v>9.9</v>
      </c>
      <c r="AP31" s="88">
        <v>73</v>
      </c>
      <c r="AQ31" s="57">
        <v>71.2</v>
      </c>
      <c r="AR31" s="57">
        <v>68.3</v>
      </c>
      <c r="AS31" s="57">
        <v>67.8</v>
      </c>
      <c r="AT31" s="57">
        <v>64.400000000000006</v>
      </c>
      <c r="AU31" s="57">
        <v>60.2</v>
      </c>
      <c r="AV31" s="57">
        <v>57.3</v>
      </c>
      <c r="AW31" s="57">
        <v>53.9</v>
      </c>
      <c r="AX31" s="57">
        <v>55.3</v>
      </c>
      <c r="AY31" s="57">
        <v>53.7</v>
      </c>
      <c r="AZ31" s="57">
        <v>53.6</v>
      </c>
      <c r="BA31" s="57">
        <v>48.8</v>
      </c>
      <c r="BB31" s="57">
        <v>46.9</v>
      </c>
      <c r="BC31" s="57">
        <v>46.8</v>
      </c>
      <c r="BD31" s="57">
        <v>45.2</v>
      </c>
      <c r="BE31" s="57">
        <v>44.7</v>
      </c>
      <c r="BF31" s="57">
        <v>44.4</v>
      </c>
      <c r="BG31" s="57">
        <v>44.9</v>
      </c>
      <c r="BH31" s="57">
        <v>43.6</v>
      </c>
      <c r="BI31" s="57">
        <v>43.3</v>
      </c>
      <c r="BJ31" s="57">
        <v>40.5</v>
      </c>
      <c r="BK31" s="57">
        <v>38.200000000000003</v>
      </c>
      <c r="BL31" s="57">
        <v>35.9</v>
      </c>
      <c r="BM31" s="57">
        <v>31.6</v>
      </c>
      <c r="BN31" s="57">
        <v>29.1</v>
      </c>
      <c r="BO31" s="57">
        <v>27</v>
      </c>
      <c r="BP31" s="57">
        <v>24.3</v>
      </c>
      <c r="BQ31" s="57">
        <v>22.8</v>
      </c>
      <c r="BR31" s="57">
        <v>23</v>
      </c>
      <c r="BS31" s="112">
        <v>26.2</v>
      </c>
    </row>
    <row r="32" spans="2:71" x14ac:dyDescent="0.35">
      <c r="B32" s="28" t="s">
        <v>171</v>
      </c>
      <c r="D32" s="88">
        <v>11</v>
      </c>
      <c r="E32" s="50" t="s">
        <v>137</v>
      </c>
      <c r="F32" s="432"/>
      <c r="G32" s="131">
        <v>58.1</v>
      </c>
      <c r="H32" s="118">
        <v>63.1</v>
      </c>
      <c r="I32" s="118">
        <v>59.6</v>
      </c>
      <c r="J32" s="132">
        <v>56.7</v>
      </c>
      <c r="K32" s="117">
        <v>54.9</v>
      </c>
      <c r="L32" s="117">
        <v>55.1</v>
      </c>
      <c r="M32" s="117">
        <v>54.8</v>
      </c>
      <c r="N32" s="117">
        <v>56.2</v>
      </c>
      <c r="O32" s="117">
        <v>54.1</v>
      </c>
      <c r="P32" s="117">
        <v>55.9</v>
      </c>
      <c r="Q32" s="117">
        <v>53.8</v>
      </c>
      <c r="R32" s="117">
        <v>52.4</v>
      </c>
      <c r="S32" s="117">
        <v>53.9</v>
      </c>
      <c r="T32" s="117">
        <v>50.9</v>
      </c>
      <c r="U32" s="117">
        <v>50.2</v>
      </c>
      <c r="V32" s="117">
        <v>47.4</v>
      </c>
      <c r="W32" s="117">
        <v>48.1</v>
      </c>
      <c r="X32" s="117">
        <v>48.3</v>
      </c>
      <c r="Y32" s="117">
        <v>47.5</v>
      </c>
      <c r="Z32" s="117">
        <v>46.9</v>
      </c>
      <c r="AA32" s="117">
        <v>46.5</v>
      </c>
      <c r="AB32" s="117">
        <v>46.2</v>
      </c>
      <c r="AC32" s="117">
        <v>45.6</v>
      </c>
      <c r="AD32" s="117">
        <v>43.4</v>
      </c>
      <c r="AE32" s="117">
        <v>40.700000000000003</v>
      </c>
      <c r="AF32" s="117">
        <v>39</v>
      </c>
      <c r="AG32" s="117">
        <v>37.5</v>
      </c>
      <c r="AH32" s="117">
        <v>34.5</v>
      </c>
      <c r="AI32" s="117">
        <v>30.3</v>
      </c>
      <c r="AJ32" s="117">
        <v>28.1</v>
      </c>
      <c r="AK32" s="117">
        <v>22.1</v>
      </c>
      <c r="AL32" s="117">
        <v>17.3</v>
      </c>
      <c r="AM32" s="117">
        <v>11.3</v>
      </c>
      <c r="AN32" s="132">
        <v>9.8000000000000007</v>
      </c>
      <c r="AP32" s="88">
        <v>62.6</v>
      </c>
      <c r="AQ32" s="57">
        <v>60.9</v>
      </c>
      <c r="AR32" s="57">
        <v>58.6</v>
      </c>
      <c r="AS32" s="57">
        <v>60.1</v>
      </c>
      <c r="AT32" s="57">
        <v>57.3</v>
      </c>
      <c r="AU32" s="57">
        <v>58.9</v>
      </c>
      <c r="AV32" s="57">
        <v>58.2</v>
      </c>
      <c r="AW32" s="57">
        <v>55.3</v>
      </c>
      <c r="AX32" s="57">
        <v>56.5</v>
      </c>
      <c r="AY32" s="57">
        <v>52.6</v>
      </c>
      <c r="AZ32" s="57">
        <v>54.1</v>
      </c>
      <c r="BA32" s="57">
        <v>49.4</v>
      </c>
      <c r="BB32" s="57">
        <v>50.1</v>
      </c>
      <c r="BC32" s="57">
        <v>50.7</v>
      </c>
      <c r="BD32" s="57">
        <v>49.3</v>
      </c>
      <c r="BE32" s="57">
        <v>48.7</v>
      </c>
      <c r="BF32" s="57">
        <v>48.3</v>
      </c>
      <c r="BG32" s="57">
        <v>47.7</v>
      </c>
      <c r="BH32" s="57">
        <v>47.6</v>
      </c>
      <c r="BI32" s="57">
        <v>45</v>
      </c>
      <c r="BJ32" s="57">
        <v>42.5</v>
      </c>
      <c r="BK32" s="57">
        <v>40.9</v>
      </c>
      <c r="BL32" s="57">
        <v>40.1</v>
      </c>
      <c r="BM32" s="57">
        <v>39.1</v>
      </c>
      <c r="BN32" s="57">
        <v>38.4</v>
      </c>
      <c r="BO32" s="57">
        <v>37.700000000000003</v>
      </c>
      <c r="BP32" s="57">
        <v>34.9</v>
      </c>
      <c r="BQ32" s="57">
        <v>30.4</v>
      </c>
      <c r="BR32" s="57">
        <v>24.6</v>
      </c>
      <c r="BS32" s="112">
        <v>20.6</v>
      </c>
    </row>
    <row r="33" spans="2:71" x14ac:dyDescent="0.35">
      <c r="B33" s="28" t="s">
        <v>172</v>
      </c>
      <c r="D33" s="88">
        <v>12</v>
      </c>
      <c r="E33" s="50" t="s">
        <v>137</v>
      </c>
      <c r="F33" s="432"/>
      <c r="G33" s="131">
        <v>61.4</v>
      </c>
      <c r="H33" s="118">
        <v>68.599999999999994</v>
      </c>
      <c r="I33" s="118">
        <v>64.2</v>
      </c>
      <c r="J33" s="132">
        <v>58.2</v>
      </c>
      <c r="K33" s="117">
        <v>64.8</v>
      </c>
      <c r="L33" s="117">
        <v>63.6</v>
      </c>
      <c r="M33" s="117">
        <v>61.2</v>
      </c>
      <c r="N33" s="117">
        <v>66.3</v>
      </c>
      <c r="O33" s="117">
        <v>62.1</v>
      </c>
      <c r="P33" s="117">
        <v>61.2</v>
      </c>
      <c r="Q33" s="117">
        <v>61.8</v>
      </c>
      <c r="R33" s="117">
        <v>53.6</v>
      </c>
      <c r="S33" s="117">
        <v>55.9</v>
      </c>
      <c r="T33" s="117">
        <v>53.9</v>
      </c>
      <c r="U33" s="117">
        <v>53.8</v>
      </c>
      <c r="V33" s="117">
        <v>50.3</v>
      </c>
      <c r="W33" s="117">
        <v>49.7</v>
      </c>
      <c r="X33" s="117">
        <v>51</v>
      </c>
      <c r="Y33" s="117">
        <v>48.2</v>
      </c>
      <c r="Z33" s="117">
        <v>46.6</v>
      </c>
      <c r="AA33" s="117">
        <v>47.1</v>
      </c>
      <c r="AB33" s="117">
        <v>46.4</v>
      </c>
      <c r="AC33" s="117">
        <v>46.1</v>
      </c>
      <c r="AD33" s="117">
        <v>44.2</v>
      </c>
      <c r="AE33" s="117">
        <v>42.6</v>
      </c>
      <c r="AF33" s="117">
        <v>40.299999999999997</v>
      </c>
      <c r="AG33" s="117">
        <v>38.6</v>
      </c>
      <c r="AH33" s="117">
        <v>35.4</v>
      </c>
      <c r="AI33" s="117">
        <v>31.9</v>
      </c>
      <c r="AJ33" s="117">
        <v>29.2</v>
      </c>
      <c r="AK33" s="117">
        <v>23.7</v>
      </c>
      <c r="AL33" s="117">
        <v>20</v>
      </c>
      <c r="AM33" s="117">
        <v>15.2</v>
      </c>
      <c r="AN33" s="132">
        <v>12.2</v>
      </c>
      <c r="AP33" s="88">
        <v>84.4</v>
      </c>
      <c r="AQ33" s="57">
        <v>83.9</v>
      </c>
      <c r="AR33" s="57">
        <v>79.8</v>
      </c>
      <c r="AS33" s="57">
        <v>78.2</v>
      </c>
      <c r="AT33" s="57">
        <v>74.900000000000006</v>
      </c>
      <c r="AU33" s="57">
        <v>73.3</v>
      </c>
      <c r="AV33" s="57">
        <v>70</v>
      </c>
      <c r="AW33" s="57">
        <v>65.3</v>
      </c>
      <c r="AX33" s="57">
        <v>62.3</v>
      </c>
      <c r="AY33" s="57">
        <v>59.3</v>
      </c>
      <c r="AZ33" s="57">
        <v>57.3</v>
      </c>
      <c r="BA33" s="57">
        <v>53</v>
      </c>
      <c r="BB33" s="57">
        <v>51.9</v>
      </c>
      <c r="BC33" s="57">
        <v>52.6</v>
      </c>
      <c r="BD33" s="57">
        <v>49.9</v>
      </c>
      <c r="BE33" s="57">
        <v>48.2</v>
      </c>
      <c r="BF33" s="57">
        <v>48.4</v>
      </c>
      <c r="BG33" s="57">
        <v>47.9</v>
      </c>
      <c r="BH33" s="57">
        <v>47.7</v>
      </c>
      <c r="BI33" s="57">
        <v>46</v>
      </c>
      <c r="BJ33" s="57">
        <v>44.1</v>
      </c>
      <c r="BK33" s="57">
        <v>42</v>
      </c>
      <c r="BL33" s="57">
        <v>40.799999999999997</v>
      </c>
      <c r="BM33" s="57">
        <v>37.9</v>
      </c>
      <c r="BN33" s="57">
        <v>34.5</v>
      </c>
      <c r="BO33" s="57">
        <v>32.700000000000003</v>
      </c>
      <c r="BP33" s="57">
        <v>29.6</v>
      </c>
      <c r="BQ33" s="57">
        <v>27.7</v>
      </c>
      <c r="BR33" s="57">
        <v>28.1</v>
      </c>
      <c r="BS33" s="112">
        <v>31.5</v>
      </c>
    </row>
    <row r="34" spans="2:71" x14ac:dyDescent="0.35">
      <c r="B34" s="28" t="s">
        <v>173</v>
      </c>
      <c r="D34" s="88">
        <v>13</v>
      </c>
      <c r="E34" s="50" t="s">
        <v>137</v>
      </c>
      <c r="F34" s="432"/>
      <c r="G34" s="131">
        <v>60.4</v>
      </c>
      <c r="H34" s="118">
        <v>66.599999999999994</v>
      </c>
      <c r="I34" s="118">
        <v>62.4</v>
      </c>
      <c r="J34" s="132">
        <v>58.5</v>
      </c>
      <c r="K34" s="117">
        <v>68.099999999999994</v>
      </c>
      <c r="L34" s="117">
        <v>65.599999999999994</v>
      </c>
      <c r="M34" s="117">
        <v>64.7</v>
      </c>
      <c r="N34" s="117">
        <v>66.7</v>
      </c>
      <c r="O34" s="117">
        <v>63.4</v>
      </c>
      <c r="P34" s="117">
        <v>62.8</v>
      </c>
      <c r="Q34" s="117">
        <v>59.1</v>
      </c>
      <c r="R34" s="117">
        <v>54.3</v>
      </c>
      <c r="S34" s="117">
        <v>54.9</v>
      </c>
      <c r="T34" s="117">
        <v>54.3</v>
      </c>
      <c r="U34" s="117">
        <v>54.9</v>
      </c>
      <c r="V34" s="117">
        <v>51.3</v>
      </c>
      <c r="W34" s="117">
        <v>51.9</v>
      </c>
      <c r="X34" s="117">
        <v>51.8</v>
      </c>
      <c r="Y34" s="117">
        <v>48</v>
      </c>
      <c r="Z34" s="117">
        <v>46.8</v>
      </c>
      <c r="AA34" s="117">
        <v>46.6</v>
      </c>
      <c r="AB34" s="117">
        <v>46.6</v>
      </c>
      <c r="AC34" s="117">
        <v>45.6</v>
      </c>
      <c r="AD34" s="117">
        <v>44.3</v>
      </c>
      <c r="AE34" s="117">
        <v>43.5</v>
      </c>
      <c r="AF34" s="117">
        <v>40.6</v>
      </c>
      <c r="AG34" s="117">
        <v>38.799999999999997</v>
      </c>
      <c r="AH34" s="117">
        <v>36.1</v>
      </c>
      <c r="AI34" s="117">
        <v>32.299999999999997</v>
      </c>
      <c r="AJ34" s="117">
        <v>29.8</v>
      </c>
      <c r="AK34" s="117">
        <v>24.6</v>
      </c>
      <c r="AL34" s="117">
        <v>20.7</v>
      </c>
      <c r="AM34" s="117">
        <v>15.5</v>
      </c>
      <c r="AN34" s="132">
        <v>11.1</v>
      </c>
      <c r="AP34" s="88">
        <v>79.3</v>
      </c>
      <c r="AQ34" s="57">
        <v>78</v>
      </c>
      <c r="AR34" s="57">
        <v>74.8</v>
      </c>
      <c r="AS34" s="57">
        <v>73.7</v>
      </c>
      <c r="AT34" s="57">
        <v>71.599999999999994</v>
      </c>
      <c r="AU34" s="57">
        <v>68.900000000000006</v>
      </c>
      <c r="AV34" s="57">
        <v>65.7</v>
      </c>
      <c r="AW34" s="57">
        <v>61.4</v>
      </c>
      <c r="AX34" s="57">
        <v>58.6</v>
      </c>
      <c r="AY34" s="57">
        <v>56.7</v>
      </c>
      <c r="AZ34" s="57">
        <v>56.2</v>
      </c>
      <c r="BA34" s="57">
        <v>52.7</v>
      </c>
      <c r="BB34" s="57">
        <v>53.3</v>
      </c>
      <c r="BC34" s="57">
        <v>53.3</v>
      </c>
      <c r="BD34" s="57">
        <v>49.6</v>
      </c>
      <c r="BE34" s="57">
        <v>48.3</v>
      </c>
      <c r="BF34" s="57">
        <v>48.6</v>
      </c>
      <c r="BG34" s="57">
        <v>48.4</v>
      </c>
      <c r="BH34" s="57">
        <v>48.5</v>
      </c>
      <c r="BI34" s="57">
        <v>47.3</v>
      </c>
      <c r="BJ34" s="57">
        <v>45.8</v>
      </c>
      <c r="BK34" s="57">
        <v>43.9</v>
      </c>
      <c r="BL34" s="57">
        <v>43.3</v>
      </c>
      <c r="BM34" s="57">
        <v>39.700000000000003</v>
      </c>
      <c r="BN34" s="57">
        <v>36.5</v>
      </c>
      <c r="BO34" s="57">
        <v>36.299999999999997</v>
      </c>
      <c r="BP34" s="57">
        <v>32.299999999999997</v>
      </c>
      <c r="BQ34" s="57">
        <v>28.6</v>
      </c>
      <c r="BR34" s="57">
        <v>27.2</v>
      </c>
      <c r="BS34" s="112">
        <v>29.9</v>
      </c>
    </row>
    <row r="35" spans="2:71" x14ac:dyDescent="0.35">
      <c r="B35" s="28" t="s">
        <v>174</v>
      </c>
      <c r="D35" s="88">
        <v>14</v>
      </c>
      <c r="E35" s="50" t="s">
        <v>137</v>
      </c>
      <c r="F35" s="432"/>
      <c r="G35" s="131">
        <v>60.8</v>
      </c>
      <c r="H35" s="118">
        <v>64.2</v>
      </c>
      <c r="I35" s="118">
        <v>61.4</v>
      </c>
      <c r="J35" s="132">
        <v>60.2</v>
      </c>
      <c r="K35" s="117">
        <v>67.099999999999994</v>
      </c>
      <c r="L35" s="117">
        <v>69.599999999999994</v>
      </c>
      <c r="M35" s="117">
        <v>66.3</v>
      </c>
      <c r="N35" s="117">
        <v>69</v>
      </c>
      <c r="O35" s="117">
        <v>63.9</v>
      </c>
      <c r="P35" s="117">
        <v>59</v>
      </c>
      <c r="Q35" s="117">
        <v>57.9</v>
      </c>
      <c r="R35" s="117">
        <v>56.3</v>
      </c>
      <c r="S35" s="117">
        <v>56.7</v>
      </c>
      <c r="T35" s="117">
        <v>56.2</v>
      </c>
      <c r="U35" s="117">
        <v>56.5</v>
      </c>
      <c r="V35" s="117">
        <v>52.1</v>
      </c>
      <c r="W35" s="117">
        <v>52.7</v>
      </c>
      <c r="X35" s="117">
        <v>53.5</v>
      </c>
      <c r="Y35" s="117">
        <v>49.9</v>
      </c>
      <c r="Z35" s="117">
        <v>48.8</v>
      </c>
      <c r="AA35" s="117">
        <v>47.5</v>
      </c>
      <c r="AB35" s="117">
        <v>47.5</v>
      </c>
      <c r="AC35" s="117">
        <v>47</v>
      </c>
      <c r="AD35" s="117">
        <v>46.7</v>
      </c>
      <c r="AE35" s="117">
        <v>45.9</v>
      </c>
      <c r="AF35" s="117">
        <v>43.2</v>
      </c>
      <c r="AG35" s="117">
        <v>41.1</v>
      </c>
      <c r="AH35" s="117">
        <v>38</v>
      </c>
      <c r="AI35" s="117">
        <v>35.4</v>
      </c>
      <c r="AJ35" s="117">
        <v>31.9</v>
      </c>
      <c r="AK35" s="117">
        <v>27.8</v>
      </c>
      <c r="AL35" s="117">
        <v>24.4</v>
      </c>
      <c r="AM35" s="117">
        <v>19.3</v>
      </c>
      <c r="AN35" s="132">
        <v>13.6</v>
      </c>
      <c r="AP35" s="88">
        <v>75.400000000000006</v>
      </c>
      <c r="AQ35" s="57">
        <v>74.599999999999994</v>
      </c>
      <c r="AR35" s="57">
        <v>73.099999999999994</v>
      </c>
      <c r="AS35" s="57">
        <v>73.2</v>
      </c>
      <c r="AT35" s="57">
        <v>68.3</v>
      </c>
      <c r="AU35" s="57">
        <v>64.099999999999994</v>
      </c>
      <c r="AV35" s="57">
        <v>61.3</v>
      </c>
      <c r="AW35" s="57">
        <v>59</v>
      </c>
      <c r="AX35" s="57">
        <v>58.7</v>
      </c>
      <c r="AY35" s="57">
        <v>58.5</v>
      </c>
      <c r="AZ35" s="57">
        <v>58.8</v>
      </c>
      <c r="BA35" s="57">
        <v>53.9</v>
      </c>
      <c r="BB35" s="57">
        <v>54</v>
      </c>
      <c r="BC35" s="57">
        <v>55</v>
      </c>
      <c r="BD35" s="57">
        <v>51.1</v>
      </c>
      <c r="BE35" s="57">
        <v>50.2</v>
      </c>
      <c r="BF35" s="57">
        <v>48.4</v>
      </c>
      <c r="BG35" s="57">
        <v>48.5</v>
      </c>
      <c r="BH35" s="57">
        <v>48.2</v>
      </c>
      <c r="BI35" s="57">
        <v>48.1</v>
      </c>
      <c r="BJ35" s="57">
        <v>46.9</v>
      </c>
      <c r="BK35" s="57">
        <v>44.1</v>
      </c>
      <c r="BL35" s="57">
        <v>42.2</v>
      </c>
      <c r="BM35" s="57">
        <v>39.5</v>
      </c>
      <c r="BN35" s="57">
        <v>37.1</v>
      </c>
      <c r="BO35" s="57">
        <v>33.700000000000003</v>
      </c>
      <c r="BP35" s="57">
        <v>30.8</v>
      </c>
      <c r="BQ35" s="57">
        <v>29.9</v>
      </c>
      <c r="BR35" s="57">
        <v>27.9</v>
      </c>
      <c r="BS35" s="112">
        <v>30.3</v>
      </c>
    </row>
    <row r="36" spans="2:71" ht="15" thickBot="1" x14ac:dyDescent="0.4">
      <c r="B36" s="30" t="s">
        <v>175</v>
      </c>
      <c r="D36" s="99">
        <v>15</v>
      </c>
      <c r="E36" s="51" t="s">
        <v>176</v>
      </c>
      <c r="F36" s="39" t="s">
        <v>177</v>
      </c>
      <c r="G36" s="133">
        <v>82.3</v>
      </c>
      <c r="H36" s="120">
        <v>84</v>
      </c>
      <c r="I36" s="120">
        <v>83.4</v>
      </c>
      <c r="J36" s="134">
        <v>81.5</v>
      </c>
      <c r="K36" s="119">
        <v>55.6</v>
      </c>
      <c r="L36" s="119">
        <v>59</v>
      </c>
      <c r="M36" s="119">
        <v>58.4</v>
      </c>
      <c r="N36" s="119">
        <v>64</v>
      </c>
      <c r="O36" s="119">
        <v>61.3</v>
      </c>
      <c r="P36" s="119">
        <v>68.599999999999994</v>
      </c>
      <c r="Q36" s="119">
        <v>72.5</v>
      </c>
      <c r="R36" s="119">
        <v>67.599999999999994</v>
      </c>
      <c r="S36" s="119">
        <v>72.3</v>
      </c>
      <c r="T36" s="119">
        <v>76.599999999999994</v>
      </c>
      <c r="U36" s="119">
        <v>72.900000000000006</v>
      </c>
      <c r="V36" s="119">
        <v>71.599999999999994</v>
      </c>
      <c r="W36" s="119">
        <v>72.400000000000006</v>
      </c>
      <c r="X36" s="119">
        <v>71.3</v>
      </c>
      <c r="Y36" s="119">
        <v>70.8</v>
      </c>
      <c r="Z36" s="119">
        <v>71.7</v>
      </c>
      <c r="AA36" s="119">
        <v>71.2</v>
      </c>
      <c r="AB36" s="119">
        <v>69.900000000000006</v>
      </c>
      <c r="AC36" s="119">
        <v>70.599999999999994</v>
      </c>
      <c r="AD36" s="119">
        <v>69</v>
      </c>
      <c r="AE36" s="119">
        <v>69.8</v>
      </c>
      <c r="AF36" s="119">
        <v>68.8</v>
      </c>
      <c r="AG36" s="119">
        <v>67.8</v>
      </c>
      <c r="AH36" s="119">
        <v>63.9</v>
      </c>
      <c r="AI36" s="119">
        <v>62.2</v>
      </c>
      <c r="AJ36" s="119">
        <v>60.4</v>
      </c>
      <c r="AK36" s="119">
        <v>54.9</v>
      </c>
      <c r="AL36" s="119">
        <v>53.9</v>
      </c>
      <c r="AM36" s="119">
        <v>48.1</v>
      </c>
      <c r="AN36" s="134">
        <v>41.9</v>
      </c>
      <c r="AP36" s="99">
        <v>61.2</v>
      </c>
      <c r="AQ36" s="101">
        <v>63</v>
      </c>
      <c r="AR36" s="101">
        <v>62.2</v>
      </c>
      <c r="AS36" s="101">
        <v>68.7</v>
      </c>
      <c r="AT36" s="101">
        <v>65</v>
      </c>
      <c r="AU36" s="101">
        <v>73</v>
      </c>
      <c r="AV36" s="101">
        <v>76.099999999999994</v>
      </c>
      <c r="AW36" s="101">
        <v>72.400000000000006</v>
      </c>
      <c r="AX36" s="101">
        <v>75.5</v>
      </c>
      <c r="AY36" s="101">
        <v>79.5</v>
      </c>
      <c r="AZ36" s="101">
        <v>75.599999999999994</v>
      </c>
      <c r="BA36" s="101">
        <v>73.400000000000006</v>
      </c>
      <c r="BB36" s="101">
        <v>73.900000000000006</v>
      </c>
      <c r="BC36" s="101">
        <v>72.7</v>
      </c>
      <c r="BD36" s="101">
        <v>72.5</v>
      </c>
      <c r="BE36" s="101">
        <v>72.8</v>
      </c>
      <c r="BF36" s="101">
        <v>72.7</v>
      </c>
      <c r="BG36" s="101">
        <v>71.2</v>
      </c>
      <c r="BH36" s="101">
        <v>71.5</v>
      </c>
      <c r="BI36" s="101">
        <v>69.8</v>
      </c>
      <c r="BJ36" s="101">
        <v>70.7</v>
      </c>
      <c r="BK36" s="101">
        <v>69.5</v>
      </c>
      <c r="BL36" s="101">
        <v>69.099999999999994</v>
      </c>
      <c r="BM36" s="101">
        <v>64.7</v>
      </c>
      <c r="BN36" s="101">
        <v>63.1</v>
      </c>
      <c r="BO36" s="101">
        <v>61.5</v>
      </c>
      <c r="BP36" s="101">
        <v>56.7</v>
      </c>
      <c r="BQ36" s="101">
        <v>56.7</v>
      </c>
      <c r="BR36" s="101">
        <v>51.9</v>
      </c>
      <c r="BS36" s="113">
        <v>46.8</v>
      </c>
    </row>
    <row r="38" spans="2:71" x14ac:dyDescent="0.35">
      <c r="D38" t="s">
        <v>178</v>
      </c>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row>
    <row r="39" spans="2:71" x14ac:dyDescent="0.35">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row>
    <row r="40" spans="2:71" x14ac:dyDescent="0.35">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row>
    <row r="41" spans="2:71" ht="43.5" x14ac:dyDescent="0.35">
      <c r="D41" s="56" t="s">
        <v>179</v>
      </c>
      <c r="G41" s="56" t="s">
        <v>180</v>
      </c>
      <c r="R41" s="56" t="s">
        <v>181</v>
      </c>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row>
    <row r="42" spans="2:71" ht="29" x14ac:dyDescent="0.35">
      <c r="D42" t="s">
        <v>182</v>
      </c>
      <c r="G42" t="s">
        <v>183</v>
      </c>
      <c r="R42" s="2" t="s">
        <v>184</v>
      </c>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row>
    <row r="43" spans="2:71" x14ac:dyDescent="0.35">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row>
    <row r="44" spans="2:71" x14ac:dyDescent="0.35">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row>
    <row r="45" spans="2:71" x14ac:dyDescent="0.35">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row>
    <row r="46" spans="2:71" x14ac:dyDescent="0.35">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row>
    <row r="47" spans="2:71" x14ac:dyDescent="0.35">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row>
    <row r="48" spans="2:71" x14ac:dyDescent="0.35">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row>
    <row r="49" spans="42:71" x14ac:dyDescent="0.35">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row>
    <row r="50" spans="42:71" x14ac:dyDescent="0.35">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row>
    <row r="51" spans="42:71" x14ac:dyDescent="0.35">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row>
    <row r="52" spans="42:71" x14ac:dyDescent="0.35">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row>
    <row r="53" spans="42:71" x14ac:dyDescent="0.35">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row>
    <row r="54" spans="42:71" x14ac:dyDescent="0.35">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row>
    <row r="55" spans="42:71" x14ac:dyDescent="0.35">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row>
    <row r="56" spans="42:71" x14ac:dyDescent="0.35">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row>
    <row r="57" spans="42:71" x14ac:dyDescent="0.35">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row>
    <row r="58" spans="42:71" x14ac:dyDescent="0.35">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row>
    <row r="59" spans="42:71" x14ac:dyDescent="0.35">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row>
    <row r="60" spans="42:71" x14ac:dyDescent="0.35">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row>
    <row r="61" spans="42:71" x14ac:dyDescent="0.35">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row>
    <row r="62" spans="42:71" x14ac:dyDescent="0.35">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row>
    <row r="63" spans="42:71" x14ac:dyDescent="0.35">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row>
    <row r="64" spans="42:71" x14ac:dyDescent="0.35">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row>
    <row r="65" spans="42:71" x14ac:dyDescent="0.35">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row>
    <row r="66" spans="42:71" x14ac:dyDescent="0.35">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row>
    <row r="67" spans="42:71" x14ac:dyDescent="0.35">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row>
    <row r="68" spans="42:71" x14ac:dyDescent="0.35">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row>
  </sheetData>
  <mergeCells count="14">
    <mergeCell ref="AP6:BS6"/>
    <mergeCell ref="AP7:BS7"/>
    <mergeCell ref="B6:B8"/>
    <mergeCell ref="F20:F23"/>
    <mergeCell ref="F24:F29"/>
    <mergeCell ref="F30:F35"/>
    <mergeCell ref="K6:AN6"/>
    <mergeCell ref="K7:AN7"/>
    <mergeCell ref="D9:D10"/>
    <mergeCell ref="D11:D13"/>
    <mergeCell ref="D17:D19"/>
    <mergeCell ref="D14:D16"/>
    <mergeCell ref="F11:F19"/>
    <mergeCell ref="F9:F10"/>
  </mergeCells>
  <phoneticPr fontId="1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0D478-1D8E-4525-A4E2-1E52AC7E2077}">
  <sheetPr>
    <tabColor theme="7" tint="0.59999389629810485"/>
  </sheetPr>
  <dimension ref="B2:GQ51"/>
  <sheetViews>
    <sheetView zoomScale="70" zoomScaleNormal="70" workbookViewId="0">
      <selection activeCell="D47" sqref="D47"/>
    </sheetView>
  </sheetViews>
  <sheetFormatPr defaultRowHeight="14.5" x14ac:dyDescent="0.35"/>
  <cols>
    <col min="2" max="2" width="25.81640625" bestFit="1" customWidth="1"/>
    <col min="3" max="3" width="11.453125" customWidth="1"/>
    <col min="4" max="4" width="57.54296875" bestFit="1" customWidth="1"/>
    <col min="5" max="5" width="43.81640625" bestFit="1" customWidth="1"/>
    <col min="6" max="6" width="46.54296875" bestFit="1" customWidth="1"/>
    <col min="7" max="7" width="14.81640625" bestFit="1" customWidth="1"/>
    <col min="11" max="40" width="9.453125" customWidth="1"/>
    <col min="71" max="71" width="9.54296875" bestFit="1" customWidth="1"/>
  </cols>
  <sheetData>
    <row r="2" spans="2:199" ht="21" x14ac:dyDescent="0.5">
      <c r="B2" s="6"/>
      <c r="C2" s="6"/>
      <c r="D2" s="6" t="s">
        <v>55</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4" spans="2:199" ht="21" x14ac:dyDescent="0.5">
      <c r="D4" s="47" t="s">
        <v>185</v>
      </c>
      <c r="I4" s="1"/>
      <c r="J4" s="1"/>
    </row>
    <row r="5" spans="2:199" ht="15" customHeight="1" thickBot="1" x14ac:dyDescent="0.4">
      <c r="B5" s="1"/>
    </row>
    <row r="6" spans="2:199" ht="15" thickBot="1" x14ac:dyDescent="0.4">
      <c r="B6" s="440" t="s">
        <v>126</v>
      </c>
      <c r="D6" s="1"/>
      <c r="E6" s="1"/>
      <c r="F6" s="1"/>
      <c r="K6" s="433" t="s">
        <v>127</v>
      </c>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5"/>
      <c r="AP6" s="515" t="s">
        <v>921</v>
      </c>
      <c r="AQ6" s="516"/>
      <c r="AR6" s="516"/>
      <c r="AS6" s="516"/>
      <c r="AT6" s="516"/>
      <c r="AU6" s="516"/>
      <c r="AV6" s="516"/>
      <c r="AW6" s="516"/>
      <c r="AX6" s="516"/>
      <c r="AY6" s="516"/>
      <c r="AZ6" s="516"/>
      <c r="BA6" s="516"/>
      <c r="BB6" s="516"/>
      <c r="BC6" s="516"/>
      <c r="BD6" s="516"/>
      <c r="BE6" s="516"/>
      <c r="BF6" s="516"/>
      <c r="BG6" s="516"/>
      <c r="BH6" s="516"/>
      <c r="BI6" s="516"/>
      <c r="BJ6" s="516"/>
      <c r="BK6" s="516"/>
      <c r="BL6" s="516"/>
      <c r="BM6" s="516"/>
      <c r="BN6" s="516"/>
      <c r="BO6" s="516"/>
      <c r="BP6" s="516"/>
      <c r="BQ6" s="516"/>
      <c r="BR6" s="516"/>
      <c r="BS6" s="517"/>
    </row>
    <row r="7" spans="2:199" ht="15" thickBot="1" x14ac:dyDescent="0.4">
      <c r="B7" s="441"/>
      <c r="F7" s="1"/>
      <c r="K7" s="433" t="s">
        <v>128</v>
      </c>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5"/>
      <c r="AP7" s="515" t="s">
        <v>128</v>
      </c>
      <c r="AQ7" s="516"/>
      <c r="AR7" s="516"/>
      <c r="AS7" s="516"/>
      <c r="AT7" s="516"/>
      <c r="AU7" s="516"/>
      <c r="AV7" s="516"/>
      <c r="AW7" s="516"/>
      <c r="AX7" s="516"/>
      <c r="AY7" s="516"/>
      <c r="AZ7" s="516"/>
      <c r="BA7" s="516"/>
      <c r="BB7" s="516"/>
      <c r="BC7" s="516"/>
      <c r="BD7" s="516"/>
      <c r="BE7" s="516"/>
      <c r="BF7" s="516"/>
      <c r="BG7" s="516"/>
      <c r="BH7" s="516"/>
      <c r="BI7" s="516"/>
      <c r="BJ7" s="516"/>
      <c r="BK7" s="516"/>
      <c r="BL7" s="516"/>
      <c r="BM7" s="516"/>
      <c r="BN7" s="516"/>
      <c r="BO7" s="516"/>
      <c r="BP7" s="516"/>
      <c r="BQ7" s="516"/>
      <c r="BR7" s="516"/>
      <c r="BS7" s="517"/>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c r="FT7" s="201"/>
      <c r="FU7" s="201"/>
      <c r="FV7" s="201"/>
      <c r="FW7" s="201"/>
      <c r="FX7" s="201"/>
      <c r="FY7" s="201"/>
      <c r="FZ7" s="201"/>
      <c r="GA7" s="201"/>
      <c r="GB7" s="201"/>
      <c r="GC7" s="201"/>
      <c r="GD7" s="201"/>
      <c r="GE7" s="201"/>
      <c r="GF7" s="201"/>
      <c r="GG7" s="201"/>
      <c r="GH7" s="201"/>
    </row>
    <row r="8" spans="2:199" ht="15" thickBot="1" x14ac:dyDescent="0.4">
      <c r="B8" s="441"/>
      <c r="D8" s="64" t="s">
        <v>129</v>
      </c>
      <c r="E8" s="14" t="s">
        <v>130</v>
      </c>
      <c r="F8" s="13" t="s">
        <v>131</v>
      </c>
      <c r="G8" s="14" t="s">
        <v>132</v>
      </c>
      <c r="H8" s="13" t="s">
        <v>133</v>
      </c>
      <c r="I8" s="14" t="s">
        <v>134</v>
      </c>
      <c r="J8" s="14" t="s">
        <v>135</v>
      </c>
      <c r="K8" s="65">
        <v>25</v>
      </c>
      <c r="L8" s="65">
        <v>31.5</v>
      </c>
      <c r="M8" s="65">
        <v>40</v>
      </c>
      <c r="N8" s="114">
        <v>50</v>
      </c>
      <c r="O8" s="114">
        <v>63</v>
      </c>
      <c r="P8" s="114">
        <v>80</v>
      </c>
      <c r="Q8" s="114">
        <v>100</v>
      </c>
      <c r="R8" s="114">
        <v>125</v>
      </c>
      <c r="S8" s="114">
        <v>160</v>
      </c>
      <c r="T8" s="114">
        <v>200</v>
      </c>
      <c r="U8" s="114">
        <v>250</v>
      </c>
      <c r="V8" s="114">
        <v>315</v>
      </c>
      <c r="W8" s="114">
        <v>400</v>
      </c>
      <c r="X8" s="114">
        <v>500</v>
      </c>
      <c r="Y8" s="114">
        <v>630</v>
      </c>
      <c r="Z8" s="114">
        <v>800</v>
      </c>
      <c r="AA8" s="114">
        <v>1000</v>
      </c>
      <c r="AB8" s="114">
        <v>1250</v>
      </c>
      <c r="AC8" s="114">
        <v>1600</v>
      </c>
      <c r="AD8" s="114">
        <v>2000</v>
      </c>
      <c r="AE8" s="114">
        <v>2500</v>
      </c>
      <c r="AF8" s="114">
        <v>3150</v>
      </c>
      <c r="AG8" s="114">
        <v>4000</v>
      </c>
      <c r="AH8" s="114">
        <v>5000</v>
      </c>
      <c r="AI8" s="114">
        <v>6300</v>
      </c>
      <c r="AJ8" s="114">
        <v>8000</v>
      </c>
      <c r="AK8" s="114">
        <v>10000</v>
      </c>
      <c r="AL8" s="65">
        <v>12500</v>
      </c>
      <c r="AM8" s="65">
        <v>16000</v>
      </c>
      <c r="AN8" s="66">
        <v>20000</v>
      </c>
      <c r="AP8" s="518">
        <v>25</v>
      </c>
      <c r="AQ8" s="519">
        <v>31.5</v>
      </c>
      <c r="AR8" s="519">
        <v>40</v>
      </c>
      <c r="AS8" s="519">
        <v>50</v>
      </c>
      <c r="AT8" s="519">
        <v>63</v>
      </c>
      <c r="AU8" s="519">
        <v>80</v>
      </c>
      <c r="AV8" s="519">
        <v>100</v>
      </c>
      <c r="AW8" s="519">
        <v>125</v>
      </c>
      <c r="AX8" s="519">
        <v>160</v>
      </c>
      <c r="AY8" s="519">
        <v>200</v>
      </c>
      <c r="AZ8" s="519">
        <v>250</v>
      </c>
      <c r="BA8" s="519">
        <v>315</v>
      </c>
      <c r="BB8" s="519">
        <v>400</v>
      </c>
      <c r="BC8" s="519">
        <v>500</v>
      </c>
      <c r="BD8" s="519">
        <v>630</v>
      </c>
      <c r="BE8" s="519">
        <v>800</v>
      </c>
      <c r="BF8" s="519">
        <v>1000</v>
      </c>
      <c r="BG8" s="519">
        <v>1250</v>
      </c>
      <c r="BH8" s="519">
        <v>1600</v>
      </c>
      <c r="BI8" s="519">
        <v>2000</v>
      </c>
      <c r="BJ8" s="519">
        <v>2500</v>
      </c>
      <c r="BK8" s="519">
        <v>3150</v>
      </c>
      <c r="BL8" s="519">
        <v>4000</v>
      </c>
      <c r="BM8" s="519">
        <v>5000</v>
      </c>
      <c r="BN8" s="519">
        <v>6300</v>
      </c>
      <c r="BO8" s="519">
        <v>8000</v>
      </c>
      <c r="BP8" s="519">
        <v>10000</v>
      </c>
      <c r="BQ8" s="519">
        <v>12500</v>
      </c>
      <c r="BR8" s="519">
        <v>16000</v>
      </c>
      <c r="BS8" s="521">
        <v>20000</v>
      </c>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c r="FT8" s="201"/>
      <c r="FU8" s="201"/>
      <c r="FV8" s="201"/>
      <c r="FW8" s="201"/>
      <c r="FX8" s="201"/>
      <c r="FY8" s="201"/>
      <c r="FZ8" s="201"/>
      <c r="GA8" s="201"/>
      <c r="GB8" s="201"/>
      <c r="GC8" s="201"/>
      <c r="GD8" s="201"/>
      <c r="GE8" s="201"/>
      <c r="GF8" s="201"/>
      <c r="GG8" s="201"/>
      <c r="GH8" s="201"/>
    </row>
    <row r="9" spans="2:199" x14ac:dyDescent="0.35">
      <c r="B9" s="522" t="s">
        <v>186</v>
      </c>
      <c r="D9" s="100" t="s">
        <v>187</v>
      </c>
      <c r="E9" s="49" t="s">
        <v>188</v>
      </c>
      <c r="F9" s="154" t="s">
        <v>189</v>
      </c>
      <c r="G9" s="406">
        <v>70</v>
      </c>
      <c r="H9" s="403">
        <v>71</v>
      </c>
      <c r="I9" s="406">
        <v>70.5</v>
      </c>
      <c r="J9" s="406">
        <v>69.599999999999994</v>
      </c>
      <c r="K9" s="402">
        <v>52.3</v>
      </c>
      <c r="L9" s="403">
        <v>59</v>
      </c>
      <c r="M9" s="403">
        <v>56</v>
      </c>
      <c r="N9" s="403">
        <v>57.9</v>
      </c>
      <c r="O9" s="403">
        <v>62</v>
      </c>
      <c r="P9" s="403">
        <v>61.2</v>
      </c>
      <c r="Q9" s="403">
        <v>74.099999999999994</v>
      </c>
      <c r="R9" s="403">
        <v>57.3</v>
      </c>
      <c r="S9" s="403">
        <v>54.9</v>
      </c>
      <c r="T9" s="403">
        <v>58.6</v>
      </c>
      <c r="U9" s="403">
        <v>60.9</v>
      </c>
      <c r="V9" s="403">
        <v>57.4</v>
      </c>
      <c r="W9" s="403">
        <v>55.5</v>
      </c>
      <c r="X9" s="403">
        <v>58.3</v>
      </c>
      <c r="Y9" s="403">
        <v>63</v>
      </c>
      <c r="Z9" s="403">
        <v>62.7</v>
      </c>
      <c r="AA9" s="403">
        <v>61.1</v>
      </c>
      <c r="AB9" s="403">
        <v>57.6</v>
      </c>
      <c r="AC9" s="403">
        <v>59.2</v>
      </c>
      <c r="AD9" s="403">
        <v>56.8</v>
      </c>
      <c r="AE9" s="403">
        <v>52.4</v>
      </c>
      <c r="AF9" s="403">
        <v>51.5</v>
      </c>
      <c r="AG9" s="403">
        <v>49.6</v>
      </c>
      <c r="AH9" s="403">
        <v>43.2</v>
      </c>
      <c r="AI9" s="403">
        <v>41.4</v>
      </c>
      <c r="AJ9" s="403">
        <v>38.4</v>
      </c>
      <c r="AK9" s="403">
        <v>34.799999999999997</v>
      </c>
      <c r="AL9" s="403">
        <v>29.1</v>
      </c>
      <c r="AM9" s="403">
        <v>23.7</v>
      </c>
      <c r="AN9" s="153">
        <v>17.100000000000001</v>
      </c>
      <c r="AP9" s="402">
        <v>58.2</v>
      </c>
      <c r="AQ9" s="403">
        <v>64.7</v>
      </c>
      <c r="AR9" s="403">
        <v>60.4</v>
      </c>
      <c r="AS9" s="403">
        <v>61.2</v>
      </c>
      <c r="AT9" s="403">
        <v>64.8</v>
      </c>
      <c r="AU9" s="403">
        <v>63.2</v>
      </c>
      <c r="AV9" s="403">
        <v>74.599999999999994</v>
      </c>
      <c r="AW9" s="403">
        <v>58.5</v>
      </c>
      <c r="AX9" s="403">
        <v>57.5</v>
      </c>
      <c r="AY9" s="403">
        <v>61.1</v>
      </c>
      <c r="AZ9" s="403">
        <v>63</v>
      </c>
      <c r="BA9" s="403">
        <v>58.6</v>
      </c>
      <c r="BB9" s="403">
        <v>56.6</v>
      </c>
      <c r="BC9" s="403">
        <v>59.2</v>
      </c>
      <c r="BD9" s="403">
        <v>64</v>
      </c>
      <c r="BE9" s="403">
        <v>63.6</v>
      </c>
      <c r="BF9" s="403">
        <v>61.9</v>
      </c>
      <c r="BG9" s="403">
        <v>58.4</v>
      </c>
      <c r="BH9" s="403">
        <v>60.1</v>
      </c>
      <c r="BI9" s="403">
        <v>57.4</v>
      </c>
      <c r="BJ9" s="403">
        <v>52.9</v>
      </c>
      <c r="BK9" s="403">
        <v>52</v>
      </c>
      <c r="BL9" s="403">
        <v>50.1</v>
      </c>
      <c r="BM9" s="403">
        <v>43.6</v>
      </c>
      <c r="BN9" s="403">
        <v>41.9</v>
      </c>
      <c r="BO9" s="403">
        <v>38.9</v>
      </c>
      <c r="BP9" s="403">
        <v>35.200000000000003</v>
      </c>
      <c r="BQ9" s="403">
        <v>29.6</v>
      </c>
      <c r="BR9" s="403">
        <v>24.3</v>
      </c>
      <c r="BS9" s="153">
        <v>18.600000000000001</v>
      </c>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row>
    <row r="10" spans="2:199" x14ac:dyDescent="0.35">
      <c r="B10" s="28" t="s">
        <v>190</v>
      </c>
      <c r="D10" s="88">
        <v>24</v>
      </c>
      <c r="E10" s="50" t="s">
        <v>191</v>
      </c>
      <c r="F10" s="38" t="s">
        <v>192</v>
      </c>
      <c r="G10" s="17">
        <v>68.5</v>
      </c>
      <c r="H10" s="24">
        <v>69.5</v>
      </c>
      <c r="I10" s="17">
        <v>69</v>
      </c>
      <c r="J10" s="17">
        <v>68</v>
      </c>
      <c r="K10" s="92">
        <v>52.9</v>
      </c>
      <c r="L10" s="24">
        <v>53.1</v>
      </c>
      <c r="M10" s="24">
        <v>51.9</v>
      </c>
      <c r="N10" s="24">
        <v>52.9</v>
      </c>
      <c r="O10" s="24">
        <v>53.9</v>
      </c>
      <c r="P10" s="24">
        <v>54.1</v>
      </c>
      <c r="Q10" s="24">
        <v>56.6</v>
      </c>
      <c r="R10" s="24">
        <v>58.6</v>
      </c>
      <c r="S10" s="24">
        <v>59.5</v>
      </c>
      <c r="T10" s="24">
        <v>61.4</v>
      </c>
      <c r="U10" s="24">
        <v>61.5</v>
      </c>
      <c r="V10" s="24">
        <v>60.5</v>
      </c>
      <c r="W10" s="24">
        <v>56.1</v>
      </c>
      <c r="X10" s="24">
        <v>56.6</v>
      </c>
      <c r="Y10" s="24">
        <v>66.599999999999994</v>
      </c>
      <c r="Z10" s="24">
        <v>57.3</v>
      </c>
      <c r="AA10" s="24">
        <v>55.5</v>
      </c>
      <c r="AB10" s="24">
        <v>55</v>
      </c>
      <c r="AC10" s="24">
        <v>54.2</v>
      </c>
      <c r="AD10" s="24">
        <v>46.9</v>
      </c>
      <c r="AE10" s="24">
        <v>48.8</v>
      </c>
      <c r="AF10" s="24">
        <v>48.3</v>
      </c>
      <c r="AG10" s="24">
        <v>43.4</v>
      </c>
      <c r="AH10" s="24">
        <v>36.799999999999997</v>
      </c>
      <c r="AI10" s="24">
        <v>28.4</v>
      </c>
      <c r="AJ10" s="24">
        <v>27.4</v>
      </c>
      <c r="AK10" s="24">
        <v>22.2</v>
      </c>
      <c r="AL10" s="24">
        <v>15.6</v>
      </c>
      <c r="AM10" s="24">
        <v>14.4</v>
      </c>
      <c r="AN10" s="90">
        <v>9.9</v>
      </c>
      <c r="AP10" s="92">
        <v>57.8</v>
      </c>
      <c r="AQ10" s="24">
        <v>56.8</v>
      </c>
      <c r="AR10" s="24">
        <v>55.7</v>
      </c>
      <c r="AS10" s="24">
        <v>56</v>
      </c>
      <c r="AT10" s="24">
        <v>56.5</v>
      </c>
      <c r="AU10" s="24">
        <v>57.1</v>
      </c>
      <c r="AV10" s="24">
        <v>58.6</v>
      </c>
      <c r="AW10" s="24">
        <v>62.8</v>
      </c>
      <c r="AX10" s="24">
        <v>61.1</v>
      </c>
      <c r="AY10" s="24">
        <v>62.7</v>
      </c>
      <c r="AZ10" s="24">
        <v>63.6</v>
      </c>
      <c r="BA10" s="24">
        <v>62</v>
      </c>
      <c r="BB10" s="24">
        <v>57.4</v>
      </c>
      <c r="BC10" s="24">
        <v>57.7</v>
      </c>
      <c r="BD10" s="24">
        <v>67.5</v>
      </c>
      <c r="BE10" s="24">
        <v>58.1</v>
      </c>
      <c r="BF10" s="24">
        <v>56.6</v>
      </c>
      <c r="BG10" s="24">
        <v>55.8</v>
      </c>
      <c r="BH10" s="24">
        <v>55.1</v>
      </c>
      <c r="BI10" s="24">
        <v>47.7</v>
      </c>
      <c r="BJ10" s="24">
        <v>49.7</v>
      </c>
      <c r="BK10" s="24">
        <v>49.4</v>
      </c>
      <c r="BL10" s="24">
        <v>43.9</v>
      </c>
      <c r="BM10" s="24">
        <v>37.5</v>
      </c>
      <c r="BN10" s="24">
        <v>29.2</v>
      </c>
      <c r="BO10" s="24">
        <v>28.1</v>
      </c>
      <c r="BP10" s="24">
        <v>22.7</v>
      </c>
      <c r="BQ10" s="24">
        <v>16</v>
      </c>
      <c r="BR10" s="24">
        <v>15</v>
      </c>
      <c r="BS10" s="90">
        <v>10.5</v>
      </c>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4"/>
      <c r="GJ10" s="4"/>
      <c r="GK10" s="4"/>
      <c r="GL10" s="4"/>
      <c r="GM10" s="4"/>
      <c r="GN10" s="4"/>
      <c r="GO10" s="4"/>
      <c r="GP10" s="4"/>
      <c r="GQ10" s="4"/>
    </row>
    <row r="11" spans="2:199" ht="14.5" customHeight="1" x14ac:dyDescent="0.35">
      <c r="B11" s="28" t="s">
        <v>193</v>
      </c>
      <c r="D11" s="89">
        <v>25</v>
      </c>
      <c r="E11" s="50" t="s">
        <v>194</v>
      </c>
      <c r="F11" s="38" t="s">
        <v>195</v>
      </c>
      <c r="G11" s="407" t="s">
        <v>89</v>
      </c>
      <c r="H11" s="8" t="s">
        <v>89</v>
      </c>
      <c r="I11" s="407" t="s">
        <v>89</v>
      </c>
      <c r="J11" s="407" t="s">
        <v>89</v>
      </c>
      <c r="K11" s="60" t="s">
        <v>89</v>
      </c>
      <c r="L11" s="24" t="s">
        <v>89</v>
      </c>
      <c r="M11" s="24" t="s">
        <v>89</v>
      </c>
      <c r="N11" s="24" t="s">
        <v>89</v>
      </c>
      <c r="O11" s="24" t="s">
        <v>89</v>
      </c>
      <c r="P11" s="24" t="s">
        <v>89</v>
      </c>
      <c r="Q11" s="24" t="s">
        <v>89</v>
      </c>
      <c r="R11" s="24" t="s">
        <v>89</v>
      </c>
      <c r="S11" s="24" t="s">
        <v>89</v>
      </c>
      <c r="T11" s="24" t="s">
        <v>89</v>
      </c>
      <c r="U11" s="24" t="s">
        <v>89</v>
      </c>
      <c r="V11" s="24" t="s">
        <v>89</v>
      </c>
      <c r="W11" s="24" t="s">
        <v>89</v>
      </c>
      <c r="X11" s="24" t="s">
        <v>89</v>
      </c>
      <c r="Y11" s="24" t="s">
        <v>89</v>
      </c>
      <c r="Z11" s="24" t="s">
        <v>89</v>
      </c>
      <c r="AA11" s="24" t="s">
        <v>89</v>
      </c>
      <c r="AB11" s="24" t="s">
        <v>89</v>
      </c>
      <c r="AC11" s="24" t="s">
        <v>89</v>
      </c>
      <c r="AD11" s="24" t="s">
        <v>89</v>
      </c>
      <c r="AE11" s="24" t="s">
        <v>89</v>
      </c>
      <c r="AF11" s="24" t="s">
        <v>89</v>
      </c>
      <c r="AG11" s="24" t="s">
        <v>89</v>
      </c>
      <c r="AH11" s="24" t="s">
        <v>89</v>
      </c>
      <c r="AI11" s="24" t="s">
        <v>89</v>
      </c>
      <c r="AJ11" s="24" t="s">
        <v>89</v>
      </c>
      <c r="AK11" s="24" t="s">
        <v>89</v>
      </c>
      <c r="AL11" s="24" t="s">
        <v>89</v>
      </c>
      <c r="AM11" s="24" t="s">
        <v>89</v>
      </c>
      <c r="AN11" s="158" t="s">
        <v>89</v>
      </c>
      <c r="AP11" s="241" t="s">
        <v>89</v>
      </c>
      <c r="AQ11" s="237" t="s">
        <v>89</v>
      </c>
      <c r="AR11" s="237" t="s">
        <v>89</v>
      </c>
      <c r="AS11" s="237" t="s">
        <v>89</v>
      </c>
      <c r="AT11" s="237" t="s">
        <v>89</v>
      </c>
      <c r="AU11" s="237" t="s">
        <v>89</v>
      </c>
      <c r="AV11" s="237" t="s">
        <v>89</v>
      </c>
      <c r="AW11" s="237" t="s">
        <v>89</v>
      </c>
      <c r="AX11" s="237" t="s">
        <v>89</v>
      </c>
      <c r="AY11" s="237" t="s">
        <v>89</v>
      </c>
      <c r="AZ11" s="237" t="s">
        <v>89</v>
      </c>
      <c r="BA11" s="237" t="s">
        <v>89</v>
      </c>
      <c r="BB11" s="237" t="s">
        <v>89</v>
      </c>
      <c r="BC11" s="237" t="s">
        <v>89</v>
      </c>
      <c r="BD11" s="237" t="s">
        <v>89</v>
      </c>
      <c r="BE11" s="237" t="s">
        <v>89</v>
      </c>
      <c r="BF11" s="237" t="s">
        <v>89</v>
      </c>
      <c r="BG11" s="237" t="s">
        <v>89</v>
      </c>
      <c r="BH11" s="237" t="s">
        <v>89</v>
      </c>
      <c r="BI11" s="237" t="s">
        <v>89</v>
      </c>
      <c r="BJ11" s="237" t="s">
        <v>89</v>
      </c>
      <c r="BK11" s="237" t="s">
        <v>89</v>
      </c>
      <c r="BL11" s="237" t="s">
        <v>89</v>
      </c>
      <c r="BM11" s="237" t="s">
        <v>89</v>
      </c>
      <c r="BN11" s="237" t="s">
        <v>89</v>
      </c>
      <c r="BO11" s="237" t="s">
        <v>89</v>
      </c>
      <c r="BP11" s="237" t="s">
        <v>89</v>
      </c>
      <c r="BQ11" s="237" t="s">
        <v>89</v>
      </c>
      <c r="BR11" s="237" t="s">
        <v>89</v>
      </c>
      <c r="BS11" s="158" t="s">
        <v>89</v>
      </c>
    </row>
    <row r="12" spans="2:199" x14ac:dyDescent="0.35">
      <c r="B12" s="28" t="s">
        <v>196</v>
      </c>
      <c r="D12" s="89">
        <v>26</v>
      </c>
      <c r="E12" s="18" t="s">
        <v>197</v>
      </c>
      <c r="F12" s="38" t="s">
        <v>198</v>
      </c>
      <c r="G12" s="17">
        <v>57.5</v>
      </c>
      <c r="H12" s="24">
        <v>58.9</v>
      </c>
      <c r="I12" s="17">
        <v>58.3</v>
      </c>
      <c r="J12" s="17">
        <v>56.8</v>
      </c>
      <c r="K12" s="92">
        <v>60.5</v>
      </c>
      <c r="L12" s="24">
        <v>57.9</v>
      </c>
      <c r="M12" s="24">
        <v>52.9</v>
      </c>
      <c r="N12" s="24">
        <v>60.3</v>
      </c>
      <c r="O12" s="24">
        <v>50.6</v>
      </c>
      <c r="P12" s="24">
        <v>57.7</v>
      </c>
      <c r="Q12" s="24">
        <v>55.4</v>
      </c>
      <c r="R12" s="24">
        <v>51.9</v>
      </c>
      <c r="S12" s="24">
        <v>43.5</v>
      </c>
      <c r="T12" s="24">
        <v>41.8</v>
      </c>
      <c r="U12" s="24">
        <v>43</v>
      </c>
      <c r="V12" s="24">
        <v>45.2</v>
      </c>
      <c r="W12" s="24">
        <v>43.1</v>
      </c>
      <c r="X12" s="24">
        <v>48.4</v>
      </c>
      <c r="Y12" s="24">
        <v>47.8</v>
      </c>
      <c r="Z12" s="24">
        <v>47.9</v>
      </c>
      <c r="AA12" s="24">
        <v>48.9</v>
      </c>
      <c r="AB12" s="24">
        <v>46.9</v>
      </c>
      <c r="AC12" s="24">
        <v>45.1</v>
      </c>
      <c r="AD12" s="24">
        <v>42.6</v>
      </c>
      <c r="AE12" s="24">
        <v>43.5</v>
      </c>
      <c r="AF12" s="24">
        <v>41</v>
      </c>
      <c r="AG12" s="24">
        <v>40.4</v>
      </c>
      <c r="AH12" s="24">
        <v>39.700000000000003</v>
      </c>
      <c r="AI12" s="24">
        <v>31.8</v>
      </c>
      <c r="AJ12" s="24">
        <v>26.3</v>
      </c>
      <c r="AK12" s="24">
        <v>21.2</v>
      </c>
      <c r="AL12" s="24">
        <v>18.600000000000001</v>
      </c>
      <c r="AM12" s="24">
        <v>19.5</v>
      </c>
      <c r="AN12" s="90">
        <v>13.3</v>
      </c>
      <c r="AP12" s="92">
        <v>64.2</v>
      </c>
      <c r="AQ12" s="24">
        <v>61.5</v>
      </c>
      <c r="AR12" s="24">
        <v>55.3</v>
      </c>
      <c r="AS12" s="24">
        <v>62.7</v>
      </c>
      <c r="AT12" s="24">
        <v>52.2</v>
      </c>
      <c r="AU12" s="24">
        <v>59.4</v>
      </c>
      <c r="AV12" s="24">
        <v>58.2</v>
      </c>
      <c r="AW12" s="24">
        <v>54.4</v>
      </c>
      <c r="AX12" s="24">
        <v>45.8</v>
      </c>
      <c r="AY12" s="24">
        <v>43.5</v>
      </c>
      <c r="AZ12" s="24">
        <v>44.7</v>
      </c>
      <c r="BA12" s="24">
        <v>46.3</v>
      </c>
      <c r="BB12" s="24">
        <v>44.3</v>
      </c>
      <c r="BC12" s="24">
        <v>49.6</v>
      </c>
      <c r="BD12" s="24">
        <v>48.8</v>
      </c>
      <c r="BE12" s="24">
        <v>48.7</v>
      </c>
      <c r="BF12" s="24">
        <v>51</v>
      </c>
      <c r="BG12" s="24">
        <v>48</v>
      </c>
      <c r="BH12" s="24">
        <v>45.7</v>
      </c>
      <c r="BI12" s="24">
        <v>43.3</v>
      </c>
      <c r="BJ12" s="24">
        <v>44.3</v>
      </c>
      <c r="BK12" s="24">
        <v>41.7</v>
      </c>
      <c r="BL12" s="24">
        <v>41</v>
      </c>
      <c r="BM12" s="24">
        <v>40.799999999999997</v>
      </c>
      <c r="BN12" s="24">
        <v>32.299999999999997</v>
      </c>
      <c r="BO12" s="24">
        <v>27.3</v>
      </c>
      <c r="BP12" s="24">
        <v>22.3</v>
      </c>
      <c r="BQ12" s="24">
        <v>20.2</v>
      </c>
      <c r="BR12" s="24">
        <v>22.2</v>
      </c>
      <c r="BS12" s="90">
        <v>15.4</v>
      </c>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4"/>
      <c r="GJ12" s="4"/>
      <c r="GK12" s="4"/>
      <c r="GL12" s="4"/>
      <c r="GM12" s="4"/>
      <c r="GN12" s="4"/>
      <c r="GO12" s="4"/>
      <c r="GP12" s="4"/>
      <c r="GQ12" s="4"/>
    </row>
    <row r="13" spans="2:199" ht="43.5" x14ac:dyDescent="0.35">
      <c r="B13" s="28" t="s">
        <v>199</v>
      </c>
      <c r="D13" s="88">
        <v>27</v>
      </c>
      <c r="E13" s="18" t="s">
        <v>200</v>
      </c>
      <c r="F13" s="408" t="s">
        <v>201</v>
      </c>
      <c r="G13" s="17">
        <v>57.8</v>
      </c>
      <c r="H13" s="24">
        <v>60.7</v>
      </c>
      <c r="I13" s="17">
        <v>58.4</v>
      </c>
      <c r="J13" s="17">
        <v>57</v>
      </c>
      <c r="K13" s="442">
        <v>63.5</v>
      </c>
      <c r="L13" s="443"/>
      <c r="M13" s="443"/>
      <c r="N13" s="443">
        <v>62.9</v>
      </c>
      <c r="O13" s="443"/>
      <c r="P13" s="443"/>
      <c r="Q13" s="443">
        <v>62.1</v>
      </c>
      <c r="R13" s="443"/>
      <c r="S13" s="443"/>
      <c r="T13" s="443">
        <v>53.2</v>
      </c>
      <c r="U13" s="443"/>
      <c r="V13" s="443"/>
      <c r="W13" s="443">
        <v>55.3</v>
      </c>
      <c r="X13" s="443"/>
      <c r="Y13" s="443"/>
      <c r="Z13" s="443">
        <v>50.7</v>
      </c>
      <c r="AA13" s="443"/>
      <c r="AB13" s="443"/>
      <c r="AC13" s="443">
        <v>46.3</v>
      </c>
      <c r="AD13" s="443"/>
      <c r="AE13" s="443"/>
      <c r="AF13" s="443">
        <v>40.799999999999997</v>
      </c>
      <c r="AG13" s="443"/>
      <c r="AH13" s="443"/>
      <c r="AI13" s="443">
        <v>34.200000000000003</v>
      </c>
      <c r="AJ13" s="443"/>
      <c r="AK13" s="443"/>
      <c r="AL13" s="443">
        <v>20.2</v>
      </c>
      <c r="AM13" s="443"/>
      <c r="AN13" s="444"/>
      <c r="AP13" s="442">
        <v>66.900000000000006</v>
      </c>
      <c r="AQ13" s="443"/>
      <c r="AR13" s="443"/>
      <c r="AS13" s="443">
        <v>66.599999999999994</v>
      </c>
      <c r="AT13" s="443"/>
      <c r="AU13" s="443"/>
      <c r="AV13" s="443">
        <v>63.7</v>
      </c>
      <c r="AW13" s="443"/>
      <c r="AX13" s="443"/>
      <c r="AY13" s="443">
        <v>54.3</v>
      </c>
      <c r="AZ13" s="443"/>
      <c r="BA13" s="443"/>
      <c r="BB13" s="443">
        <v>57</v>
      </c>
      <c r="BC13" s="443"/>
      <c r="BD13" s="443"/>
      <c r="BE13" s="443">
        <v>51.8</v>
      </c>
      <c r="BF13" s="443"/>
      <c r="BG13" s="443"/>
      <c r="BH13" s="443">
        <v>47.4</v>
      </c>
      <c r="BI13" s="443"/>
      <c r="BJ13" s="443"/>
      <c r="BK13" s="443">
        <v>41.7</v>
      </c>
      <c r="BL13" s="443"/>
      <c r="BM13" s="443"/>
      <c r="BN13" s="443">
        <v>35.1</v>
      </c>
      <c r="BO13" s="443"/>
      <c r="BP13" s="443"/>
      <c r="BQ13" s="443">
        <v>22.1</v>
      </c>
      <c r="BR13" s="443"/>
      <c r="BS13" s="44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row>
    <row r="14" spans="2:199" x14ac:dyDescent="0.35">
      <c r="B14" s="28" t="s">
        <v>202</v>
      </c>
      <c r="D14" s="88">
        <v>28</v>
      </c>
      <c r="E14" s="156" t="s">
        <v>203</v>
      </c>
      <c r="F14" s="445" t="s">
        <v>204</v>
      </c>
      <c r="G14" s="17">
        <v>73.2</v>
      </c>
      <c r="H14" s="24">
        <v>74.099999999999994</v>
      </c>
      <c r="I14" s="17">
        <v>73.599999999999994</v>
      </c>
      <c r="J14" s="17">
        <v>72.7</v>
      </c>
      <c r="K14" s="92">
        <v>61.6</v>
      </c>
      <c r="L14" s="24">
        <v>63.2</v>
      </c>
      <c r="M14" s="24">
        <v>60.9</v>
      </c>
      <c r="N14" s="24">
        <v>67</v>
      </c>
      <c r="O14" s="24">
        <v>63.3</v>
      </c>
      <c r="P14" s="24">
        <v>62.6</v>
      </c>
      <c r="Q14" s="24">
        <v>61.1</v>
      </c>
      <c r="R14" s="24">
        <v>56.1</v>
      </c>
      <c r="S14" s="24">
        <v>63.1</v>
      </c>
      <c r="T14" s="24">
        <v>57.9</v>
      </c>
      <c r="U14" s="24">
        <v>60.5</v>
      </c>
      <c r="V14" s="24">
        <v>64.2</v>
      </c>
      <c r="W14" s="24">
        <v>61.3</v>
      </c>
      <c r="X14" s="24">
        <v>62</v>
      </c>
      <c r="Y14" s="24">
        <v>62.8</v>
      </c>
      <c r="Z14" s="24">
        <v>64.099999999999994</v>
      </c>
      <c r="AA14" s="24">
        <v>64.099999999999994</v>
      </c>
      <c r="AB14" s="24">
        <v>63.7</v>
      </c>
      <c r="AC14" s="24">
        <v>63.2</v>
      </c>
      <c r="AD14" s="24">
        <v>60.5</v>
      </c>
      <c r="AE14" s="24">
        <v>56.2</v>
      </c>
      <c r="AF14" s="24">
        <v>51.6</v>
      </c>
      <c r="AG14" s="24">
        <v>49.4</v>
      </c>
      <c r="AH14" s="24">
        <v>45.7</v>
      </c>
      <c r="AI14" s="24">
        <v>42.9</v>
      </c>
      <c r="AJ14" s="24">
        <v>40.6</v>
      </c>
      <c r="AK14" s="24">
        <v>38</v>
      </c>
      <c r="AL14" s="24">
        <v>34.200000000000003</v>
      </c>
      <c r="AM14" s="24">
        <v>37.200000000000003</v>
      </c>
      <c r="AN14" s="90">
        <v>26.6</v>
      </c>
      <c r="AP14" s="92">
        <v>65.3</v>
      </c>
      <c r="AQ14" s="24">
        <v>65.5</v>
      </c>
      <c r="AR14" s="24">
        <v>63.1</v>
      </c>
      <c r="AS14" s="24">
        <v>71.3</v>
      </c>
      <c r="AT14" s="24">
        <v>66.099999999999994</v>
      </c>
      <c r="AU14" s="24">
        <v>65.3</v>
      </c>
      <c r="AV14" s="24">
        <v>63.5</v>
      </c>
      <c r="AW14" s="24">
        <v>58</v>
      </c>
      <c r="AX14" s="24">
        <v>65.3</v>
      </c>
      <c r="AY14" s="24">
        <v>59.5</v>
      </c>
      <c r="AZ14" s="24">
        <v>62.5</v>
      </c>
      <c r="BA14" s="24">
        <v>66.099999999999994</v>
      </c>
      <c r="BB14" s="24">
        <v>62.5</v>
      </c>
      <c r="BC14" s="24">
        <v>63.9</v>
      </c>
      <c r="BD14" s="24">
        <v>64.7</v>
      </c>
      <c r="BE14" s="24">
        <v>65.599999999999994</v>
      </c>
      <c r="BF14" s="24">
        <v>64.8</v>
      </c>
      <c r="BG14" s="24">
        <v>64.599999999999994</v>
      </c>
      <c r="BH14" s="24">
        <v>64</v>
      </c>
      <c r="BI14" s="24">
        <v>61.1</v>
      </c>
      <c r="BJ14" s="24">
        <v>57</v>
      </c>
      <c r="BK14" s="24">
        <v>52.1</v>
      </c>
      <c r="BL14" s="24">
        <v>50.1</v>
      </c>
      <c r="BM14" s="24">
        <v>46.3</v>
      </c>
      <c r="BN14" s="24">
        <v>44.4</v>
      </c>
      <c r="BO14" s="24">
        <v>42.8</v>
      </c>
      <c r="BP14" s="24">
        <v>38.9</v>
      </c>
      <c r="BQ14" s="24">
        <v>35</v>
      </c>
      <c r="BR14" s="24">
        <v>38.200000000000003</v>
      </c>
      <c r="BS14" s="90">
        <v>27.4</v>
      </c>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row>
    <row r="15" spans="2:199" x14ac:dyDescent="0.35">
      <c r="B15" s="28" t="s">
        <v>205</v>
      </c>
      <c r="D15" s="88">
        <v>29</v>
      </c>
      <c r="E15" s="156" t="s">
        <v>206</v>
      </c>
      <c r="F15" s="445"/>
      <c r="G15" s="17">
        <v>72.2</v>
      </c>
      <c r="H15" s="24">
        <v>73.8</v>
      </c>
      <c r="I15" s="17">
        <v>73.099999999999994</v>
      </c>
      <c r="J15" s="17">
        <v>71.400000000000006</v>
      </c>
      <c r="K15" s="92">
        <v>61.5</v>
      </c>
      <c r="L15" s="24">
        <v>61.9</v>
      </c>
      <c r="M15" s="24">
        <v>59.1</v>
      </c>
      <c r="N15" s="24">
        <v>66.599999999999994</v>
      </c>
      <c r="O15" s="24">
        <v>62.2</v>
      </c>
      <c r="P15" s="24">
        <v>61.2</v>
      </c>
      <c r="Q15" s="24">
        <v>60.4</v>
      </c>
      <c r="R15" s="24">
        <v>56.7</v>
      </c>
      <c r="S15" s="24">
        <v>64</v>
      </c>
      <c r="T15" s="24">
        <v>58.2</v>
      </c>
      <c r="U15" s="24">
        <v>60.2</v>
      </c>
      <c r="V15" s="24">
        <v>63.7</v>
      </c>
      <c r="W15" s="24">
        <v>58.7</v>
      </c>
      <c r="X15" s="24">
        <v>63.1</v>
      </c>
      <c r="Y15" s="24">
        <v>63.5</v>
      </c>
      <c r="Z15" s="24">
        <v>63.3</v>
      </c>
      <c r="AA15" s="24">
        <v>61</v>
      </c>
      <c r="AB15" s="24">
        <v>61</v>
      </c>
      <c r="AC15" s="24">
        <v>60.2</v>
      </c>
      <c r="AD15" s="24">
        <v>59.7</v>
      </c>
      <c r="AE15" s="24">
        <v>55.1</v>
      </c>
      <c r="AF15" s="24">
        <v>50.5</v>
      </c>
      <c r="AG15" s="24">
        <v>48.1</v>
      </c>
      <c r="AH15" s="24">
        <v>43.8</v>
      </c>
      <c r="AI15" s="24">
        <v>40.4</v>
      </c>
      <c r="AJ15" s="24">
        <v>38.4</v>
      </c>
      <c r="AK15" s="24">
        <v>35.299999999999997</v>
      </c>
      <c r="AL15" s="24">
        <v>33.6</v>
      </c>
      <c r="AM15" s="24">
        <v>32.799999999999997</v>
      </c>
      <c r="AN15" s="90">
        <v>26.5</v>
      </c>
      <c r="AP15" s="92">
        <v>65.2</v>
      </c>
      <c r="AQ15" s="24">
        <v>64.900000000000006</v>
      </c>
      <c r="AR15" s="24">
        <v>63.1</v>
      </c>
      <c r="AS15" s="24">
        <v>70.7</v>
      </c>
      <c r="AT15" s="24">
        <v>65.5</v>
      </c>
      <c r="AU15" s="24">
        <v>64.3</v>
      </c>
      <c r="AV15" s="24">
        <v>63.2</v>
      </c>
      <c r="AW15" s="24">
        <v>60.3</v>
      </c>
      <c r="AX15" s="24">
        <v>66.5</v>
      </c>
      <c r="AY15" s="24">
        <v>60.1</v>
      </c>
      <c r="AZ15" s="24">
        <v>61.8</v>
      </c>
      <c r="BA15" s="24">
        <v>65.8</v>
      </c>
      <c r="BB15" s="24">
        <v>61</v>
      </c>
      <c r="BC15" s="24">
        <v>65.5</v>
      </c>
      <c r="BD15" s="24">
        <v>65.3</v>
      </c>
      <c r="BE15" s="24">
        <v>64.5</v>
      </c>
      <c r="BF15" s="24">
        <v>62.7</v>
      </c>
      <c r="BG15" s="24">
        <v>62.5</v>
      </c>
      <c r="BH15" s="24">
        <v>61.5</v>
      </c>
      <c r="BI15" s="24">
        <v>60.9</v>
      </c>
      <c r="BJ15" s="24">
        <v>56.4</v>
      </c>
      <c r="BK15" s="24">
        <v>51.8</v>
      </c>
      <c r="BL15" s="24">
        <v>49.9</v>
      </c>
      <c r="BM15" s="24">
        <v>48.2</v>
      </c>
      <c r="BN15" s="24">
        <v>47.6</v>
      </c>
      <c r="BO15" s="24">
        <v>47.1</v>
      </c>
      <c r="BP15" s="24">
        <v>44.8</v>
      </c>
      <c r="BQ15" s="24">
        <v>41.5</v>
      </c>
      <c r="BR15" s="24">
        <v>37.6</v>
      </c>
      <c r="BS15" s="90">
        <v>31.2</v>
      </c>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row>
    <row r="16" spans="2:199" x14ac:dyDescent="0.35">
      <c r="B16" s="28" t="s">
        <v>207</v>
      </c>
      <c r="D16" s="88">
        <v>30</v>
      </c>
      <c r="E16" s="156" t="s">
        <v>208</v>
      </c>
      <c r="F16" s="155" t="s">
        <v>209</v>
      </c>
      <c r="G16" s="17">
        <v>70.599999999999994</v>
      </c>
      <c r="H16" s="24">
        <v>76.2</v>
      </c>
      <c r="I16" s="17">
        <v>74.3</v>
      </c>
      <c r="J16" s="17">
        <v>61.2</v>
      </c>
      <c r="K16" s="92">
        <v>65.099999999999994</v>
      </c>
      <c r="L16" s="24">
        <v>64.3</v>
      </c>
      <c r="M16" s="24">
        <v>63.1</v>
      </c>
      <c r="N16" s="24">
        <v>68</v>
      </c>
      <c r="O16" s="24">
        <v>64.400000000000006</v>
      </c>
      <c r="P16" s="24">
        <v>64.5</v>
      </c>
      <c r="Q16" s="24">
        <v>65.900000000000006</v>
      </c>
      <c r="R16" s="24">
        <v>62.7</v>
      </c>
      <c r="S16" s="24">
        <v>58.6</v>
      </c>
      <c r="T16" s="24">
        <v>57.5</v>
      </c>
      <c r="U16" s="24">
        <v>54.5</v>
      </c>
      <c r="V16" s="24">
        <v>54.1</v>
      </c>
      <c r="W16" s="24">
        <v>52.9</v>
      </c>
      <c r="X16" s="24">
        <v>51.7</v>
      </c>
      <c r="Y16" s="24">
        <v>50.1</v>
      </c>
      <c r="Z16" s="24">
        <v>52.8</v>
      </c>
      <c r="AA16" s="24">
        <v>51.5</v>
      </c>
      <c r="AB16" s="24">
        <v>51.4</v>
      </c>
      <c r="AC16" s="24">
        <v>47.9</v>
      </c>
      <c r="AD16" s="24">
        <v>48.1</v>
      </c>
      <c r="AE16" s="24">
        <v>45.8</v>
      </c>
      <c r="AF16" s="24">
        <v>45.2</v>
      </c>
      <c r="AG16" s="24">
        <v>44</v>
      </c>
      <c r="AH16" s="24">
        <v>43.3</v>
      </c>
      <c r="AI16" s="24">
        <v>39.9</v>
      </c>
      <c r="AJ16" s="24">
        <v>36.1</v>
      </c>
      <c r="AK16" s="24">
        <v>32</v>
      </c>
      <c r="AL16" s="24">
        <v>27.5</v>
      </c>
      <c r="AM16" s="24">
        <v>21.3</v>
      </c>
      <c r="AN16" s="90">
        <v>13.3</v>
      </c>
      <c r="AP16" s="92">
        <v>78.2</v>
      </c>
      <c r="AQ16" s="24">
        <v>74.099999999999994</v>
      </c>
      <c r="AR16" s="24">
        <v>72.099999999999994</v>
      </c>
      <c r="AS16" s="24">
        <v>73.2</v>
      </c>
      <c r="AT16" s="24">
        <v>75.8</v>
      </c>
      <c r="AU16" s="24">
        <v>68.599999999999994</v>
      </c>
      <c r="AV16" s="24">
        <v>69</v>
      </c>
      <c r="AW16" s="24">
        <v>67.7</v>
      </c>
      <c r="AX16" s="24">
        <v>65</v>
      </c>
      <c r="AY16" s="24">
        <v>64.3</v>
      </c>
      <c r="AZ16" s="24">
        <v>60.6</v>
      </c>
      <c r="BA16" s="24">
        <v>58.9</v>
      </c>
      <c r="BB16" s="24">
        <v>59.9</v>
      </c>
      <c r="BC16" s="24">
        <v>61.6</v>
      </c>
      <c r="BD16" s="24">
        <v>61</v>
      </c>
      <c r="BE16" s="24">
        <v>60.5</v>
      </c>
      <c r="BF16" s="24">
        <v>63.5</v>
      </c>
      <c r="BG16" s="24">
        <v>62.9</v>
      </c>
      <c r="BH16" s="24">
        <v>57.8</v>
      </c>
      <c r="BI16" s="24">
        <v>58.8</v>
      </c>
      <c r="BJ16" s="24">
        <v>56.4</v>
      </c>
      <c r="BK16" s="24">
        <v>54.6</v>
      </c>
      <c r="BL16" s="24">
        <v>53.5</v>
      </c>
      <c r="BM16" s="24">
        <v>51.5</v>
      </c>
      <c r="BN16" s="24">
        <v>47.6</v>
      </c>
      <c r="BO16" s="24">
        <v>43.6</v>
      </c>
      <c r="BP16" s="24">
        <v>41.2</v>
      </c>
      <c r="BQ16" s="24">
        <v>40.1</v>
      </c>
      <c r="BR16" s="24">
        <v>36.299999999999997</v>
      </c>
      <c r="BS16" s="90">
        <v>31.9</v>
      </c>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row>
    <row r="17" spans="2:190" x14ac:dyDescent="0.35">
      <c r="B17" s="28" t="s">
        <v>210</v>
      </c>
      <c r="D17" s="88">
        <v>31</v>
      </c>
      <c r="E17" s="156" t="s">
        <v>211</v>
      </c>
      <c r="F17" s="155" t="s">
        <v>212</v>
      </c>
      <c r="G17" s="17">
        <v>59.8</v>
      </c>
      <c r="H17" s="24">
        <v>63.6</v>
      </c>
      <c r="I17" s="17">
        <v>60.3</v>
      </c>
      <c r="J17" s="17">
        <v>58.9</v>
      </c>
      <c r="K17" s="92">
        <v>61.3</v>
      </c>
      <c r="L17" s="24">
        <v>59.1</v>
      </c>
      <c r="M17" s="24">
        <v>56.2</v>
      </c>
      <c r="N17" s="24">
        <v>61.7</v>
      </c>
      <c r="O17" s="24">
        <v>60.8</v>
      </c>
      <c r="P17" s="24">
        <v>62.4</v>
      </c>
      <c r="Q17" s="24">
        <v>64.7</v>
      </c>
      <c r="R17" s="24">
        <v>55.3</v>
      </c>
      <c r="S17" s="24">
        <v>53.5</v>
      </c>
      <c r="T17" s="24">
        <v>53.3</v>
      </c>
      <c r="U17" s="24">
        <v>52.4</v>
      </c>
      <c r="V17" s="24">
        <v>49.7</v>
      </c>
      <c r="W17" s="24">
        <v>49.4</v>
      </c>
      <c r="X17" s="24">
        <v>48.4</v>
      </c>
      <c r="Y17" s="24">
        <v>47</v>
      </c>
      <c r="Z17" s="24">
        <v>48.3</v>
      </c>
      <c r="AA17" s="24">
        <v>48.2</v>
      </c>
      <c r="AB17" s="24">
        <v>49</v>
      </c>
      <c r="AC17" s="24">
        <v>45.6</v>
      </c>
      <c r="AD17" s="24">
        <v>45.2</v>
      </c>
      <c r="AE17" s="24">
        <v>43.6</v>
      </c>
      <c r="AF17" s="24">
        <v>42.3</v>
      </c>
      <c r="AG17" s="24">
        <v>41.1</v>
      </c>
      <c r="AH17" s="24">
        <v>40</v>
      </c>
      <c r="AI17" s="24">
        <v>36.700000000000003</v>
      </c>
      <c r="AJ17" s="24">
        <v>33.1</v>
      </c>
      <c r="AK17" s="24">
        <v>27.8</v>
      </c>
      <c r="AL17" s="24">
        <v>22.6</v>
      </c>
      <c r="AM17" s="24">
        <v>16.600000000000001</v>
      </c>
      <c r="AN17" s="90">
        <v>9.9</v>
      </c>
      <c r="AP17" s="92">
        <v>64.8</v>
      </c>
      <c r="AQ17" s="24">
        <v>63.1</v>
      </c>
      <c r="AR17" s="24">
        <v>60.2</v>
      </c>
      <c r="AS17" s="24">
        <v>65.8</v>
      </c>
      <c r="AT17" s="24">
        <v>63.3</v>
      </c>
      <c r="AU17" s="24">
        <v>65</v>
      </c>
      <c r="AV17" s="24">
        <v>67.2</v>
      </c>
      <c r="AW17" s="24">
        <v>58.1</v>
      </c>
      <c r="AX17" s="24">
        <v>56.6</v>
      </c>
      <c r="AY17" s="24">
        <v>54.9</v>
      </c>
      <c r="AZ17" s="24">
        <v>54</v>
      </c>
      <c r="BA17" s="24">
        <v>52.8</v>
      </c>
      <c r="BB17" s="24">
        <v>51.6</v>
      </c>
      <c r="BC17" s="24">
        <v>50</v>
      </c>
      <c r="BD17" s="24">
        <v>48.5</v>
      </c>
      <c r="BE17" s="24">
        <v>50.1</v>
      </c>
      <c r="BF17" s="24">
        <v>50.9</v>
      </c>
      <c r="BG17" s="24">
        <v>50.5</v>
      </c>
      <c r="BH17" s="24">
        <v>46.9</v>
      </c>
      <c r="BI17" s="24">
        <v>46.7</v>
      </c>
      <c r="BJ17" s="24">
        <v>44.6</v>
      </c>
      <c r="BK17" s="24">
        <v>43.3</v>
      </c>
      <c r="BL17" s="24">
        <v>42.8</v>
      </c>
      <c r="BM17" s="24">
        <v>43</v>
      </c>
      <c r="BN17" s="24">
        <v>39.1</v>
      </c>
      <c r="BO17" s="24">
        <v>35.5</v>
      </c>
      <c r="BP17" s="24">
        <v>30.6</v>
      </c>
      <c r="BQ17" s="24">
        <v>25.7</v>
      </c>
      <c r="BR17" s="24">
        <v>19.5</v>
      </c>
      <c r="BS17" s="90">
        <v>11.6</v>
      </c>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row>
    <row r="18" spans="2:190" x14ac:dyDescent="0.35">
      <c r="B18" s="28" t="s">
        <v>213</v>
      </c>
      <c r="D18" s="88">
        <v>32</v>
      </c>
      <c r="E18" s="156" t="s">
        <v>208</v>
      </c>
      <c r="F18" s="155" t="s">
        <v>209</v>
      </c>
      <c r="G18" s="17">
        <v>69.7</v>
      </c>
      <c r="H18" s="24">
        <v>73.3</v>
      </c>
      <c r="I18" s="17">
        <v>72.3</v>
      </c>
      <c r="J18" s="17">
        <v>60.8</v>
      </c>
      <c r="K18" s="92">
        <v>54.5</v>
      </c>
      <c r="L18" s="24">
        <v>53.4</v>
      </c>
      <c r="M18" s="24">
        <v>55.2</v>
      </c>
      <c r="N18" s="24">
        <v>56.6</v>
      </c>
      <c r="O18" s="24">
        <v>55.3</v>
      </c>
      <c r="P18" s="24">
        <v>53.5</v>
      </c>
      <c r="Q18" s="24">
        <v>57.8</v>
      </c>
      <c r="R18" s="24">
        <v>52.5</v>
      </c>
      <c r="S18" s="24">
        <v>51.4</v>
      </c>
      <c r="T18" s="24">
        <v>56.6</v>
      </c>
      <c r="U18" s="24">
        <v>54.5</v>
      </c>
      <c r="V18" s="24">
        <v>51</v>
      </c>
      <c r="W18" s="24">
        <v>50.2</v>
      </c>
      <c r="X18" s="24">
        <v>52.2</v>
      </c>
      <c r="Y18" s="24">
        <v>52.6</v>
      </c>
      <c r="Z18" s="24">
        <v>53.2</v>
      </c>
      <c r="AA18" s="24">
        <v>51</v>
      </c>
      <c r="AB18" s="24">
        <v>50.4</v>
      </c>
      <c r="AC18" s="24">
        <v>51.1</v>
      </c>
      <c r="AD18" s="24">
        <v>46.9</v>
      </c>
      <c r="AE18" s="24">
        <v>44.9</v>
      </c>
      <c r="AF18" s="24">
        <v>41.8</v>
      </c>
      <c r="AG18" s="24">
        <v>41</v>
      </c>
      <c r="AH18" s="24">
        <v>37.4</v>
      </c>
      <c r="AI18" s="24">
        <v>35.799999999999997</v>
      </c>
      <c r="AJ18" s="24">
        <v>34.200000000000003</v>
      </c>
      <c r="AK18" s="24">
        <v>32.6</v>
      </c>
      <c r="AL18" s="24">
        <v>28.4</v>
      </c>
      <c r="AM18" s="24">
        <v>24.8</v>
      </c>
      <c r="AN18" s="90">
        <v>19.600000000000001</v>
      </c>
      <c r="AP18" s="92">
        <v>62</v>
      </c>
      <c r="AQ18" s="24">
        <v>66</v>
      </c>
      <c r="AR18" s="24">
        <v>70.7</v>
      </c>
      <c r="AS18" s="24">
        <v>70.3</v>
      </c>
      <c r="AT18" s="24">
        <v>60.9</v>
      </c>
      <c r="AU18" s="24">
        <v>60.5</v>
      </c>
      <c r="AV18" s="24">
        <v>63.9</v>
      </c>
      <c r="AW18" s="24">
        <v>62.3</v>
      </c>
      <c r="AX18" s="24">
        <v>58.4</v>
      </c>
      <c r="AY18" s="24">
        <v>61.1</v>
      </c>
      <c r="AZ18" s="24">
        <v>59.5</v>
      </c>
      <c r="BA18" s="24">
        <v>59.2</v>
      </c>
      <c r="BB18" s="24">
        <v>60.6</v>
      </c>
      <c r="BC18" s="24">
        <v>59.3</v>
      </c>
      <c r="BD18" s="24">
        <v>60.7</v>
      </c>
      <c r="BE18" s="24">
        <v>61.6</v>
      </c>
      <c r="BF18" s="24">
        <v>61.2</v>
      </c>
      <c r="BG18" s="24">
        <v>60.3</v>
      </c>
      <c r="BH18" s="24">
        <v>61.4</v>
      </c>
      <c r="BI18" s="24">
        <v>57.9</v>
      </c>
      <c r="BJ18" s="24">
        <v>55.8</v>
      </c>
      <c r="BK18" s="24">
        <v>51.2</v>
      </c>
      <c r="BL18" s="24">
        <v>51.4</v>
      </c>
      <c r="BM18" s="24">
        <v>49.3</v>
      </c>
      <c r="BN18" s="24">
        <v>46.1</v>
      </c>
      <c r="BO18" s="24">
        <v>42.8</v>
      </c>
      <c r="BP18" s="24">
        <v>41.7</v>
      </c>
      <c r="BQ18" s="24">
        <v>40.4</v>
      </c>
      <c r="BR18" s="24">
        <v>38.200000000000003</v>
      </c>
      <c r="BS18" s="90">
        <v>35.1</v>
      </c>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row>
    <row r="19" spans="2:190" x14ac:dyDescent="0.35">
      <c r="B19" s="28" t="s">
        <v>214</v>
      </c>
      <c r="D19" s="88">
        <v>33</v>
      </c>
      <c r="E19" s="156" t="s">
        <v>211</v>
      </c>
      <c r="F19" s="155" t="s">
        <v>212</v>
      </c>
      <c r="G19" s="17">
        <v>55.7</v>
      </c>
      <c r="H19" s="24">
        <v>58.5</v>
      </c>
      <c r="I19" s="17">
        <v>56.4</v>
      </c>
      <c r="J19" s="17">
        <v>54.7</v>
      </c>
      <c r="K19" s="92">
        <v>51.8</v>
      </c>
      <c r="L19" s="24">
        <v>50.9</v>
      </c>
      <c r="M19" s="24">
        <v>51</v>
      </c>
      <c r="N19" s="24">
        <v>53.5</v>
      </c>
      <c r="O19" s="24">
        <v>51.2</v>
      </c>
      <c r="P19" s="24">
        <v>49.3</v>
      </c>
      <c r="Q19" s="24">
        <v>63.7</v>
      </c>
      <c r="R19" s="24">
        <v>47.6</v>
      </c>
      <c r="S19" s="24">
        <v>46</v>
      </c>
      <c r="T19" s="24">
        <v>46.9</v>
      </c>
      <c r="U19" s="24">
        <v>46.4</v>
      </c>
      <c r="V19" s="24">
        <v>39.700000000000003</v>
      </c>
      <c r="W19" s="24">
        <v>40.700000000000003</v>
      </c>
      <c r="X19" s="24">
        <v>45</v>
      </c>
      <c r="Y19" s="24">
        <v>47.3</v>
      </c>
      <c r="Z19" s="24">
        <v>46.6</v>
      </c>
      <c r="AA19" s="24">
        <v>44.3</v>
      </c>
      <c r="AB19" s="24">
        <v>40.700000000000003</v>
      </c>
      <c r="AC19" s="24">
        <v>38.200000000000003</v>
      </c>
      <c r="AD19" s="24">
        <v>35.799999999999997</v>
      </c>
      <c r="AE19" s="24">
        <v>33.799999999999997</v>
      </c>
      <c r="AF19" s="24">
        <v>33.200000000000003</v>
      </c>
      <c r="AG19" s="24">
        <v>33.9</v>
      </c>
      <c r="AH19" s="24">
        <v>30.9</v>
      </c>
      <c r="AI19" s="24">
        <v>33</v>
      </c>
      <c r="AJ19" s="24">
        <v>33.200000000000003</v>
      </c>
      <c r="AK19" s="24">
        <v>32.200000000000003</v>
      </c>
      <c r="AL19" s="24">
        <v>29.6</v>
      </c>
      <c r="AM19" s="24">
        <v>26.4</v>
      </c>
      <c r="AN19" s="90">
        <v>23.8</v>
      </c>
      <c r="AP19" s="92">
        <v>56.8</v>
      </c>
      <c r="AQ19" s="24">
        <v>54.8</v>
      </c>
      <c r="AR19" s="24">
        <v>56.1</v>
      </c>
      <c r="AS19" s="24">
        <v>56.7</v>
      </c>
      <c r="AT19" s="24">
        <v>54.2</v>
      </c>
      <c r="AU19" s="24">
        <v>51.1</v>
      </c>
      <c r="AV19" s="24">
        <v>65</v>
      </c>
      <c r="AW19" s="24">
        <v>48.9</v>
      </c>
      <c r="AX19" s="24">
        <v>48</v>
      </c>
      <c r="AY19" s="24">
        <v>50.3</v>
      </c>
      <c r="AZ19" s="24">
        <v>50.2</v>
      </c>
      <c r="BA19" s="24">
        <v>41.5</v>
      </c>
      <c r="BB19" s="24">
        <v>42.1</v>
      </c>
      <c r="BC19" s="24">
        <v>46.4</v>
      </c>
      <c r="BD19" s="24">
        <v>49.4</v>
      </c>
      <c r="BE19" s="24">
        <v>49.8</v>
      </c>
      <c r="BF19" s="24">
        <v>46.9</v>
      </c>
      <c r="BG19" s="24">
        <v>42.8</v>
      </c>
      <c r="BH19" s="24">
        <v>40.799999999999997</v>
      </c>
      <c r="BI19" s="24">
        <v>40.700000000000003</v>
      </c>
      <c r="BJ19" s="24">
        <v>39.700000000000003</v>
      </c>
      <c r="BK19" s="24">
        <v>37.200000000000003</v>
      </c>
      <c r="BL19" s="24">
        <v>35.299999999999997</v>
      </c>
      <c r="BM19" s="24">
        <v>33.1</v>
      </c>
      <c r="BN19" s="24">
        <v>34.4</v>
      </c>
      <c r="BO19" s="24">
        <v>34.4</v>
      </c>
      <c r="BP19" s="24">
        <v>33.5</v>
      </c>
      <c r="BQ19" s="24">
        <v>31</v>
      </c>
      <c r="BR19" s="24">
        <v>28.6</v>
      </c>
      <c r="BS19" s="90">
        <v>26.4</v>
      </c>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row>
    <row r="20" spans="2:190" x14ac:dyDescent="0.35">
      <c r="B20" s="28" t="s">
        <v>215</v>
      </c>
      <c r="D20" s="88">
        <v>34</v>
      </c>
      <c r="E20" s="156" t="s">
        <v>216</v>
      </c>
      <c r="F20" s="423" t="s">
        <v>217</v>
      </c>
      <c r="G20" s="17">
        <v>81.3</v>
      </c>
      <c r="H20" s="24">
        <v>82.1</v>
      </c>
      <c r="I20" s="17">
        <v>81.599999999999994</v>
      </c>
      <c r="J20" s="17">
        <v>81</v>
      </c>
      <c r="K20" s="92">
        <v>52</v>
      </c>
      <c r="L20" s="24">
        <v>52</v>
      </c>
      <c r="M20" s="24">
        <v>51.7</v>
      </c>
      <c r="N20" s="24">
        <v>56.6</v>
      </c>
      <c r="O20" s="24">
        <v>52.4</v>
      </c>
      <c r="P20" s="24">
        <v>48.4</v>
      </c>
      <c r="Q20" s="24">
        <v>55.1</v>
      </c>
      <c r="R20" s="24">
        <v>64</v>
      </c>
      <c r="S20" s="24">
        <v>67.8</v>
      </c>
      <c r="T20" s="24">
        <v>66.3</v>
      </c>
      <c r="U20" s="24">
        <v>68.5</v>
      </c>
      <c r="V20" s="24">
        <v>67</v>
      </c>
      <c r="W20" s="24">
        <v>68.3</v>
      </c>
      <c r="X20" s="24">
        <v>70.400000000000006</v>
      </c>
      <c r="Y20" s="24">
        <v>70.099999999999994</v>
      </c>
      <c r="Z20" s="24">
        <v>70.900000000000006</v>
      </c>
      <c r="AA20" s="24">
        <v>71.2</v>
      </c>
      <c r="AB20" s="24">
        <v>70</v>
      </c>
      <c r="AC20" s="24">
        <v>69.400000000000006</v>
      </c>
      <c r="AD20" s="24">
        <v>67.3</v>
      </c>
      <c r="AE20" s="24">
        <v>68.099999999999994</v>
      </c>
      <c r="AF20" s="24">
        <v>67.3</v>
      </c>
      <c r="AG20" s="24">
        <v>69</v>
      </c>
      <c r="AH20" s="24">
        <v>64.599999999999994</v>
      </c>
      <c r="AI20" s="24">
        <v>61.5</v>
      </c>
      <c r="AJ20" s="24">
        <v>61.5</v>
      </c>
      <c r="AK20" s="24">
        <v>56.3</v>
      </c>
      <c r="AL20" s="24">
        <v>54.6</v>
      </c>
      <c r="AM20" s="24">
        <v>55.5</v>
      </c>
      <c r="AN20" s="90">
        <v>45.7</v>
      </c>
      <c r="AP20" s="92">
        <v>57.9</v>
      </c>
      <c r="AQ20" s="24">
        <v>56.7</v>
      </c>
      <c r="AR20" s="24">
        <v>54.6</v>
      </c>
      <c r="AS20" s="24">
        <v>59.4</v>
      </c>
      <c r="AT20" s="24">
        <v>55.7</v>
      </c>
      <c r="AU20" s="24">
        <v>51</v>
      </c>
      <c r="AV20" s="24">
        <v>57.5</v>
      </c>
      <c r="AW20" s="24">
        <v>66</v>
      </c>
      <c r="AX20" s="24">
        <v>70.099999999999994</v>
      </c>
      <c r="AY20" s="24">
        <v>68.5</v>
      </c>
      <c r="AZ20" s="24">
        <v>70.7</v>
      </c>
      <c r="BA20" s="24">
        <v>68.8</v>
      </c>
      <c r="BB20" s="24">
        <v>69.5</v>
      </c>
      <c r="BC20" s="24">
        <v>71.5</v>
      </c>
      <c r="BD20" s="24">
        <v>71</v>
      </c>
      <c r="BE20" s="24">
        <v>71.900000000000006</v>
      </c>
      <c r="BF20" s="24">
        <v>72.099999999999994</v>
      </c>
      <c r="BG20" s="24">
        <v>71.8</v>
      </c>
      <c r="BH20" s="24">
        <v>70.900000000000006</v>
      </c>
      <c r="BI20" s="24">
        <v>68.099999999999994</v>
      </c>
      <c r="BJ20" s="24">
        <v>68.8</v>
      </c>
      <c r="BK20" s="24">
        <v>67.8</v>
      </c>
      <c r="BL20" s="24">
        <v>71.400000000000006</v>
      </c>
      <c r="BM20" s="24">
        <v>65.599999999999994</v>
      </c>
      <c r="BN20" s="24">
        <v>62.5</v>
      </c>
      <c r="BO20" s="24">
        <v>62.3</v>
      </c>
      <c r="BP20" s="24">
        <v>56.9</v>
      </c>
      <c r="BQ20" s="24">
        <v>55.3</v>
      </c>
      <c r="BR20" s="24">
        <v>56.2</v>
      </c>
      <c r="BS20" s="90">
        <v>46.5</v>
      </c>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row>
    <row r="21" spans="2:190" x14ac:dyDescent="0.35">
      <c r="B21" s="28" t="s">
        <v>218</v>
      </c>
      <c r="D21" s="88">
        <v>35</v>
      </c>
      <c r="E21" s="156" t="s">
        <v>219</v>
      </c>
      <c r="F21" s="423"/>
      <c r="G21" s="17">
        <v>61.1</v>
      </c>
      <c r="H21" s="24">
        <v>62.3</v>
      </c>
      <c r="I21" s="17">
        <v>61.6</v>
      </c>
      <c r="J21" s="17">
        <v>60.4</v>
      </c>
      <c r="K21" s="92">
        <v>60.8</v>
      </c>
      <c r="L21" s="24">
        <v>51.4</v>
      </c>
      <c r="M21" s="24">
        <v>53.2</v>
      </c>
      <c r="N21" s="24">
        <v>63.5</v>
      </c>
      <c r="O21" s="24">
        <v>54.8</v>
      </c>
      <c r="P21" s="24">
        <v>47.6</v>
      </c>
      <c r="Q21" s="24">
        <v>49.4</v>
      </c>
      <c r="R21" s="24">
        <v>51.3</v>
      </c>
      <c r="S21" s="24">
        <v>49.3</v>
      </c>
      <c r="T21" s="24">
        <v>56.1</v>
      </c>
      <c r="U21" s="24">
        <v>64.8</v>
      </c>
      <c r="V21" s="24">
        <v>50.3</v>
      </c>
      <c r="W21" s="24">
        <v>49.7</v>
      </c>
      <c r="X21" s="24">
        <v>50.6</v>
      </c>
      <c r="Y21" s="24">
        <v>48.2</v>
      </c>
      <c r="Z21" s="24">
        <v>48.4</v>
      </c>
      <c r="AA21" s="24">
        <v>48.6</v>
      </c>
      <c r="AB21" s="24">
        <v>48.3</v>
      </c>
      <c r="AC21" s="24">
        <v>46.5</v>
      </c>
      <c r="AD21" s="24">
        <v>46.3</v>
      </c>
      <c r="AE21" s="24">
        <v>46.4</v>
      </c>
      <c r="AF21" s="24">
        <v>43.4</v>
      </c>
      <c r="AG21" s="24">
        <v>43.2</v>
      </c>
      <c r="AH21" s="24">
        <v>40.5</v>
      </c>
      <c r="AI21" s="24">
        <v>36.1</v>
      </c>
      <c r="AJ21" s="24">
        <v>33</v>
      </c>
      <c r="AK21" s="24">
        <v>26.8</v>
      </c>
      <c r="AL21" s="24">
        <v>22.8</v>
      </c>
      <c r="AM21" s="24">
        <v>19.5</v>
      </c>
      <c r="AN21" s="90">
        <v>10.5</v>
      </c>
      <c r="AP21" s="92">
        <v>63.2</v>
      </c>
      <c r="AQ21" s="24">
        <v>55.6</v>
      </c>
      <c r="AR21" s="24">
        <v>56.4</v>
      </c>
      <c r="AS21" s="24">
        <v>65.7</v>
      </c>
      <c r="AT21" s="24">
        <v>57.3</v>
      </c>
      <c r="AU21" s="24">
        <v>50.7</v>
      </c>
      <c r="AV21" s="24">
        <v>51.7</v>
      </c>
      <c r="AW21" s="24">
        <v>53.4</v>
      </c>
      <c r="AX21" s="24">
        <v>51.3</v>
      </c>
      <c r="AY21" s="24">
        <v>58</v>
      </c>
      <c r="AZ21" s="24">
        <v>66</v>
      </c>
      <c r="BA21" s="24">
        <v>51.9</v>
      </c>
      <c r="BB21" s="24">
        <v>51.1</v>
      </c>
      <c r="BC21" s="24">
        <v>51.9</v>
      </c>
      <c r="BD21" s="24">
        <v>49.4</v>
      </c>
      <c r="BE21" s="24">
        <v>49.1</v>
      </c>
      <c r="BF21" s="24">
        <v>49.3</v>
      </c>
      <c r="BG21" s="24">
        <v>49.2</v>
      </c>
      <c r="BH21" s="24">
        <v>47.2</v>
      </c>
      <c r="BI21" s="24">
        <v>47</v>
      </c>
      <c r="BJ21" s="24">
        <v>46.9</v>
      </c>
      <c r="BK21" s="24">
        <v>44</v>
      </c>
      <c r="BL21" s="24">
        <v>43.9</v>
      </c>
      <c r="BM21" s="24">
        <v>41.2</v>
      </c>
      <c r="BN21" s="24">
        <v>37.1</v>
      </c>
      <c r="BO21" s="24">
        <v>34.4</v>
      </c>
      <c r="BP21" s="24">
        <v>28.5</v>
      </c>
      <c r="BQ21" s="24">
        <v>24.3</v>
      </c>
      <c r="BR21" s="24">
        <v>20.7</v>
      </c>
      <c r="BS21" s="90">
        <v>11</v>
      </c>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row>
    <row r="22" spans="2:190" x14ac:dyDescent="0.35">
      <c r="B22" s="28" t="s">
        <v>220</v>
      </c>
      <c r="D22" s="88">
        <v>36</v>
      </c>
      <c r="E22" s="156" t="s">
        <v>221</v>
      </c>
      <c r="F22" s="429" t="s">
        <v>222</v>
      </c>
      <c r="G22" s="17">
        <v>68.400000000000006</v>
      </c>
      <c r="H22" s="24">
        <v>69.400000000000006</v>
      </c>
      <c r="I22" s="17">
        <v>68.8</v>
      </c>
      <c r="J22" s="17">
        <v>68.099999999999994</v>
      </c>
      <c r="K22" s="92">
        <v>65.2</v>
      </c>
      <c r="L22" s="24">
        <v>54.5</v>
      </c>
      <c r="M22" s="24">
        <v>62.1</v>
      </c>
      <c r="N22" s="24">
        <v>77.3</v>
      </c>
      <c r="O22" s="24">
        <v>59.3</v>
      </c>
      <c r="P22" s="24">
        <v>51.9</v>
      </c>
      <c r="Q22" s="24">
        <v>55</v>
      </c>
      <c r="R22" s="24">
        <v>56.9</v>
      </c>
      <c r="S22" s="24">
        <v>51.7</v>
      </c>
      <c r="T22" s="24">
        <v>56.3</v>
      </c>
      <c r="U22" s="24">
        <v>56.7</v>
      </c>
      <c r="V22" s="24">
        <v>53</v>
      </c>
      <c r="W22" s="24">
        <v>55.6</v>
      </c>
      <c r="X22" s="24">
        <v>61.3</v>
      </c>
      <c r="Y22" s="24">
        <v>58.3</v>
      </c>
      <c r="Z22" s="24">
        <v>59.2</v>
      </c>
      <c r="AA22" s="24">
        <v>58.7</v>
      </c>
      <c r="AB22" s="24">
        <v>58.1</v>
      </c>
      <c r="AC22" s="24">
        <v>56.6</v>
      </c>
      <c r="AD22" s="24">
        <v>56.9</v>
      </c>
      <c r="AE22" s="24">
        <v>55.3</v>
      </c>
      <c r="AF22" s="24">
        <v>52.1</v>
      </c>
      <c r="AG22" s="24">
        <v>50.1</v>
      </c>
      <c r="AH22" s="24">
        <v>47.5</v>
      </c>
      <c r="AI22" s="24">
        <v>42.2</v>
      </c>
      <c r="AJ22" s="24">
        <v>39.5</v>
      </c>
      <c r="AK22" s="24">
        <v>36.5</v>
      </c>
      <c r="AL22" s="24">
        <v>33.6</v>
      </c>
      <c r="AM22" s="24">
        <v>29.5</v>
      </c>
      <c r="AN22" s="90">
        <v>24.3</v>
      </c>
      <c r="AP22" s="92">
        <v>66.8</v>
      </c>
      <c r="AQ22" s="24">
        <v>57.4</v>
      </c>
      <c r="AR22" s="24">
        <v>63.6</v>
      </c>
      <c r="AS22" s="24">
        <v>77.8</v>
      </c>
      <c r="AT22" s="24">
        <v>60.3</v>
      </c>
      <c r="AU22" s="24">
        <v>54.5</v>
      </c>
      <c r="AV22" s="24">
        <v>56.3</v>
      </c>
      <c r="AW22" s="24">
        <v>58.3</v>
      </c>
      <c r="AX22" s="24">
        <v>53.4</v>
      </c>
      <c r="AY22" s="24">
        <v>61.7</v>
      </c>
      <c r="AZ22" s="24">
        <v>58.8</v>
      </c>
      <c r="BA22" s="24">
        <v>54.4</v>
      </c>
      <c r="BB22" s="24">
        <v>56.5</v>
      </c>
      <c r="BC22" s="24">
        <v>62.1</v>
      </c>
      <c r="BD22" s="24">
        <v>59.2</v>
      </c>
      <c r="BE22" s="24">
        <v>60.1</v>
      </c>
      <c r="BF22" s="24">
        <v>59.5</v>
      </c>
      <c r="BG22" s="24">
        <v>58.9</v>
      </c>
      <c r="BH22" s="24">
        <v>57.3</v>
      </c>
      <c r="BI22" s="24">
        <v>57.4</v>
      </c>
      <c r="BJ22" s="24">
        <v>55.9</v>
      </c>
      <c r="BK22" s="24">
        <v>52.7</v>
      </c>
      <c r="BL22" s="24">
        <v>50.9</v>
      </c>
      <c r="BM22" s="24">
        <v>48.2</v>
      </c>
      <c r="BN22" s="24">
        <v>42.9</v>
      </c>
      <c r="BO22" s="24">
        <v>40.200000000000003</v>
      </c>
      <c r="BP22" s="24">
        <v>37</v>
      </c>
      <c r="BQ22" s="24">
        <v>34.1</v>
      </c>
      <c r="BR22" s="24">
        <v>30</v>
      </c>
      <c r="BS22" s="90">
        <v>24.9</v>
      </c>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row>
    <row r="23" spans="2:190" ht="15" thickBot="1" x14ac:dyDescent="0.4">
      <c r="B23" s="30" t="s">
        <v>223</v>
      </c>
      <c r="D23" s="99">
        <v>37</v>
      </c>
      <c r="E23" s="157" t="s">
        <v>224</v>
      </c>
      <c r="F23" s="446"/>
      <c r="G23" s="23">
        <v>68.400000000000006</v>
      </c>
      <c r="H23" s="94">
        <v>69.5</v>
      </c>
      <c r="I23" s="23">
        <v>68.8</v>
      </c>
      <c r="J23" s="23">
        <v>67.7</v>
      </c>
      <c r="K23" s="93">
        <v>56.4</v>
      </c>
      <c r="L23" s="94">
        <v>54.9</v>
      </c>
      <c r="M23" s="94">
        <v>55.8</v>
      </c>
      <c r="N23" s="94">
        <v>68</v>
      </c>
      <c r="O23" s="94">
        <v>58.8</v>
      </c>
      <c r="P23" s="94">
        <v>54.3</v>
      </c>
      <c r="Q23" s="94">
        <v>55.3</v>
      </c>
      <c r="R23" s="94">
        <v>57.5</v>
      </c>
      <c r="S23" s="94">
        <v>51.4</v>
      </c>
      <c r="T23" s="94">
        <v>53.3</v>
      </c>
      <c r="U23" s="94">
        <v>54.4</v>
      </c>
      <c r="V23" s="94">
        <v>51.2</v>
      </c>
      <c r="W23" s="94">
        <v>54.1</v>
      </c>
      <c r="X23" s="94">
        <v>61.2</v>
      </c>
      <c r="Y23" s="94">
        <v>59.2</v>
      </c>
      <c r="Z23" s="94">
        <v>62.2</v>
      </c>
      <c r="AA23" s="94">
        <v>59.1</v>
      </c>
      <c r="AB23" s="94">
        <v>56.8</v>
      </c>
      <c r="AC23" s="94">
        <v>56.3</v>
      </c>
      <c r="AD23" s="94">
        <v>54.8</v>
      </c>
      <c r="AE23" s="94">
        <v>53.5</v>
      </c>
      <c r="AF23" s="94">
        <v>49.3</v>
      </c>
      <c r="AG23" s="94">
        <v>48.2</v>
      </c>
      <c r="AH23" s="94">
        <v>44.9</v>
      </c>
      <c r="AI23" s="94">
        <v>39.299999999999997</v>
      </c>
      <c r="AJ23" s="94">
        <v>37.200000000000003</v>
      </c>
      <c r="AK23" s="94">
        <v>33.200000000000003</v>
      </c>
      <c r="AL23" s="94">
        <v>30.5</v>
      </c>
      <c r="AM23" s="94">
        <v>26.2</v>
      </c>
      <c r="AN23" s="91">
        <v>20.7</v>
      </c>
      <c r="AP23" s="93">
        <v>60.4</v>
      </c>
      <c r="AQ23" s="94">
        <v>60.8</v>
      </c>
      <c r="AR23" s="94">
        <v>59.6</v>
      </c>
      <c r="AS23" s="94">
        <v>69.8</v>
      </c>
      <c r="AT23" s="94">
        <v>63.1</v>
      </c>
      <c r="AU23" s="94">
        <v>56.7</v>
      </c>
      <c r="AV23" s="94">
        <v>58.2</v>
      </c>
      <c r="AW23" s="94">
        <v>59</v>
      </c>
      <c r="AX23" s="94">
        <v>53.3</v>
      </c>
      <c r="AY23" s="94">
        <v>55.1</v>
      </c>
      <c r="AZ23" s="94">
        <v>57.2</v>
      </c>
      <c r="BA23" s="94">
        <v>52.5</v>
      </c>
      <c r="BB23" s="94">
        <v>55.1</v>
      </c>
      <c r="BC23" s="94">
        <v>62.2</v>
      </c>
      <c r="BD23" s="94">
        <v>60.1</v>
      </c>
      <c r="BE23" s="94">
        <v>63.2</v>
      </c>
      <c r="BF23" s="94">
        <v>60.3</v>
      </c>
      <c r="BG23" s="94">
        <v>57.4</v>
      </c>
      <c r="BH23" s="94">
        <v>57</v>
      </c>
      <c r="BI23" s="94">
        <v>55.4</v>
      </c>
      <c r="BJ23" s="94">
        <v>54.2</v>
      </c>
      <c r="BK23" s="94">
        <v>49.8</v>
      </c>
      <c r="BL23" s="94">
        <v>48.8</v>
      </c>
      <c r="BM23" s="94">
        <v>45.5</v>
      </c>
      <c r="BN23" s="94">
        <v>39.9</v>
      </c>
      <c r="BO23" s="94">
        <v>37.9</v>
      </c>
      <c r="BP23" s="94">
        <v>34.200000000000003</v>
      </c>
      <c r="BQ23" s="94">
        <v>31.2</v>
      </c>
      <c r="BR23" s="94">
        <v>27.1</v>
      </c>
      <c r="BS23" s="91">
        <v>21.6</v>
      </c>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row>
    <row r="24" spans="2:190" x14ac:dyDescent="0.35">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row>
    <row r="25" spans="2:190" x14ac:dyDescent="0.35">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row>
    <row r="26" spans="2:190" x14ac:dyDescent="0.35">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row>
    <row r="27" spans="2:190" ht="29" x14ac:dyDescent="0.35">
      <c r="D27" s="56" t="s">
        <v>225</v>
      </c>
      <c r="G27" s="56" t="s">
        <v>226</v>
      </c>
      <c r="R27" s="1" t="s">
        <v>227</v>
      </c>
      <c r="X27" s="1" t="s">
        <v>228</v>
      </c>
      <c r="AE27" s="1" t="s">
        <v>30</v>
      </c>
      <c r="AK27" t="s">
        <v>229</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row>
    <row r="28" spans="2:190" x14ac:dyDescent="0.35">
      <c r="D28" t="s">
        <v>186</v>
      </c>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row>
    <row r="29" spans="2:190" x14ac:dyDescent="0.35">
      <c r="D29" s="2" t="s">
        <v>230</v>
      </c>
      <c r="G29" t="s">
        <v>231</v>
      </c>
      <c r="R29" s="2" t="s">
        <v>232</v>
      </c>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row>
    <row r="30" spans="2:190" x14ac:dyDescent="0.35">
      <c r="R30" s="2"/>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row>
    <row r="31" spans="2:190" x14ac:dyDescent="0.35">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row>
    <row r="32" spans="2:190" x14ac:dyDescent="0.35">
      <c r="AQ32" s="24"/>
      <c r="AR32" s="24"/>
      <c r="AS32" s="24"/>
      <c r="AT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row>
    <row r="33" spans="18:190" x14ac:dyDescent="0.35">
      <c r="AQ33" s="24"/>
      <c r="AR33" s="24"/>
      <c r="AS33" s="24"/>
      <c r="AT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row>
    <row r="34" spans="18:190" x14ac:dyDescent="0.35">
      <c r="AQ34" s="24"/>
      <c r="AR34" s="24"/>
      <c r="AS34" s="24"/>
      <c r="AT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row>
    <row r="35" spans="18:190" x14ac:dyDescent="0.35">
      <c r="AQ35" s="24"/>
      <c r="AR35" s="24"/>
      <c r="AS35" s="24"/>
      <c r="AT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row>
    <row r="36" spans="18:190" x14ac:dyDescent="0.35">
      <c r="AQ36" s="24"/>
      <c r="AR36" s="24"/>
      <c r="AS36" s="24"/>
      <c r="AT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row>
    <row r="37" spans="18:190" x14ac:dyDescent="0.35">
      <c r="AQ37" s="24"/>
      <c r="AR37" s="24"/>
      <c r="AS37" s="24"/>
      <c r="AT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row>
    <row r="38" spans="18:190" x14ac:dyDescent="0.35">
      <c r="AQ38" s="24"/>
      <c r="AR38" s="24"/>
      <c r="AS38" s="24"/>
      <c r="AT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row>
    <row r="39" spans="18:190" x14ac:dyDescent="0.35">
      <c r="AQ39" s="24"/>
      <c r="AR39" s="24"/>
      <c r="AS39" s="24"/>
      <c r="AT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row>
    <row r="40" spans="18:190" x14ac:dyDescent="0.35">
      <c r="AQ40" s="24"/>
      <c r="AR40" s="24"/>
      <c r="AS40" s="24"/>
      <c r="AT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row>
    <row r="41" spans="18:190" x14ac:dyDescent="0.35">
      <c r="AQ41" s="24"/>
      <c r="AR41" s="24"/>
      <c r="AS41" s="24"/>
      <c r="AT41" s="24"/>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row>
    <row r="42" spans="18:190" x14ac:dyDescent="0.35">
      <c r="AQ42" s="24"/>
      <c r="AR42" s="24"/>
      <c r="AS42" s="24"/>
      <c r="AT42" s="24"/>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row>
    <row r="43" spans="18:190" x14ac:dyDescent="0.35">
      <c r="AQ43" s="24"/>
      <c r="AR43" s="24"/>
      <c r="AS43" s="24"/>
      <c r="AT43" s="24"/>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row>
    <row r="44" spans="18:190" x14ac:dyDescent="0.35">
      <c r="AQ44" s="24"/>
      <c r="AR44" s="24"/>
      <c r="AS44" s="24"/>
      <c r="AT44" s="24"/>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row>
    <row r="45" spans="18:190" x14ac:dyDescent="0.35">
      <c r="R45" t="s">
        <v>233</v>
      </c>
      <c r="AQ45" s="24"/>
      <c r="AR45" s="24"/>
      <c r="AS45" s="24"/>
      <c r="AT45" s="24"/>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row>
    <row r="46" spans="18:190" x14ac:dyDescent="0.35">
      <c r="AQ46" s="24"/>
      <c r="AR46" s="24"/>
      <c r="AS46" s="24"/>
      <c r="AT46" s="24"/>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row>
    <row r="47" spans="18:190" x14ac:dyDescent="0.3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row>
    <row r="48" spans="18:190" x14ac:dyDescent="0.3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row>
    <row r="49" spans="161:190" x14ac:dyDescent="0.3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row>
    <row r="50" spans="161:190" x14ac:dyDescent="0.3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row>
    <row r="51" spans="161:190" x14ac:dyDescent="0.3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row>
  </sheetData>
  <mergeCells count="28">
    <mergeCell ref="B6:B8"/>
    <mergeCell ref="K13:M13"/>
    <mergeCell ref="N13:P13"/>
    <mergeCell ref="Q13:S13"/>
    <mergeCell ref="K6:AN6"/>
    <mergeCell ref="K7:AN7"/>
    <mergeCell ref="Z13:AB13"/>
    <mergeCell ref="AC13:AE13"/>
    <mergeCell ref="AF13:AH13"/>
    <mergeCell ref="AI13:AK13"/>
    <mergeCell ref="AL13:AN13"/>
    <mergeCell ref="F14:F15"/>
    <mergeCell ref="F22:F23"/>
    <mergeCell ref="F20:F21"/>
    <mergeCell ref="T13:V13"/>
    <mergeCell ref="W13:Y13"/>
    <mergeCell ref="AP6:BS6"/>
    <mergeCell ref="AP7:BS7"/>
    <mergeCell ref="AP13:AR13"/>
    <mergeCell ref="AS13:AU13"/>
    <mergeCell ref="AV13:AX13"/>
    <mergeCell ref="AY13:BA13"/>
    <mergeCell ref="BB13:BD13"/>
    <mergeCell ref="BE13:BG13"/>
    <mergeCell ref="BH13:BJ13"/>
    <mergeCell ref="BK13:BM13"/>
    <mergeCell ref="BN13:BP13"/>
    <mergeCell ref="BQ13:BS13"/>
  </mergeCells>
  <phoneticPr fontId="1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D442-1AD8-46DC-854F-D419AA97A1C4}">
  <sheetPr>
    <tabColor theme="7" tint="-0.249977111117893"/>
  </sheetPr>
  <dimension ref="B2:L17"/>
  <sheetViews>
    <sheetView topLeftCell="A9" zoomScale="85" zoomScaleNormal="85" workbookViewId="0">
      <selection activeCell="J15" sqref="J15"/>
    </sheetView>
  </sheetViews>
  <sheetFormatPr defaultRowHeight="14.5" x14ac:dyDescent="0.35"/>
  <cols>
    <col min="2" max="2" width="103.1796875" customWidth="1"/>
    <col min="3" max="3" width="4.1796875" bestFit="1" customWidth="1"/>
    <col min="4" max="4" width="19.453125" bestFit="1" customWidth="1"/>
    <col min="6" max="6" width="10.81640625" bestFit="1" customWidth="1"/>
    <col min="7" max="7" width="11.54296875" bestFit="1" customWidth="1"/>
    <col min="8" max="8" width="19.453125" bestFit="1" customWidth="1"/>
  </cols>
  <sheetData>
    <row r="2" spans="2:8" ht="21" x14ac:dyDescent="0.5">
      <c r="B2" s="6" t="s">
        <v>55</v>
      </c>
      <c r="C2" s="6"/>
      <c r="D2" s="6"/>
      <c r="E2" s="6"/>
      <c r="F2" s="6"/>
      <c r="G2" s="6"/>
      <c r="H2" s="6"/>
    </row>
    <row r="4" spans="2:8" x14ac:dyDescent="0.35">
      <c r="B4" t="s">
        <v>234</v>
      </c>
    </row>
    <row r="5" spans="2:8" x14ac:dyDescent="0.35">
      <c r="B5" t="s">
        <v>235</v>
      </c>
    </row>
    <row r="6" spans="2:8" x14ac:dyDescent="0.35">
      <c r="B6" t="s">
        <v>236</v>
      </c>
    </row>
    <row r="7" spans="2:8" x14ac:dyDescent="0.35">
      <c r="B7" t="s">
        <v>237</v>
      </c>
    </row>
    <row r="8" spans="2:8" ht="15" thickBot="1" x14ac:dyDescent="0.4">
      <c r="B8" t="s">
        <v>238</v>
      </c>
    </row>
    <row r="9" spans="2:8" x14ac:dyDescent="0.35">
      <c r="D9" s="440" t="s">
        <v>126</v>
      </c>
    </row>
    <row r="10" spans="2:8" ht="21.5" thickBot="1" x14ac:dyDescent="0.55000000000000004">
      <c r="B10" s="47" t="s">
        <v>239</v>
      </c>
      <c r="D10" s="441"/>
    </row>
    <row r="11" spans="2:8" ht="15" thickBot="1" x14ac:dyDescent="0.4">
      <c r="D11" s="447"/>
      <c r="F11" s="145" t="s">
        <v>240</v>
      </c>
      <c r="G11" s="146" t="s">
        <v>241</v>
      </c>
    </row>
    <row r="12" spans="2:8" ht="102" thickBot="1" x14ac:dyDescent="0.4">
      <c r="B12" s="2" t="s">
        <v>242</v>
      </c>
      <c r="D12" s="149" t="s">
        <v>243</v>
      </c>
      <c r="F12" s="147">
        <v>50</v>
      </c>
      <c r="G12" s="148">
        <v>1</v>
      </c>
    </row>
    <row r="13" spans="2:8" ht="15" thickBot="1" x14ac:dyDescent="0.4"/>
    <row r="14" spans="2:8" x14ac:dyDescent="0.35">
      <c r="D14" s="440" t="s">
        <v>126</v>
      </c>
    </row>
    <row r="15" spans="2:8" ht="21.5" thickBot="1" x14ac:dyDescent="0.55000000000000004">
      <c r="B15" s="47" t="s">
        <v>244</v>
      </c>
      <c r="D15" s="441"/>
    </row>
    <row r="16" spans="2:8" ht="15" thickBot="1" x14ac:dyDescent="0.4">
      <c r="D16" s="447"/>
      <c r="F16" s="145" t="s">
        <v>240</v>
      </c>
      <c r="G16" s="146" t="s">
        <v>241</v>
      </c>
      <c r="H16" s="159" t="s">
        <v>60</v>
      </c>
    </row>
    <row r="17" spans="2:12" ht="409.6" customHeight="1" thickBot="1" x14ac:dyDescent="0.4">
      <c r="B17" s="9" t="s">
        <v>245</v>
      </c>
      <c r="C17" s="63"/>
      <c r="D17" s="149" t="s">
        <v>246</v>
      </c>
      <c r="E17" s="45"/>
      <c r="F17" s="147" t="s">
        <v>247</v>
      </c>
      <c r="G17" s="148">
        <v>1</v>
      </c>
      <c r="H17" s="149" t="s">
        <v>248</v>
      </c>
      <c r="I17" s="45"/>
      <c r="J17" s="45"/>
      <c r="K17" s="45"/>
      <c r="L17" s="45"/>
    </row>
  </sheetData>
  <mergeCells count="2">
    <mergeCell ref="D9:D11"/>
    <mergeCell ref="D14:D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FFA0D-D490-4490-93B8-E3C1E1F23049}">
  <sheetPr>
    <tabColor theme="4" tint="-0.249977111117893"/>
  </sheetPr>
  <dimension ref="B2:CN102"/>
  <sheetViews>
    <sheetView topLeftCell="A8" zoomScale="85" zoomScaleNormal="85" workbookViewId="0">
      <selection activeCell="BQ16" sqref="BQ16:CN35"/>
    </sheetView>
  </sheetViews>
  <sheetFormatPr defaultRowHeight="14.5" x14ac:dyDescent="0.35"/>
  <cols>
    <col min="2" max="2" width="19.1796875" bestFit="1" customWidth="1"/>
    <col min="3" max="3" width="3.81640625" customWidth="1"/>
    <col min="4" max="4" width="23.54296875" customWidth="1"/>
    <col min="5" max="5" width="47.1796875" bestFit="1" customWidth="1"/>
    <col min="6" max="6" width="3.1796875" bestFit="1" customWidth="1"/>
    <col min="7" max="7" width="6.54296875" customWidth="1"/>
    <col min="8" max="8" width="6.54296875" bestFit="1" customWidth="1"/>
    <col min="9" max="18" width="4.1796875" bestFit="1" customWidth="1"/>
    <col min="19" max="28" width="5.1796875" bestFit="1" customWidth="1"/>
    <col min="29" max="29" width="6.453125" bestFit="1" customWidth="1"/>
    <col min="30" max="30" width="4.81640625" bestFit="1" customWidth="1"/>
    <col min="31" max="31" width="8.81640625" customWidth="1"/>
    <col min="32" max="32" width="5.1796875" customWidth="1"/>
    <col min="33" max="35" width="3.81640625" bestFit="1" customWidth="1"/>
    <col min="36" max="39" width="4.81640625" bestFit="1" customWidth="1"/>
    <col min="41" max="41" width="16.81640625" bestFit="1" customWidth="1"/>
    <col min="42" max="42" width="49.1796875" bestFit="1" customWidth="1"/>
    <col min="43" max="49" width="5.54296875" bestFit="1" customWidth="1"/>
    <col min="50" max="55" width="4.54296875" bestFit="1" customWidth="1"/>
    <col min="56" max="65" width="4.81640625" bestFit="1" customWidth="1"/>
    <col min="66" max="66" width="5.81640625" bestFit="1" customWidth="1"/>
    <col min="67" max="67" width="4.81640625" bestFit="1" customWidth="1"/>
    <col min="69" max="71" width="3" bestFit="1" customWidth="1"/>
    <col min="72" max="81" width="3.90625" bestFit="1" customWidth="1"/>
    <col min="82" max="91" width="4.90625" bestFit="1" customWidth="1"/>
    <col min="92" max="92" width="5.81640625" bestFit="1" customWidth="1"/>
  </cols>
  <sheetData>
    <row r="2" spans="2:92" ht="21" x14ac:dyDescent="0.5">
      <c r="B2" s="7"/>
      <c r="C2" s="7"/>
      <c r="D2" s="7" t="s">
        <v>88</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row>
    <row r="3" spans="2:92" ht="13.5" customHeight="1" x14ac:dyDescent="0.35"/>
    <row r="4" spans="2:92" x14ac:dyDescent="0.35">
      <c r="D4" t="s">
        <v>249</v>
      </c>
    </row>
    <row r="5" spans="2:92" x14ac:dyDescent="0.35">
      <c r="D5" t="s">
        <v>250</v>
      </c>
    </row>
    <row r="6" spans="2:92" x14ac:dyDescent="0.35">
      <c r="D6" t="s">
        <v>251</v>
      </c>
    </row>
    <row r="7" spans="2:92" x14ac:dyDescent="0.35">
      <c r="D7" t="s">
        <v>252</v>
      </c>
    </row>
    <row r="8" spans="2:92" ht="15" thickBot="1" x14ac:dyDescent="0.4">
      <c r="D8" t="s">
        <v>237</v>
      </c>
      <c r="AO8" s="1" t="s">
        <v>253</v>
      </c>
    </row>
    <row r="9" spans="2:92" ht="15" thickBot="1" x14ac:dyDescent="0.4">
      <c r="D9" t="s">
        <v>254</v>
      </c>
      <c r="AQ9" s="433" t="s">
        <v>128</v>
      </c>
      <c r="AR9" s="434"/>
      <c r="AS9" s="434"/>
      <c r="AT9" s="434"/>
      <c r="AU9" s="434"/>
      <c r="AV9" s="434"/>
      <c r="AW9" s="434"/>
      <c r="AX9" s="434"/>
      <c r="AY9" s="434"/>
      <c r="AZ9" s="434"/>
      <c r="BA9" s="434"/>
      <c r="BB9" s="434"/>
      <c r="BC9" s="434"/>
      <c r="BD9" s="434"/>
      <c r="BE9" s="434"/>
      <c r="BF9" s="434"/>
      <c r="BG9" s="434"/>
      <c r="BH9" s="434"/>
      <c r="BI9" s="434"/>
      <c r="BJ9" s="434"/>
      <c r="BK9" s="434"/>
      <c r="BL9" s="434"/>
      <c r="BM9" s="434"/>
      <c r="BN9" s="435"/>
    </row>
    <row r="10" spans="2:92" ht="15" thickBot="1" x14ac:dyDescent="0.4">
      <c r="D10" s="8" t="s">
        <v>255</v>
      </c>
      <c r="AQ10" s="12">
        <v>50</v>
      </c>
      <c r="AR10" s="292">
        <v>63</v>
      </c>
      <c r="AS10" s="292">
        <v>80</v>
      </c>
      <c r="AT10" s="292">
        <v>100</v>
      </c>
      <c r="AU10" s="292">
        <v>125</v>
      </c>
      <c r="AV10" s="292">
        <v>160</v>
      </c>
      <c r="AW10" s="292">
        <v>200</v>
      </c>
      <c r="AX10" s="292">
        <v>250</v>
      </c>
      <c r="AY10" s="292">
        <v>315</v>
      </c>
      <c r="AZ10" s="292">
        <v>400</v>
      </c>
      <c r="BA10" s="292">
        <v>500</v>
      </c>
      <c r="BB10" s="292">
        <v>630</v>
      </c>
      <c r="BC10" s="292">
        <v>800</v>
      </c>
      <c r="BD10" s="292">
        <v>1000</v>
      </c>
      <c r="BE10" s="292">
        <v>1250</v>
      </c>
      <c r="BF10" s="292">
        <v>1600</v>
      </c>
      <c r="BG10" s="292">
        <v>2000</v>
      </c>
      <c r="BH10" s="292">
        <v>2500</v>
      </c>
      <c r="BI10" s="292">
        <v>3150</v>
      </c>
      <c r="BJ10" s="292">
        <v>4000</v>
      </c>
      <c r="BK10" s="292">
        <v>5000</v>
      </c>
      <c r="BL10" s="292">
        <v>6300</v>
      </c>
      <c r="BM10" s="292">
        <v>8000</v>
      </c>
      <c r="BN10" s="13">
        <v>10000</v>
      </c>
    </row>
    <row r="11" spans="2:92" ht="15" thickBot="1" x14ac:dyDescent="0.4">
      <c r="AP11" s="34" t="s">
        <v>256</v>
      </c>
      <c r="AQ11" s="35">
        <v>-30.2</v>
      </c>
      <c r="AR11" s="36">
        <v>-26.2</v>
      </c>
      <c r="AS11" s="36">
        <v>-22.5</v>
      </c>
      <c r="AT11" s="36">
        <v>-19.100000000000001</v>
      </c>
      <c r="AU11" s="36">
        <v>-16.100000000000001</v>
      </c>
      <c r="AV11" s="36">
        <v>-13.4</v>
      </c>
      <c r="AW11" s="36">
        <v>-10.9</v>
      </c>
      <c r="AX11" s="36">
        <v>-8.6</v>
      </c>
      <c r="AY11" s="36">
        <v>-6.6</v>
      </c>
      <c r="AZ11" s="36">
        <v>-4.2</v>
      </c>
      <c r="BA11" s="36">
        <v>-3.2</v>
      </c>
      <c r="BB11" s="36">
        <v>-1.9</v>
      </c>
      <c r="BC11" s="36">
        <v>-0.8</v>
      </c>
      <c r="BD11" s="36">
        <v>0</v>
      </c>
      <c r="BE11" s="36">
        <v>0.6</v>
      </c>
      <c r="BF11" s="36">
        <v>1</v>
      </c>
      <c r="BG11" s="36">
        <v>1.2</v>
      </c>
      <c r="BH11" s="36">
        <v>1.3</v>
      </c>
      <c r="BI11" s="36">
        <v>1.2</v>
      </c>
      <c r="BJ11" s="36">
        <v>1</v>
      </c>
      <c r="BK11" s="36">
        <v>0.5</v>
      </c>
      <c r="BL11" s="36">
        <v>-0.1</v>
      </c>
      <c r="BM11" s="36">
        <v>-1.1000000000000001</v>
      </c>
      <c r="BN11" s="33">
        <v>-2.5</v>
      </c>
    </row>
    <row r="12" spans="2:92" ht="17" thickBot="1" x14ac:dyDescent="0.5">
      <c r="D12" s="1" t="s">
        <v>257</v>
      </c>
      <c r="AF12" s="1" t="s">
        <v>258</v>
      </c>
    </row>
    <row r="13" spans="2:92" ht="17" thickBot="1" x14ac:dyDescent="0.5">
      <c r="B13" s="440" t="s">
        <v>126</v>
      </c>
      <c r="D13" s="460" t="s">
        <v>259</v>
      </c>
      <c r="E13" s="463" t="s">
        <v>260</v>
      </c>
      <c r="F13" s="433" t="s">
        <v>261</v>
      </c>
      <c r="G13" s="434"/>
      <c r="H13" s="434"/>
      <c r="I13" s="434"/>
      <c r="J13" s="434"/>
      <c r="K13" s="434"/>
      <c r="L13" s="434"/>
      <c r="M13" s="434"/>
      <c r="N13" s="434"/>
      <c r="O13" s="434"/>
      <c r="P13" s="434"/>
      <c r="Q13" s="434"/>
      <c r="R13" s="434"/>
      <c r="S13" s="434"/>
      <c r="T13" s="434"/>
      <c r="U13" s="434"/>
      <c r="V13" s="434"/>
      <c r="W13" s="434"/>
      <c r="X13" s="434"/>
      <c r="Y13" s="434"/>
      <c r="Z13" s="434"/>
      <c r="AA13" s="434"/>
      <c r="AB13" s="434"/>
      <c r="AC13" s="434"/>
      <c r="AD13" s="457" t="s">
        <v>135</v>
      </c>
      <c r="AE13" s="57"/>
      <c r="AF13" s="433" t="s">
        <v>262</v>
      </c>
      <c r="AG13" s="434"/>
      <c r="AH13" s="434"/>
      <c r="AI13" s="434"/>
      <c r="AJ13" s="434"/>
      <c r="AK13" s="434"/>
      <c r="AL13" s="434"/>
      <c r="AM13" s="435"/>
      <c r="AO13" s="463" t="s">
        <v>263</v>
      </c>
      <c r="AP13" s="466" t="s">
        <v>260</v>
      </c>
      <c r="AQ13" s="433" t="s">
        <v>264</v>
      </c>
      <c r="AR13" s="434"/>
      <c r="AS13" s="434"/>
      <c r="AT13" s="434"/>
      <c r="AU13" s="434"/>
      <c r="AV13" s="434"/>
      <c r="AW13" s="434"/>
      <c r="AX13" s="434"/>
      <c r="AY13" s="434"/>
      <c r="AZ13" s="434"/>
      <c r="BA13" s="434"/>
      <c r="BB13" s="434"/>
      <c r="BC13" s="434"/>
      <c r="BD13" s="434"/>
      <c r="BE13" s="434"/>
      <c r="BF13" s="434"/>
      <c r="BG13" s="434"/>
      <c r="BH13" s="434"/>
      <c r="BI13" s="434"/>
      <c r="BJ13" s="434"/>
      <c r="BK13" s="434"/>
      <c r="BL13" s="434"/>
      <c r="BM13" s="434"/>
      <c r="BN13" s="435"/>
      <c r="BO13" s="457" t="s">
        <v>135</v>
      </c>
      <c r="BQ13" s="515" t="s">
        <v>921</v>
      </c>
      <c r="BR13" s="516"/>
      <c r="BS13" s="516"/>
      <c r="BT13" s="516"/>
      <c r="BU13" s="516"/>
      <c r="BV13" s="516"/>
      <c r="BW13" s="516"/>
      <c r="BX13" s="516"/>
      <c r="BY13" s="516"/>
      <c r="BZ13" s="516"/>
      <c r="CA13" s="516"/>
      <c r="CB13" s="516"/>
      <c r="CC13" s="516"/>
      <c r="CD13" s="516"/>
      <c r="CE13" s="516"/>
      <c r="CF13" s="516"/>
      <c r="CG13" s="516"/>
      <c r="CH13" s="516"/>
      <c r="CI13" s="516"/>
      <c r="CJ13" s="516"/>
      <c r="CK13" s="516"/>
      <c r="CL13" s="516"/>
      <c r="CM13" s="516"/>
      <c r="CN13" s="517"/>
    </row>
    <row r="14" spans="2:92" ht="15" thickBot="1" x14ac:dyDescent="0.4">
      <c r="B14" s="441" t="s">
        <v>265</v>
      </c>
      <c r="D14" s="461"/>
      <c r="E14" s="464"/>
      <c r="F14" s="433" t="s">
        <v>128</v>
      </c>
      <c r="G14" s="434"/>
      <c r="H14" s="434"/>
      <c r="I14" s="434"/>
      <c r="J14" s="434"/>
      <c r="K14" s="434"/>
      <c r="L14" s="434"/>
      <c r="M14" s="434"/>
      <c r="N14" s="434"/>
      <c r="O14" s="434"/>
      <c r="P14" s="434"/>
      <c r="Q14" s="434"/>
      <c r="R14" s="434"/>
      <c r="S14" s="434"/>
      <c r="T14" s="434"/>
      <c r="U14" s="434"/>
      <c r="V14" s="434"/>
      <c r="W14" s="434"/>
      <c r="X14" s="434"/>
      <c r="Y14" s="434"/>
      <c r="Z14" s="434"/>
      <c r="AA14" s="434"/>
      <c r="AB14" s="434"/>
      <c r="AC14" s="434"/>
      <c r="AD14" s="458"/>
      <c r="AE14" s="57"/>
      <c r="AF14" s="433" t="s">
        <v>266</v>
      </c>
      <c r="AG14" s="434"/>
      <c r="AH14" s="434"/>
      <c r="AI14" s="434"/>
      <c r="AJ14" s="434"/>
      <c r="AK14" s="434"/>
      <c r="AL14" s="434"/>
      <c r="AM14" s="435"/>
      <c r="AO14" s="464"/>
      <c r="AP14" s="467"/>
      <c r="AQ14" s="433" t="s">
        <v>128</v>
      </c>
      <c r="AR14" s="434"/>
      <c r="AS14" s="434"/>
      <c r="AT14" s="434"/>
      <c r="AU14" s="434"/>
      <c r="AV14" s="434"/>
      <c r="AW14" s="434"/>
      <c r="AX14" s="434"/>
      <c r="AY14" s="434"/>
      <c r="AZ14" s="434"/>
      <c r="BA14" s="434"/>
      <c r="BB14" s="434"/>
      <c r="BC14" s="434"/>
      <c r="BD14" s="434"/>
      <c r="BE14" s="434"/>
      <c r="BF14" s="434"/>
      <c r="BG14" s="434"/>
      <c r="BH14" s="434"/>
      <c r="BI14" s="434"/>
      <c r="BJ14" s="434"/>
      <c r="BK14" s="434"/>
      <c r="BL14" s="434"/>
      <c r="BM14" s="434"/>
      <c r="BN14" s="435"/>
      <c r="BO14" s="458"/>
      <c r="BQ14" s="515" t="s">
        <v>128</v>
      </c>
      <c r="BR14" s="516"/>
      <c r="BS14" s="516"/>
      <c r="BT14" s="516"/>
      <c r="BU14" s="516"/>
      <c r="BV14" s="516"/>
      <c r="BW14" s="516"/>
      <c r="BX14" s="516"/>
      <c r="BY14" s="516"/>
      <c r="BZ14" s="516"/>
      <c r="CA14" s="516"/>
      <c r="CB14" s="516"/>
      <c r="CC14" s="516"/>
      <c r="CD14" s="516"/>
      <c r="CE14" s="516"/>
      <c r="CF14" s="516"/>
      <c r="CG14" s="516"/>
      <c r="CH14" s="516"/>
      <c r="CI14" s="516"/>
      <c r="CJ14" s="516"/>
      <c r="CK14" s="516"/>
      <c r="CL14" s="516"/>
      <c r="CM14" s="516"/>
      <c r="CN14" s="517"/>
    </row>
    <row r="15" spans="2:92" ht="15" thickBot="1" x14ac:dyDescent="0.4">
      <c r="B15" s="441"/>
      <c r="D15" s="462"/>
      <c r="E15" s="465"/>
      <c r="F15" s="114">
        <v>50</v>
      </c>
      <c r="G15" s="114">
        <v>63</v>
      </c>
      <c r="H15" s="114">
        <v>80</v>
      </c>
      <c r="I15" s="114">
        <v>100</v>
      </c>
      <c r="J15" s="114">
        <v>125</v>
      </c>
      <c r="K15" s="114">
        <v>160</v>
      </c>
      <c r="L15" s="114">
        <v>200</v>
      </c>
      <c r="M15" s="114">
        <v>250</v>
      </c>
      <c r="N15" s="114">
        <v>315</v>
      </c>
      <c r="O15" s="114">
        <v>400</v>
      </c>
      <c r="P15" s="114">
        <v>500</v>
      </c>
      <c r="Q15" s="114">
        <v>630</v>
      </c>
      <c r="R15" s="114">
        <v>800</v>
      </c>
      <c r="S15" s="114">
        <v>1000</v>
      </c>
      <c r="T15" s="114">
        <v>1250</v>
      </c>
      <c r="U15" s="114">
        <v>1600</v>
      </c>
      <c r="V15" s="114">
        <v>2000</v>
      </c>
      <c r="W15" s="114">
        <v>2500</v>
      </c>
      <c r="X15" s="114">
        <v>3150</v>
      </c>
      <c r="Y15" s="114">
        <v>4000</v>
      </c>
      <c r="Z15" s="114">
        <v>5000</v>
      </c>
      <c r="AA15" s="114">
        <v>6300</v>
      </c>
      <c r="AB15" s="114">
        <v>8000</v>
      </c>
      <c r="AC15" s="114">
        <v>10000</v>
      </c>
      <c r="AD15" s="459"/>
      <c r="AE15" s="57"/>
      <c r="AF15" s="64">
        <f>G15</f>
        <v>63</v>
      </c>
      <c r="AG15" s="65">
        <f>J15</f>
        <v>125</v>
      </c>
      <c r="AH15" s="65">
        <f>M15</f>
        <v>250</v>
      </c>
      <c r="AI15" s="65">
        <f>P15</f>
        <v>500</v>
      </c>
      <c r="AJ15" s="65">
        <f>S15</f>
        <v>1000</v>
      </c>
      <c r="AK15" s="65">
        <f>V15</f>
        <v>2000</v>
      </c>
      <c r="AL15" s="65">
        <f>Y15</f>
        <v>4000</v>
      </c>
      <c r="AM15" s="66">
        <f>AB15</f>
        <v>8000</v>
      </c>
      <c r="AO15" s="464"/>
      <c r="AP15" s="468"/>
      <c r="AQ15" s="114">
        <v>50</v>
      </c>
      <c r="AR15" s="114">
        <v>63</v>
      </c>
      <c r="AS15" s="114">
        <v>80</v>
      </c>
      <c r="AT15" s="114">
        <v>100</v>
      </c>
      <c r="AU15" s="114">
        <v>125</v>
      </c>
      <c r="AV15" s="114">
        <v>160</v>
      </c>
      <c r="AW15" s="114">
        <v>200</v>
      </c>
      <c r="AX15" s="114">
        <v>250</v>
      </c>
      <c r="AY15" s="114">
        <v>315</v>
      </c>
      <c r="AZ15" s="114">
        <v>400</v>
      </c>
      <c r="BA15" s="114">
        <v>500</v>
      </c>
      <c r="BB15" s="114">
        <v>630</v>
      </c>
      <c r="BC15" s="114">
        <v>800</v>
      </c>
      <c r="BD15" s="114">
        <v>1000</v>
      </c>
      <c r="BE15" s="114">
        <v>1250</v>
      </c>
      <c r="BF15" s="114">
        <v>1600</v>
      </c>
      <c r="BG15" s="114">
        <v>2000</v>
      </c>
      <c r="BH15" s="114">
        <v>2500</v>
      </c>
      <c r="BI15" s="114">
        <v>3150</v>
      </c>
      <c r="BJ15" s="114">
        <v>4000</v>
      </c>
      <c r="BK15" s="114">
        <v>5000</v>
      </c>
      <c r="BL15" s="114">
        <v>6300</v>
      </c>
      <c r="BM15" s="114">
        <v>8000</v>
      </c>
      <c r="BN15" s="114">
        <v>10000</v>
      </c>
      <c r="BO15" s="459"/>
      <c r="BQ15" s="523">
        <v>50</v>
      </c>
      <c r="BR15" s="520">
        <v>63</v>
      </c>
      <c r="BS15" s="520">
        <v>80</v>
      </c>
      <c r="BT15" s="520">
        <v>100</v>
      </c>
      <c r="BU15" s="520">
        <v>125</v>
      </c>
      <c r="BV15" s="520">
        <v>160</v>
      </c>
      <c r="BW15" s="520">
        <v>200</v>
      </c>
      <c r="BX15" s="520">
        <v>250</v>
      </c>
      <c r="BY15" s="520">
        <v>315</v>
      </c>
      <c r="BZ15" s="520">
        <v>400</v>
      </c>
      <c r="CA15" s="520">
        <v>500</v>
      </c>
      <c r="CB15" s="520">
        <v>630</v>
      </c>
      <c r="CC15" s="520">
        <v>800</v>
      </c>
      <c r="CD15" s="520">
        <v>1000</v>
      </c>
      <c r="CE15" s="520">
        <v>1250</v>
      </c>
      <c r="CF15" s="520">
        <v>1600</v>
      </c>
      <c r="CG15" s="520">
        <v>2000</v>
      </c>
      <c r="CH15" s="520">
        <v>2500</v>
      </c>
      <c r="CI15" s="520">
        <v>3150</v>
      </c>
      <c r="CJ15" s="520">
        <v>4000</v>
      </c>
      <c r="CK15" s="520">
        <v>5000</v>
      </c>
      <c r="CL15" s="520">
        <v>6300</v>
      </c>
      <c r="CM15" s="520">
        <v>8000</v>
      </c>
      <c r="CN15" s="524">
        <v>10000</v>
      </c>
    </row>
    <row r="16" spans="2:92" x14ac:dyDescent="0.35">
      <c r="B16" s="40" t="s">
        <v>267</v>
      </c>
      <c r="D16" s="15">
        <v>1</v>
      </c>
      <c r="E16" s="16" t="s">
        <v>268</v>
      </c>
      <c r="F16" s="57">
        <v>62</v>
      </c>
      <c r="G16" s="57">
        <v>58</v>
      </c>
      <c r="H16" s="57">
        <v>61</v>
      </c>
      <c r="I16" s="57">
        <v>62</v>
      </c>
      <c r="J16" s="57">
        <v>64</v>
      </c>
      <c r="K16" s="57">
        <v>67</v>
      </c>
      <c r="L16" s="57">
        <v>62</v>
      </c>
      <c r="M16" s="57">
        <v>66</v>
      </c>
      <c r="N16" s="57">
        <v>61</v>
      </c>
      <c r="O16" s="57">
        <v>56</v>
      </c>
      <c r="P16" s="57">
        <v>59</v>
      </c>
      <c r="Q16" s="57">
        <v>57</v>
      </c>
      <c r="R16" s="57">
        <v>59</v>
      </c>
      <c r="S16" s="57">
        <v>63</v>
      </c>
      <c r="T16" s="57">
        <v>61</v>
      </c>
      <c r="U16" s="57">
        <v>67</v>
      </c>
      <c r="V16" s="57">
        <v>66</v>
      </c>
      <c r="W16" s="57">
        <v>70</v>
      </c>
      <c r="X16" s="57">
        <v>69</v>
      </c>
      <c r="Y16" s="57">
        <v>66</v>
      </c>
      <c r="Z16" s="57">
        <v>69</v>
      </c>
      <c r="AA16" s="57">
        <v>61</v>
      </c>
      <c r="AB16" s="57">
        <v>54</v>
      </c>
      <c r="AC16" s="57">
        <v>55</v>
      </c>
      <c r="AD16" s="17">
        <v>78</v>
      </c>
      <c r="AE16" s="106"/>
      <c r="AF16" s="102" cm="1">
        <f t="array" ref="AF16">[1]!dbsum(F16:H16)</f>
        <v>65.400000000000006</v>
      </c>
      <c r="AG16" s="103" cm="1">
        <f t="array" ref="AG16">[1]!dbsum(I16:K16)</f>
        <v>69.599999999999994</v>
      </c>
      <c r="AH16" s="103" cm="1">
        <f t="array" ref="AH16">[1]!dbsum(L16:N16)</f>
        <v>68.3</v>
      </c>
      <c r="AI16" s="103" cm="1">
        <f t="array" ref="AI16">[1]!dbsum(O16:Q16)</f>
        <v>62.3</v>
      </c>
      <c r="AJ16" s="103" cm="1">
        <f t="array" ref="AJ16">[1]!dbsum(R16:T16)</f>
        <v>66.099999999999994</v>
      </c>
      <c r="AK16" s="103" cm="1">
        <f t="array" ref="AK16">[1]!dbsum(U16:W16)</f>
        <v>72.8</v>
      </c>
      <c r="AL16" s="103" cm="1">
        <f t="array" ref="AL16">[1]!dbsum(X16:Z16)</f>
        <v>73</v>
      </c>
      <c r="AM16" s="104" cm="1">
        <f t="array" ref="AM16">[1]!dbsum(AA16:AC16)</f>
        <v>62.6</v>
      </c>
      <c r="AO16" s="26">
        <f>D16</f>
        <v>1</v>
      </c>
      <c r="AP16" s="49" t="str">
        <f>E16</f>
        <v>1m from noisy pipe on gantry between BT1 and Divert</v>
      </c>
      <c r="AQ16" s="129">
        <f>F16+AQ$11</f>
        <v>31.8</v>
      </c>
      <c r="AR16" s="115">
        <f t="shared" ref="AR16:BG22" si="0">G16+AR$11</f>
        <v>31.8</v>
      </c>
      <c r="AS16" s="115">
        <f t="shared" si="0"/>
        <v>38.5</v>
      </c>
      <c r="AT16" s="115">
        <f t="shared" si="0"/>
        <v>42.9</v>
      </c>
      <c r="AU16" s="115">
        <f t="shared" si="0"/>
        <v>47.9</v>
      </c>
      <c r="AV16" s="115">
        <f t="shared" si="0"/>
        <v>53.6</v>
      </c>
      <c r="AW16" s="115">
        <f t="shared" si="0"/>
        <v>51.1</v>
      </c>
      <c r="AX16" s="115">
        <f t="shared" si="0"/>
        <v>57.4</v>
      </c>
      <c r="AY16" s="115">
        <f t="shared" si="0"/>
        <v>54.4</v>
      </c>
      <c r="AZ16" s="115">
        <f t="shared" si="0"/>
        <v>51.8</v>
      </c>
      <c r="BA16" s="115">
        <f t="shared" si="0"/>
        <v>55.8</v>
      </c>
      <c r="BB16" s="115">
        <f t="shared" si="0"/>
        <v>55.1</v>
      </c>
      <c r="BC16" s="115">
        <f t="shared" si="0"/>
        <v>58.2</v>
      </c>
      <c r="BD16" s="115">
        <f t="shared" si="0"/>
        <v>63</v>
      </c>
      <c r="BE16" s="115">
        <f t="shared" si="0"/>
        <v>61.6</v>
      </c>
      <c r="BF16" s="115">
        <f t="shared" si="0"/>
        <v>68</v>
      </c>
      <c r="BG16" s="115">
        <f t="shared" si="0"/>
        <v>67.2</v>
      </c>
      <c r="BH16" s="115">
        <f t="shared" ref="BH16:BN22" si="1">W16+BH$11</f>
        <v>71.3</v>
      </c>
      <c r="BI16" s="115">
        <f t="shared" si="1"/>
        <v>70.2</v>
      </c>
      <c r="BJ16" s="115">
        <f t="shared" si="1"/>
        <v>67</v>
      </c>
      <c r="BK16" s="115">
        <f t="shared" si="1"/>
        <v>69.5</v>
      </c>
      <c r="BL16" s="115">
        <f t="shared" si="1"/>
        <v>60.9</v>
      </c>
      <c r="BM16" s="115">
        <f t="shared" si="1"/>
        <v>52.9</v>
      </c>
      <c r="BN16" s="130">
        <f t="shared" si="1"/>
        <v>52.5</v>
      </c>
      <c r="BO16" s="116">
        <f>[1]!dbsum(AQ16:BN16)</f>
        <v>77.599999999999994</v>
      </c>
      <c r="BQ16" s="448" t="s">
        <v>922</v>
      </c>
      <c r="BR16" s="449"/>
      <c r="BS16" s="449"/>
      <c r="BT16" s="449"/>
      <c r="BU16" s="449"/>
      <c r="BV16" s="449"/>
      <c r="BW16" s="449"/>
      <c r="BX16" s="449"/>
      <c r="BY16" s="449"/>
      <c r="BZ16" s="449"/>
      <c r="CA16" s="449"/>
      <c r="CB16" s="449"/>
      <c r="CC16" s="449"/>
      <c r="CD16" s="449"/>
      <c r="CE16" s="449"/>
      <c r="CF16" s="449"/>
      <c r="CG16" s="449"/>
      <c r="CH16" s="449"/>
      <c r="CI16" s="449"/>
      <c r="CJ16" s="449"/>
      <c r="CK16" s="449"/>
      <c r="CL16" s="449"/>
      <c r="CM16" s="449"/>
      <c r="CN16" s="450"/>
    </row>
    <row r="17" spans="2:92" x14ac:dyDescent="0.35">
      <c r="B17" s="41" t="s">
        <v>269</v>
      </c>
      <c r="D17" s="15">
        <v>2</v>
      </c>
      <c r="E17" s="18" t="s">
        <v>270</v>
      </c>
      <c r="F17" s="57">
        <v>77</v>
      </c>
      <c r="G17" s="57">
        <v>66</v>
      </c>
      <c r="H17" s="57">
        <v>57</v>
      </c>
      <c r="I17" s="57">
        <v>60</v>
      </c>
      <c r="J17" s="57">
        <v>65</v>
      </c>
      <c r="K17" s="57">
        <v>67</v>
      </c>
      <c r="L17" s="57">
        <v>66</v>
      </c>
      <c r="M17" s="57">
        <v>63</v>
      </c>
      <c r="N17" s="57">
        <v>65</v>
      </c>
      <c r="O17" s="57">
        <v>67</v>
      </c>
      <c r="P17" s="57">
        <v>68</v>
      </c>
      <c r="Q17" s="57">
        <v>67</v>
      </c>
      <c r="R17" s="57">
        <v>66</v>
      </c>
      <c r="S17" s="57">
        <v>79</v>
      </c>
      <c r="T17" s="57">
        <v>68</v>
      </c>
      <c r="U17" s="57">
        <v>67</v>
      </c>
      <c r="V17" s="57">
        <v>66</v>
      </c>
      <c r="W17" s="57">
        <v>66</v>
      </c>
      <c r="X17" s="57">
        <v>63</v>
      </c>
      <c r="Y17" s="57">
        <v>65</v>
      </c>
      <c r="Z17" s="57">
        <v>61</v>
      </c>
      <c r="AA17" s="57">
        <v>60</v>
      </c>
      <c r="AB17" s="57">
        <v>62</v>
      </c>
      <c r="AC17" s="57">
        <v>54</v>
      </c>
      <c r="AD17" s="17">
        <v>81.8</v>
      </c>
      <c r="AE17" s="106"/>
      <c r="AF17" s="105" cm="1">
        <f t="array" ref="AF17">[1]!dbsum(F17:H17)</f>
        <v>77.400000000000006</v>
      </c>
      <c r="AG17" s="106" cm="1">
        <f t="array" ref="AG17">[1]!dbsum(I17:K17)</f>
        <v>69.599999999999994</v>
      </c>
      <c r="AH17" s="106" cm="1">
        <f t="array" ref="AH17">[1]!dbsum(L17:N17)</f>
        <v>69.599999999999994</v>
      </c>
      <c r="AI17" s="106" cm="1">
        <f t="array" ref="AI17">[1]!dbsum(O17:Q17)</f>
        <v>72.099999999999994</v>
      </c>
      <c r="AJ17" s="106" cm="1">
        <f t="array" ref="AJ17">[1]!dbsum(R17:T17)</f>
        <v>79.5</v>
      </c>
      <c r="AK17" s="106" cm="1">
        <f t="array" ref="AK17">[1]!dbsum(U17:W17)</f>
        <v>71.099999999999994</v>
      </c>
      <c r="AL17" s="106" cm="1">
        <f t="array" ref="AL17">[1]!dbsum(X17:Z17)</f>
        <v>68.099999999999994</v>
      </c>
      <c r="AM17" s="107" cm="1">
        <f t="array" ref="AM17">[1]!dbsum(AA17:AC17)</f>
        <v>64.5</v>
      </c>
      <c r="AO17" s="28">
        <f t="shared" ref="AO17:AO35" si="2">D17</f>
        <v>2</v>
      </c>
      <c r="AP17" s="50" t="str">
        <f t="shared" ref="AP17:AP35" si="3">E17</f>
        <v>1m from two pumps between BT1 and Divert</v>
      </c>
      <c r="AQ17" s="131">
        <f t="shared" ref="AQ17:AQ22" si="4">F17+AQ$11</f>
        <v>46.8</v>
      </c>
      <c r="AR17" s="117">
        <f t="shared" si="0"/>
        <v>39.799999999999997</v>
      </c>
      <c r="AS17" s="117">
        <f t="shared" si="0"/>
        <v>34.5</v>
      </c>
      <c r="AT17" s="117">
        <f t="shared" si="0"/>
        <v>40.9</v>
      </c>
      <c r="AU17" s="117">
        <f t="shared" si="0"/>
        <v>48.9</v>
      </c>
      <c r="AV17" s="117">
        <f t="shared" si="0"/>
        <v>53.6</v>
      </c>
      <c r="AW17" s="117">
        <f t="shared" si="0"/>
        <v>55.1</v>
      </c>
      <c r="AX17" s="117">
        <f t="shared" si="0"/>
        <v>54.4</v>
      </c>
      <c r="AY17" s="117">
        <f t="shared" si="0"/>
        <v>58.4</v>
      </c>
      <c r="AZ17" s="117">
        <f t="shared" si="0"/>
        <v>62.8</v>
      </c>
      <c r="BA17" s="117">
        <f t="shared" si="0"/>
        <v>64.8</v>
      </c>
      <c r="BB17" s="117">
        <f t="shared" si="0"/>
        <v>65.099999999999994</v>
      </c>
      <c r="BC17" s="117">
        <f t="shared" si="0"/>
        <v>65.2</v>
      </c>
      <c r="BD17" s="117">
        <f t="shared" si="0"/>
        <v>79</v>
      </c>
      <c r="BE17" s="117">
        <f t="shared" si="0"/>
        <v>68.599999999999994</v>
      </c>
      <c r="BF17" s="117">
        <f t="shared" si="0"/>
        <v>68</v>
      </c>
      <c r="BG17" s="117">
        <f t="shared" si="0"/>
        <v>67.2</v>
      </c>
      <c r="BH17" s="117">
        <f t="shared" si="1"/>
        <v>67.3</v>
      </c>
      <c r="BI17" s="117">
        <f t="shared" si="1"/>
        <v>64.2</v>
      </c>
      <c r="BJ17" s="117">
        <f t="shared" si="1"/>
        <v>66</v>
      </c>
      <c r="BK17" s="117">
        <f t="shared" si="1"/>
        <v>61.5</v>
      </c>
      <c r="BL17" s="117">
        <f t="shared" si="1"/>
        <v>59.9</v>
      </c>
      <c r="BM17" s="117">
        <f t="shared" si="1"/>
        <v>60.9</v>
      </c>
      <c r="BN17" s="132">
        <f t="shared" si="1"/>
        <v>51.5</v>
      </c>
      <c r="BO17" s="118">
        <f>[1]!dbsum(AQ17:BN17)</f>
        <v>81</v>
      </c>
      <c r="BQ17" s="451"/>
      <c r="BR17" s="452"/>
      <c r="BS17" s="452"/>
      <c r="BT17" s="452"/>
      <c r="BU17" s="452"/>
      <c r="BV17" s="452"/>
      <c r="BW17" s="452"/>
      <c r="BX17" s="452"/>
      <c r="BY17" s="452"/>
      <c r="BZ17" s="452"/>
      <c r="CA17" s="452"/>
      <c r="CB17" s="452"/>
      <c r="CC17" s="452"/>
      <c r="CD17" s="452"/>
      <c r="CE17" s="452"/>
      <c r="CF17" s="452"/>
      <c r="CG17" s="452"/>
      <c r="CH17" s="452"/>
      <c r="CI17" s="452"/>
      <c r="CJ17" s="452"/>
      <c r="CK17" s="452"/>
      <c r="CL17" s="452"/>
      <c r="CM17" s="452"/>
      <c r="CN17" s="453"/>
    </row>
    <row r="18" spans="2:92" x14ac:dyDescent="0.35">
      <c r="B18" s="41" t="s">
        <v>271</v>
      </c>
      <c r="D18" s="15">
        <v>3</v>
      </c>
      <c r="E18" s="18" t="s">
        <v>272</v>
      </c>
      <c r="F18" s="57">
        <v>67</v>
      </c>
      <c r="G18" s="57">
        <v>55</v>
      </c>
      <c r="H18" s="57">
        <v>51</v>
      </c>
      <c r="I18" s="57">
        <v>55</v>
      </c>
      <c r="J18" s="57">
        <v>61</v>
      </c>
      <c r="K18" s="57">
        <v>65</v>
      </c>
      <c r="L18" s="57">
        <v>64</v>
      </c>
      <c r="M18" s="57">
        <v>57</v>
      </c>
      <c r="N18" s="57">
        <v>53</v>
      </c>
      <c r="O18" s="57">
        <v>58</v>
      </c>
      <c r="P18" s="57">
        <v>52</v>
      </c>
      <c r="Q18" s="57">
        <v>51</v>
      </c>
      <c r="R18" s="57">
        <v>50</v>
      </c>
      <c r="S18" s="57">
        <v>55</v>
      </c>
      <c r="T18" s="57">
        <v>49</v>
      </c>
      <c r="U18" s="57">
        <v>51</v>
      </c>
      <c r="V18" s="57">
        <v>51</v>
      </c>
      <c r="W18" s="57">
        <v>53</v>
      </c>
      <c r="X18" s="57">
        <v>52</v>
      </c>
      <c r="Y18" s="57">
        <v>51</v>
      </c>
      <c r="Z18" s="57">
        <v>49</v>
      </c>
      <c r="AA18" s="57">
        <v>43</v>
      </c>
      <c r="AB18" s="57">
        <v>41</v>
      </c>
      <c r="AC18" s="57">
        <v>40</v>
      </c>
      <c r="AD18" s="17">
        <v>65.2</v>
      </c>
      <c r="AE18" s="106"/>
      <c r="AF18" s="105" cm="1">
        <f t="array" ref="AF18">[1]!dbsum(F18:H18)</f>
        <v>67.400000000000006</v>
      </c>
      <c r="AG18" s="106" cm="1">
        <f t="array" ref="AG18">[1]!dbsum(I18:K18)</f>
        <v>66.8</v>
      </c>
      <c r="AH18" s="106" cm="1">
        <f t="array" ref="AH18">[1]!dbsum(L18:N18)</f>
        <v>65.099999999999994</v>
      </c>
      <c r="AI18" s="106" cm="1">
        <f t="array" ref="AI18">[1]!dbsum(O18:Q18)</f>
        <v>59.6</v>
      </c>
      <c r="AJ18" s="106" cm="1">
        <f t="array" ref="AJ18">[1]!dbsum(R18:T18)</f>
        <v>57</v>
      </c>
      <c r="AK18" s="106" cm="1">
        <f t="array" ref="AK18">[1]!dbsum(U18:W18)</f>
        <v>56.5</v>
      </c>
      <c r="AL18" s="106" cm="1">
        <f t="array" ref="AL18">[1]!dbsum(X18:Z18)</f>
        <v>55.6</v>
      </c>
      <c r="AM18" s="107" cm="1">
        <f t="array" ref="AM18">[1]!dbsum(AA18:AC18)</f>
        <v>46.3</v>
      </c>
      <c r="AO18" s="28">
        <f t="shared" si="2"/>
        <v>3</v>
      </c>
      <c r="AP18" s="50" t="str">
        <f t="shared" si="3"/>
        <v>Close to BT1 and Divert</v>
      </c>
      <c r="AQ18" s="131">
        <f t="shared" si="4"/>
        <v>36.799999999999997</v>
      </c>
      <c r="AR18" s="117">
        <f t="shared" si="0"/>
        <v>28.8</v>
      </c>
      <c r="AS18" s="117">
        <f t="shared" si="0"/>
        <v>28.5</v>
      </c>
      <c r="AT18" s="117">
        <f t="shared" si="0"/>
        <v>35.9</v>
      </c>
      <c r="AU18" s="117">
        <f t="shared" si="0"/>
        <v>44.9</v>
      </c>
      <c r="AV18" s="117">
        <f t="shared" si="0"/>
        <v>51.6</v>
      </c>
      <c r="AW18" s="117">
        <f t="shared" si="0"/>
        <v>53.1</v>
      </c>
      <c r="AX18" s="117">
        <f t="shared" si="0"/>
        <v>48.4</v>
      </c>
      <c r="AY18" s="117">
        <f t="shared" si="0"/>
        <v>46.4</v>
      </c>
      <c r="AZ18" s="117">
        <f t="shared" si="0"/>
        <v>53.8</v>
      </c>
      <c r="BA18" s="117">
        <f t="shared" si="0"/>
        <v>48.8</v>
      </c>
      <c r="BB18" s="117">
        <f t="shared" si="0"/>
        <v>49.1</v>
      </c>
      <c r="BC18" s="117">
        <f t="shared" si="0"/>
        <v>49.2</v>
      </c>
      <c r="BD18" s="117">
        <f t="shared" si="0"/>
        <v>55</v>
      </c>
      <c r="BE18" s="117">
        <f t="shared" si="0"/>
        <v>49.6</v>
      </c>
      <c r="BF18" s="117">
        <f t="shared" si="0"/>
        <v>52</v>
      </c>
      <c r="BG18" s="117">
        <f t="shared" si="0"/>
        <v>52.2</v>
      </c>
      <c r="BH18" s="117">
        <f t="shared" si="1"/>
        <v>54.3</v>
      </c>
      <c r="BI18" s="117">
        <f t="shared" si="1"/>
        <v>53.2</v>
      </c>
      <c r="BJ18" s="117">
        <f t="shared" si="1"/>
        <v>52</v>
      </c>
      <c r="BK18" s="117">
        <f t="shared" si="1"/>
        <v>49.5</v>
      </c>
      <c r="BL18" s="117">
        <f t="shared" si="1"/>
        <v>42.9</v>
      </c>
      <c r="BM18" s="117">
        <f t="shared" si="1"/>
        <v>39.9</v>
      </c>
      <c r="BN18" s="132">
        <f t="shared" si="1"/>
        <v>37.5</v>
      </c>
      <c r="BO18" s="118">
        <f>[1]!dbsum(AQ18:BN18)</f>
        <v>63.9</v>
      </c>
      <c r="BQ18" s="451"/>
      <c r="BR18" s="452"/>
      <c r="BS18" s="452"/>
      <c r="BT18" s="452"/>
      <c r="BU18" s="452"/>
      <c r="BV18" s="452"/>
      <c r="BW18" s="452"/>
      <c r="BX18" s="452"/>
      <c r="BY18" s="452"/>
      <c r="BZ18" s="452"/>
      <c r="CA18" s="452"/>
      <c r="CB18" s="452"/>
      <c r="CC18" s="452"/>
      <c r="CD18" s="452"/>
      <c r="CE18" s="452"/>
      <c r="CF18" s="452"/>
      <c r="CG18" s="452"/>
      <c r="CH18" s="452"/>
      <c r="CI18" s="452"/>
      <c r="CJ18" s="452"/>
      <c r="CK18" s="452"/>
      <c r="CL18" s="452"/>
      <c r="CM18" s="452"/>
      <c r="CN18" s="453"/>
    </row>
    <row r="19" spans="2:92" x14ac:dyDescent="0.35">
      <c r="B19" s="41" t="s">
        <v>273</v>
      </c>
      <c r="D19" s="15">
        <v>4</v>
      </c>
      <c r="E19" s="18" t="s">
        <v>272</v>
      </c>
      <c r="F19" s="57">
        <v>55</v>
      </c>
      <c r="G19" s="57">
        <v>51</v>
      </c>
      <c r="H19" s="57">
        <v>49</v>
      </c>
      <c r="I19" s="57">
        <v>49</v>
      </c>
      <c r="J19" s="57">
        <v>47</v>
      </c>
      <c r="K19" s="57">
        <v>58</v>
      </c>
      <c r="L19" s="57">
        <v>57</v>
      </c>
      <c r="M19" s="57">
        <v>44</v>
      </c>
      <c r="N19" s="57">
        <v>45</v>
      </c>
      <c r="O19" s="57">
        <v>46</v>
      </c>
      <c r="P19" s="57">
        <v>44</v>
      </c>
      <c r="Q19" s="57">
        <v>44</v>
      </c>
      <c r="R19" s="57">
        <v>47</v>
      </c>
      <c r="S19" s="57">
        <v>53</v>
      </c>
      <c r="T19" s="57">
        <v>44</v>
      </c>
      <c r="U19" s="57">
        <v>46</v>
      </c>
      <c r="V19" s="57">
        <v>44</v>
      </c>
      <c r="W19" s="57">
        <v>47</v>
      </c>
      <c r="X19" s="57">
        <v>47</v>
      </c>
      <c r="Y19" s="57">
        <v>46</v>
      </c>
      <c r="Z19" s="57">
        <v>44</v>
      </c>
      <c r="AA19" s="57">
        <v>40</v>
      </c>
      <c r="AB19" s="57">
        <v>37</v>
      </c>
      <c r="AC19" s="57">
        <v>34</v>
      </c>
      <c r="AD19" s="17">
        <v>59.6</v>
      </c>
      <c r="AE19" s="106"/>
      <c r="AF19" s="105" cm="1">
        <f t="array" ref="AF19">[1]!dbsum(F19:H19)</f>
        <v>57.2</v>
      </c>
      <c r="AG19" s="106" cm="1">
        <f t="array" ref="AG19">[1]!dbsum(I19:K19)</f>
        <v>58.8</v>
      </c>
      <c r="AH19" s="106" cm="1">
        <f t="array" ref="AH19">[1]!dbsum(L19:N19)</f>
        <v>57.5</v>
      </c>
      <c r="AI19" s="106" cm="1">
        <f t="array" ref="AI19">[1]!dbsum(O19:Q19)</f>
        <v>49.5</v>
      </c>
      <c r="AJ19" s="106" cm="1">
        <f t="array" ref="AJ19">[1]!dbsum(R19:T19)</f>
        <v>54.4</v>
      </c>
      <c r="AK19" s="106" cm="1">
        <f t="array" ref="AK19">[1]!dbsum(U19:W19)</f>
        <v>50.6</v>
      </c>
      <c r="AL19" s="106" cm="1">
        <f t="array" ref="AL19">[1]!dbsum(X19:Z19)</f>
        <v>50.6</v>
      </c>
      <c r="AM19" s="107" cm="1">
        <f t="array" ref="AM19">[1]!dbsum(AA19:AC19)</f>
        <v>42.4</v>
      </c>
      <c r="AO19" s="28">
        <f t="shared" si="2"/>
        <v>4</v>
      </c>
      <c r="AP19" s="50" t="str">
        <f t="shared" si="3"/>
        <v>Close to BT1 and Divert</v>
      </c>
      <c r="AQ19" s="131">
        <f t="shared" si="4"/>
        <v>24.8</v>
      </c>
      <c r="AR19" s="117">
        <f t="shared" si="0"/>
        <v>24.8</v>
      </c>
      <c r="AS19" s="117">
        <f t="shared" si="0"/>
        <v>26.5</v>
      </c>
      <c r="AT19" s="117">
        <f t="shared" si="0"/>
        <v>29.9</v>
      </c>
      <c r="AU19" s="117">
        <f t="shared" si="0"/>
        <v>30.9</v>
      </c>
      <c r="AV19" s="117">
        <f t="shared" si="0"/>
        <v>44.6</v>
      </c>
      <c r="AW19" s="117">
        <f t="shared" si="0"/>
        <v>46.1</v>
      </c>
      <c r="AX19" s="117">
        <f t="shared" si="0"/>
        <v>35.4</v>
      </c>
      <c r="AY19" s="117">
        <f t="shared" si="0"/>
        <v>38.4</v>
      </c>
      <c r="AZ19" s="117">
        <f t="shared" si="0"/>
        <v>41.8</v>
      </c>
      <c r="BA19" s="117">
        <f t="shared" si="0"/>
        <v>40.799999999999997</v>
      </c>
      <c r="BB19" s="117">
        <f t="shared" si="0"/>
        <v>42.1</v>
      </c>
      <c r="BC19" s="117">
        <f t="shared" si="0"/>
        <v>46.2</v>
      </c>
      <c r="BD19" s="117">
        <f t="shared" si="0"/>
        <v>53</v>
      </c>
      <c r="BE19" s="117">
        <f t="shared" si="0"/>
        <v>44.6</v>
      </c>
      <c r="BF19" s="117">
        <f t="shared" si="0"/>
        <v>47</v>
      </c>
      <c r="BG19" s="117">
        <f t="shared" si="0"/>
        <v>45.2</v>
      </c>
      <c r="BH19" s="117">
        <f t="shared" si="1"/>
        <v>48.3</v>
      </c>
      <c r="BI19" s="117">
        <f t="shared" si="1"/>
        <v>48.2</v>
      </c>
      <c r="BJ19" s="117">
        <f t="shared" si="1"/>
        <v>47</v>
      </c>
      <c r="BK19" s="117">
        <f t="shared" si="1"/>
        <v>44.5</v>
      </c>
      <c r="BL19" s="117">
        <f t="shared" si="1"/>
        <v>39.9</v>
      </c>
      <c r="BM19" s="117">
        <f t="shared" si="1"/>
        <v>35.9</v>
      </c>
      <c r="BN19" s="132">
        <f t="shared" si="1"/>
        <v>31.5</v>
      </c>
      <c r="BO19" s="118">
        <f>[1]!dbsum(AQ19:BN19)</f>
        <v>58.5</v>
      </c>
      <c r="BQ19" s="451"/>
      <c r="BR19" s="452"/>
      <c r="BS19" s="452"/>
      <c r="BT19" s="452"/>
      <c r="BU19" s="452"/>
      <c r="BV19" s="452"/>
      <c r="BW19" s="452"/>
      <c r="BX19" s="452"/>
      <c r="BY19" s="452"/>
      <c r="BZ19" s="452"/>
      <c r="CA19" s="452"/>
      <c r="CB19" s="452"/>
      <c r="CC19" s="452"/>
      <c r="CD19" s="452"/>
      <c r="CE19" s="452"/>
      <c r="CF19" s="452"/>
      <c r="CG19" s="452"/>
      <c r="CH19" s="452"/>
      <c r="CI19" s="452"/>
      <c r="CJ19" s="452"/>
      <c r="CK19" s="452"/>
      <c r="CL19" s="452"/>
      <c r="CM19" s="452"/>
      <c r="CN19" s="453"/>
    </row>
    <row r="20" spans="2:92" x14ac:dyDescent="0.35">
      <c r="B20" s="41" t="s">
        <v>274</v>
      </c>
      <c r="D20" s="15">
        <v>5</v>
      </c>
      <c r="E20" s="18" t="s">
        <v>275</v>
      </c>
      <c r="F20" s="57">
        <v>58</v>
      </c>
      <c r="G20" s="57">
        <v>49</v>
      </c>
      <c r="H20" s="57">
        <v>47</v>
      </c>
      <c r="I20" s="57">
        <v>48</v>
      </c>
      <c r="J20" s="57">
        <v>50</v>
      </c>
      <c r="K20" s="57">
        <v>54</v>
      </c>
      <c r="L20" s="57">
        <v>52</v>
      </c>
      <c r="M20" s="57">
        <v>45</v>
      </c>
      <c r="N20" s="57">
        <v>40</v>
      </c>
      <c r="O20" s="57">
        <v>39</v>
      </c>
      <c r="P20" s="57">
        <v>39</v>
      </c>
      <c r="Q20" s="57">
        <v>38</v>
      </c>
      <c r="R20" s="57">
        <v>39</v>
      </c>
      <c r="S20" s="57">
        <v>38</v>
      </c>
      <c r="T20" s="57">
        <v>37</v>
      </c>
      <c r="U20" s="57">
        <v>37</v>
      </c>
      <c r="V20" s="57">
        <v>37</v>
      </c>
      <c r="W20" s="57">
        <v>40</v>
      </c>
      <c r="X20" s="57">
        <v>42</v>
      </c>
      <c r="Y20" s="57">
        <v>40</v>
      </c>
      <c r="Z20" s="57">
        <v>38</v>
      </c>
      <c r="AA20" s="57">
        <v>31</v>
      </c>
      <c r="AB20" s="57">
        <v>27</v>
      </c>
      <c r="AC20" s="57">
        <v>24</v>
      </c>
      <c r="AD20" s="17">
        <v>53.2</v>
      </c>
      <c r="AE20" s="106"/>
      <c r="AF20" s="105" cm="1">
        <f t="array" ref="AF20">[1]!dbsum(F20:H20)</f>
        <v>58.8</v>
      </c>
      <c r="AG20" s="106" cm="1">
        <f t="array" ref="AG20">[1]!dbsum(I20:K20)</f>
        <v>56.2</v>
      </c>
      <c r="AH20" s="106" cm="1">
        <f t="array" ref="AH20">[1]!dbsum(L20:N20)</f>
        <v>53</v>
      </c>
      <c r="AI20" s="106" cm="1">
        <f t="array" ref="AI20">[1]!dbsum(O20:Q20)</f>
        <v>43.5</v>
      </c>
      <c r="AJ20" s="106" cm="1">
        <f t="array" ref="AJ20">[1]!dbsum(R20:T20)</f>
        <v>42.8</v>
      </c>
      <c r="AK20" s="106" cm="1">
        <f t="array" ref="AK20">[1]!dbsum(U20:W20)</f>
        <v>43</v>
      </c>
      <c r="AL20" s="106" cm="1">
        <f t="array" ref="AL20">[1]!dbsum(X20:Z20)</f>
        <v>45.1</v>
      </c>
      <c r="AM20" s="107" cm="1">
        <f t="array" ref="AM20">[1]!dbsum(AA20:AC20)</f>
        <v>33</v>
      </c>
      <c r="AO20" s="28">
        <f t="shared" si="2"/>
        <v>5</v>
      </c>
      <c r="AP20" s="50" t="str">
        <f t="shared" si="3"/>
        <v>At site boundary</v>
      </c>
      <c r="AQ20" s="131">
        <f t="shared" si="4"/>
        <v>27.8</v>
      </c>
      <c r="AR20" s="117">
        <f t="shared" si="0"/>
        <v>22.8</v>
      </c>
      <c r="AS20" s="117">
        <f t="shared" si="0"/>
        <v>24.5</v>
      </c>
      <c r="AT20" s="117">
        <f t="shared" si="0"/>
        <v>28.9</v>
      </c>
      <c r="AU20" s="117">
        <f t="shared" si="0"/>
        <v>33.9</v>
      </c>
      <c r="AV20" s="117">
        <f t="shared" si="0"/>
        <v>40.6</v>
      </c>
      <c r="AW20" s="117">
        <f t="shared" si="0"/>
        <v>41.1</v>
      </c>
      <c r="AX20" s="117">
        <f t="shared" si="0"/>
        <v>36.4</v>
      </c>
      <c r="AY20" s="117">
        <f t="shared" si="0"/>
        <v>33.4</v>
      </c>
      <c r="AZ20" s="117">
        <f t="shared" si="0"/>
        <v>34.799999999999997</v>
      </c>
      <c r="BA20" s="117">
        <f t="shared" si="0"/>
        <v>35.799999999999997</v>
      </c>
      <c r="BB20" s="117">
        <f t="shared" si="0"/>
        <v>36.1</v>
      </c>
      <c r="BC20" s="117">
        <f t="shared" si="0"/>
        <v>38.200000000000003</v>
      </c>
      <c r="BD20" s="117">
        <f t="shared" si="0"/>
        <v>38</v>
      </c>
      <c r="BE20" s="117">
        <f t="shared" si="0"/>
        <v>37.6</v>
      </c>
      <c r="BF20" s="117">
        <f t="shared" si="0"/>
        <v>38</v>
      </c>
      <c r="BG20" s="117">
        <f t="shared" si="0"/>
        <v>38.200000000000003</v>
      </c>
      <c r="BH20" s="117">
        <f t="shared" si="1"/>
        <v>41.3</v>
      </c>
      <c r="BI20" s="117">
        <f t="shared" si="1"/>
        <v>43.2</v>
      </c>
      <c r="BJ20" s="117">
        <f t="shared" si="1"/>
        <v>41</v>
      </c>
      <c r="BK20" s="117">
        <f t="shared" si="1"/>
        <v>38.5</v>
      </c>
      <c r="BL20" s="117">
        <f t="shared" si="1"/>
        <v>30.9</v>
      </c>
      <c r="BM20" s="117">
        <f t="shared" si="1"/>
        <v>25.9</v>
      </c>
      <c r="BN20" s="132">
        <f t="shared" si="1"/>
        <v>21.5</v>
      </c>
      <c r="BO20" s="118">
        <f>[1]!dbsum(AQ20:BN20)</f>
        <v>51.3</v>
      </c>
      <c r="BQ20" s="451"/>
      <c r="BR20" s="452"/>
      <c r="BS20" s="452"/>
      <c r="BT20" s="452"/>
      <c r="BU20" s="452"/>
      <c r="BV20" s="452"/>
      <c r="BW20" s="452"/>
      <c r="BX20" s="452"/>
      <c r="BY20" s="452"/>
      <c r="BZ20" s="452"/>
      <c r="CA20" s="452"/>
      <c r="CB20" s="452"/>
      <c r="CC20" s="452"/>
      <c r="CD20" s="452"/>
      <c r="CE20" s="452"/>
      <c r="CF20" s="452"/>
      <c r="CG20" s="452"/>
      <c r="CH20" s="452"/>
      <c r="CI20" s="452"/>
      <c r="CJ20" s="452"/>
      <c r="CK20" s="452"/>
      <c r="CL20" s="452"/>
      <c r="CM20" s="452"/>
      <c r="CN20" s="453"/>
    </row>
    <row r="21" spans="2:92" x14ac:dyDescent="0.35">
      <c r="B21" s="41" t="s">
        <v>276</v>
      </c>
      <c r="D21" s="15">
        <v>6</v>
      </c>
      <c r="E21" s="18" t="s">
        <v>277</v>
      </c>
      <c r="F21" s="57">
        <v>57</v>
      </c>
      <c r="G21" s="57">
        <v>53</v>
      </c>
      <c r="H21" s="57">
        <v>52</v>
      </c>
      <c r="I21" s="57">
        <v>52</v>
      </c>
      <c r="J21" s="57">
        <v>56</v>
      </c>
      <c r="K21" s="57">
        <v>55</v>
      </c>
      <c r="L21" s="57">
        <v>56</v>
      </c>
      <c r="M21" s="57">
        <v>55</v>
      </c>
      <c r="N21" s="57">
        <v>53</v>
      </c>
      <c r="O21" s="57">
        <v>52</v>
      </c>
      <c r="P21" s="57">
        <v>52</v>
      </c>
      <c r="Q21" s="57">
        <v>51</v>
      </c>
      <c r="R21" s="57">
        <v>49</v>
      </c>
      <c r="S21" s="57">
        <v>50</v>
      </c>
      <c r="T21" s="57">
        <v>50</v>
      </c>
      <c r="U21" s="57">
        <v>51</v>
      </c>
      <c r="V21" s="57">
        <v>50</v>
      </c>
      <c r="W21" s="57">
        <v>48</v>
      </c>
      <c r="X21" s="57">
        <v>46</v>
      </c>
      <c r="Y21" s="57">
        <v>45</v>
      </c>
      <c r="Z21" s="57">
        <v>43</v>
      </c>
      <c r="AA21" s="57">
        <v>40</v>
      </c>
      <c r="AB21" s="57">
        <v>40</v>
      </c>
      <c r="AC21" s="57">
        <v>33</v>
      </c>
      <c r="AD21" s="17">
        <v>61.6</v>
      </c>
      <c r="AE21" s="106"/>
      <c r="AF21" s="105" cm="1">
        <f t="array" ref="AF21">[1]!dbsum(F21:H21)</f>
        <v>59.3</v>
      </c>
      <c r="AG21" s="106" cm="1">
        <f t="array" ref="AG21">[1]!dbsum(I21:K21)</f>
        <v>59.4</v>
      </c>
      <c r="AH21" s="106" cm="1">
        <f t="array" ref="AH21">[1]!dbsum(L21:N21)</f>
        <v>59.6</v>
      </c>
      <c r="AI21" s="106" cm="1">
        <f t="array" ref="AI21">[1]!dbsum(O21:Q21)</f>
        <v>56.5</v>
      </c>
      <c r="AJ21" s="106" cm="1">
        <f t="array" ref="AJ21">[1]!dbsum(R21:T21)</f>
        <v>54.5</v>
      </c>
      <c r="AK21" s="106" cm="1">
        <f t="array" ref="AK21">[1]!dbsum(U21:W21)</f>
        <v>54.6</v>
      </c>
      <c r="AL21" s="106" cm="1">
        <f t="array" ref="AL21">[1]!dbsum(X21:Z21)</f>
        <v>49.6</v>
      </c>
      <c r="AM21" s="107" cm="1">
        <f t="array" ref="AM21">[1]!dbsum(AA21:AC21)</f>
        <v>43.4</v>
      </c>
      <c r="AO21" s="28">
        <f t="shared" si="2"/>
        <v>6</v>
      </c>
      <c r="AP21" s="50" t="str">
        <f t="shared" si="3"/>
        <v>5m in front of centrifuges (1 on) and atomiser</v>
      </c>
      <c r="AQ21" s="131">
        <f t="shared" si="4"/>
        <v>26.8</v>
      </c>
      <c r="AR21" s="117">
        <f t="shared" si="0"/>
        <v>26.8</v>
      </c>
      <c r="AS21" s="117">
        <f t="shared" si="0"/>
        <v>29.5</v>
      </c>
      <c r="AT21" s="117">
        <f t="shared" si="0"/>
        <v>32.9</v>
      </c>
      <c r="AU21" s="117">
        <f t="shared" si="0"/>
        <v>39.9</v>
      </c>
      <c r="AV21" s="117">
        <f t="shared" si="0"/>
        <v>41.6</v>
      </c>
      <c r="AW21" s="117">
        <f t="shared" si="0"/>
        <v>45.1</v>
      </c>
      <c r="AX21" s="117">
        <f t="shared" si="0"/>
        <v>46.4</v>
      </c>
      <c r="AY21" s="117">
        <f t="shared" si="0"/>
        <v>46.4</v>
      </c>
      <c r="AZ21" s="117">
        <f t="shared" si="0"/>
        <v>47.8</v>
      </c>
      <c r="BA21" s="117">
        <f t="shared" si="0"/>
        <v>48.8</v>
      </c>
      <c r="BB21" s="117">
        <f t="shared" si="0"/>
        <v>49.1</v>
      </c>
      <c r="BC21" s="117">
        <f t="shared" si="0"/>
        <v>48.2</v>
      </c>
      <c r="BD21" s="117">
        <f t="shared" si="0"/>
        <v>50</v>
      </c>
      <c r="BE21" s="117">
        <f t="shared" si="0"/>
        <v>50.6</v>
      </c>
      <c r="BF21" s="117">
        <f t="shared" si="0"/>
        <v>52</v>
      </c>
      <c r="BG21" s="117">
        <f t="shared" si="0"/>
        <v>51.2</v>
      </c>
      <c r="BH21" s="117">
        <f t="shared" si="1"/>
        <v>49.3</v>
      </c>
      <c r="BI21" s="117">
        <f t="shared" si="1"/>
        <v>47.2</v>
      </c>
      <c r="BJ21" s="117">
        <f t="shared" si="1"/>
        <v>46</v>
      </c>
      <c r="BK21" s="117">
        <f t="shared" si="1"/>
        <v>43.5</v>
      </c>
      <c r="BL21" s="117">
        <f t="shared" si="1"/>
        <v>39.9</v>
      </c>
      <c r="BM21" s="117">
        <f t="shared" si="1"/>
        <v>38.9</v>
      </c>
      <c r="BN21" s="132">
        <f t="shared" si="1"/>
        <v>30.5</v>
      </c>
      <c r="BO21" s="118">
        <f>[1]!dbsum(AQ21:BN21)</f>
        <v>60.6</v>
      </c>
      <c r="BQ21" s="451"/>
      <c r="BR21" s="452"/>
      <c r="BS21" s="452"/>
      <c r="BT21" s="452"/>
      <c r="BU21" s="452"/>
      <c r="BV21" s="452"/>
      <c r="BW21" s="452"/>
      <c r="BX21" s="452"/>
      <c r="BY21" s="452"/>
      <c r="BZ21" s="452"/>
      <c r="CA21" s="452"/>
      <c r="CB21" s="452"/>
      <c r="CC21" s="452"/>
      <c r="CD21" s="452"/>
      <c r="CE21" s="452"/>
      <c r="CF21" s="452"/>
      <c r="CG21" s="452"/>
      <c r="CH21" s="452"/>
      <c r="CI21" s="452"/>
      <c r="CJ21" s="452"/>
      <c r="CK21" s="452"/>
      <c r="CL21" s="452"/>
      <c r="CM21" s="452"/>
      <c r="CN21" s="453"/>
    </row>
    <row r="22" spans="2:92" x14ac:dyDescent="0.35">
      <c r="B22" s="41" t="s">
        <v>278</v>
      </c>
      <c r="D22" s="15">
        <v>7</v>
      </c>
      <c r="E22" s="18" t="s">
        <v>279</v>
      </c>
      <c r="F22" s="57">
        <v>75</v>
      </c>
      <c r="G22" s="57">
        <v>63</v>
      </c>
      <c r="H22" s="57">
        <v>58</v>
      </c>
      <c r="I22" s="57">
        <v>64</v>
      </c>
      <c r="J22" s="57">
        <v>66</v>
      </c>
      <c r="K22" s="57">
        <v>70</v>
      </c>
      <c r="L22" s="57">
        <v>69</v>
      </c>
      <c r="M22" s="57">
        <v>60</v>
      </c>
      <c r="N22" s="57">
        <v>57</v>
      </c>
      <c r="O22" s="57">
        <v>61</v>
      </c>
      <c r="P22" s="57">
        <v>63</v>
      </c>
      <c r="Q22" s="57">
        <v>59</v>
      </c>
      <c r="R22" s="57">
        <v>62</v>
      </c>
      <c r="S22" s="57">
        <v>59</v>
      </c>
      <c r="T22" s="57">
        <v>58</v>
      </c>
      <c r="U22" s="57">
        <v>58</v>
      </c>
      <c r="V22" s="57">
        <v>57</v>
      </c>
      <c r="W22" s="57">
        <v>57</v>
      </c>
      <c r="X22" s="57">
        <v>57</v>
      </c>
      <c r="Y22" s="57">
        <v>56</v>
      </c>
      <c r="Z22" s="57">
        <v>55</v>
      </c>
      <c r="AA22" s="57">
        <v>52</v>
      </c>
      <c r="AB22" s="57">
        <v>48</v>
      </c>
      <c r="AC22" s="57">
        <v>44</v>
      </c>
      <c r="AD22" s="17">
        <v>71</v>
      </c>
      <c r="AE22" s="106"/>
      <c r="AF22" s="105" cm="1">
        <f t="array" ref="AF22">[1]!dbsum(F22:H22)</f>
        <v>75.3</v>
      </c>
      <c r="AG22" s="106" cm="1">
        <f t="array" ref="AG22">[1]!dbsum(I22:K22)</f>
        <v>72.2</v>
      </c>
      <c r="AH22" s="106" cm="1">
        <f t="array" ref="AH22">[1]!dbsum(L22:N22)</f>
        <v>69.8</v>
      </c>
      <c r="AI22" s="106" cm="1">
        <f t="array" ref="AI22">[1]!dbsum(O22:Q22)</f>
        <v>66.099999999999994</v>
      </c>
      <c r="AJ22" s="106" cm="1">
        <f t="array" ref="AJ22">[1]!dbsum(R22:T22)</f>
        <v>64.8</v>
      </c>
      <c r="AK22" s="106" cm="1">
        <f t="array" ref="AK22">[1]!dbsum(U22:W22)</f>
        <v>62.1</v>
      </c>
      <c r="AL22" s="106" cm="1">
        <f t="array" ref="AL22">[1]!dbsum(X22:Z22)</f>
        <v>60.8</v>
      </c>
      <c r="AM22" s="107" cm="1">
        <f t="array" ref="AM22">[1]!dbsum(AA22:AC22)</f>
        <v>53.9</v>
      </c>
      <c r="AO22" s="28">
        <f t="shared" si="2"/>
        <v>7</v>
      </c>
      <c r="AP22" s="50" t="str">
        <f t="shared" si="3"/>
        <v>5m from half open doors of DAF 1</v>
      </c>
      <c r="AQ22" s="131">
        <f t="shared" si="4"/>
        <v>44.8</v>
      </c>
      <c r="AR22" s="117">
        <f t="shared" si="0"/>
        <v>36.799999999999997</v>
      </c>
      <c r="AS22" s="117">
        <f t="shared" si="0"/>
        <v>35.5</v>
      </c>
      <c r="AT22" s="117">
        <f t="shared" si="0"/>
        <v>44.9</v>
      </c>
      <c r="AU22" s="117">
        <f t="shared" si="0"/>
        <v>49.9</v>
      </c>
      <c r="AV22" s="117">
        <f t="shared" si="0"/>
        <v>56.6</v>
      </c>
      <c r="AW22" s="117">
        <f t="shared" si="0"/>
        <v>58.1</v>
      </c>
      <c r="AX22" s="117">
        <f t="shared" si="0"/>
        <v>51.4</v>
      </c>
      <c r="AY22" s="117">
        <f t="shared" si="0"/>
        <v>50.4</v>
      </c>
      <c r="AZ22" s="117">
        <f t="shared" si="0"/>
        <v>56.8</v>
      </c>
      <c r="BA22" s="117">
        <f t="shared" si="0"/>
        <v>59.8</v>
      </c>
      <c r="BB22" s="117">
        <f t="shared" si="0"/>
        <v>57.1</v>
      </c>
      <c r="BC22" s="117">
        <f t="shared" si="0"/>
        <v>61.2</v>
      </c>
      <c r="BD22" s="117">
        <f t="shared" si="0"/>
        <v>59</v>
      </c>
      <c r="BE22" s="117">
        <f t="shared" si="0"/>
        <v>58.6</v>
      </c>
      <c r="BF22" s="117">
        <f t="shared" si="0"/>
        <v>59</v>
      </c>
      <c r="BG22" s="117">
        <f t="shared" si="0"/>
        <v>58.2</v>
      </c>
      <c r="BH22" s="117">
        <f t="shared" si="1"/>
        <v>58.3</v>
      </c>
      <c r="BI22" s="117">
        <f t="shared" si="1"/>
        <v>58.2</v>
      </c>
      <c r="BJ22" s="117">
        <f t="shared" si="1"/>
        <v>57</v>
      </c>
      <c r="BK22" s="117">
        <f t="shared" si="1"/>
        <v>55.5</v>
      </c>
      <c r="BL22" s="117">
        <f t="shared" si="1"/>
        <v>51.9</v>
      </c>
      <c r="BM22" s="117">
        <f t="shared" si="1"/>
        <v>46.9</v>
      </c>
      <c r="BN22" s="132">
        <f t="shared" si="1"/>
        <v>41.5</v>
      </c>
      <c r="BO22" s="118">
        <f>[1]!dbsum(AQ22:BN22)</f>
        <v>70.099999999999994</v>
      </c>
      <c r="BQ22" s="451"/>
      <c r="BR22" s="452"/>
      <c r="BS22" s="452"/>
      <c r="BT22" s="452"/>
      <c r="BU22" s="452"/>
      <c r="BV22" s="452"/>
      <c r="BW22" s="452"/>
      <c r="BX22" s="452"/>
      <c r="BY22" s="452"/>
      <c r="BZ22" s="452"/>
      <c r="CA22" s="452"/>
      <c r="CB22" s="452"/>
      <c r="CC22" s="452"/>
      <c r="CD22" s="452"/>
      <c r="CE22" s="452"/>
      <c r="CF22" s="452"/>
      <c r="CG22" s="452"/>
      <c r="CH22" s="452"/>
      <c r="CI22" s="452"/>
      <c r="CJ22" s="452"/>
      <c r="CK22" s="452"/>
      <c r="CL22" s="452"/>
      <c r="CM22" s="452"/>
      <c r="CN22" s="453"/>
    </row>
    <row r="23" spans="2:92" x14ac:dyDescent="0.35">
      <c r="B23" s="41" t="s">
        <v>280</v>
      </c>
      <c r="D23" s="15">
        <v>8</v>
      </c>
      <c r="E23" s="18" t="s">
        <v>281</v>
      </c>
      <c r="F23" s="57">
        <v>64</v>
      </c>
      <c r="G23" s="57">
        <v>56</v>
      </c>
      <c r="H23" s="57">
        <v>68</v>
      </c>
      <c r="I23" s="57">
        <v>56</v>
      </c>
      <c r="J23" s="57">
        <v>56</v>
      </c>
      <c r="K23" s="57">
        <v>65</v>
      </c>
      <c r="L23" s="57">
        <v>57</v>
      </c>
      <c r="M23" s="57">
        <v>57</v>
      </c>
      <c r="N23" s="57">
        <v>65</v>
      </c>
      <c r="O23" s="57">
        <v>61</v>
      </c>
      <c r="P23" s="57">
        <v>63</v>
      </c>
      <c r="Q23" s="57">
        <v>65</v>
      </c>
      <c r="R23" s="57">
        <v>61</v>
      </c>
      <c r="S23" s="57">
        <v>60</v>
      </c>
      <c r="T23" s="57">
        <v>60</v>
      </c>
      <c r="U23" s="57">
        <v>60</v>
      </c>
      <c r="V23" s="57">
        <v>58</v>
      </c>
      <c r="W23" s="57">
        <v>59</v>
      </c>
      <c r="X23" s="57">
        <v>58</v>
      </c>
      <c r="Y23" s="57">
        <v>58</v>
      </c>
      <c r="Z23" s="57">
        <v>57</v>
      </c>
      <c r="AA23" s="57">
        <v>52</v>
      </c>
      <c r="AB23" s="57">
        <v>51</v>
      </c>
      <c r="AC23" s="57">
        <v>48</v>
      </c>
      <c r="AD23" s="17">
        <v>72.2</v>
      </c>
      <c r="AE23" s="106"/>
      <c r="AF23" s="105" cm="1">
        <f t="array" ref="AF23">[1]!dbsum(F23:H23)</f>
        <v>69.599999999999994</v>
      </c>
      <c r="AG23" s="106" cm="1">
        <f t="array" ref="AG23">[1]!dbsum(I23:K23)</f>
        <v>66</v>
      </c>
      <c r="AH23" s="106" cm="1">
        <f t="array" ref="AH23">[1]!dbsum(L23:N23)</f>
        <v>66.2</v>
      </c>
      <c r="AI23" s="106" cm="1">
        <f t="array" ref="AI23">[1]!dbsum(O23:Q23)</f>
        <v>68.099999999999994</v>
      </c>
      <c r="AJ23" s="106" cm="1">
        <f t="array" ref="AJ23">[1]!dbsum(R23:T23)</f>
        <v>65.099999999999994</v>
      </c>
      <c r="AK23" s="106" cm="1">
        <f t="array" ref="AK23">[1]!dbsum(U23:W23)</f>
        <v>63.8</v>
      </c>
      <c r="AL23" s="106" cm="1">
        <f t="array" ref="AL23">[1]!dbsum(X23:Z23)</f>
        <v>62.5</v>
      </c>
      <c r="AM23" s="107" cm="1">
        <f t="array" ref="AM23">[1]!dbsum(AA23:AC23)</f>
        <v>55.4</v>
      </c>
      <c r="AO23" s="28">
        <f t="shared" si="2"/>
        <v>8</v>
      </c>
      <c r="AP23" s="50" t="str">
        <f t="shared" si="3"/>
        <v>5m from roller shutter main open DAF 2</v>
      </c>
      <c r="AQ23" s="131">
        <f t="shared" ref="AQ23:AQ35" si="5">F23+AQ$11</f>
        <v>33.799999999999997</v>
      </c>
      <c r="AR23" s="117">
        <f t="shared" ref="AR23:AR35" si="6">G23+AR$11</f>
        <v>29.8</v>
      </c>
      <c r="AS23" s="117">
        <f t="shared" ref="AS23:AS35" si="7">H23+AS$11</f>
        <v>45.5</v>
      </c>
      <c r="AT23" s="117">
        <f t="shared" ref="AT23:AT35" si="8">I23+AT$11</f>
        <v>36.9</v>
      </c>
      <c r="AU23" s="117">
        <f t="shared" ref="AU23:AU35" si="9">J23+AU$11</f>
        <v>39.9</v>
      </c>
      <c r="AV23" s="117">
        <f t="shared" ref="AV23:AV35" si="10">K23+AV$11</f>
        <v>51.6</v>
      </c>
      <c r="AW23" s="117">
        <f t="shared" ref="AW23:AW35" si="11">L23+AW$11</f>
        <v>46.1</v>
      </c>
      <c r="AX23" s="117">
        <f t="shared" ref="AX23:AX35" si="12">M23+AX$11</f>
        <v>48.4</v>
      </c>
      <c r="AY23" s="117">
        <f t="shared" ref="AY23:AY35" si="13">N23+AY$11</f>
        <v>58.4</v>
      </c>
      <c r="AZ23" s="117">
        <f t="shared" ref="AZ23:AZ35" si="14">O23+AZ$11</f>
        <v>56.8</v>
      </c>
      <c r="BA23" s="117">
        <f t="shared" ref="BA23:BA35" si="15">P23+BA$11</f>
        <v>59.8</v>
      </c>
      <c r="BB23" s="117">
        <f t="shared" ref="BB23:BB35" si="16">Q23+BB$11</f>
        <v>63.1</v>
      </c>
      <c r="BC23" s="117">
        <f t="shared" ref="BC23:BC35" si="17">R23+BC$11</f>
        <v>60.2</v>
      </c>
      <c r="BD23" s="117">
        <f t="shared" ref="BD23:BD35" si="18">S23+BD$11</f>
        <v>60</v>
      </c>
      <c r="BE23" s="117">
        <f t="shared" ref="BE23:BE35" si="19">T23+BE$11</f>
        <v>60.6</v>
      </c>
      <c r="BF23" s="117">
        <f t="shared" ref="BF23:BF35" si="20">U23+BF$11</f>
        <v>61</v>
      </c>
      <c r="BG23" s="117">
        <f t="shared" ref="BG23:BG35" si="21">V23+BG$11</f>
        <v>59.2</v>
      </c>
      <c r="BH23" s="117">
        <f t="shared" ref="BH23:BH35" si="22">W23+BH$11</f>
        <v>60.3</v>
      </c>
      <c r="BI23" s="117">
        <f t="shared" ref="BI23:BI35" si="23">X23+BI$11</f>
        <v>59.2</v>
      </c>
      <c r="BJ23" s="117">
        <f t="shared" ref="BJ23:BJ35" si="24">Y23+BJ$11</f>
        <v>59</v>
      </c>
      <c r="BK23" s="117">
        <f t="shared" ref="BK23:BK35" si="25">Z23+BK$11</f>
        <v>57.5</v>
      </c>
      <c r="BL23" s="117">
        <f t="shared" ref="BL23:BL35" si="26">AA23+BL$11</f>
        <v>51.9</v>
      </c>
      <c r="BM23" s="117">
        <f t="shared" ref="BM23:BM35" si="27">AB23+BM$11</f>
        <v>49.9</v>
      </c>
      <c r="BN23" s="132">
        <f t="shared" ref="BN23:BN35" si="28">AC23+BN$11</f>
        <v>45.5</v>
      </c>
      <c r="BO23" s="118">
        <f>[1]!dbsum(AQ23:BN23)</f>
        <v>71.2</v>
      </c>
      <c r="BQ23" s="451"/>
      <c r="BR23" s="452"/>
      <c r="BS23" s="452"/>
      <c r="BT23" s="452"/>
      <c r="BU23" s="452"/>
      <c r="BV23" s="452"/>
      <c r="BW23" s="452"/>
      <c r="BX23" s="452"/>
      <c r="BY23" s="452"/>
      <c r="BZ23" s="452"/>
      <c r="CA23" s="452"/>
      <c r="CB23" s="452"/>
      <c r="CC23" s="452"/>
      <c r="CD23" s="452"/>
      <c r="CE23" s="452"/>
      <c r="CF23" s="452"/>
      <c r="CG23" s="452"/>
      <c r="CH23" s="452"/>
      <c r="CI23" s="452"/>
      <c r="CJ23" s="452"/>
      <c r="CK23" s="452"/>
      <c r="CL23" s="452"/>
      <c r="CM23" s="452"/>
      <c r="CN23" s="453"/>
    </row>
    <row r="24" spans="2:92" x14ac:dyDescent="0.35">
      <c r="B24" s="41" t="s">
        <v>282</v>
      </c>
      <c r="D24" s="15">
        <v>9</v>
      </c>
      <c r="E24" s="18" t="s">
        <v>283</v>
      </c>
      <c r="F24" s="57">
        <v>70</v>
      </c>
      <c r="G24" s="57">
        <v>68</v>
      </c>
      <c r="H24" s="57">
        <v>68</v>
      </c>
      <c r="I24" s="57">
        <v>57</v>
      </c>
      <c r="J24" s="57">
        <v>60</v>
      </c>
      <c r="K24" s="57">
        <v>63</v>
      </c>
      <c r="L24" s="57">
        <v>58</v>
      </c>
      <c r="M24" s="57">
        <v>61</v>
      </c>
      <c r="N24" s="57">
        <v>79</v>
      </c>
      <c r="O24" s="57">
        <v>78</v>
      </c>
      <c r="P24" s="57">
        <v>63</v>
      </c>
      <c r="Q24" s="57">
        <v>62</v>
      </c>
      <c r="R24" s="57">
        <v>55</v>
      </c>
      <c r="S24" s="57">
        <v>57</v>
      </c>
      <c r="T24" s="57">
        <v>48</v>
      </c>
      <c r="U24" s="57">
        <v>49</v>
      </c>
      <c r="V24" s="57">
        <v>43</v>
      </c>
      <c r="W24" s="57">
        <v>44</v>
      </c>
      <c r="X24" s="57">
        <v>44</v>
      </c>
      <c r="Y24" s="57">
        <v>37</v>
      </c>
      <c r="Z24" s="57">
        <v>34</v>
      </c>
      <c r="AA24" s="57">
        <v>28</v>
      </c>
      <c r="AB24" s="57">
        <v>26</v>
      </c>
      <c r="AC24" s="57">
        <v>22</v>
      </c>
      <c r="AD24" s="17">
        <v>76.599999999999994</v>
      </c>
      <c r="AE24" s="106"/>
      <c r="AF24" s="105" cm="1">
        <f t="array" ref="AF24">[1]!dbsum(F24:H24)</f>
        <v>73.5</v>
      </c>
      <c r="AG24" s="106" cm="1">
        <f t="array" ref="AG24">[1]!dbsum(I24:K24)</f>
        <v>65.400000000000006</v>
      </c>
      <c r="AH24" s="106" cm="1">
        <f t="array" ref="AH24">[1]!dbsum(L24:N24)</f>
        <v>79.099999999999994</v>
      </c>
      <c r="AI24" s="106" cm="1">
        <f t="array" ref="AI24">[1]!dbsum(O24:Q24)</f>
        <v>78.2</v>
      </c>
      <c r="AJ24" s="106" cm="1">
        <f t="array" ref="AJ24">[1]!dbsum(R24:T24)</f>
        <v>59.4</v>
      </c>
      <c r="AK24" s="106" cm="1">
        <f t="array" ref="AK24">[1]!dbsum(U24:W24)</f>
        <v>51</v>
      </c>
      <c r="AL24" s="106" cm="1">
        <f t="array" ref="AL24">[1]!dbsum(X24:Z24)</f>
        <v>45.1</v>
      </c>
      <c r="AM24" s="107" cm="1">
        <f t="array" ref="AM24">[1]!dbsum(AA24:AC24)</f>
        <v>30.7</v>
      </c>
      <c r="AO24" s="28">
        <f t="shared" si="2"/>
        <v>9</v>
      </c>
      <c r="AP24" s="50" t="str">
        <f t="shared" si="3"/>
        <v>1m from open pipe</v>
      </c>
      <c r="AQ24" s="131">
        <f t="shared" si="5"/>
        <v>39.799999999999997</v>
      </c>
      <c r="AR24" s="117">
        <f t="shared" si="6"/>
        <v>41.8</v>
      </c>
      <c r="AS24" s="117">
        <f t="shared" si="7"/>
        <v>45.5</v>
      </c>
      <c r="AT24" s="117">
        <f t="shared" si="8"/>
        <v>37.9</v>
      </c>
      <c r="AU24" s="117">
        <f t="shared" si="9"/>
        <v>43.9</v>
      </c>
      <c r="AV24" s="117">
        <f t="shared" si="10"/>
        <v>49.6</v>
      </c>
      <c r="AW24" s="117">
        <f t="shared" si="11"/>
        <v>47.1</v>
      </c>
      <c r="AX24" s="117">
        <f t="shared" si="12"/>
        <v>52.4</v>
      </c>
      <c r="AY24" s="117">
        <f t="shared" si="13"/>
        <v>72.400000000000006</v>
      </c>
      <c r="AZ24" s="117">
        <f t="shared" si="14"/>
        <v>73.8</v>
      </c>
      <c r="BA24" s="117">
        <f t="shared" si="15"/>
        <v>59.8</v>
      </c>
      <c r="BB24" s="117">
        <f t="shared" si="16"/>
        <v>60.1</v>
      </c>
      <c r="BC24" s="117">
        <f t="shared" si="17"/>
        <v>54.2</v>
      </c>
      <c r="BD24" s="117">
        <f t="shared" si="18"/>
        <v>57</v>
      </c>
      <c r="BE24" s="117">
        <f t="shared" si="19"/>
        <v>48.6</v>
      </c>
      <c r="BF24" s="117">
        <f t="shared" si="20"/>
        <v>50</v>
      </c>
      <c r="BG24" s="117">
        <f t="shared" si="21"/>
        <v>44.2</v>
      </c>
      <c r="BH24" s="117">
        <f t="shared" si="22"/>
        <v>45.3</v>
      </c>
      <c r="BI24" s="117">
        <f t="shared" si="23"/>
        <v>45.2</v>
      </c>
      <c r="BJ24" s="117">
        <f t="shared" si="24"/>
        <v>38</v>
      </c>
      <c r="BK24" s="117">
        <f t="shared" si="25"/>
        <v>34.5</v>
      </c>
      <c r="BL24" s="117">
        <f t="shared" si="26"/>
        <v>27.9</v>
      </c>
      <c r="BM24" s="117">
        <f t="shared" si="27"/>
        <v>24.9</v>
      </c>
      <c r="BN24" s="132">
        <f t="shared" si="28"/>
        <v>19.5</v>
      </c>
      <c r="BO24" s="118">
        <f>[1]!dbsum(AQ24:BN24)</f>
        <v>76.5</v>
      </c>
      <c r="BQ24" s="451"/>
      <c r="BR24" s="452"/>
      <c r="BS24" s="452"/>
      <c r="BT24" s="452"/>
      <c r="BU24" s="452"/>
      <c r="BV24" s="452"/>
      <c r="BW24" s="452"/>
      <c r="BX24" s="452"/>
      <c r="BY24" s="452"/>
      <c r="BZ24" s="452"/>
      <c r="CA24" s="452"/>
      <c r="CB24" s="452"/>
      <c r="CC24" s="452"/>
      <c r="CD24" s="452"/>
      <c r="CE24" s="452"/>
      <c r="CF24" s="452"/>
      <c r="CG24" s="452"/>
      <c r="CH24" s="452"/>
      <c r="CI24" s="452"/>
      <c r="CJ24" s="452"/>
      <c r="CK24" s="452"/>
      <c r="CL24" s="452"/>
      <c r="CM24" s="452"/>
      <c r="CN24" s="453"/>
    </row>
    <row r="25" spans="2:92" x14ac:dyDescent="0.35">
      <c r="B25" s="41" t="s">
        <v>284</v>
      </c>
      <c r="D25" s="15">
        <v>10</v>
      </c>
      <c r="E25" s="18" t="s">
        <v>275</v>
      </c>
      <c r="F25" s="57">
        <v>67</v>
      </c>
      <c r="G25" s="57">
        <v>68</v>
      </c>
      <c r="H25" s="57">
        <v>63</v>
      </c>
      <c r="I25" s="57">
        <v>54</v>
      </c>
      <c r="J25" s="57">
        <v>57</v>
      </c>
      <c r="K25" s="57">
        <v>54</v>
      </c>
      <c r="L25" s="57">
        <v>53</v>
      </c>
      <c r="M25" s="57">
        <v>54</v>
      </c>
      <c r="N25" s="57">
        <v>58</v>
      </c>
      <c r="O25" s="57">
        <v>60</v>
      </c>
      <c r="P25" s="57">
        <v>55</v>
      </c>
      <c r="Q25" s="57">
        <v>51</v>
      </c>
      <c r="R25" s="57">
        <v>45</v>
      </c>
      <c r="S25" s="57">
        <v>42</v>
      </c>
      <c r="T25" s="57">
        <v>41</v>
      </c>
      <c r="U25" s="57">
        <v>43</v>
      </c>
      <c r="V25" s="57">
        <v>38</v>
      </c>
      <c r="W25" s="57">
        <v>38</v>
      </c>
      <c r="X25" s="57">
        <v>37</v>
      </c>
      <c r="Y25" s="57">
        <v>36</v>
      </c>
      <c r="Z25" s="57">
        <v>33</v>
      </c>
      <c r="AA25" s="57">
        <v>29</v>
      </c>
      <c r="AB25" s="57">
        <v>27</v>
      </c>
      <c r="AC25" s="57">
        <v>24</v>
      </c>
      <c r="AD25" s="17">
        <v>60.6</v>
      </c>
      <c r="AE25" s="106"/>
      <c r="AF25" s="105" cm="1">
        <f t="array" ref="AF25">[1]!dbsum(F25:H25)</f>
        <v>71.2</v>
      </c>
      <c r="AG25" s="106" cm="1">
        <f t="array" ref="AG25">[1]!dbsum(I25:K25)</f>
        <v>60</v>
      </c>
      <c r="AH25" s="106" cm="1">
        <f t="array" ref="AH25">[1]!dbsum(L25:N25)</f>
        <v>60.3</v>
      </c>
      <c r="AI25" s="106" cm="1">
        <f t="array" ref="AI25">[1]!dbsum(O25:Q25)</f>
        <v>61.6</v>
      </c>
      <c r="AJ25" s="106" cm="1">
        <f t="array" ref="AJ25">[1]!dbsum(R25:T25)</f>
        <v>47.8</v>
      </c>
      <c r="AK25" s="106" cm="1">
        <f t="array" ref="AK25">[1]!dbsum(U25:W25)</f>
        <v>45.1</v>
      </c>
      <c r="AL25" s="106" cm="1">
        <f t="array" ref="AL25">[1]!dbsum(X25:Z25)</f>
        <v>40.4</v>
      </c>
      <c r="AM25" s="107" cm="1">
        <f t="array" ref="AM25">[1]!dbsum(AA25:AC25)</f>
        <v>31.9</v>
      </c>
      <c r="AO25" s="28">
        <f t="shared" si="2"/>
        <v>10</v>
      </c>
      <c r="AP25" s="50" t="str">
        <f t="shared" si="3"/>
        <v>At site boundary</v>
      </c>
      <c r="AQ25" s="131">
        <f t="shared" si="5"/>
        <v>36.799999999999997</v>
      </c>
      <c r="AR25" s="117">
        <f t="shared" si="6"/>
        <v>41.8</v>
      </c>
      <c r="AS25" s="117">
        <f t="shared" si="7"/>
        <v>40.5</v>
      </c>
      <c r="AT25" s="117">
        <f t="shared" si="8"/>
        <v>34.9</v>
      </c>
      <c r="AU25" s="117">
        <f t="shared" si="9"/>
        <v>40.9</v>
      </c>
      <c r="AV25" s="117">
        <f t="shared" si="10"/>
        <v>40.6</v>
      </c>
      <c r="AW25" s="117">
        <f t="shared" si="11"/>
        <v>42.1</v>
      </c>
      <c r="AX25" s="117">
        <f t="shared" si="12"/>
        <v>45.4</v>
      </c>
      <c r="AY25" s="117">
        <f t="shared" si="13"/>
        <v>51.4</v>
      </c>
      <c r="AZ25" s="117">
        <f t="shared" si="14"/>
        <v>55.8</v>
      </c>
      <c r="BA25" s="117">
        <f t="shared" si="15"/>
        <v>51.8</v>
      </c>
      <c r="BB25" s="117">
        <f t="shared" si="16"/>
        <v>49.1</v>
      </c>
      <c r="BC25" s="117">
        <f t="shared" si="17"/>
        <v>44.2</v>
      </c>
      <c r="BD25" s="117">
        <f t="shared" si="18"/>
        <v>42</v>
      </c>
      <c r="BE25" s="117">
        <f t="shared" si="19"/>
        <v>41.6</v>
      </c>
      <c r="BF25" s="117">
        <f t="shared" si="20"/>
        <v>44</v>
      </c>
      <c r="BG25" s="117">
        <f t="shared" si="21"/>
        <v>39.200000000000003</v>
      </c>
      <c r="BH25" s="117">
        <f t="shared" si="22"/>
        <v>39.299999999999997</v>
      </c>
      <c r="BI25" s="117">
        <f t="shared" si="23"/>
        <v>38.200000000000003</v>
      </c>
      <c r="BJ25" s="117">
        <f t="shared" si="24"/>
        <v>37</v>
      </c>
      <c r="BK25" s="117">
        <f t="shared" si="25"/>
        <v>33.5</v>
      </c>
      <c r="BL25" s="117">
        <f t="shared" si="26"/>
        <v>28.9</v>
      </c>
      <c r="BM25" s="117">
        <f t="shared" si="27"/>
        <v>25.9</v>
      </c>
      <c r="BN25" s="132">
        <f t="shared" si="28"/>
        <v>21.5</v>
      </c>
      <c r="BO25" s="118">
        <f>[1]!dbsum(AQ25:BN25)</f>
        <v>59.9</v>
      </c>
      <c r="BQ25" s="451"/>
      <c r="BR25" s="452"/>
      <c r="BS25" s="452"/>
      <c r="BT25" s="452"/>
      <c r="BU25" s="452"/>
      <c r="BV25" s="452"/>
      <c r="BW25" s="452"/>
      <c r="BX25" s="452"/>
      <c r="BY25" s="452"/>
      <c r="BZ25" s="452"/>
      <c r="CA25" s="452"/>
      <c r="CB25" s="452"/>
      <c r="CC25" s="452"/>
      <c r="CD25" s="452"/>
      <c r="CE25" s="452"/>
      <c r="CF25" s="452"/>
      <c r="CG25" s="452"/>
      <c r="CH25" s="452"/>
      <c r="CI25" s="452"/>
      <c r="CJ25" s="452"/>
      <c r="CK25" s="452"/>
      <c r="CL25" s="452"/>
      <c r="CM25" s="452"/>
      <c r="CN25" s="453"/>
    </row>
    <row r="26" spans="2:92" x14ac:dyDescent="0.35">
      <c r="B26" s="41" t="s">
        <v>285</v>
      </c>
      <c r="D26" s="15">
        <v>11</v>
      </c>
      <c r="E26" s="18" t="s">
        <v>286</v>
      </c>
      <c r="F26" s="57">
        <v>66</v>
      </c>
      <c r="G26" s="57">
        <v>64</v>
      </c>
      <c r="H26" s="57">
        <v>65</v>
      </c>
      <c r="I26" s="57">
        <v>68</v>
      </c>
      <c r="J26" s="57">
        <v>70</v>
      </c>
      <c r="K26" s="57">
        <v>71</v>
      </c>
      <c r="L26" s="57">
        <v>74</v>
      </c>
      <c r="M26" s="57">
        <v>74</v>
      </c>
      <c r="N26" s="57">
        <v>71</v>
      </c>
      <c r="O26" s="57">
        <v>63</v>
      </c>
      <c r="P26" s="57">
        <v>64</v>
      </c>
      <c r="Q26" s="57">
        <v>67</v>
      </c>
      <c r="R26" s="57">
        <v>64</v>
      </c>
      <c r="S26" s="57">
        <v>65</v>
      </c>
      <c r="T26" s="57">
        <v>63</v>
      </c>
      <c r="U26" s="57">
        <v>65</v>
      </c>
      <c r="V26" s="57">
        <v>62</v>
      </c>
      <c r="W26" s="57">
        <v>63</v>
      </c>
      <c r="X26" s="57">
        <v>62</v>
      </c>
      <c r="Y26" s="57">
        <v>60</v>
      </c>
      <c r="Z26" s="57">
        <v>60</v>
      </c>
      <c r="AA26" s="57">
        <v>54</v>
      </c>
      <c r="AB26" s="57">
        <v>53</v>
      </c>
      <c r="AC26" s="57">
        <v>51</v>
      </c>
      <c r="AD26" s="17">
        <v>76.599999999999994</v>
      </c>
      <c r="AE26" s="106"/>
      <c r="AF26" s="105" cm="1">
        <f t="array" ref="AF26">[1]!dbsum(F26:H26)</f>
        <v>69.8</v>
      </c>
      <c r="AG26" s="106" cm="1">
        <f t="array" ref="AG26">[1]!dbsum(I26:K26)</f>
        <v>74.599999999999994</v>
      </c>
      <c r="AH26" s="106" cm="1">
        <f t="array" ref="AH26">[1]!dbsum(L26:N26)</f>
        <v>78</v>
      </c>
      <c r="AI26" s="106" cm="1">
        <f t="array" ref="AI26">[1]!dbsum(O26:Q26)</f>
        <v>69.8</v>
      </c>
      <c r="AJ26" s="106" cm="1">
        <f t="array" ref="AJ26">[1]!dbsum(R26:T26)</f>
        <v>68.8</v>
      </c>
      <c r="AK26" s="106" cm="1">
        <f t="array" ref="AK26">[1]!dbsum(U26:W26)</f>
        <v>68.3</v>
      </c>
      <c r="AL26" s="106" cm="1">
        <f t="array" ref="AL26">[1]!dbsum(X26:Z26)</f>
        <v>65.5</v>
      </c>
      <c r="AM26" s="107" cm="1">
        <f t="array" ref="AM26">[1]!dbsum(AA26:AC26)</f>
        <v>57.6</v>
      </c>
      <c r="AO26" s="28">
        <f t="shared" si="2"/>
        <v>11</v>
      </c>
      <c r="AP26" s="50" t="str">
        <f t="shared" si="3"/>
        <v>1m from AT1a aerator/blower</v>
      </c>
      <c r="AQ26" s="131">
        <f t="shared" si="5"/>
        <v>35.799999999999997</v>
      </c>
      <c r="AR26" s="117">
        <f t="shared" si="6"/>
        <v>37.799999999999997</v>
      </c>
      <c r="AS26" s="117">
        <f t="shared" si="7"/>
        <v>42.5</v>
      </c>
      <c r="AT26" s="117">
        <f t="shared" si="8"/>
        <v>48.9</v>
      </c>
      <c r="AU26" s="117">
        <f t="shared" si="9"/>
        <v>53.9</v>
      </c>
      <c r="AV26" s="117">
        <f t="shared" si="10"/>
        <v>57.6</v>
      </c>
      <c r="AW26" s="117">
        <f t="shared" si="11"/>
        <v>63.1</v>
      </c>
      <c r="AX26" s="117">
        <f t="shared" si="12"/>
        <v>65.400000000000006</v>
      </c>
      <c r="AY26" s="117">
        <f t="shared" si="13"/>
        <v>64.400000000000006</v>
      </c>
      <c r="AZ26" s="117">
        <f t="shared" si="14"/>
        <v>58.8</v>
      </c>
      <c r="BA26" s="117">
        <f t="shared" si="15"/>
        <v>60.8</v>
      </c>
      <c r="BB26" s="117">
        <f t="shared" si="16"/>
        <v>65.099999999999994</v>
      </c>
      <c r="BC26" s="117">
        <f t="shared" si="17"/>
        <v>63.2</v>
      </c>
      <c r="BD26" s="117">
        <f t="shared" si="18"/>
        <v>65</v>
      </c>
      <c r="BE26" s="117">
        <f t="shared" si="19"/>
        <v>63.6</v>
      </c>
      <c r="BF26" s="117">
        <f t="shared" si="20"/>
        <v>66</v>
      </c>
      <c r="BG26" s="117">
        <f t="shared" si="21"/>
        <v>63.2</v>
      </c>
      <c r="BH26" s="117">
        <f t="shared" si="22"/>
        <v>64.3</v>
      </c>
      <c r="BI26" s="117">
        <f t="shared" si="23"/>
        <v>63.2</v>
      </c>
      <c r="BJ26" s="117">
        <f t="shared" si="24"/>
        <v>61</v>
      </c>
      <c r="BK26" s="117">
        <f t="shared" si="25"/>
        <v>60.5</v>
      </c>
      <c r="BL26" s="117">
        <f t="shared" si="26"/>
        <v>53.9</v>
      </c>
      <c r="BM26" s="117">
        <f t="shared" si="27"/>
        <v>51.9</v>
      </c>
      <c r="BN26" s="132">
        <f t="shared" si="28"/>
        <v>48.5</v>
      </c>
      <c r="BO26" s="118">
        <f>[1]!dbsum(AQ26:BN26)</f>
        <v>75.5</v>
      </c>
      <c r="BQ26" s="451"/>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3"/>
    </row>
    <row r="27" spans="2:92" x14ac:dyDescent="0.35">
      <c r="B27" s="41" t="s">
        <v>287</v>
      </c>
      <c r="D27" s="15">
        <v>12</v>
      </c>
      <c r="E27" s="18" t="s">
        <v>288</v>
      </c>
      <c r="F27" s="57">
        <v>62</v>
      </c>
      <c r="G27" s="57">
        <v>61</v>
      </c>
      <c r="H27" s="57">
        <v>64</v>
      </c>
      <c r="I27" s="57">
        <v>64</v>
      </c>
      <c r="J27" s="57">
        <v>63</v>
      </c>
      <c r="K27" s="57">
        <v>63</v>
      </c>
      <c r="L27" s="57">
        <v>62</v>
      </c>
      <c r="M27" s="57">
        <v>62</v>
      </c>
      <c r="N27" s="57">
        <v>61</v>
      </c>
      <c r="O27" s="57">
        <v>59</v>
      </c>
      <c r="P27" s="57">
        <v>59</v>
      </c>
      <c r="Q27" s="57">
        <v>59</v>
      </c>
      <c r="R27" s="57">
        <v>57</v>
      </c>
      <c r="S27" s="57">
        <v>57</v>
      </c>
      <c r="T27" s="57">
        <v>52</v>
      </c>
      <c r="U27" s="57">
        <v>52</v>
      </c>
      <c r="V27" s="57">
        <v>51</v>
      </c>
      <c r="W27" s="57">
        <v>52</v>
      </c>
      <c r="X27" s="57">
        <v>50</v>
      </c>
      <c r="Y27" s="57">
        <v>48</v>
      </c>
      <c r="Z27" s="57">
        <v>47</v>
      </c>
      <c r="AA27" s="57">
        <v>45</v>
      </c>
      <c r="AB27" s="57">
        <v>44</v>
      </c>
      <c r="AC27" s="57">
        <v>43</v>
      </c>
      <c r="AD27" s="17">
        <v>67.2</v>
      </c>
      <c r="AE27" s="106"/>
      <c r="AF27" s="105" cm="1">
        <f t="array" ref="AF27">[1]!dbsum(F27:H27)</f>
        <v>67.3</v>
      </c>
      <c r="AG27" s="106" cm="1">
        <f t="array" ref="AG27">[1]!dbsum(I27:K27)</f>
        <v>68.099999999999994</v>
      </c>
      <c r="AH27" s="106" cm="1">
        <f t="array" ref="AH27">[1]!dbsum(L27:N27)</f>
        <v>66.5</v>
      </c>
      <c r="AI27" s="106" cm="1">
        <f t="array" ref="AI27">[1]!dbsum(O27:Q27)</f>
        <v>63.8</v>
      </c>
      <c r="AJ27" s="106" cm="1">
        <f t="array" ref="AJ27">[1]!dbsum(R27:T27)</f>
        <v>60.6</v>
      </c>
      <c r="AK27" s="106" cm="1">
        <f t="array" ref="AK27">[1]!dbsum(U27:W27)</f>
        <v>56.5</v>
      </c>
      <c r="AL27" s="106" cm="1">
        <f t="array" ref="AL27">[1]!dbsum(X27:Z27)</f>
        <v>53.3</v>
      </c>
      <c r="AM27" s="107" cm="1">
        <f t="array" ref="AM27">[1]!dbsum(AA27:AC27)</f>
        <v>48.8</v>
      </c>
      <c r="AO27" s="28">
        <f t="shared" si="2"/>
        <v>12</v>
      </c>
      <c r="AP27" s="50" t="str">
        <f t="shared" si="3"/>
        <v>1m from AT1a aerator (blower not operating)</v>
      </c>
      <c r="AQ27" s="131">
        <f t="shared" si="5"/>
        <v>31.8</v>
      </c>
      <c r="AR27" s="117">
        <f t="shared" si="6"/>
        <v>34.799999999999997</v>
      </c>
      <c r="AS27" s="117">
        <f t="shared" si="7"/>
        <v>41.5</v>
      </c>
      <c r="AT27" s="117">
        <f t="shared" si="8"/>
        <v>44.9</v>
      </c>
      <c r="AU27" s="117">
        <f t="shared" si="9"/>
        <v>46.9</v>
      </c>
      <c r="AV27" s="117">
        <f t="shared" si="10"/>
        <v>49.6</v>
      </c>
      <c r="AW27" s="117">
        <f t="shared" si="11"/>
        <v>51.1</v>
      </c>
      <c r="AX27" s="117">
        <f t="shared" si="12"/>
        <v>53.4</v>
      </c>
      <c r="AY27" s="117">
        <f t="shared" si="13"/>
        <v>54.4</v>
      </c>
      <c r="AZ27" s="117">
        <f t="shared" si="14"/>
        <v>54.8</v>
      </c>
      <c r="BA27" s="117">
        <f t="shared" si="15"/>
        <v>55.8</v>
      </c>
      <c r="BB27" s="117">
        <f t="shared" si="16"/>
        <v>57.1</v>
      </c>
      <c r="BC27" s="117">
        <f t="shared" si="17"/>
        <v>56.2</v>
      </c>
      <c r="BD27" s="117">
        <f t="shared" si="18"/>
        <v>57</v>
      </c>
      <c r="BE27" s="117">
        <f t="shared" si="19"/>
        <v>52.6</v>
      </c>
      <c r="BF27" s="117">
        <f t="shared" si="20"/>
        <v>53</v>
      </c>
      <c r="BG27" s="117">
        <f t="shared" si="21"/>
        <v>52.2</v>
      </c>
      <c r="BH27" s="117">
        <f t="shared" si="22"/>
        <v>53.3</v>
      </c>
      <c r="BI27" s="117">
        <f t="shared" si="23"/>
        <v>51.2</v>
      </c>
      <c r="BJ27" s="117">
        <f t="shared" si="24"/>
        <v>49</v>
      </c>
      <c r="BK27" s="117">
        <f t="shared" si="25"/>
        <v>47.5</v>
      </c>
      <c r="BL27" s="117">
        <f t="shared" si="26"/>
        <v>44.9</v>
      </c>
      <c r="BM27" s="117">
        <f t="shared" si="27"/>
        <v>42.9</v>
      </c>
      <c r="BN27" s="132">
        <f t="shared" si="28"/>
        <v>40.5</v>
      </c>
      <c r="BO27" s="118">
        <f>[1]!dbsum(AQ27:BN27)</f>
        <v>66</v>
      </c>
      <c r="BQ27" s="451"/>
      <c r="BR27" s="452"/>
      <c r="BS27" s="452"/>
      <c r="BT27" s="452"/>
      <c r="BU27" s="452"/>
      <c r="BV27" s="452"/>
      <c r="BW27" s="452"/>
      <c r="BX27" s="452"/>
      <c r="BY27" s="452"/>
      <c r="BZ27" s="452"/>
      <c r="CA27" s="452"/>
      <c r="CB27" s="452"/>
      <c r="CC27" s="452"/>
      <c r="CD27" s="452"/>
      <c r="CE27" s="452"/>
      <c r="CF27" s="452"/>
      <c r="CG27" s="452"/>
      <c r="CH27" s="452"/>
      <c r="CI27" s="452"/>
      <c r="CJ27" s="452"/>
      <c r="CK27" s="452"/>
      <c r="CL27" s="452"/>
      <c r="CM27" s="452"/>
      <c r="CN27" s="453"/>
    </row>
    <row r="28" spans="2:92" x14ac:dyDescent="0.35">
      <c r="B28" s="41" t="s">
        <v>289</v>
      </c>
      <c r="D28" s="15">
        <v>13</v>
      </c>
      <c r="E28" s="18" t="s">
        <v>290</v>
      </c>
      <c r="F28" s="57">
        <v>65</v>
      </c>
      <c r="G28" s="57">
        <v>66</v>
      </c>
      <c r="H28" s="57">
        <v>67</v>
      </c>
      <c r="I28" s="57">
        <v>68</v>
      </c>
      <c r="J28" s="57">
        <v>69</v>
      </c>
      <c r="K28" s="57">
        <v>70</v>
      </c>
      <c r="L28" s="57">
        <v>72</v>
      </c>
      <c r="M28" s="57">
        <v>77</v>
      </c>
      <c r="N28" s="57">
        <v>75</v>
      </c>
      <c r="O28" s="57">
        <v>63</v>
      </c>
      <c r="P28" s="57">
        <v>64</v>
      </c>
      <c r="Q28" s="57">
        <v>69</v>
      </c>
      <c r="R28" s="57">
        <v>69</v>
      </c>
      <c r="S28" s="57">
        <v>66</v>
      </c>
      <c r="T28" s="57">
        <v>65</v>
      </c>
      <c r="U28" s="57">
        <v>66</v>
      </c>
      <c r="V28" s="57">
        <v>65</v>
      </c>
      <c r="W28" s="57">
        <v>65</v>
      </c>
      <c r="X28" s="57">
        <v>63</v>
      </c>
      <c r="Y28" s="57">
        <v>61</v>
      </c>
      <c r="Z28" s="57">
        <v>60</v>
      </c>
      <c r="AA28" s="57">
        <v>55</v>
      </c>
      <c r="AB28" s="57">
        <v>56</v>
      </c>
      <c r="AC28" s="57">
        <v>53</v>
      </c>
      <c r="AD28" s="17">
        <v>78</v>
      </c>
      <c r="AE28" s="106"/>
      <c r="AF28" s="105" cm="1">
        <f t="array" ref="AF28">[1]!dbsum(F28:H28)</f>
        <v>70.8</v>
      </c>
      <c r="AG28" s="106" cm="1">
        <f t="array" ref="AG28">[1]!dbsum(I28:K28)</f>
        <v>73.8</v>
      </c>
      <c r="AH28" s="106" cm="1">
        <f t="array" ref="AH28">[1]!dbsum(L28:N28)</f>
        <v>79.900000000000006</v>
      </c>
      <c r="AI28" s="106" cm="1">
        <f t="array" ref="AI28">[1]!dbsum(O28:Q28)</f>
        <v>71</v>
      </c>
      <c r="AJ28" s="106" cm="1">
        <f t="array" ref="AJ28">[1]!dbsum(R28:T28)</f>
        <v>71.8</v>
      </c>
      <c r="AK28" s="106" cm="1">
        <f t="array" ref="AK28">[1]!dbsum(U28:W28)</f>
        <v>70.099999999999994</v>
      </c>
      <c r="AL28" s="106" cm="1">
        <f t="array" ref="AL28">[1]!dbsum(X28:Z28)</f>
        <v>66.3</v>
      </c>
      <c r="AM28" s="107" cm="1">
        <f t="array" ref="AM28">[1]!dbsum(AA28:AC28)</f>
        <v>59.6</v>
      </c>
      <c r="AO28" s="28">
        <f t="shared" si="2"/>
        <v>13</v>
      </c>
      <c r="AP28" s="50" t="str">
        <f t="shared" si="3"/>
        <v>1m from AT1b aerator/blower</v>
      </c>
      <c r="AQ28" s="131">
        <f t="shared" si="5"/>
        <v>34.799999999999997</v>
      </c>
      <c r="AR28" s="117">
        <f t="shared" si="6"/>
        <v>39.799999999999997</v>
      </c>
      <c r="AS28" s="117">
        <f t="shared" si="7"/>
        <v>44.5</v>
      </c>
      <c r="AT28" s="117">
        <f t="shared" si="8"/>
        <v>48.9</v>
      </c>
      <c r="AU28" s="117">
        <f t="shared" si="9"/>
        <v>52.9</v>
      </c>
      <c r="AV28" s="117">
        <f t="shared" si="10"/>
        <v>56.6</v>
      </c>
      <c r="AW28" s="117">
        <f t="shared" si="11"/>
        <v>61.1</v>
      </c>
      <c r="AX28" s="117">
        <f t="shared" si="12"/>
        <v>68.400000000000006</v>
      </c>
      <c r="AY28" s="117">
        <f t="shared" si="13"/>
        <v>68.400000000000006</v>
      </c>
      <c r="AZ28" s="117">
        <f t="shared" si="14"/>
        <v>58.8</v>
      </c>
      <c r="BA28" s="117">
        <f t="shared" si="15"/>
        <v>60.8</v>
      </c>
      <c r="BB28" s="117">
        <f t="shared" si="16"/>
        <v>67.099999999999994</v>
      </c>
      <c r="BC28" s="117">
        <f t="shared" si="17"/>
        <v>68.2</v>
      </c>
      <c r="BD28" s="117">
        <f t="shared" si="18"/>
        <v>66</v>
      </c>
      <c r="BE28" s="117">
        <f t="shared" si="19"/>
        <v>65.599999999999994</v>
      </c>
      <c r="BF28" s="117">
        <f t="shared" si="20"/>
        <v>67</v>
      </c>
      <c r="BG28" s="117">
        <f t="shared" si="21"/>
        <v>66.2</v>
      </c>
      <c r="BH28" s="117">
        <f t="shared" si="22"/>
        <v>66.3</v>
      </c>
      <c r="BI28" s="117">
        <f t="shared" si="23"/>
        <v>64.2</v>
      </c>
      <c r="BJ28" s="117">
        <f t="shared" si="24"/>
        <v>62</v>
      </c>
      <c r="BK28" s="117">
        <f t="shared" si="25"/>
        <v>60.5</v>
      </c>
      <c r="BL28" s="117">
        <f t="shared" si="26"/>
        <v>54.9</v>
      </c>
      <c r="BM28" s="117">
        <f t="shared" si="27"/>
        <v>54.9</v>
      </c>
      <c r="BN28" s="132">
        <f t="shared" si="28"/>
        <v>50.5</v>
      </c>
      <c r="BO28" s="118">
        <f>[1]!dbsum(AQ28:BN28)</f>
        <v>77.5</v>
      </c>
      <c r="BQ28" s="451"/>
      <c r="BR28" s="452"/>
      <c r="BS28" s="452"/>
      <c r="BT28" s="452"/>
      <c r="BU28" s="452"/>
      <c r="BV28" s="452"/>
      <c r="BW28" s="452"/>
      <c r="BX28" s="452"/>
      <c r="BY28" s="452"/>
      <c r="BZ28" s="452"/>
      <c r="CA28" s="452"/>
      <c r="CB28" s="452"/>
      <c r="CC28" s="452"/>
      <c r="CD28" s="452"/>
      <c r="CE28" s="452"/>
      <c r="CF28" s="452"/>
      <c r="CG28" s="452"/>
      <c r="CH28" s="452"/>
      <c r="CI28" s="452"/>
      <c r="CJ28" s="452"/>
      <c r="CK28" s="452"/>
      <c r="CL28" s="452"/>
      <c r="CM28" s="452"/>
      <c r="CN28" s="453"/>
    </row>
    <row r="29" spans="2:92" x14ac:dyDescent="0.35">
      <c r="B29" s="41" t="s">
        <v>291</v>
      </c>
      <c r="D29" s="15">
        <v>14</v>
      </c>
      <c r="E29" s="18" t="s">
        <v>292</v>
      </c>
      <c r="F29" s="57">
        <v>50</v>
      </c>
      <c r="G29" s="57">
        <v>47</v>
      </c>
      <c r="H29" s="57">
        <v>54</v>
      </c>
      <c r="I29" s="57">
        <v>53</v>
      </c>
      <c r="J29" s="57">
        <v>48</v>
      </c>
      <c r="K29" s="57">
        <v>47</v>
      </c>
      <c r="L29" s="57">
        <v>46</v>
      </c>
      <c r="M29" s="57">
        <v>43</v>
      </c>
      <c r="N29" s="57">
        <v>43</v>
      </c>
      <c r="O29" s="57">
        <v>44</v>
      </c>
      <c r="P29" s="57">
        <v>43</v>
      </c>
      <c r="Q29" s="57">
        <v>45</v>
      </c>
      <c r="R29" s="57">
        <v>46</v>
      </c>
      <c r="S29" s="57">
        <v>49</v>
      </c>
      <c r="T29" s="57">
        <v>46</v>
      </c>
      <c r="U29" s="57">
        <v>44</v>
      </c>
      <c r="V29" s="57">
        <v>41</v>
      </c>
      <c r="W29" s="57">
        <v>37</v>
      </c>
      <c r="X29" s="57">
        <v>34</v>
      </c>
      <c r="Y29" s="57">
        <v>31</v>
      </c>
      <c r="Z29" s="57">
        <v>26</v>
      </c>
      <c r="AA29" s="57">
        <v>21</v>
      </c>
      <c r="AB29" s="57">
        <v>20</v>
      </c>
      <c r="AC29" s="57">
        <v>20</v>
      </c>
      <c r="AD29" s="17">
        <v>55.8</v>
      </c>
      <c r="AE29" s="106"/>
      <c r="AF29" s="105" cm="1">
        <f t="array" ref="AF29">[1]!dbsum(F29:H29)</f>
        <v>56</v>
      </c>
      <c r="AG29" s="106" cm="1">
        <f t="array" ref="AG29">[1]!dbsum(I29:K29)</f>
        <v>55</v>
      </c>
      <c r="AH29" s="106" cm="1">
        <f t="array" ref="AH29">[1]!dbsum(L29:N29)</f>
        <v>49</v>
      </c>
      <c r="AI29" s="106" cm="1">
        <f t="array" ref="AI29">[1]!dbsum(O29:Q29)</f>
        <v>48.8</v>
      </c>
      <c r="AJ29" s="106" cm="1">
        <f t="array" ref="AJ29">[1]!dbsum(R29:T29)</f>
        <v>52</v>
      </c>
      <c r="AK29" s="106" cm="1">
        <f t="array" ref="AK29">[1]!dbsum(U29:W29)</f>
        <v>46.3</v>
      </c>
      <c r="AL29" s="106" cm="1">
        <f t="array" ref="AL29">[1]!dbsum(X29:Z29)</f>
        <v>36.200000000000003</v>
      </c>
      <c r="AM29" s="107" cm="1">
        <f t="array" ref="AM29">[1]!dbsum(AA29:AC29)</f>
        <v>25.1</v>
      </c>
      <c r="AO29" s="28">
        <f t="shared" si="2"/>
        <v>14</v>
      </c>
      <c r="AP29" s="50" t="str">
        <f t="shared" si="3"/>
        <v>North of AT2</v>
      </c>
      <c r="AQ29" s="131">
        <f t="shared" si="5"/>
        <v>19.8</v>
      </c>
      <c r="AR29" s="117">
        <f t="shared" si="6"/>
        <v>20.8</v>
      </c>
      <c r="AS29" s="117">
        <f t="shared" si="7"/>
        <v>31.5</v>
      </c>
      <c r="AT29" s="117">
        <f t="shared" si="8"/>
        <v>33.9</v>
      </c>
      <c r="AU29" s="117">
        <f t="shared" si="9"/>
        <v>31.9</v>
      </c>
      <c r="AV29" s="117">
        <f t="shared" si="10"/>
        <v>33.6</v>
      </c>
      <c r="AW29" s="117">
        <f t="shared" si="11"/>
        <v>35.1</v>
      </c>
      <c r="AX29" s="117">
        <f t="shared" si="12"/>
        <v>34.4</v>
      </c>
      <c r="AY29" s="117">
        <f t="shared" si="13"/>
        <v>36.4</v>
      </c>
      <c r="AZ29" s="117">
        <f t="shared" si="14"/>
        <v>39.799999999999997</v>
      </c>
      <c r="BA29" s="117">
        <f t="shared" si="15"/>
        <v>39.799999999999997</v>
      </c>
      <c r="BB29" s="117">
        <f t="shared" si="16"/>
        <v>43.1</v>
      </c>
      <c r="BC29" s="117">
        <f t="shared" si="17"/>
        <v>45.2</v>
      </c>
      <c r="BD29" s="117">
        <f t="shared" si="18"/>
        <v>49</v>
      </c>
      <c r="BE29" s="117">
        <f t="shared" si="19"/>
        <v>46.6</v>
      </c>
      <c r="BF29" s="117">
        <f t="shared" si="20"/>
        <v>45</v>
      </c>
      <c r="BG29" s="117">
        <f t="shared" si="21"/>
        <v>42.2</v>
      </c>
      <c r="BH29" s="117">
        <f t="shared" si="22"/>
        <v>38.299999999999997</v>
      </c>
      <c r="BI29" s="117">
        <f t="shared" si="23"/>
        <v>35.200000000000003</v>
      </c>
      <c r="BJ29" s="117">
        <f t="shared" si="24"/>
        <v>32</v>
      </c>
      <c r="BK29" s="117">
        <f t="shared" si="25"/>
        <v>26.5</v>
      </c>
      <c r="BL29" s="117">
        <f t="shared" si="26"/>
        <v>20.9</v>
      </c>
      <c r="BM29" s="117">
        <f t="shared" si="27"/>
        <v>18.899999999999999</v>
      </c>
      <c r="BN29" s="132">
        <f t="shared" si="28"/>
        <v>17.5</v>
      </c>
      <c r="BO29" s="118">
        <f>[1]!dbsum(AQ29:BN29)</f>
        <v>54.4</v>
      </c>
      <c r="BQ29" s="451"/>
      <c r="BR29" s="452"/>
      <c r="BS29" s="452"/>
      <c r="BT29" s="452"/>
      <c r="BU29" s="452"/>
      <c r="BV29" s="452"/>
      <c r="BW29" s="452"/>
      <c r="BX29" s="452"/>
      <c r="BY29" s="452"/>
      <c r="BZ29" s="452"/>
      <c r="CA29" s="452"/>
      <c r="CB29" s="452"/>
      <c r="CC29" s="452"/>
      <c r="CD29" s="452"/>
      <c r="CE29" s="452"/>
      <c r="CF29" s="452"/>
      <c r="CG29" s="452"/>
      <c r="CH29" s="452"/>
      <c r="CI29" s="452"/>
      <c r="CJ29" s="452"/>
      <c r="CK29" s="452"/>
      <c r="CL29" s="452"/>
      <c r="CM29" s="452"/>
      <c r="CN29" s="453"/>
    </row>
    <row r="30" spans="2:92" x14ac:dyDescent="0.35">
      <c r="B30" s="41" t="s">
        <v>293</v>
      </c>
      <c r="D30" s="15">
        <v>15</v>
      </c>
      <c r="E30" s="18" t="s">
        <v>294</v>
      </c>
      <c r="F30" s="57">
        <v>48</v>
      </c>
      <c r="G30" s="57">
        <v>39</v>
      </c>
      <c r="H30" s="57">
        <v>43</v>
      </c>
      <c r="I30" s="57">
        <v>45</v>
      </c>
      <c r="J30" s="57">
        <v>44</v>
      </c>
      <c r="K30" s="57">
        <v>44</v>
      </c>
      <c r="L30" s="57">
        <v>42</v>
      </c>
      <c r="M30" s="57">
        <v>41</v>
      </c>
      <c r="N30" s="57">
        <v>39</v>
      </c>
      <c r="O30" s="57">
        <v>38</v>
      </c>
      <c r="P30" s="57">
        <v>38</v>
      </c>
      <c r="Q30" s="57">
        <v>38</v>
      </c>
      <c r="R30" s="57">
        <v>41</v>
      </c>
      <c r="S30" s="57">
        <v>39</v>
      </c>
      <c r="T30" s="57">
        <v>39</v>
      </c>
      <c r="U30" s="57">
        <v>38</v>
      </c>
      <c r="V30" s="57">
        <v>37</v>
      </c>
      <c r="W30" s="57">
        <v>35</v>
      </c>
      <c r="X30" s="57">
        <v>34</v>
      </c>
      <c r="Y30" s="57">
        <v>32</v>
      </c>
      <c r="Z30" s="57">
        <v>31</v>
      </c>
      <c r="AA30" s="57">
        <v>29</v>
      </c>
      <c r="AB30" s="57">
        <v>27</v>
      </c>
      <c r="AC30" s="57">
        <v>24</v>
      </c>
      <c r="AD30" s="17">
        <v>49.6</v>
      </c>
      <c r="AE30" s="106"/>
      <c r="AF30" s="105" cm="1">
        <f t="array" ref="AF30">[1]!dbsum(F30:H30)</f>
        <v>49.6</v>
      </c>
      <c r="AG30" s="106" cm="1">
        <f t="array" ref="AG30">[1]!dbsum(I30:K30)</f>
        <v>49.1</v>
      </c>
      <c r="AH30" s="106" cm="1">
        <f t="array" ref="AH30">[1]!dbsum(L30:N30)</f>
        <v>45.6</v>
      </c>
      <c r="AI30" s="106" cm="1">
        <f t="array" ref="AI30">[1]!dbsum(O30:Q30)</f>
        <v>42.8</v>
      </c>
      <c r="AJ30" s="106" cm="1">
        <f t="array" ref="AJ30">[1]!dbsum(R30:T30)</f>
        <v>44.5</v>
      </c>
      <c r="AK30" s="106" cm="1">
        <f t="array" ref="AK30">[1]!dbsum(U30:W30)</f>
        <v>41.6</v>
      </c>
      <c r="AL30" s="106" cm="1">
        <f t="array" ref="AL30">[1]!dbsum(X30:Z30)</f>
        <v>37.299999999999997</v>
      </c>
      <c r="AM30" s="107" cm="1">
        <f t="array" ref="AM30">[1]!dbsum(AA30:AC30)</f>
        <v>31.9</v>
      </c>
      <c r="AO30" s="28">
        <f t="shared" si="2"/>
        <v>15</v>
      </c>
      <c r="AP30" s="50" t="str">
        <f t="shared" si="3"/>
        <v>Southeast of AT2</v>
      </c>
      <c r="AQ30" s="131">
        <f t="shared" si="5"/>
        <v>17.8</v>
      </c>
      <c r="AR30" s="117">
        <f t="shared" si="6"/>
        <v>12.8</v>
      </c>
      <c r="AS30" s="117">
        <f t="shared" si="7"/>
        <v>20.5</v>
      </c>
      <c r="AT30" s="117">
        <f t="shared" si="8"/>
        <v>25.9</v>
      </c>
      <c r="AU30" s="117">
        <f t="shared" si="9"/>
        <v>27.9</v>
      </c>
      <c r="AV30" s="117">
        <f t="shared" si="10"/>
        <v>30.6</v>
      </c>
      <c r="AW30" s="117">
        <f t="shared" si="11"/>
        <v>31.1</v>
      </c>
      <c r="AX30" s="117">
        <f t="shared" si="12"/>
        <v>32.4</v>
      </c>
      <c r="AY30" s="117">
        <f t="shared" si="13"/>
        <v>32.4</v>
      </c>
      <c r="AZ30" s="117">
        <f t="shared" si="14"/>
        <v>33.799999999999997</v>
      </c>
      <c r="BA30" s="117">
        <f t="shared" si="15"/>
        <v>34.799999999999997</v>
      </c>
      <c r="BB30" s="117">
        <f t="shared" si="16"/>
        <v>36.1</v>
      </c>
      <c r="BC30" s="117">
        <f t="shared" si="17"/>
        <v>40.200000000000003</v>
      </c>
      <c r="BD30" s="117">
        <f t="shared" si="18"/>
        <v>39</v>
      </c>
      <c r="BE30" s="117">
        <f t="shared" si="19"/>
        <v>39.6</v>
      </c>
      <c r="BF30" s="117">
        <f t="shared" si="20"/>
        <v>39</v>
      </c>
      <c r="BG30" s="117">
        <f t="shared" si="21"/>
        <v>38.200000000000003</v>
      </c>
      <c r="BH30" s="117">
        <f t="shared" si="22"/>
        <v>36.299999999999997</v>
      </c>
      <c r="BI30" s="117">
        <f t="shared" si="23"/>
        <v>35.200000000000003</v>
      </c>
      <c r="BJ30" s="117">
        <f t="shared" si="24"/>
        <v>33</v>
      </c>
      <c r="BK30" s="117">
        <f t="shared" si="25"/>
        <v>31.5</v>
      </c>
      <c r="BL30" s="117">
        <f t="shared" si="26"/>
        <v>28.9</v>
      </c>
      <c r="BM30" s="117">
        <f t="shared" si="27"/>
        <v>25.9</v>
      </c>
      <c r="BN30" s="132">
        <f t="shared" si="28"/>
        <v>21.5</v>
      </c>
      <c r="BO30" s="118">
        <f>[1]!dbsum(AQ30:BN30)</f>
        <v>48.5</v>
      </c>
      <c r="BQ30" s="451"/>
      <c r="BR30" s="452"/>
      <c r="BS30" s="452"/>
      <c r="BT30" s="452"/>
      <c r="BU30" s="452"/>
      <c r="BV30" s="452"/>
      <c r="BW30" s="452"/>
      <c r="BX30" s="452"/>
      <c r="BY30" s="452"/>
      <c r="BZ30" s="452"/>
      <c r="CA30" s="452"/>
      <c r="CB30" s="452"/>
      <c r="CC30" s="452"/>
      <c r="CD30" s="452"/>
      <c r="CE30" s="452"/>
      <c r="CF30" s="452"/>
      <c r="CG30" s="452"/>
      <c r="CH30" s="452"/>
      <c r="CI30" s="452"/>
      <c r="CJ30" s="452"/>
      <c r="CK30" s="452"/>
      <c r="CL30" s="452"/>
      <c r="CM30" s="452"/>
      <c r="CN30" s="453"/>
    </row>
    <row r="31" spans="2:92" x14ac:dyDescent="0.35">
      <c r="B31" s="41" t="s">
        <v>295</v>
      </c>
      <c r="D31" s="15">
        <v>16</v>
      </c>
      <c r="E31" s="18" t="s">
        <v>296</v>
      </c>
      <c r="F31" s="57">
        <v>61</v>
      </c>
      <c r="G31" s="57">
        <v>56</v>
      </c>
      <c r="H31" s="57">
        <v>58</v>
      </c>
      <c r="I31" s="57">
        <v>58</v>
      </c>
      <c r="J31" s="57">
        <v>60</v>
      </c>
      <c r="K31" s="57">
        <v>59</v>
      </c>
      <c r="L31" s="57">
        <v>60</v>
      </c>
      <c r="M31" s="57">
        <v>60</v>
      </c>
      <c r="N31" s="57">
        <v>60</v>
      </c>
      <c r="O31" s="57">
        <v>60</v>
      </c>
      <c r="P31" s="57">
        <v>60</v>
      </c>
      <c r="Q31" s="57">
        <v>59</v>
      </c>
      <c r="R31" s="57">
        <v>56</v>
      </c>
      <c r="S31" s="57">
        <v>56</v>
      </c>
      <c r="T31" s="57">
        <v>56</v>
      </c>
      <c r="U31" s="57">
        <v>56</v>
      </c>
      <c r="V31" s="57">
        <v>55</v>
      </c>
      <c r="W31" s="57">
        <v>53</v>
      </c>
      <c r="X31" s="57">
        <v>53</v>
      </c>
      <c r="Y31" s="57">
        <v>52</v>
      </c>
      <c r="Z31" s="57">
        <v>50</v>
      </c>
      <c r="AA31" s="57">
        <v>49</v>
      </c>
      <c r="AB31" s="57">
        <v>46</v>
      </c>
      <c r="AC31" s="57">
        <v>45</v>
      </c>
      <c r="AD31" s="17">
        <v>67.8</v>
      </c>
      <c r="AE31" s="106"/>
      <c r="AF31" s="105" cm="1">
        <f t="array" ref="AF31">[1]!dbsum(F31:H31)</f>
        <v>63.6</v>
      </c>
      <c r="AG31" s="106" cm="1">
        <f t="array" ref="AG31">[1]!dbsum(I31:K31)</f>
        <v>63.8</v>
      </c>
      <c r="AH31" s="106" cm="1">
        <f t="array" ref="AH31">[1]!dbsum(L31:N31)</f>
        <v>64.8</v>
      </c>
      <c r="AI31" s="106" cm="1">
        <f t="array" ref="AI31">[1]!dbsum(O31:Q31)</f>
        <v>64.5</v>
      </c>
      <c r="AJ31" s="106" cm="1">
        <f t="array" ref="AJ31">[1]!dbsum(R31:T31)</f>
        <v>60.8</v>
      </c>
      <c r="AK31" s="106" cm="1">
        <f t="array" ref="AK31">[1]!dbsum(U31:W31)</f>
        <v>59.6</v>
      </c>
      <c r="AL31" s="106" cm="1">
        <f t="array" ref="AL31">[1]!dbsum(X31:Z31)</f>
        <v>56.6</v>
      </c>
      <c r="AM31" s="107" cm="1">
        <f t="array" ref="AM31">[1]!dbsum(AA31:AC31)</f>
        <v>51.8</v>
      </c>
      <c r="AO31" s="28">
        <f t="shared" si="2"/>
        <v>16</v>
      </c>
      <c r="AP31" s="50" t="str">
        <f t="shared" si="3"/>
        <v>1m above edge of AT2</v>
      </c>
      <c r="AQ31" s="131">
        <f t="shared" si="5"/>
        <v>30.8</v>
      </c>
      <c r="AR31" s="117">
        <f t="shared" si="6"/>
        <v>29.8</v>
      </c>
      <c r="AS31" s="117">
        <f t="shared" si="7"/>
        <v>35.5</v>
      </c>
      <c r="AT31" s="117">
        <f t="shared" si="8"/>
        <v>38.9</v>
      </c>
      <c r="AU31" s="117">
        <f t="shared" si="9"/>
        <v>43.9</v>
      </c>
      <c r="AV31" s="117">
        <f t="shared" si="10"/>
        <v>45.6</v>
      </c>
      <c r="AW31" s="117">
        <f t="shared" si="11"/>
        <v>49.1</v>
      </c>
      <c r="AX31" s="117">
        <f t="shared" si="12"/>
        <v>51.4</v>
      </c>
      <c r="AY31" s="117">
        <f t="shared" si="13"/>
        <v>53.4</v>
      </c>
      <c r="AZ31" s="117">
        <f t="shared" si="14"/>
        <v>55.8</v>
      </c>
      <c r="BA31" s="117">
        <f t="shared" si="15"/>
        <v>56.8</v>
      </c>
      <c r="BB31" s="117">
        <f t="shared" si="16"/>
        <v>57.1</v>
      </c>
      <c r="BC31" s="117">
        <f t="shared" si="17"/>
        <v>55.2</v>
      </c>
      <c r="BD31" s="117">
        <f t="shared" si="18"/>
        <v>56</v>
      </c>
      <c r="BE31" s="117">
        <f t="shared" si="19"/>
        <v>56.6</v>
      </c>
      <c r="BF31" s="117">
        <f t="shared" si="20"/>
        <v>57</v>
      </c>
      <c r="BG31" s="117">
        <f t="shared" si="21"/>
        <v>56.2</v>
      </c>
      <c r="BH31" s="117">
        <f t="shared" si="22"/>
        <v>54.3</v>
      </c>
      <c r="BI31" s="117">
        <f t="shared" si="23"/>
        <v>54.2</v>
      </c>
      <c r="BJ31" s="117">
        <f t="shared" si="24"/>
        <v>53</v>
      </c>
      <c r="BK31" s="117">
        <f t="shared" si="25"/>
        <v>50.5</v>
      </c>
      <c r="BL31" s="117">
        <f t="shared" si="26"/>
        <v>48.9</v>
      </c>
      <c r="BM31" s="117">
        <f t="shared" si="27"/>
        <v>44.9</v>
      </c>
      <c r="BN31" s="132">
        <f t="shared" si="28"/>
        <v>42.5</v>
      </c>
      <c r="BO31" s="118">
        <f>[1]!dbsum(AQ31:BN31)</f>
        <v>67</v>
      </c>
      <c r="BQ31" s="451"/>
      <c r="BR31" s="452"/>
      <c r="BS31" s="452"/>
      <c r="BT31" s="452"/>
      <c r="BU31" s="452"/>
      <c r="BV31" s="452"/>
      <c r="BW31" s="452"/>
      <c r="BX31" s="452"/>
      <c r="BY31" s="452"/>
      <c r="BZ31" s="452"/>
      <c r="CA31" s="452"/>
      <c r="CB31" s="452"/>
      <c r="CC31" s="452"/>
      <c r="CD31" s="452"/>
      <c r="CE31" s="452"/>
      <c r="CF31" s="452"/>
      <c r="CG31" s="452"/>
      <c r="CH31" s="452"/>
      <c r="CI31" s="452"/>
      <c r="CJ31" s="452"/>
      <c r="CK31" s="452"/>
      <c r="CL31" s="452"/>
      <c r="CM31" s="452"/>
      <c r="CN31" s="453"/>
    </row>
    <row r="32" spans="2:92" x14ac:dyDescent="0.35">
      <c r="B32" s="41" t="s">
        <v>297</v>
      </c>
      <c r="D32" s="15">
        <v>17</v>
      </c>
      <c r="E32" s="18" t="s">
        <v>298</v>
      </c>
      <c r="F32" s="57">
        <v>76</v>
      </c>
      <c r="G32" s="57">
        <v>66</v>
      </c>
      <c r="H32" s="57">
        <v>61</v>
      </c>
      <c r="I32" s="57">
        <v>75</v>
      </c>
      <c r="J32" s="57">
        <v>87</v>
      </c>
      <c r="K32" s="57">
        <v>98</v>
      </c>
      <c r="L32" s="57">
        <v>96</v>
      </c>
      <c r="M32" s="57">
        <v>90</v>
      </c>
      <c r="N32" s="57">
        <v>71</v>
      </c>
      <c r="O32" s="57">
        <v>65</v>
      </c>
      <c r="P32" s="57">
        <v>65</v>
      </c>
      <c r="Q32" s="57">
        <v>59</v>
      </c>
      <c r="R32" s="57">
        <v>61</v>
      </c>
      <c r="S32" s="57">
        <v>56</v>
      </c>
      <c r="T32" s="57">
        <v>54</v>
      </c>
      <c r="U32" s="57">
        <v>53</v>
      </c>
      <c r="V32" s="57">
        <v>52</v>
      </c>
      <c r="W32" s="57">
        <v>53</v>
      </c>
      <c r="X32" s="57">
        <v>52</v>
      </c>
      <c r="Y32" s="57">
        <v>51</v>
      </c>
      <c r="Z32" s="57">
        <v>48</v>
      </c>
      <c r="AA32" s="57">
        <v>43</v>
      </c>
      <c r="AB32" s="57">
        <v>41</v>
      </c>
      <c r="AC32" s="57">
        <v>37</v>
      </c>
      <c r="AD32" s="17">
        <v>89.8</v>
      </c>
      <c r="AE32" s="106"/>
      <c r="AF32" s="105" cm="1">
        <f t="array" ref="AF32">[1]!dbsum(F32:H32)</f>
        <v>76.5</v>
      </c>
      <c r="AG32" s="106" cm="1">
        <f t="array" ref="AG32">[1]!dbsum(I32:K32)</f>
        <v>98.4</v>
      </c>
      <c r="AH32" s="106" cm="1">
        <f t="array" ref="AH32">[1]!dbsum(L32:N32)</f>
        <v>97</v>
      </c>
      <c r="AI32" s="106" cm="1">
        <f t="array" ref="AI32">[1]!dbsum(O32:Q32)</f>
        <v>68.5</v>
      </c>
      <c r="AJ32" s="106" cm="1">
        <f t="array" ref="AJ32">[1]!dbsum(R32:T32)</f>
        <v>62.8</v>
      </c>
      <c r="AK32" s="106" cm="1">
        <f t="array" ref="AK32">[1]!dbsum(U32:W32)</f>
        <v>57.5</v>
      </c>
      <c r="AL32" s="106" cm="1">
        <f t="array" ref="AL32">[1]!dbsum(X32:Z32)</f>
        <v>55.4</v>
      </c>
      <c r="AM32" s="107" cm="1">
        <f t="array" ref="AM32">[1]!dbsum(AA32:AC32)</f>
        <v>45.7</v>
      </c>
      <c r="AO32" s="28">
        <f t="shared" si="2"/>
        <v>17</v>
      </c>
      <c r="AP32" s="50" t="str">
        <f t="shared" si="3"/>
        <v>1m from deformed pipe</v>
      </c>
      <c r="AQ32" s="131">
        <f t="shared" si="5"/>
        <v>45.8</v>
      </c>
      <c r="AR32" s="117">
        <f t="shared" si="6"/>
        <v>39.799999999999997</v>
      </c>
      <c r="AS32" s="117">
        <f t="shared" si="7"/>
        <v>38.5</v>
      </c>
      <c r="AT32" s="117">
        <f t="shared" si="8"/>
        <v>55.9</v>
      </c>
      <c r="AU32" s="117">
        <f t="shared" si="9"/>
        <v>70.900000000000006</v>
      </c>
      <c r="AV32" s="117">
        <f t="shared" si="10"/>
        <v>84.6</v>
      </c>
      <c r="AW32" s="117">
        <f t="shared" si="11"/>
        <v>85.1</v>
      </c>
      <c r="AX32" s="117">
        <f t="shared" si="12"/>
        <v>81.400000000000006</v>
      </c>
      <c r="AY32" s="117">
        <f t="shared" si="13"/>
        <v>64.400000000000006</v>
      </c>
      <c r="AZ32" s="117">
        <f t="shared" si="14"/>
        <v>60.8</v>
      </c>
      <c r="BA32" s="117">
        <f t="shared" si="15"/>
        <v>61.8</v>
      </c>
      <c r="BB32" s="117">
        <f t="shared" si="16"/>
        <v>57.1</v>
      </c>
      <c r="BC32" s="117">
        <f t="shared" si="17"/>
        <v>60.2</v>
      </c>
      <c r="BD32" s="117">
        <f t="shared" si="18"/>
        <v>56</v>
      </c>
      <c r="BE32" s="117">
        <f t="shared" si="19"/>
        <v>54.6</v>
      </c>
      <c r="BF32" s="117">
        <f t="shared" si="20"/>
        <v>54</v>
      </c>
      <c r="BG32" s="117">
        <f t="shared" si="21"/>
        <v>53.2</v>
      </c>
      <c r="BH32" s="117">
        <f t="shared" si="22"/>
        <v>54.3</v>
      </c>
      <c r="BI32" s="117">
        <f t="shared" si="23"/>
        <v>53.2</v>
      </c>
      <c r="BJ32" s="117">
        <f t="shared" si="24"/>
        <v>52</v>
      </c>
      <c r="BK32" s="117">
        <f t="shared" si="25"/>
        <v>48.5</v>
      </c>
      <c r="BL32" s="117">
        <f t="shared" si="26"/>
        <v>42.9</v>
      </c>
      <c r="BM32" s="117">
        <f t="shared" si="27"/>
        <v>39.9</v>
      </c>
      <c r="BN32" s="132">
        <f t="shared" si="28"/>
        <v>34.5</v>
      </c>
      <c r="BO32" s="118">
        <f>[1]!dbsum(AQ32:BN32)</f>
        <v>88.9</v>
      </c>
      <c r="BQ32" s="451"/>
      <c r="BR32" s="452"/>
      <c r="BS32" s="452"/>
      <c r="BT32" s="452"/>
      <c r="BU32" s="452"/>
      <c r="BV32" s="452"/>
      <c r="BW32" s="452"/>
      <c r="BX32" s="452"/>
      <c r="BY32" s="452"/>
      <c r="BZ32" s="452"/>
      <c r="CA32" s="452"/>
      <c r="CB32" s="452"/>
      <c r="CC32" s="452"/>
      <c r="CD32" s="452"/>
      <c r="CE32" s="452"/>
      <c r="CF32" s="452"/>
      <c r="CG32" s="452"/>
      <c r="CH32" s="452"/>
      <c r="CI32" s="452"/>
      <c r="CJ32" s="452"/>
      <c r="CK32" s="452"/>
      <c r="CL32" s="452"/>
      <c r="CM32" s="452"/>
      <c r="CN32" s="453"/>
    </row>
    <row r="33" spans="2:92" x14ac:dyDescent="0.35">
      <c r="B33" s="41" t="s">
        <v>299</v>
      </c>
      <c r="D33" s="15">
        <v>18</v>
      </c>
      <c r="E33" s="18" t="s">
        <v>300</v>
      </c>
      <c r="F33" s="57">
        <v>83</v>
      </c>
      <c r="G33" s="57">
        <v>69</v>
      </c>
      <c r="H33" s="57">
        <v>71</v>
      </c>
      <c r="I33" s="57">
        <v>80</v>
      </c>
      <c r="J33" s="57">
        <v>86</v>
      </c>
      <c r="K33" s="57">
        <v>88</v>
      </c>
      <c r="L33" s="57">
        <v>86</v>
      </c>
      <c r="M33" s="57">
        <v>77</v>
      </c>
      <c r="N33" s="57">
        <v>71</v>
      </c>
      <c r="O33" s="57">
        <v>70</v>
      </c>
      <c r="P33" s="57">
        <v>69</v>
      </c>
      <c r="Q33" s="57">
        <v>70</v>
      </c>
      <c r="R33" s="57">
        <v>66</v>
      </c>
      <c r="S33" s="57">
        <v>66</v>
      </c>
      <c r="T33" s="57">
        <v>66</v>
      </c>
      <c r="U33" s="57">
        <v>64</v>
      </c>
      <c r="V33" s="57">
        <v>64</v>
      </c>
      <c r="W33" s="57">
        <v>63</v>
      </c>
      <c r="X33" s="57">
        <v>66</v>
      </c>
      <c r="Y33" s="57">
        <v>72</v>
      </c>
      <c r="Z33" s="57">
        <v>59</v>
      </c>
      <c r="AA33" s="57">
        <v>55</v>
      </c>
      <c r="AB33" s="57">
        <v>55</v>
      </c>
      <c r="AC33" s="57">
        <v>54</v>
      </c>
      <c r="AD33" s="17">
        <v>82.6</v>
      </c>
      <c r="AE33" s="106"/>
      <c r="AF33" s="105" cm="1">
        <f t="array" ref="AF33">[1]!dbsum(F33:H33)</f>
        <v>83.4</v>
      </c>
      <c r="AG33" s="106" cm="1">
        <f t="array" ref="AG33">[1]!dbsum(I33:K33)</f>
        <v>90.5</v>
      </c>
      <c r="AH33" s="106" cm="1">
        <f t="array" ref="AH33">[1]!dbsum(L33:N33)</f>
        <v>86.6</v>
      </c>
      <c r="AI33" s="106" cm="1">
        <f t="array" ref="AI33">[1]!dbsum(O33:Q33)</f>
        <v>74.5</v>
      </c>
      <c r="AJ33" s="106" cm="1">
        <f t="array" ref="AJ33">[1]!dbsum(R33:T33)</f>
        <v>70.8</v>
      </c>
      <c r="AK33" s="106" cm="1">
        <f t="array" ref="AK33">[1]!dbsum(U33:W33)</f>
        <v>68.5</v>
      </c>
      <c r="AL33" s="106" cm="1">
        <f t="array" ref="AL33">[1]!dbsum(X33:Z33)</f>
        <v>73.099999999999994</v>
      </c>
      <c r="AM33" s="107" cm="1">
        <f t="array" ref="AM33">[1]!dbsum(AA33:AC33)</f>
        <v>59.5</v>
      </c>
      <c r="AO33" s="28">
        <f t="shared" si="2"/>
        <v>18</v>
      </c>
      <c r="AP33" s="50" t="str">
        <f t="shared" si="3"/>
        <v>1m from MCC Generator</v>
      </c>
      <c r="AQ33" s="131">
        <f t="shared" si="5"/>
        <v>52.8</v>
      </c>
      <c r="AR33" s="117">
        <f t="shared" si="6"/>
        <v>42.8</v>
      </c>
      <c r="AS33" s="117">
        <f t="shared" si="7"/>
        <v>48.5</v>
      </c>
      <c r="AT33" s="117">
        <f t="shared" si="8"/>
        <v>60.9</v>
      </c>
      <c r="AU33" s="117">
        <f t="shared" si="9"/>
        <v>69.900000000000006</v>
      </c>
      <c r="AV33" s="117">
        <f t="shared" si="10"/>
        <v>74.599999999999994</v>
      </c>
      <c r="AW33" s="117">
        <f t="shared" si="11"/>
        <v>75.099999999999994</v>
      </c>
      <c r="AX33" s="117">
        <f t="shared" si="12"/>
        <v>68.400000000000006</v>
      </c>
      <c r="AY33" s="117">
        <f t="shared" si="13"/>
        <v>64.400000000000006</v>
      </c>
      <c r="AZ33" s="117">
        <f t="shared" si="14"/>
        <v>65.8</v>
      </c>
      <c r="BA33" s="117">
        <f t="shared" si="15"/>
        <v>65.8</v>
      </c>
      <c r="BB33" s="117">
        <f t="shared" si="16"/>
        <v>68.099999999999994</v>
      </c>
      <c r="BC33" s="117">
        <f t="shared" si="17"/>
        <v>65.2</v>
      </c>
      <c r="BD33" s="117">
        <f t="shared" si="18"/>
        <v>66</v>
      </c>
      <c r="BE33" s="117">
        <f t="shared" si="19"/>
        <v>66.599999999999994</v>
      </c>
      <c r="BF33" s="117">
        <f t="shared" si="20"/>
        <v>65</v>
      </c>
      <c r="BG33" s="117">
        <f t="shared" si="21"/>
        <v>65.2</v>
      </c>
      <c r="BH33" s="117">
        <f t="shared" si="22"/>
        <v>64.3</v>
      </c>
      <c r="BI33" s="117">
        <f t="shared" si="23"/>
        <v>67.2</v>
      </c>
      <c r="BJ33" s="117">
        <f t="shared" si="24"/>
        <v>73</v>
      </c>
      <c r="BK33" s="117">
        <f t="shared" si="25"/>
        <v>59.5</v>
      </c>
      <c r="BL33" s="117">
        <f t="shared" si="26"/>
        <v>54.9</v>
      </c>
      <c r="BM33" s="117">
        <f t="shared" si="27"/>
        <v>53.9</v>
      </c>
      <c r="BN33" s="132">
        <f t="shared" si="28"/>
        <v>51.5</v>
      </c>
      <c r="BO33" s="118">
        <f>[1]!dbsum(AQ33:BN33)</f>
        <v>81.599999999999994</v>
      </c>
      <c r="BQ33" s="451"/>
      <c r="BR33" s="452"/>
      <c r="BS33" s="452"/>
      <c r="BT33" s="452"/>
      <c r="BU33" s="452"/>
      <c r="BV33" s="452"/>
      <c r="BW33" s="452"/>
      <c r="BX33" s="452"/>
      <c r="BY33" s="452"/>
      <c r="BZ33" s="452"/>
      <c r="CA33" s="452"/>
      <c r="CB33" s="452"/>
      <c r="CC33" s="452"/>
      <c r="CD33" s="452"/>
      <c r="CE33" s="452"/>
      <c r="CF33" s="452"/>
      <c r="CG33" s="452"/>
      <c r="CH33" s="452"/>
      <c r="CI33" s="452"/>
      <c r="CJ33" s="452"/>
      <c r="CK33" s="452"/>
      <c r="CL33" s="452"/>
      <c r="CM33" s="452"/>
      <c r="CN33" s="453"/>
    </row>
    <row r="34" spans="2:92" x14ac:dyDescent="0.35">
      <c r="B34" s="41" t="s">
        <v>301</v>
      </c>
      <c r="D34" s="15">
        <v>19</v>
      </c>
      <c r="E34" s="18" t="s">
        <v>302</v>
      </c>
      <c r="F34" s="57">
        <v>68</v>
      </c>
      <c r="G34" s="57">
        <v>61</v>
      </c>
      <c r="H34" s="57">
        <v>81</v>
      </c>
      <c r="I34" s="57">
        <v>72</v>
      </c>
      <c r="J34" s="57">
        <v>59</v>
      </c>
      <c r="K34" s="57">
        <v>59</v>
      </c>
      <c r="L34" s="57">
        <v>57</v>
      </c>
      <c r="M34" s="57">
        <v>60</v>
      </c>
      <c r="N34" s="57">
        <v>62</v>
      </c>
      <c r="O34" s="57">
        <v>64</v>
      </c>
      <c r="P34" s="57">
        <v>62</v>
      </c>
      <c r="Q34" s="57">
        <v>62</v>
      </c>
      <c r="R34" s="57">
        <v>61</v>
      </c>
      <c r="S34" s="57">
        <v>60</v>
      </c>
      <c r="T34" s="57">
        <v>60</v>
      </c>
      <c r="U34" s="57">
        <v>59</v>
      </c>
      <c r="V34" s="57">
        <v>56</v>
      </c>
      <c r="W34" s="57">
        <v>55</v>
      </c>
      <c r="X34" s="57">
        <v>53</v>
      </c>
      <c r="Y34" s="57">
        <v>51</v>
      </c>
      <c r="Z34" s="57">
        <v>51</v>
      </c>
      <c r="AA34" s="57">
        <v>49</v>
      </c>
      <c r="AB34" s="57">
        <v>50</v>
      </c>
      <c r="AC34" s="57">
        <v>47</v>
      </c>
      <c r="AD34" s="17">
        <v>71</v>
      </c>
      <c r="AE34" s="106"/>
      <c r="AF34" s="105" cm="1">
        <f t="array" ref="AF34">[1]!dbsum(F34:H34)</f>
        <v>81.3</v>
      </c>
      <c r="AG34" s="106" cm="1">
        <f t="array" ref="AG34">[1]!dbsum(I34:K34)</f>
        <v>72.400000000000006</v>
      </c>
      <c r="AH34" s="106" cm="1">
        <f t="array" ref="AH34">[1]!dbsum(L34:N34)</f>
        <v>64.900000000000006</v>
      </c>
      <c r="AI34" s="106" cm="1">
        <f t="array" ref="AI34">[1]!dbsum(O34:Q34)</f>
        <v>67.5</v>
      </c>
      <c r="AJ34" s="106" cm="1">
        <f t="array" ref="AJ34">[1]!dbsum(R34:T34)</f>
        <v>65.099999999999994</v>
      </c>
      <c r="AK34" s="106" cm="1">
        <f t="array" ref="AK34">[1]!dbsum(U34:W34)</f>
        <v>61.8</v>
      </c>
      <c r="AL34" s="106" cm="1">
        <f t="array" ref="AL34">[1]!dbsum(X34:Z34)</f>
        <v>56.5</v>
      </c>
      <c r="AM34" s="107" cm="1">
        <f t="array" ref="AM34">[1]!dbsum(AA34:AC34)</f>
        <v>53.6</v>
      </c>
      <c r="AO34" s="28">
        <f t="shared" si="2"/>
        <v>19</v>
      </c>
      <c r="AP34" s="50" t="str">
        <f t="shared" si="3"/>
        <v>Rear of DAF 1</v>
      </c>
      <c r="AQ34" s="131">
        <f t="shared" si="5"/>
        <v>37.799999999999997</v>
      </c>
      <c r="AR34" s="117">
        <f t="shared" si="6"/>
        <v>34.799999999999997</v>
      </c>
      <c r="AS34" s="117">
        <f t="shared" si="7"/>
        <v>58.5</v>
      </c>
      <c r="AT34" s="117">
        <f t="shared" si="8"/>
        <v>52.9</v>
      </c>
      <c r="AU34" s="117">
        <f t="shared" si="9"/>
        <v>42.9</v>
      </c>
      <c r="AV34" s="117">
        <f t="shared" si="10"/>
        <v>45.6</v>
      </c>
      <c r="AW34" s="117">
        <f t="shared" si="11"/>
        <v>46.1</v>
      </c>
      <c r="AX34" s="117">
        <f t="shared" si="12"/>
        <v>51.4</v>
      </c>
      <c r="AY34" s="117">
        <f t="shared" si="13"/>
        <v>55.4</v>
      </c>
      <c r="AZ34" s="117">
        <f t="shared" si="14"/>
        <v>59.8</v>
      </c>
      <c r="BA34" s="117">
        <f t="shared" si="15"/>
        <v>58.8</v>
      </c>
      <c r="BB34" s="117">
        <f t="shared" si="16"/>
        <v>60.1</v>
      </c>
      <c r="BC34" s="117">
        <f t="shared" si="17"/>
        <v>60.2</v>
      </c>
      <c r="BD34" s="117">
        <f t="shared" si="18"/>
        <v>60</v>
      </c>
      <c r="BE34" s="117">
        <f t="shared" si="19"/>
        <v>60.6</v>
      </c>
      <c r="BF34" s="117">
        <f t="shared" si="20"/>
        <v>60</v>
      </c>
      <c r="BG34" s="117">
        <f t="shared" si="21"/>
        <v>57.2</v>
      </c>
      <c r="BH34" s="117">
        <f t="shared" si="22"/>
        <v>56.3</v>
      </c>
      <c r="BI34" s="117">
        <f t="shared" si="23"/>
        <v>54.2</v>
      </c>
      <c r="BJ34" s="117">
        <f t="shared" si="24"/>
        <v>52</v>
      </c>
      <c r="BK34" s="117">
        <f t="shared" si="25"/>
        <v>51.5</v>
      </c>
      <c r="BL34" s="117">
        <f t="shared" si="26"/>
        <v>48.9</v>
      </c>
      <c r="BM34" s="117">
        <f t="shared" si="27"/>
        <v>48.9</v>
      </c>
      <c r="BN34" s="132">
        <f t="shared" si="28"/>
        <v>44.5</v>
      </c>
      <c r="BO34" s="118">
        <f>[1]!dbsum(AQ34:BN34)</f>
        <v>70.099999999999994</v>
      </c>
      <c r="BQ34" s="451"/>
      <c r="BR34" s="452"/>
      <c r="BS34" s="452"/>
      <c r="BT34" s="452"/>
      <c r="BU34" s="452"/>
      <c r="BV34" s="452"/>
      <c r="BW34" s="452"/>
      <c r="BX34" s="452"/>
      <c r="BY34" s="452"/>
      <c r="BZ34" s="452"/>
      <c r="CA34" s="452"/>
      <c r="CB34" s="452"/>
      <c r="CC34" s="452"/>
      <c r="CD34" s="452"/>
      <c r="CE34" s="452"/>
      <c r="CF34" s="452"/>
      <c r="CG34" s="452"/>
      <c r="CH34" s="452"/>
      <c r="CI34" s="452"/>
      <c r="CJ34" s="452"/>
      <c r="CK34" s="452"/>
      <c r="CL34" s="452"/>
      <c r="CM34" s="452"/>
      <c r="CN34" s="453"/>
    </row>
    <row r="35" spans="2:92" ht="15" thickBot="1" x14ac:dyDescent="0.4">
      <c r="B35" s="42" t="s">
        <v>303</v>
      </c>
      <c r="D35" s="20">
        <v>20</v>
      </c>
      <c r="E35" s="21" t="s">
        <v>275</v>
      </c>
      <c r="F35" s="101">
        <v>57</v>
      </c>
      <c r="G35" s="101">
        <v>54</v>
      </c>
      <c r="H35" s="101">
        <v>55</v>
      </c>
      <c r="I35" s="101">
        <v>49</v>
      </c>
      <c r="J35" s="101">
        <v>46</v>
      </c>
      <c r="K35" s="101">
        <v>47</v>
      </c>
      <c r="L35" s="101">
        <v>50</v>
      </c>
      <c r="M35" s="101">
        <v>50</v>
      </c>
      <c r="N35" s="101">
        <v>48</v>
      </c>
      <c r="O35" s="101">
        <v>51</v>
      </c>
      <c r="P35" s="101">
        <v>49</v>
      </c>
      <c r="Q35" s="101">
        <v>46</v>
      </c>
      <c r="R35" s="101">
        <v>51</v>
      </c>
      <c r="S35" s="101">
        <v>48</v>
      </c>
      <c r="T35" s="101">
        <v>47</v>
      </c>
      <c r="U35" s="101">
        <v>50</v>
      </c>
      <c r="V35" s="101">
        <v>49</v>
      </c>
      <c r="W35" s="101">
        <v>45</v>
      </c>
      <c r="X35" s="101">
        <v>44</v>
      </c>
      <c r="Y35" s="101">
        <v>50</v>
      </c>
      <c r="Z35" s="101">
        <v>40</v>
      </c>
      <c r="AA35" s="101">
        <v>47</v>
      </c>
      <c r="AB35" s="101">
        <v>66</v>
      </c>
      <c r="AC35" s="101">
        <v>50</v>
      </c>
      <c r="AD35" s="23">
        <v>67</v>
      </c>
      <c r="AE35" s="106"/>
      <c r="AF35" s="108" cm="1">
        <f t="array" ref="AF35">[1]!dbsum(F35:H35)</f>
        <v>60.3</v>
      </c>
      <c r="AG35" s="109" cm="1">
        <f t="array" ref="AG35">[1]!dbsum(I35:K35)</f>
        <v>52.3</v>
      </c>
      <c r="AH35" s="109" cm="1">
        <f t="array" ref="AH35">[1]!dbsum(L35:N35)</f>
        <v>54.2</v>
      </c>
      <c r="AI35" s="109" cm="1">
        <f t="array" ref="AI35">[1]!dbsum(O35:Q35)</f>
        <v>53.9</v>
      </c>
      <c r="AJ35" s="109" cm="1">
        <f t="array" ref="AJ35">[1]!dbsum(R35:T35)</f>
        <v>53.8</v>
      </c>
      <c r="AK35" s="109" cm="1">
        <f t="array" ref="AK35">[1]!dbsum(U35:W35)</f>
        <v>53.2</v>
      </c>
      <c r="AL35" s="109" cm="1">
        <f t="array" ref="AL35">[1]!dbsum(X35:Z35)</f>
        <v>51.3</v>
      </c>
      <c r="AM35" s="110" cm="1">
        <f t="array" ref="AM35">[1]!dbsum(AA35:AC35)</f>
        <v>66.2</v>
      </c>
      <c r="AO35" s="30">
        <f t="shared" si="2"/>
        <v>20</v>
      </c>
      <c r="AP35" s="51" t="str">
        <f t="shared" si="3"/>
        <v>At site boundary</v>
      </c>
      <c r="AQ35" s="133">
        <f t="shared" si="5"/>
        <v>26.8</v>
      </c>
      <c r="AR35" s="119">
        <f t="shared" si="6"/>
        <v>27.8</v>
      </c>
      <c r="AS35" s="119">
        <f t="shared" si="7"/>
        <v>32.5</v>
      </c>
      <c r="AT35" s="119">
        <f t="shared" si="8"/>
        <v>29.9</v>
      </c>
      <c r="AU35" s="119">
        <f t="shared" si="9"/>
        <v>29.9</v>
      </c>
      <c r="AV35" s="119">
        <f t="shared" si="10"/>
        <v>33.6</v>
      </c>
      <c r="AW35" s="119">
        <f t="shared" si="11"/>
        <v>39.1</v>
      </c>
      <c r="AX35" s="119">
        <f t="shared" si="12"/>
        <v>41.4</v>
      </c>
      <c r="AY35" s="119">
        <f t="shared" si="13"/>
        <v>41.4</v>
      </c>
      <c r="AZ35" s="119">
        <f t="shared" si="14"/>
        <v>46.8</v>
      </c>
      <c r="BA35" s="119">
        <f t="shared" si="15"/>
        <v>45.8</v>
      </c>
      <c r="BB35" s="119">
        <f t="shared" si="16"/>
        <v>44.1</v>
      </c>
      <c r="BC35" s="119">
        <f t="shared" si="17"/>
        <v>50.2</v>
      </c>
      <c r="BD35" s="119">
        <f t="shared" si="18"/>
        <v>48</v>
      </c>
      <c r="BE35" s="119">
        <f t="shared" si="19"/>
        <v>47.6</v>
      </c>
      <c r="BF35" s="119">
        <f t="shared" si="20"/>
        <v>51</v>
      </c>
      <c r="BG35" s="119">
        <f t="shared" si="21"/>
        <v>50.2</v>
      </c>
      <c r="BH35" s="119">
        <f t="shared" si="22"/>
        <v>46.3</v>
      </c>
      <c r="BI35" s="119">
        <f t="shared" si="23"/>
        <v>45.2</v>
      </c>
      <c r="BJ35" s="119">
        <f t="shared" si="24"/>
        <v>51</v>
      </c>
      <c r="BK35" s="119">
        <f t="shared" si="25"/>
        <v>40.5</v>
      </c>
      <c r="BL35" s="119">
        <f t="shared" si="26"/>
        <v>46.9</v>
      </c>
      <c r="BM35" s="119">
        <f t="shared" si="27"/>
        <v>64.900000000000006</v>
      </c>
      <c r="BN35" s="134">
        <f t="shared" si="28"/>
        <v>47.5</v>
      </c>
      <c r="BO35" s="120">
        <f>[1]!dbsum(AQ35:BN35)</f>
        <v>66</v>
      </c>
      <c r="BQ35" s="454"/>
      <c r="BR35" s="455"/>
      <c r="BS35" s="455"/>
      <c r="BT35" s="455"/>
      <c r="BU35" s="455"/>
      <c r="BV35" s="455"/>
      <c r="BW35" s="455"/>
      <c r="BX35" s="455"/>
      <c r="BY35" s="455"/>
      <c r="BZ35" s="455"/>
      <c r="CA35" s="455"/>
      <c r="CB35" s="455"/>
      <c r="CC35" s="455"/>
      <c r="CD35" s="455"/>
      <c r="CE35" s="455"/>
      <c r="CF35" s="455"/>
      <c r="CG35" s="455"/>
      <c r="CH35" s="455"/>
      <c r="CI35" s="455"/>
      <c r="CJ35" s="455"/>
      <c r="CK35" s="455"/>
      <c r="CL35" s="455"/>
      <c r="CM35" s="455"/>
      <c r="CN35" s="456"/>
    </row>
    <row r="36" spans="2:92" x14ac:dyDescent="0.35">
      <c r="D36" s="4"/>
      <c r="E36" s="3"/>
      <c r="AD36" s="24"/>
      <c r="AF36" s="19"/>
      <c r="AG36" s="19"/>
      <c r="AH36" s="19"/>
      <c r="AI36" s="19"/>
      <c r="AJ36" s="19"/>
      <c r="AK36" s="19"/>
      <c r="AL36" s="19"/>
      <c r="AM36" s="19"/>
    </row>
    <row r="37" spans="2:92" x14ac:dyDescent="0.35">
      <c r="E37" s="3"/>
      <c r="F37" s="19"/>
      <c r="G37" s="19"/>
      <c r="H37" s="19"/>
      <c r="I37" s="19"/>
      <c r="J37" s="19"/>
      <c r="K37" s="19"/>
      <c r="L37" s="19"/>
      <c r="M37" s="19"/>
      <c r="N37" s="19"/>
      <c r="O37" s="19"/>
      <c r="P37" s="19"/>
      <c r="Q37" s="19"/>
      <c r="R37" s="19"/>
      <c r="S37" s="19"/>
      <c r="T37" s="19"/>
      <c r="U37" s="19"/>
      <c r="V37" s="19"/>
      <c r="W37" s="19"/>
      <c r="X37" s="19"/>
      <c r="Y37" s="19"/>
      <c r="Z37" s="19"/>
      <c r="AA37" s="19"/>
      <c r="AB37" s="19"/>
      <c r="AC37" s="19"/>
      <c r="AD37" s="32"/>
    </row>
    <row r="38" spans="2:92" x14ac:dyDescent="0.35">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spans="2:92" x14ac:dyDescent="0.35">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2:92" x14ac:dyDescent="0.35">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2:92" x14ac:dyDescent="0.35">
      <c r="AD41" s="25"/>
    </row>
    <row r="42" spans="2:92" x14ac:dyDescent="0.35">
      <c r="G42" s="25"/>
      <c r="J42" s="25"/>
      <c r="M42" s="25"/>
      <c r="P42" s="25"/>
      <c r="S42" s="25"/>
      <c r="T42" s="25"/>
      <c r="V42" s="25"/>
      <c r="Y42" s="25"/>
      <c r="AB42" s="25"/>
      <c r="AD42" s="25"/>
    </row>
    <row r="90" spans="4:10" ht="15" thickBot="1" x14ac:dyDescent="0.4"/>
    <row r="91" spans="4:10" ht="218.15" customHeight="1" thickBot="1" x14ac:dyDescent="0.4">
      <c r="D91" s="285" t="s">
        <v>304</v>
      </c>
      <c r="E91" s="286" t="s">
        <v>305</v>
      </c>
      <c r="F91" s="287">
        <v>57</v>
      </c>
      <c r="G91" s="288" t="s">
        <v>306</v>
      </c>
      <c r="H91" s="46"/>
      <c r="J91" s="1"/>
    </row>
    <row r="93" spans="4:10" x14ac:dyDescent="0.35">
      <c r="D93" t="s">
        <v>234</v>
      </c>
    </row>
    <row r="94" spans="4:10" x14ac:dyDescent="0.35">
      <c r="D94" t="s">
        <v>235</v>
      </c>
    </row>
    <row r="95" spans="4:10" x14ac:dyDescent="0.35">
      <c r="D95" t="s">
        <v>236</v>
      </c>
    </row>
    <row r="96" spans="4:10" x14ac:dyDescent="0.35">
      <c r="D96" t="s">
        <v>237</v>
      </c>
    </row>
    <row r="97" spans="4:8" x14ac:dyDescent="0.35">
      <c r="D97" t="s">
        <v>238</v>
      </c>
    </row>
    <row r="98" spans="4:8" ht="15" thickBot="1" x14ac:dyDescent="0.4"/>
    <row r="99" spans="4:8" ht="102" thickBot="1" x14ac:dyDescent="0.4">
      <c r="D99" s="76" t="s">
        <v>307</v>
      </c>
      <c r="E99" s="228" t="s">
        <v>308</v>
      </c>
      <c r="F99" s="289">
        <v>86</v>
      </c>
      <c r="G99" s="290" t="s">
        <v>309</v>
      </c>
      <c r="H99" s="291" t="s">
        <v>310</v>
      </c>
    </row>
    <row r="100" spans="4:8" ht="29.5" thickBot="1" x14ac:dyDescent="0.4">
      <c r="F100" s="289">
        <v>69</v>
      </c>
      <c r="G100" s="290" t="s">
        <v>309</v>
      </c>
      <c r="H100" s="199" t="s">
        <v>311</v>
      </c>
    </row>
    <row r="101" spans="4:8" ht="15" thickBot="1" x14ac:dyDescent="0.4">
      <c r="H101" s="48"/>
    </row>
    <row r="102" spans="4:8" ht="116.5" thickBot="1" x14ac:dyDescent="0.4">
      <c r="D102" s="76" t="s">
        <v>312</v>
      </c>
      <c r="E102" s="228" t="s">
        <v>313</v>
      </c>
      <c r="F102" s="289">
        <v>72</v>
      </c>
      <c r="G102" s="290" t="s">
        <v>309</v>
      </c>
    </row>
  </sheetData>
  <mergeCells count="17">
    <mergeCell ref="AQ9:BN9"/>
    <mergeCell ref="B13:B15"/>
    <mergeCell ref="F14:AC14"/>
    <mergeCell ref="AF14:AM14"/>
    <mergeCell ref="D13:D15"/>
    <mergeCell ref="E13:E15"/>
    <mergeCell ref="F13:AC13"/>
    <mergeCell ref="AD13:AD15"/>
    <mergeCell ref="AF13:AM13"/>
    <mergeCell ref="AO13:AO15"/>
    <mergeCell ref="AP13:AP15"/>
    <mergeCell ref="AQ13:BN13"/>
    <mergeCell ref="BQ13:CN13"/>
    <mergeCell ref="BQ14:CN14"/>
    <mergeCell ref="BQ16:CN35"/>
    <mergeCell ref="BO13:BO15"/>
    <mergeCell ref="AQ14:BN14"/>
  </mergeCells>
  <phoneticPr fontId="12" type="noConversion"/>
  <pageMargins left="0.7" right="0.7" top="0.75" bottom="0.75" header="0.3" footer="0.3"/>
  <pageSetup paperSize="9" orientation="portrait" r:id="rId1"/>
  <ignoredErrors>
    <ignoredError sqref="AF16:AM35"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E1694-F1AA-42C5-9525-459E02E91205}">
  <sheetPr>
    <tabColor theme="4" tint="-0.249977111117893"/>
  </sheetPr>
  <dimension ref="B2:CQ49"/>
  <sheetViews>
    <sheetView zoomScale="55" zoomScaleNormal="55" workbookViewId="0">
      <selection activeCell="BN63" sqref="BN63"/>
    </sheetView>
  </sheetViews>
  <sheetFormatPr defaultRowHeight="14.5" x14ac:dyDescent="0.35"/>
  <cols>
    <col min="2" max="2" width="25.81640625" bestFit="1" customWidth="1"/>
    <col min="4" max="4" width="37.1796875" customWidth="1"/>
    <col min="5" max="5" width="22.453125" customWidth="1"/>
    <col min="6" max="6" width="49.81640625" bestFit="1" customWidth="1"/>
    <col min="7" max="9" width="4.453125" bestFit="1" customWidth="1"/>
    <col min="10" max="19" width="5.81640625" bestFit="1" customWidth="1"/>
    <col min="20" max="29" width="7.1796875" bestFit="1" customWidth="1"/>
    <col min="30" max="30" width="8.453125" bestFit="1" customWidth="1"/>
    <col min="31" max="31" width="7.453125" bestFit="1" customWidth="1"/>
    <col min="33" max="33" width="7.1796875" customWidth="1"/>
    <col min="34" max="36" width="5.81640625" bestFit="1" customWidth="1"/>
    <col min="37" max="40" width="7.1796875" bestFit="1" customWidth="1"/>
    <col min="42" max="42" width="26" bestFit="1" customWidth="1"/>
    <col min="43" max="43" width="49.81640625" bestFit="1" customWidth="1"/>
    <col min="44" max="50" width="6.81640625" bestFit="1" customWidth="1"/>
    <col min="51" max="56" width="6" bestFit="1" customWidth="1"/>
    <col min="57" max="66" width="7.1796875" bestFit="1" customWidth="1"/>
    <col min="67" max="67" width="8.453125" bestFit="1" customWidth="1"/>
    <col min="68" max="68" width="7.453125" bestFit="1" customWidth="1"/>
    <col min="69" max="69" width="27.453125" bestFit="1" customWidth="1"/>
    <col min="70" max="70" width="22.81640625" customWidth="1"/>
    <col min="71" max="71" width="17.26953125" customWidth="1"/>
  </cols>
  <sheetData>
    <row r="2" spans="2:95" ht="21" x14ac:dyDescent="0.5">
      <c r="B2" s="7"/>
      <c r="C2" s="7"/>
      <c r="D2" s="7" t="s">
        <v>88</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row>
    <row r="4" spans="2:95" x14ac:dyDescent="0.35">
      <c r="D4" t="s">
        <v>249</v>
      </c>
    </row>
    <row r="5" spans="2:95" x14ac:dyDescent="0.35">
      <c r="D5" t="s">
        <v>314</v>
      </c>
    </row>
    <row r="6" spans="2:95" x14ac:dyDescent="0.35">
      <c r="D6" t="s">
        <v>315</v>
      </c>
    </row>
    <row r="7" spans="2:95" x14ac:dyDescent="0.35">
      <c r="D7" t="s">
        <v>316</v>
      </c>
    </row>
    <row r="8" spans="2:95" ht="15" thickBot="1" x14ac:dyDescent="0.4">
      <c r="D8" t="s">
        <v>237</v>
      </c>
      <c r="AP8" s="1" t="s">
        <v>253</v>
      </c>
    </row>
    <row r="9" spans="2:95" ht="15" thickBot="1" x14ac:dyDescent="0.4">
      <c r="D9" t="s">
        <v>238</v>
      </c>
      <c r="AR9" s="433" t="s">
        <v>128</v>
      </c>
      <c r="AS9" s="434"/>
      <c r="AT9" s="434"/>
      <c r="AU9" s="434"/>
      <c r="AV9" s="434"/>
      <c r="AW9" s="434"/>
      <c r="AX9" s="434"/>
      <c r="AY9" s="434"/>
      <c r="AZ9" s="434"/>
      <c r="BA9" s="434"/>
      <c r="BB9" s="434"/>
      <c r="BC9" s="434"/>
      <c r="BD9" s="434"/>
      <c r="BE9" s="434"/>
      <c r="BF9" s="434"/>
      <c r="BG9" s="434"/>
      <c r="BH9" s="434"/>
      <c r="BI9" s="434"/>
      <c r="BJ9" s="434"/>
      <c r="BK9" s="434"/>
      <c r="BL9" s="434"/>
      <c r="BM9" s="434"/>
      <c r="BN9" s="434"/>
      <c r="BO9" s="435"/>
    </row>
    <row r="10" spans="2:95" ht="15" thickBot="1" x14ac:dyDescent="0.4">
      <c r="AR10" s="12">
        <v>50</v>
      </c>
      <c r="AS10" s="292">
        <v>63</v>
      </c>
      <c r="AT10" s="292">
        <v>80</v>
      </c>
      <c r="AU10" s="292">
        <v>100</v>
      </c>
      <c r="AV10" s="292">
        <v>125</v>
      </c>
      <c r="AW10" s="292">
        <v>160</v>
      </c>
      <c r="AX10" s="292">
        <v>200</v>
      </c>
      <c r="AY10" s="292">
        <v>250</v>
      </c>
      <c r="AZ10" s="292">
        <v>315</v>
      </c>
      <c r="BA10" s="292">
        <v>400</v>
      </c>
      <c r="BB10" s="292">
        <v>500</v>
      </c>
      <c r="BC10" s="292">
        <v>630</v>
      </c>
      <c r="BD10" s="292">
        <v>800</v>
      </c>
      <c r="BE10" s="292">
        <v>1000</v>
      </c>
      <c r="BF10" s="292">
        <v>1250</v>
      </c>
      <c r="BG10" s="292">
        <v>1600</v>
      </c>
      <c r="BH10" s="292">
        <v>2000</v>
      </c>
      <c r="BI10" s="292">
        <v>2500</v>
      </c>
      <c r="BJ10" s="292">
        <v>3150</v>
      </c>
      <c r="BK10" s="292">
        <v>4000</v>
      </c>
      <c r="BL10" s="292">
        <v>5000</v>
      </c>
      <c r="BM10" s="292">
        <v>6300</v>
      </c>
      <c r="BN10" s="292">
        <v>8000</v>
      </c>
      <c r="BO10" s="13">
        <v>10000</v>
      </c>
      <c r="BQ10" s="14" t="s">
        <v>317</v>
      </c>
      <c r="BR10" s="33">
        <v>85</v>
      </c>
    </row>
    <row r="11" spans="2:95" ht="15" thickBot="1" x14ac:dyDescent="0.4">
      <c r="D11" s="8"/>
      <c r="E11" s="8"/>
      <c r="AQ11" s="34" t="s">
        <v>256</v>
      </c>
      <c r="AR11" s="35">
        <v>-30.2</v>
      </c>
      <c r="AS11" s="36">
        <v>-26.2</v>
      </c>
      <c r="AT11" s="36">
        <v>-22.5</v>
      </c>
      <c r="AU11" s="36">
        <v>-19.100000000000001</v>
      </c>
      <c r="AV11" s="36">
        <v>-16.100000000000001</v>
      </c>
      <c r="AW11" s="36">
        <v>-13.4</v>
      </c>
      <c r="AX11" s="36">
        <v>-10.9</v>
      </c>
      <c r="AY11" s="36">
        <v>-8.6</v>
      </c>
      <c r="AZ11" s="36">
        <v>-6.6</v>
      </c>
      <c r="BA11" s="36">
        <v>-4.2</v>
      </c>
      <c r="BB11" s="36">
        <v>-3.2</v>
      </c>
      <c r="BC11" s="36">
        <v>-1.9</v>
      </c>
      <c r="BD11" s="36">
        <v>-0.8</v>
      </c>
      <c r="BE11" s="36">
        <v>0</v>
      </c>
      <c r="BF11" s="36">
        <v>0.6</v>
      </c>
      <c r="BG11" s="36">
        <v>1</v>
      </c>
      <c r="BH11" s="36">
        <v>1.2</v>
      </c>
      <c r="BI11" s="36">
        <v>1.3</v>
      </c>
      <c r="BJ11" s="36">
        <v>1.2</v>
      </c>
      <c r="BK11" s="36">
        <v>1</v>
      </c>
      <c r="BL11" s="36">
        <v>0.5</v>
      </c>
      <c r="BM11" s="36">
        <v>-0.1</v>
      </c>
      <c r="BN11" s="36">
        <v>-1.1000000000000001</v>
      </c>
      <c r="BO11" s="33">
        <v>-2.5</v>
      </c>
    </row>
    <row r="12" spans="2:95" ht="17" thickBot="1" x14ac:dyDescent="0.5">
      <c r="D12" s="1" t="s">
        <v>257</v>
      </c>
      <c r="E12" s="1"/>
      <c r="AG12" s="1" t="s">
        <v>258</v>
      </c>
    </row>
    <row r="13" spans="2:95" ht="17.149999999999999" customHeight="1" thickBot="1" x14ac:dyDescent="0.5">
      <c r="B13" s="440" t="s">
        <v>126</v>
      </c>
      <c r="D13" s="463" t="s">
        <v>318</v>
      </c>
      <c r="E13" s="469" t="s">
        <v>319</v>
      </c>
      <c r="F13" s="463" t="s">
        <v>260</v>
      </c>
      <c r="G13" s="433" t="s">
        <v>261</v>
      </c>
      <c r="H13" s="434"/>
      <c r="I13" s="434"/>
      <c r="J13" s="434"/>
      <c r="K13" s="434"/>
      <c r="L13" s="434"/>
      <c r="M13" s="434"/>
      <c r="N13" s="434"/>
      <c r="O13" s="434"/>
      <c r="P13" s="434"/>
      <c r="Q13" s="434"/>
      <c r="R13" s="434"/>
      <c r="S13" s="434"/>
      <c r="T13" s="434"/>
      <c r="U13" s="434"/>
      <c r="V13" s="434"/>
      <c r="W13" s="434"/>
      <c r="X13" s="434"/>
      <c r="Y13" s="434"/>
      <c r="Z13" s="434"/>
      <c r="AA13" s="434"/>
      <c r="AB13" s="434"/>
      <c r="AC13" s="434"/>
      <c r="AD13" s="435"/>
      <c r="AE13" s="457" t="s">
        <v>135</v>
      </c>
      <c r="AG13" s="433" t="s">
        <v>262</v>
      </c>
      <c r="AH13" s="434"/>
      <c r="AI13" s="434"/>
      <c r="AJ13" s="434"/>
      <c r="AK13" s="434"/>
      <c r="AL13" s="434"/>
      <c r="AM13" s="434"/>
      <c r="AN13" s="435"/>
      <c r="AP13" s="463" t="s">
        <v>263</v>
      </c>
      <c r="AQ13" s="466" t="s">
        <v>260</v>
      </c>
      <c r="AR13" s="433" t="s">
        <v>264</v>
      </c>
      <c r="AS13" s="434"/>
      <c r="AT13" s="434"/>
      <c r="AU13" s="434"/>
      <c r="AV13" s="434"/>
      <c r="AW13" s="434"/>
      <c r="AX13" s="434"/>
      <c r="AY13" s="434"/>
      <c r="AZ13" s="434"/>
      <c r="BA13" s="434"/>
      <c r="BB13" s="434"/>
      <c r="BC13" s="434"/>
      <c r="BD13" s="434"/>
      <c r="BE13" s="434"/>
      <c r="BF13" s="434"/>
      <c r="BG13" s="434"/>
      <c r="BH13" s="434"/>
      <c r="BI13" s="434"/>
      <c r="BJ13" s="434"/>
      <c r="BK13" s="434"/>
      <c r="BL13" s="434"/>
      <c r="BM13" s="434"/>
      <c r="BN13" s="434"/>
      <c r="BO13" s="435"/>
      <c r="BP13" s="457" t="s">
        <v>135</v>
      </c>
      <c r="BT13" s="515" t="s">
        <v>921</v>
      </c>
      <c r="BU13" s="516"/>
      <c r="BV13" s="516"/>
      <c r="BW13" s="516"/>
      <c r="BX13" s="516"/>
      <c r="BY13" s="516"/>
      <c r="BZ13" s="516"/>
      <c r="CA13" s="516"/>
      <c r="CB13" s="516"/>
      <c r="CC13" s="516"/>
      <c r="CD13" s="516"/>
      <c r="CE13" s="516"/>
      <c r="CF13" s="516"/>
      <c r="CG13" s="516"/>
      <c r="CH13" s="516"/>
      <c r="CI13" s="516"/>
      <c r="CJ13" s="516"/>
      <c r="CK13" s="516"/>
      <c r="CL13" s="516"/>
      <c r="CM13" s="516"/>
      <c r="CN13" s="516"/>
      <c r="CO13" s="516"/>
      <c r="CP13" s="516"/>
      <c r="CQ13" s="517"/>
    </row>
    <row r="14" spans="2:95" ht="15" thickBot="1" x14ac:dyDescent="0.4">
      <c r="B14" s="441" t="s">
        <v>265</v>
      </c>
      <c r="D14" s="464"/>
      <c r="E14" s="470"/>
      <c r="F14" s="464"/>
      <c r="G14" s="433" t="s">
        <v>128</v>
      </c>
      <c r="H14" s="434"/>
      <c r="I14" s="434"/>
      <c r="J14" s="434"/>
      <c r="K14" s="434"/>
      <c r="L14" s="434"/>
      <c r="M14" s="434"/>
      <c r="N14" s="434"/>
      <c r="O14" s="434"/>
      <c r="P14" s="434"/>
      <c r="Q14" s="434"/>
      <c r="R14" s="434"/>
      <c r="S14" s="434"/>
      <c r="T14" s="434"/>
      <c r="U14" s="434"/>
      <c r="V14" s="434"/>
      <c r="W14" s="434"/>
      <c r="X14" s="434"/>
      <c r="Y14" s="434"/>
      <c r="Z14" s="434"/>
      <c r="AA14" s="434"/>
      <c r="AB14" s="434"/>
      <c r="AC14" s="434"/>
      <c r="AD14" s="435"/>
      <c r="AE14" s="458"/>
      <c r="AG14" s="433" t="s">
        <v>266</v>
      </c>
      <c r="AH14" s="434"/>
      <c r="AI14" s="434"/>
      <c r="AJ14" s="434"/>
      <c r="AK14" s="434"/>
      <c r="AL14" s="434"/>
      <c r="AM14" s="434"/>
      <c r="AN14" s="435"/>
      <c r="AP14" s="464"/>
      <c r="AQ14" s="467"/>
      <c r="AR14" s="433" t="s">
        <v>128</v>
      </c>
      <c r="AS14" s="434"/>
      <c r="AT14" s="434"/>
      <c r="AU14" s="434"/>
      <c r="AV14" s="434"/>
      <c r="AW14" s="434"/>
      <c r="AX14" s="434"/>
      <c r="AY14" s="434"/>
      <c r="AZ14" s="434"/>
      <c r="BA14" s="434"/>
      <c r="BB14" s="434"/>
      <c r="BC14" s="434"/>
      <c r="BD14" s="434"/>
      <c r="BE14" s="434"/>
      <c r="BF14" s="434"/>
      <c r="BG14" s="434"/>
      <c r="BH14" s="434"/>
      <c r="BI14" s="434"/>
      <c r="BJ14" s="434"/>
      <c r="BK14" s="434"/>
      <c r="BL14" s="434"/>
      <c r="BM14" s="434"/>
      <c r="BN14" s="434"/>
      <c r="BO14" s="435"/>
      <c r="BP14" s="458"/>
      <c r="BT14" s="515" t="s">
        <v>128</v>
      </c>
      <c r="BU14" s="516"/>
      <c r="BV14" s="516"/>
      <c r="BW14" s="516"/>
      <c r="BX14" s="516"/>
      <c r="BY14" s="516"/>
      <c r="BZ14" s="516"/>
      <c r="CA14" s="516"/>
      <c r="CB14" s="516"/>
      <c r="CC14" s="516"/>
      <c r="CD14" s="516"/>
      <c r="CE14" s="516"/>
      <c r="CF14" s="516"/>
      <c r="CG14" s="516"/>
      <c r="CH14" s="516"/>
      <c r="CI14" s="516"/>
      <c r="CJ14" s="516"/>
      <c r="CK14" s="516"/>
      <c r="CL14" s="516"/>
      <c r="CM14" s="516"/>
      <c r="CN14" s="516"/>
      <c r="CO14" s="516"/>
      <c r="CP14" s="516"/>
      <c r="CQ14" s="517"/>
    </row>
    <row r="15" spans="2:95" ht="16" customHeight="1" thickBot="1" x14ac:dyDescent="0.4">
      <c r="B15" s="447"/>
      <c r="D15" s="465"/>
      <c r="E15" s="471"/>
      <c r="F15" s="465"/>
      <c r="G15" s="11">
        <v>50</v>
      </c>
      <c r="H15" s="11">
        <v>63</v>
      </c>
      <c r="I15" s="11">
        <v>80</v>
      </c>
      <c r="J15" s="11">
        <v>100</v>
      </c>
      <c r="K15" s="11">
        <v>125</v>
      </c>
      <c r="L15" s="11">
        <v>160</v>
      </c>
      <c r="M15" s="11">
        <v>200</v>
      </c>
      <c r="N15" s="11">
        <v>250</v>
      </c>
      <c r="O15" s="11">
        <v>315</v>
      </c>
      <c r="P15" s="11">
        <v>400</v>
      </c>
      <c r="Q15" s="11">
        <v>500</v>
      </c>
      <c r="R15" s="11">
        <v>630</v>
      </c>
      <c r="S15" s="11">
        <v>800</v>
      </c>
      <c r="T15" s="11">
        <v>1000</v>
      </c>
      <c r="U15" s="11">
        <v>1250</v>
      </c>
      <c r="V15" s="11">
        <v>1600</v>
      </c>
      <c r="W15" s="11">
        <v>2000</v>
      </c>
      <c r="X15" s="11">
        <v>2500</v>
      </c>
      <c r="Y15" s="11">
        <v>3150</v>
      </c>
      <c r="Z15" s="11">
        <v>4000</v>
      </c>
      <c r="AA15" s="11">
        <v>5000</v>
      </c>
      <c r="AB15" s="11">
        <v>6300</v>
      </c>
      <c r="AC15" s="11">
        <v>8000</v>
      </c>
      <c r="AD15" s="11">
        <v>10000</v>
      </c>
      <c r="AE15" s="458"/>
      <c r="AG15" s="64">
        <f>H15</f>
        <v>63</v>
      </c>
      <c r="AH15" s="65">
        <f>K15</f>
        <v>125</v>
      </c>
      <c r="AI15" s="65">
        <f>N15</f>
        <v>250</v>
      </c>
      <c r="AJ15" s="65">
        <f>Q15</f>
        <v>500</v>
      </c>
      <c r="AK15" s="65">
        <f>T15</f>
        <v>1000</v>
      </c>
      <c r="AL15" s="65">
        <f>W15</f>
        <v>2000</v>
      </c>
      <c r="AM15" s="65">
        <f>Z15</f>
        <v>4000</v>
      </c>
      <c r="AN15" s="66">
        <f>AC15</f>
        <v>8000</v>
      </c>
      <c r="AP15" s="465"/>
      <c r="AQ15" s="468"/>
      <c r="AR15" s="114">
        <v>50</v>
      </c>
      <c r="AS15" s="114">
        <v>63</v>
      </c>
      <c r="AT15" s="114">
        <v>80</v>
      </c>
      <c r="AU15" s="114">
        <v>100</v>
      </c>
      <c r="AV15" s="114">
        <v>125</v>
      </c>
      <c r="AW15" s="114">
        <v>160</v>
      </c>
      <c r="AX15" s="114">
        <v>200</v>
      </c>
      <c r="AY15" s="114">
        <v>250</v>
      </c>
      <c r="AZ15" s="114">
        <v>315</v>
      </c>
      <c r="BA15" s="114">
        <v>400</v>
      </c>
      <c r="BB15" s="114">
        <v>500</v>
      </c>
      <c r="BC15" s="114">
        <v>630</v>
      </c>
      <c r="BD15" s="114">
        <v>800</v>
      </c>
      <c r="BE15" s="114">
        <v>1000</v>
      </c>
      <c r="BF15" s="114">
        <v>1250</v>
      </c>
      <c r="BG15" s="114">
        <v>1600</v>
      </c>
      <c r="BH15" s="114">
        <v>2000</v>
      </c>
      <c r="BI15" s="114">
        <v>2500</v>
      </c>
      <c r="BJ15" s="114">
        <v>3150</v>
      </c>
      <c r="BK15" s="114">
        <v>4000</v>
      </c>
      <c r="BL15" s="114">
        <v>5000</v>
      </c>
      <c r="BM15" s="114">
        <v>6300</v>
      </c>
      <c r="BN15" s="114">
        <v>8000</v>
      </c>
      <c r="BO15" s="114">
        <v>10000</v>
      </c>
      <c r="BP15" s="459"/>
      <c r="BR15" s="14" t="s">
        <v>320</v>
      </c>
      <c r="BT15" s="523">
        <v>50</v>
      </c>
      <c r="BU15" s="520">
        <v>63</v>
      </c>
      <c r="BV15" s="520">
        <v>80</v>
      </c>
      <c r="BW15" s="520">
        <v>100</v>
      </c>
      <c r="BX15" s="520">
        <v>125</v>
      </c>
      <c r="BY15" s="520">
        <v>160</v>
      </c>
      <c r="BZ15" s="520">
        <v>200</v>
      </c>
      <c r="CA15" s="520">
        <v>250</v>
      </c>
      <c r="CB15" s="520">
        <v>315</v>
      </c>
      <c r="CC15" s="520">
        <v>400</v>
      </c>
      <c r="CD15" s="520">
        <v>500</v>
      </c>
      <c r="CE15" s="520">
        <v>630</v>
      </c>
      <c r="CF15" s="520">
        <v>800</v>
      </c>
      <c r="CG15" s="520">
        <v>1000</v>
      </c>
      <c r="CH15" s="520">
        <v>1250</v>
      </c>
      <c r="CI15" s="520">
        <v>1600</v>
      </c>
      <c r="CJ15" s="520">
        <v>2000</v>
      </c>
      <c r="CK15" s="520">
        <v>2500</v>
      </c>
      <c r="CL15" s="520">
        <v>3150</v>
      </c>
      <c r="CM15" s="520">
        <v>4000</v>
      </c>
      <c r="CN15" s="520">
        <v>5000</v>
      </c>
      <c r="CO15" s="520">
        <v>6300</v>
      </c>
      <c r="CP15" s="520">
        <v>8000</v>
      </c>
      <c r="CQ15" s="524">
        <v>10000</v>
      </c>
    </row>
    <row r="16" spans="2:95" x14ac:dyDescent="0.35">
      <c r="B16" s="40" t="s">
        <v>321</v>
      </c>
      <c r="D16" s="40">
        <v>1</v>
      </c>
      <c r="E16" s="40"/>
      <c r="F16" s="37" t="s">
        <v>322</v>
      </c>
      <c r="G16" s="100">
        <v>65</v>
      </c>
      <c r="H16" s="61">
        <v>64</v>
      </c>
      <c r="I16" s="61">
        <v>60</v>
      </c>
      <c r="J16" s="61">
        <v>64</v>
      </c>
      <c r="K16" s="61">
        <v>58</v>
      </c>
      <c r="L16" s="61">
        <v>59</v>
      </c>
      <c r="M16" s="61">
        <v>58</v>
      </c>
      <c r="N16" s="61">
        <v>56</v>
      </c>
      <c r="O16" s="61">
        <v>58</v>
      </c>
      <c r="P16" s="61">
        <v>56</v>
      </c>
      <c r="Q16" s="61">
        <v>52</v>
      </c>
      <c r="R16" s="61">
        <v>52</v>
      </c>
      <c r="S16" s="61">
        <v>51</v>
      </c>
      <c r="T16" s="61">
        <v>50</v>
      </c>
      <c r="U16" s="61">
        <v>48</v>
      </c>
      <c r="V16" s="61">
        <v>48</v>
      </c>
      <c r="W16" s="61">
        <v>47</v>
      </c>
      <c r="X16" s="61">
        <v>46</v>
      </c>
      <c r="Y16" s="61">
        <v>50</v>
      </c>
      <c r="Z16" s="61">
        <v>44</v>
      </c>
      <c r="AA16" s="61">
        <v>43</v>
      </c>
      <c r="AB16" s="61">
        <v>41</v>
      </c>
      <c r="AC16" s="61">
        <v>33</v>
      </c>
      <c r="AD16" s="61">
        <v>65</v>
      </c>
      <c r="AE16" s="52" t="s">
        <v>89</v>
      </c>
      <c r="AG16" s="102" cm="1">
        <f t="array" ref="AG16">[1]!dbsum(G16:I16)</f>
        <v>68.2</v>
      </c>
      <c r="AH16" s="103" cm="1">
        <f t="array" ref="AH16">[1]!dbsum(J16:L16)</f>
        <v>66</v>
      </c>
      <c r="AI16" s="103" cm="1">
        <f t="array" ref="AI16">[1]!dbsum(M16:O16)</f>
        <v>62.2</v>
      </c>
      <c r="AJ16" s="103" cm="1">
        <f t="array" ref="AJ16">[1]!dbsum(P16:R16)</f>
        <v>58.5</v>
      </c>
      <c r="AK16" s="103" cm="1">
        <f t="array" ref="AK16">[1]!dbsum(S16:U16)</f>
        <v>54.6</v>
      </c>
      <c r="AL16" s="103" cm="1">
        <f t="array" ref="AL16">[1]!dbsum(V16:X16)</f>
        <v>51.8</v>
      </c>
      <c r="AM16" s="103" cm="1">
        <f t="array" ref="AM16">[1]!dbsum(Y16:AA16)</f>
        <v>51.6</v>
      </c>
      <c r="AN16" s="104" cm="1">
        <f t="array" ref="AN16">[1]!dbsum(AB16:AD16)</f>
        <v>65</v>
      </c>
      <c r="AP16" s="26">
        <f>D16</f>
        <v>1</v>
      </c>
      <c r="AQ16" s="50" t="str">
        <f>F16</f>
        <v>5m in front of centrifuge, both operating, facing SW unit</v>
      </c>
      <c r="AR16" s="100">
        <f>G16+AR$11</f>
        <v>34.799999999999997</v>
      </c>
      <c r="AS16" s="61">
        <f t="shared" ref="AS16:BH31" si="0">H16+AS$11</f>
        <v>37.799999999999997</v>
      </c>
      <c r="AT16" s="61">
        <f t="shared" si="0"/>
        <v>37.5</v>
      </c>
      <c r="AU16" s="61">
        <f t="shared" si="0"/>
        <v>44.9</v>
      </c>
      <c r="AV16" s="61">
        <f t="shared" si="0"/>
        <v>41.9</v>
      </c>
      <c r="AW16" s="61">
        <f t="shared" si="0"/>
        <v>45.6</v>
      </c>
      <c r="AX16" s="61">
        <f t="shared" si="0"/>
        <v>47.1</v>
      </c>
      <c r="AY16" s="61">
        <f t="shared" si="0"/>
        <v>47.4</v>
      </c>
      <c r="AZ16" s="61">
        <f t="shared" si="0"/>
        <v>51.4</v>
      </c>
      <c r="BA16" s="61">
        <f t="shared" si="0"/>
        <v>51.8</v>
      </c>
      <c r="BB16" s="61">
        <f t="shared" si="0"/>
        <v>48.8</v>
      </c>
      <c r="BC16" s="61">
        <f t="shared" si="0"/>
        <v>50.1</v>
      </c>
      <c r="BD16" s="61">
        <f t="shared" si="0"/>
        <v>50.2</v>
      </c>
      <c r="BE16" s="61">
        <f t="shared" si="0"/>
        <v>50</v>
      </c>
      <c r="BF16" s="61">
        <f t="shared" si="0"/>
        <v>48.6</v>
      </c>
      <c r="BG16" s="61">
        <f t="shared" si="0"/>
        <v>49</v>
      </c>
      <c r="BH16" s="61">
        <f t="shared" si="0"/>
        <v>48.2</v>
      </c>
      <c r="BI16" s="61">
        <f t="shared" ref="BI16:BO31" si="1">X16+BI$11</f>
        <v>47.3</v>
      </c>
      <c r="BJ16" s="61">
        <f t="shared" si="1"/>
        <v>51.2</v>
      </c>
      <c r="BK16" s="61">
        <f t="shared" si="1"/>
        <v>45</v>
      </c>
      <c r="BL16" s="61">
        <f t="shared" si="1"/>
        <v>43.5</v>
      </c>
      <c r="BM16" s="61">
        <f t="shared" si="1"/>
        <v>40.9</v>
      </c>
      <c r="BN16" s="61">
        <f t="shared" si="1"/>
        <v>31.9</v>
      </c>
      <c r="BO16" s="111">
        <f t="shared" si="1"/>
        <v>62.5</v>
      </c>
      <c r="BP16" s="40">
        <f>[1]!dbsum(AR16:BO16)</f>
        <v>64.900000000000006</v>
      </c>
      <c r="BQ16" s="19"/>
      <c r="BR16" s="40">
        <f>$BR$10-BP16</f>
        <v>20.099999999999994</v>
      </c>
      <c r="BT16" s="102">
        <v>67</v>
      </c>
      <c r="BU16" s="103">
        <v>68</v>
      </c>
      <c r="BV16" s="103">
        <v>67</v>
      </c>
      <c r="BW16" s="103">
        <v>65</v>
      </c>
      <c r="BX16" s="103">
        <v>67</v>
      </c>
      <c r="BY16" s="103">
        <v>62</v>
      </c>
      <c r="BZ16" s="103">
        <v>63</v>
      </c>
      <c r="CA16" s="103">
        <v>61</v>
      </c>
      <c r="CB16" s="103">
        <v>59</v>
      </c>
      <c r="CC16" s="103">
        <v>61</v>
      </c>
      <c r="CD16" s="103">
        <v>59</v>
      </c>
      <c r="CE16" s="103">
        <v>54</v>
      </c>
      <c r="CF16" s="103">
        <v>55</v>
      </c>
      <c r="CG16" s="103">
        <v>53</v>
      </c>
      <c r="CH16" s="103">
        <v>52</v>
      </c>
      <c r="CI16" s="103">
        <v>50</v>
      </c>
      <c r="CJ16" s="103">
        <v>50</v>
      </c>
      <c r="CK16" s="103">
        <v>50</v>
      </c>
      <c r="CL16" s="103">
        <v>50</v>
      </c>
      <c r="CM16" s="103">
        <v>54</v>
      </c>
      <c r="CN16" s="103">
        <v>49</v>
      </c>
      <c r="CO16" s="103">
        <v>47</v>
      </c>
      <c r="CP16" s="103">
        <v>44</v>
      </c>
      <c r="CQ16" s="104">
        <v>37</v>
      </c>
    </row>
    <row r="17" spans="2:95" x14ac:dyDescent="0.35">
      <c r="B17" s="41" t="s">
        <v>323</v>
      </c>
      <c r="D17" s="41">
        <v>2</v>
      </c>
      <c r="E17" s="41">
        <v>6</v>
      </c>
      <c r="F17" s="38" t="s">
        <v>324</v>
      </c>
      <c r="G17" s="88">
        <v>66</v>
      </c>
      <c r="H17" s="57">
        <v>63</v>
      </c>
      <c r="I17" s="57">
        <v>62</v>
      </c>
      <c r="J17" s="57">
        <v>61</v>
      </c>
      <c r="K17" s="57">
        <v>60</v>
      </c>
      <c r="L17" s="57">
        <v>59</v>
      </c>
      <c r="M17" s="57">
        <v>57</v>
      </c>
      <c r="N17" s="57">
        <v>57</v>
      </c>
      <c r="O17" s="57">
        <v>59</v>
      </c>
      <c r="P17" s="57">
        <v>56</v>
      </c>
      <c r="Q17" s="57">
        <v>51</v>
      </c>
      <c r="R17" s="57">
        <v>51</v>
      </c>
      <c r="S17" s="57">
        <v>51</v>
      </c>
      <c r="T17" s="57">
        <v>50</v>
      </c>
      <c r="U17" s="57">
        <v>48</v>
      </c>
      <c r="V17" s="57">
        <v>47</v>
      </c>
      <c r="W17" s="57">
        <v>47</v>
      </c>
      <c r="X17" s="57">
        <v>47</v>
      </c>
      <c r="Y17" s="57">
        <v>49</v>
      </c>
      <c r="Z17" s="57">
        <v>44</v>
      </c>
      <c r="AA17" s="57">
        <v>42</v>
      </c>
      <c r="AB17" s="57">
        <v>40</v>
      </c>
      <c r="AC17" s="57">
        <v>35</v>
      </c>
      <c r="AD17" s="57">
        <v>66</v>
      </c>
      <c r="AE17" s="53" t="s">
        <v>89</v>
      </c>
      <c r="AG17" s="105" cm="1">
        <f t="array" ref="AG17">[1]!dbsum(G17:I17)</f>
        <v>68.8</v>
      </c>
      <c r="AH17" s="106" cm="1">
        <f t="array" ref="AH17">[1]!dbsum(J17:L17)</f>
        <v>64.8</v>
      </c>
      <c r="AI17" s="106" cm="1">
        <f t="array" ref="AI17">[1]!dbsum(M17:O17)</f>
        <v>62.5</v>
      </c>
      <c r="AJ17" s="106" cm="1">
        <f t="array" ref="AJ17">[1]!dbsum(P17:R17)</f>
        <v>58.1</v>
      </c>
      <c r="AK17" s="106" cm="1">
        <f t="array" ref="AK17">[1]!dbsum(S17:U17)</f>
        <v>54.6</v>
      </c>
      <c r="AL17" s="106" cm="1">
        <f t="array" ref="AL17">[1]!dbsum(V17:X17)</f>
        <v>51.8</v>
      </c>
      <c r="AM17" s="106" cm="1">
        <f t="array" ref="AM17">[1]!dbsum(Y17:AA17)</f>
        <v>50.8</v>
      </c>
      <c r="AN17" s="107" cm="1">
        <f t="array" ref="AN17">[1]!dbsum(AB17:AD17)</f>
        <v>66</v>
      </c>
      <c r="AP17" s="28">
        <f t="shared" ref="AP17:AP49" si="2">D17</f>
        <v>2</v>
      </c>
      <c r="AQ17" s="50" t="str">
        <f t="shared" ref="AQ17:AQ49" si="3">F17</f>
        <v>5m in front of centrifuge, both operating, between units</v>
      </c>
      <c r="AR17" s="88">
        <f t="shared" ref="AR17:BG35" si="4">G17+AR$11</f>
        <v>35.799999999999997</v>
      </c>
      <c r="AS17" s="57">
        <f t="shared" si="0"/>
        <v>36.799999999999997</v>
      </c>
      <c r="AT17" s="57">
        <f t="shared" si="0"/>
        <v>39.5</v>
      </c>
      <c r="AU17" s="57">
        <f t="shared" si="0"/>
        <v>41.9</v>
      </c>
      <c r="AV17" s="57">
        <f t="shared" si="0"/>
        <v>43.9</v>
      </c>
      <c r="AW17" s="57">
        <f t="shared" si="0"/>
        <v>45.6</v>
      </c>
      <c r="AX17" s="57">
        <f t="shared" si="0"/>
        <v>46.1</v>
      </c>
      <c r="AY17" s="57">
        <f t="shared" si="0"/>
        <v>48.4</v>
      </c>
      <c r="AZ17" s="57">
        <f t="shared" si="0"/>
        <v>52.4</v>
      </c>
      <c r="BA17" s="57">
        <f t="shared" si="0"/>
        <v>51.8</v>
      </c>
      <c r="BB17" s="57">
        <f t="shared" si="0"/>
        <v>47.8</v>
      </c>
      <c r="BC17" s="57">
        <f t="shared" si="0"/>
        <v>49.1</v>
      </c>
      <c r="BD17" s="57">
        <f t="shared" si="0"/>
        <v>50.2</v>
      </c>
      <c r="BE17" s="57">
        <f t="shared" si="0"/>
        <v>50</v>
      </c>
      <c r="BF17" s="57">
        <f t="shared" si="0"/>
        <v>48.6</v>
      </c>
      <c r="BG17" s="57">
        <f t="shared" si="0"/>
        <v>48</v>
      </c>
      <c r="BH17" s="57">
        <f t="shared" si="0"/>
        <v>48.2</v>
      </c>
      <c r="BI17" s="57">
        <f t="shared" si="1"/>
        <v>48.3</v>
      </c>
      <c r="BJ17" s="57">
        <f t="shared" si="1"/>
        <v>50.2</v>
      </c>
      <c r="BK17" s="57">
        <f t="shared" si="1"/>
        <v>45</v>
      </c>
      <c r="BL17" s="57">
        <f t="shared" si="1"/>
        <v>42.5</v>
      </c>
      <c r="BM17" s="57">
        <f t="shared" si="1"/>
        <v>39.9</v>
      </c>
      <c r="BN17" s="57">
        <f t="shared" si="1"/>
        <v>33.9</v>
      </c>
      <c r="BO17" s="112">
        <f t="shared" si="1"/>
        <v>63.5</v>
      </c>
      <c r="BP17" s="41">
        <f>[1]!dbsum(AR17:BO17)</f>
        <v>65.5</v>
      </c>
      <c r="BQ17" s="19"/>
      <c r="BR17" s="41">
        <f t="shared" ref="BR17:BR49" si="5">$BR$10-BP17</f>
        <v>19.5</v>
      </c>
      <c r="BT17" s="105">
        <v>67</v>
      </c>
      <c r="BU17" s="106">
        <v>68</v>
      </c>
      <c r="BV17" s="106">
        <v>66</v>
      </c>
      <c r="BW17" s="106">
        <v>66</v>
      </c>
      <c r="BX17" s="106">
        <v>64</v>
      </c>
      <c r="BY17" s="106">
        <v>64</v>
      </c>
      <c r="BZ17" s="106">
        <v>63</v>
      </c>
      <c r="CA17" s="106">
        <v>60</v>
      </c>
      <c r="CB17" s="106">
        <v>60</v>
      </c>
      <c r="CC17" s="106">
        <v>61</v>
      </c>
      <c r="CD17" s="106">
        <v>59</v>
      </c>
      <c r="CE17" s="106">
        <v>54</v>
      </c>
      <c r="CF17" s="106">
        <v>54</v>
      </c>
      <c r="CG17" s="106">
        <v>53</v>
      </c>
      <c r="CH17" s="106">
        <v>52</v>
      </c>
      <c r="CI17" s="106">
        <v>50</v>
      </c>
      <c r="CJ17" s="106">
        <v>49</v>
      </c>
      <c r="CK17" s="106">
        <v>50</v>
      </c>
      <c r="CL17" s="106">
        <v>50</v>
      </c>
      <c r="CM17" s="106">
        <v>55</v>
      </c>
      <c r="CN17" s="106">
        <v>49</v>
      </c>
      <c r="CO17" s="106">
        <v>48</v>
      </c>
      <c r="CP17" s="106">
        <v>44</v>
      </c>
      <c r="CQ17" s="107">
        <v>37</v>
      </c>
    </row>
    <row r="18" spans="2:95" x14ac:dyDescent="0.35">
      <c r="B18" s="41" t="s">
        <v>325</v>
      </c>
      <c r="D18" s="41">
        <v>3</v>
      </c>
      <c r="E18" s="41"/>
      <c r="F18" s="38" t="s">
        <v>326</v>
      </c>
      <c r="G18" s="88">
        <v>67</v>
      </c>
      <c r="H18" s="57">
        <v>66</v>
      </c>
      <c r="I18" s="57">
        <v>63</v>
      </c>
      <c r="J18" s="57">
        <v>61</v>
      </c>
      <c r="K18" s="57">
        <v>60</v>
      </c>
      <c r="L18" s="57">
        <v>60</v>
      </c>
      <c r="M18" s="57">
        <v>58</v>
      </c>
      <c r="N18" s="57">
        <v>56</v>
      </c>
      <c r="O18" s="57">
        <v>57</v>
      </c>
      <c r="P18" s="57">
        <v>56</v>
      </c>
      <c r="Q18" s="57">
        <v>52</v>
      </c>
      <c r="R18" s="57">
        <v>52</v>
      </c>
      <c r="S18" s="57">
        <v>50</v>
      </c>
      <c r="T18" s="57">
        <v>50</v>
      </c>
      <c r="U18" s="57">
        <v>48</v>
      </c>
      <c r="V18" s="57">
        <v>48</v>
      </c>
      <c r="W18" s="57">
        <v>48</v>
      </c>
      <c r="X18" s="57">
        <v>46</v>
      </c>
      <c r="Y18" s="57">
        <v>49</v>
      </c>
      <c r="Z18" s="57">
        <v>43</v>
      </c>
      <c r="AA18" s="57">
        <v>41</v>
      </c>
      <c r="AB18" s="57">
        <v>40</v>
      </c>
      <c r="AC18" s="57">
        <v>33</v>
      </c>
      <c r="AD18" s="57">
        <v>67</v>
      </c>
      <c r="AE18" s="53" t="s">
        <v>89</v>
      </c>
      <c r="AG18" s="105" cm="1">
        <f t="array" ref="AG18">[1]!dbsum(G18:I18)</f>
        <v>70.400000000000006</v>
      </c>
      <c r="AH18" s="106" cm="1">
        <f t="array" ref="AH18">[1]!dbsum(J18:L18)</f>
        <v>65.099999999999994</v>
      </c>
      <c r="AI18" s="106" cm="1">
        <f t="array" ref="AI18">[1]!dbsum(M18:O18)</f>
        <v>61.8</v>
      </c>
      <c r="AJ18" s="106" cm="1">
        <f t="array" ref="AJ18">[1]!dbsum(P18:R18)</f>
        <v>58.5</v>
      </c>
      <c r="AK18" s="106" cm="1">
        <f t="array" ref="AK18">[1]!dbsum(S18:U18)</f>
        <v>54.2</v>
      </c>
      <c r="AL18" s="106" cm="1">
        <f t="array" ref="AL18">[1]!dbsum(V18:X18)</f>
        <v>52.2</v>
      </c>
      <c r="AM18" s="106" cm="1">
        <f t="array" ref="AM18">[1]!dbsum(Y18:AA18)</f>
        <v>50.5</v>
      </c>
      <c r="AN18" s="107" cm="1">
        <f t="array" ref="AN18">[1]!dbsum(AB18:AD18)</f>
        <v>67</v>
      </c>
      <c r="AP18" s="28">
        <f t="shared" si="2"/>
        <v>3</v>
      </c>
      <c r="AQ18" s="50" t="str">
        <f t="shared" si="3"/>
        <v>5m in front of centrifuge, both operating, facing NE unit</v>
      </c>
      <c r="AR18" s="88">
        <f t="shared" si="4"/>
        <v>36.799999999999997</v>
      </c>
      <c r="AS18" s="57">
        <f t="shared" si="0"/>
        <v>39.799999999999997</v>
      </c>
      <c r="AT18" s="57">
        <f t="shared" si="0"/>
        <v>40.5</v>
      </c>
      <c r="AU18" s="57">
        <f t="shared" si="0"/>
        <v>41.9</v>
      </c>
      <c r="AV18" s="57">
        <f t="shared" si="0"/>
        <v>43.9</v>
      </c>
      <c r="AW18" s="57">
        <f t="shared" si="0"/>
        <v>46.6</v>
      </c>
      <c r="AX18" s="57">
        <f t="shared" si="0"/>
        <v>47.1</v>
      </c>
      <c r="AY18" s="57">
        <f t="shared" si="0"/>
        <v>47.4</v>
      </c>
      <c r="AZ18" s="57">
        <f t="shared" si="0"/>
        <v>50.4</v>
      </c>
      <c r="BA18" s="57">
        <f t="shared" si="0"/>
        <v>51.8</v>
      </c>
      <c r="BB18" s="57">
        <f t="shared" si="0"/>
        <v>48.8</v>
      </c>
      <c r="BC18" s="57">
        <f t="shared" si="0"/>
        <v>50.1</v>
      </c>
      <c r="BD18" s="57">
        <f t="shared" si="0"/>
        <v>49.2</v>
      </c>
      <c r="BE18" s="57">
        <f t="shared" si="0"/>
        <v>50</v>
      </c>
      <c r="BF18" s="57">
        <f t="shared" si="0"/>
        <v>48.6</v>
      </c>
      <c r="BG18" s="57">
        <f t="shared" si="0"/>
        <v>49</v>
      </c>
      <c r="BH18" s="57">
        <f t="shared" si="0"/>
        <v>49.2</v>
      </c>
      <c r="BI18" s="57">
        <f t="shared" si="1"/>
        <v>47.3</v>
      </c>
      <c r="BJ18" s="57">
        <f t="shared" si="1"/>
        <v>50.2</v>
      </c>
      <c r="BK18" s="57">
        <f t="shared" si="1"/>
        <v>44</v>
      </c>
      <c r="BL18" s="57">
        <f t="shared" si="1"/>
        <v>41.5</v>
      </c>
      <c r="BM18" s="57">
        <f t="shared" si="1"/>
        <v>39.9</v>
      </c>
      <c r="BN18" s="57">
        <f t="shared" si="1"/>
        <v>31.9</v>
      </c>
      <c r="BO18" s="112">
        <f t="shared" si="1"/>
        <v>64.5</v>
      </c>
      <c r="BP18" s="41">
        <f>[1]!dbsum(AR18:BO18)</f>
        <v>66.099999999999994</v>
      </c>
      <c r="BQ18" s="19"/>
      <c r="BR18" s="41">
        <f t="shared" si="5"/>
        <v>18.900000000000006</v>
      </c>
      <c r="BT18" s="105">
        <v>69</v>
      </c>
      <c r="BU18" s="106">
        <v>70</v>
      </c>
      <c r="BV18" s="106">
        <v>70</v>
      </c>
      <c r="BW18" s="106">
        <v>67</v>
      </c>
      <c r="BX18" s="106">
        <v>65</v>
      </c>
      <c r="BY18" s="106">
        <v>65</v>
      </c>
      <c r="BZ18" s="106">
        <v>63</v>
      </c>
      <c r="CA18" s="106">
        <v>61</v>
      </c>
      <c r="CB18" s="106">
        <v>58</v>
      </c>
      <c r="CC18" s="106">
        <v>61</v>
      </c>
      <c r="CD18" s="106">
        <v>59</v>
      </c>
      <c r="CE18" s="106">
        <v>55</v>
      </c>
      <c r="CF18" s="106">
        <v>55</v>
      </c>
      <c r="CG18" s="106">
        <v>53</v>
      </c>
      <c r="CH18" s="106">
        <v>52</v>
      </c>
      <c r="CI18" s="106">
        <v>52</v>
      </c>
      <c r="CJ18" s="106">
        <v>52</v>
      </c>
      <c r="CK18" s="106">
        <v>51</v>
      </c>
      <c r="CL18" s="106">
        <v>50</v>
      </c>
      <c r="CM18" s="106">
        <v>55</v>
      </c>
      <c r="CN18" s="106">
        <v>49</v>
      </c>
      <c r="CO18" s="106">
        <v>47</v>
      </c>
      <c r="CP18" s="106">
        <v>44</v>
      </c>
      <c r="CQ18" s="107">
        <v>37</v>
      </c>
    </row>
    <row r="19" spans="2:95" x14ac:dyDescent="0.35">
      <c r="B19" s="41" t="s">
        <v>327</v>
      </c>
      <c r="D19" s="41">
        <v>4</v>
      </c>
      <c r="E19" s="41"/>
      <c r="F19" s="38" t="s">
        <v>328</v>
      </c>
      <c r="G19" s="88">
        <v>60</v>
      </c>
      <c r="H19" s="57">
        <v>58</v>
      </c>
      <c r="I19" s="57">
        <v>54</v>
      </c>
      <c r="J19" s="57">
        <v>56</v>
      </c>
      <c r="K19" s="57">
        <v>59</v>
      </c>
      <c r="L19" s="57">
        <v>58</v>
      </c>
      <c r="M19" s="57">
        <v>55</v>
      </c>
      <c r="N19" s="57">
        <v>48</v>
      </c>
      <c r="O19" s="57">
        <v>50</v>
      </c>
      <c r="P19" s="57">
        <v>50</v>
      </c>
      <c r="Q19" s="57">
        <v>49</v>
      </c>
      <c r="R19" s="57">
        <v>54</v>
      </c>
      <c r="S19" s="57">
        <v>54</v>
      </c>
      <c r="T19" s="57">
        <v>53</v>
      </c>
      <c r="U19" s="57">
        <v>51</v>
      </c>
      <c r="V19" s="57">
        <v>52</v>
      </c>
      <c r="W19" s="57">
        <v>50</v>
      </c>
      <c r="X19" s="57">
        <v>48</v>
      </c>
      <c r="Y19" s="57">
        <v>48</v>
      </c>
      <c r="Z19" s="57">
        <v>42</v>
      </c>
      <c r="AA19" s="57">
        <v>40</v>
      </c>
      <c r="AB19" s="57">
        <v>39</v>
      </c>
      <c r="AC19" s="57">
        <v>37</v>
      </c>
      <c r="AD19" s="57">
        <v>60</v>
      </c>
      <c r="AE19" s="53" t="s">
        <v>89</v>
      </c>
      <c r="AG19" s="105" cm="1">
        <f t="array" ref="AG19">[1]!dbsum(G19:I19)</f>
        <v>62.7</v>
      </c>
      <c r="AH19" s="106" cm="1">
        <f t="array" ref="AH19">[1]!dbsum(J19:L19)</f>
        <v>62.6</v>
      </c>
      <c r="AI19" s="106" cm="1">
        <f t="array" ref="AI19">[1]!dbsum(M19:O19)</f>
        <v>56.8</v>
      </c>
      <c r="AJ19" s="106" cm="1">
        <f t="array" ref="AJ19">[1]!dbsum(P19:R19)</f>
        <v>56.3</v>
      </c>
      <c r="AK19" s="106" cm="1">
        <f t="array" ref="AK19">[1]!dbsum(S19:U19)</f>
        <v>57.6</v>
      </c>
      <c r="AL19" s="106" cm="1">
        <f t="array" ref="AL19">[1]!dbsum(V19:X19)</f>
        <v>55.1</v>
      </c>
      <c r="AM19" s="106" cm="1">
        <f t="array" ref="AM19">[1]!dbsum(Y19:AA19)</f>
        <v>49.5</v>
      </c>
      <c r="AN19" s="107" cm="1">
        <f t="array" ref="AN19">[1]!dbsum(AB19:AD19)</f>
        <v>60.1</v>
      </c>
      <c r="AP19" s="28">
        <f t="shared" si="2"/>
        <v>4</v>
      </c>
      <c r="AQ19" s="50" t="str">
        <f t="shared" si="3"/>
        <v>On path NW of tank, facing loose pipe hanging down</v>
      </c>
      <c r="AR19" s="88">
        <f t="shared" si="4"/>
        <v>29.8</v>
      </c>
      <c r="AS19" s="57">
        <f t="shared" si="0"/>
        <v>31.8</v>
      </c>
      <c r="AT19" s="57">
        <f t="shared" si="0"/>
        <v>31.5</v>
      </c>
      <c r="AU19" s="57">
        <f t="shared" si="0"/>
        <v>36.9</v>
      </c>
      <c r="AV19" s="57">
        <f t="shared" si="0"/>
        <v>42.9</v>
      </c>
      <c r="AW19" s="57">
        <f t="shared" si="0"/>
        <v>44.6</v>
      </c>
      <c r="AX19" s="57">
        <f t="shared" si="0"/>
        <v>44.1</v>
      </c>
      <c r="AY19" s="57">
        <f t="shared" si="0"/>
        <v>39.4</v>
      </c>
      <c r="AZ19" s="57">
        <f t="shared" si="0"/>
        <v>43.4</v>
      </c>
      <c r="BA19" s="57">
        <f t="shared" si="0"/>
        <v>45.8</v>
      </c>
      <c r="BB19" s="57">
        <f t="shared" si="0"/>
        <v>45.8</v>
      </c>
      <c r="BC19" s="57">
        <f t="shared" si="0"/>
        <v>52.1</v>
      </c>
      <c r="BD19" s="57">
        <f t="shared" si="0"/>
        <v>53.2</v>
      </c>
      <c r="BE19" s="57">
        <f t="shared" si="0"/>
        <v>53</v>
      </c>
      <c r="BF19" s="57">
        <f t="shared" si="0"/>
        <v>51.6</v>
      </c>
      <c r="BG19" s="57">
        <f t="shared" si="0"/>
        <v>53</v>
      </c>
      <c r="BH19" s="57">
        <f t="shared" si="0"/>
        <v>51.2</v>
      </c>
      <c r="BI19" s="57">
        <f t="shared" si="1"/>
        <v>49.3</v>
      </c>
      <c r="BJ19" s="57">
        <f t="shared" si="1"/>
        <v>49.2</v>
      </c>
      <c r="BK19" s="57">
        <f t="shared" si="1"/>
        <v>43</v>
      </c>
      <c r="BL19" s="57">
        <f t="shared" si="1"/>
        <v>40.5</v>
      </c>
      <c r="BM19" s="57">
        <f t="shared" si="1"/>
        <v>38.9</v>
      </c>
      <c r="BN19" s="57">
        <f t="shared" si="1"/>
        <v>35.9</v>
      </c>
      <c r="BO19" s="112">
        <f t="shared" si="1"/>
        <v>57.5</v>
      </c>
      <c r="BP19" s="41">
        <f>[1]!dbsum(AR19:BO19)</f>
        <v>63</v>
      </c>
      <c r="BQ19" s="19"/>
      <c r="BR19" s="41">
        <f t="shared" si="5"/>
        <v>22</v>
      </c>
      <c r="BT19" s="105">
        <v>62</v>
      </c>
      <c r="BU19" s="106">
        <v>63</v>
      </c>
      <c r="BV19" s="106">
        <v>60</v>
      </c>
      <c r="BW19" s="106">
        <v>57</v>
      </c>
      <c r="BX19" s="106">
        <v>59</v>
      </c>
      <c r="BY19" s="106">
        <v>62</v>
      </c>
      <c r="BZ19" s="106">
        <v>60</v>
      </c>
      <c r="CA19" s="106">
        <v>57</v>
      </c>
      <c r="CB19" s="106">
        <v>50</v>
      </c>
      <c r="CC19" s="106">
        <v>52</v>
      </c>
      <c r="CD19" s="106">
        <v>52</v>
      </c>
      <c r="CE19" s="106">
        <v>50</v>
      </c>
      <c r="CF19" s="106">
        <v>56</v>
      </c>
      <c r="CG19" s="106">
        <v>55</v>
      </c>
      <c r="CH19" s="106">
        <v>55</v>
      </c>
      <c r="CI19" s="106">
        <v>53</v>
      </c>
      <c r="CJ19" s="106">
        <v>53</v>
      </c>
      <c r="CK19" s="106">
        <v>51</v>
      </c>
      <c r="CL19" s="106">
        <v>49</v>
      </c>
      <c r="CM19" s="106">
        <v>49</v>
      </c>
      <c r="CN19" s="106">
        <v>43</v>
      </c>
      <c r="CO19" s="106">
        <v>41</v>
      </c>
      <c r="CP19" s="106">
        <v>40</v>
      </c>
      <c r="CQ19" s="107">
        <v>38</v>
      </c>
    </row>
    <row r="20" spans="2:95" x14ac:dyDescent="0.35">
      <c r="B20" s="41" t="s">
        <v>329</v>
      </c>
      <c r="D20" s="41">
        <v>5</v>
      </c>
      <c r="E20" s="41">
        <v>1</v>
      </c>
      <c r="F20" s="38" t="s">
        <v>330</v>
      </c>
      <c r="G20" s="88">
        <v>58</v>
      </c>
      <c r="H20" s="57">
        <v>58</v>
      </c>
      <c r="I20" s="57">
        <v>57</v>
      </c>
      <c r="J20" s="57">
        <v>58</v>
      </c>
      <c r="K20" s="57">
        <v>58</v>
      </c>
      <c r="L20" s="57">
        <v>59</v>
      </c>
      <c r="M20" s="57">
        <v>58</v>
      </c>
      <c r="N20" s="57">
        <v>60</v>
      </c>
      <c r="O20" s="57">
        <v>59</v>
      </c>
      <c r="P20" s="57">
        <v>61</v>
      </c>
      <c r="Q20" s="57">
        <v>58</v>
      </c>
      <c r="R20" s="57">
        <v>63</v>
      </c>
      <c r="S20" s="57">
        <v>63</v>
      </c>
      <c r="T20" s="57">
        <v>62</v>
      </c>
      <c r="U20" s="57">
        <v>60</v>
      </c>
      <c r="V20" s="57">
        <v>58</v>
      </c>
      <c r="W20" s="57">
        <v>56</v>
      </c>
      <c r="X20" s="57">
        <v>54</v>
      </c>
      <c r="Y20" s="57">
        <v>53</v>
      </c>
      <c r="Z20" s="57">
        <v>49</v>
      </c>
      <c r="AA20" s="57">
        <v>46</v>
      </c>
      <c r="AB20" s="57">
        <v>47</v>
      </c>
      <c r="AC20" s="57">
        <v>41</v>
      </c>
      <c r="AD20" s="57">
        <v>58</v>
      </c>
      <c r="AE20" s="53" t="s">
        <v>89</v>
      </c>
      <c r="AG20" s="105" cm="1">
        <f t="array" ref="AG20">[1]!dbsum(G20:I20)</f>
        <v>62.5</v>
      </c>
      <c r="AH20" s="106" cm="1">
        <f t="array" ref="AH20">[1]!dbsum(J20:L20)</f>
        <v>63.1</v>
      </c>
      <c r="AI20" s="106" cm="1">
        <f t="array" ref="AI20">[1]!dbsum(M20:O20)</f>
        <v>63.8</v>
      </c>
      <c r="AJ20" s="106" cm="1">
        <f t="array" ref="AJ20">[1]!dbsum(P20:R20)</f>
        <v>65.900000000000006</v>
      </c>
      <c r="AK20" s="106" cm="1">
        <f t="array" ref="AK20">[1]!dbsum(S20:U20)</f>
        <v>66.599999999999994</v>
      </c>
      <c r="AL20" s="106" cm="1">
        <f t="array" ref="AL20">[1]!dbsum(V20:X20)</f>
        <v>61.1</v>
      </c>
      <c r="AM20" s="106" cm="1">
        <f t="array" ref="AM20">[1]!dbsum(Y20:AA20)</f>
        <v>55</v>
      </c>
      <c r="AN20" s="107" cm="1">
        <f t="array" ref="AN20">[1]!dbsum(AB20:AD20)</f>
        <v>58.4</v>
      </c>
      <c r="AP20" s="28">
        <f t="shared" si="2"/>
        <v>5</v>
      </c>
      <c r="AQ20" s="50" t="str">
        <f t="shared" si="3"/>
        <v>On gantry between BT1 and Divert</v>
      </c>
      <c r="AR20" s="88">
        <f t="shared" si="4"/>
        <v>27.8</v>
      </c>
      <c r="AS20" s="57">
        <f t="shared" si="0"/>
        <v>31.8</v>
      </c>
      <c r="AT20" s="57">
        <f t="shared" si="0"/>
        <v>34.5</v>
      </c>
      <c r="AU20" s="57">
        <f t="shared" si="0"/>
        <v>38.9</v>
      </c>
      <c r="AV20" s="57">
        <f t="shared" si="0"/>
        <v>41.9</v>
      </c>
      <c r="AW20" s="57">
        <f t="shared" si="0"/>
        <v>45.6</v>
      </c>
      <c r="AX20" s="57">
        <f t="shared" si="0"/>
        <v>47.1</v>
      </c>
      <c r="AY20" s="57">
        <f t="shared" si="0"/>
        <v>51.4</v>
      </c>
      <c r="AZ20" s="57">
        <f t="shared" si="0"/>
        <v>52.4</v>
      </c>
      <c r="BA20" s="57">
        <f t="shared" si="0"/>
        <v>56.8</v>
      </c>
      <c r="BB20" s="57">
        <f t="shared" si="0"/>
        <v>54.8</v>
      </c>
      <c r="BC20" s="57">
        <f t="shared" si="0"/>
        <v>61.1</v>
      </c>
      <c r="BD20" s="57">
        <f t="shared" si="0"/>
        <v>62.2</v>
      </c>
      <c r="BE20" s="57">
        <f t="shared" si="0"/>
        <v>62</v>
      </c>
      <c r="BF20" s="57">
        <f t="shared" si="0"/>
        <v>60.6</v>
      </c>
      <c r="BG20" s="57">
        <f t="shared" si="0"/>
        <v>59</v>
      </c>
      <c r="BH20" s="57">
        <f t="shared" si="0"/>
        <v>57.2</v>
      </c>
      <c r="BI20" s="57">
        <f t="shared" si="1"/>
        <v>55.3</v>
      </c>
      <c r="BJ20" s="57">
        <f t="shared" si="1"/>
        <v>54.2</v>
      </c>
      <c r="BK20" s="57">
        <f t="shared" si="1"/>
        <v>50</v>
      </c>
      <c r="BL20" s="57">
        <f t="shared" si="1"/>
        <v>46.5</v>
      </c>
      <c r="BM20" s="57">
        <f t="shared" si="1"/>
        <v>46.9</v>
      </c>
      <c r="BN20" s="57">
        <f t="shared" si="1"/>
        <v>39.9</v>
      </c>
      <c r="BO20" s="112">
        <f t="shared" si="1"/>
        <v>55.5</v>
      </c>
      <c r="BP20" s="41">
        <f>[1]!dbsum(AR20:BO20)</f>
        <v>69.7</v>
      </c>
      <c r="BQ20" s="19"/>
      <c r="BR20" s="41">
        <f t="shared" si="5"/>
        <v>15.299999999999997</v>
      </c>
      <c r="BT20" s="105">
        <v>63</v>
      </c>
      <c r="BU20" s="106">
        <v>60</v>
      </c>
      <c r="BV20" s="106">
        <v>61</v>
      </c>
      <c r="BW20" s="106">
        <v>60</v>
      </c>
      <c r="BX20" s="106">
        <v>60</v>
      </c>
      <c r="BY20" s="106">
        <v>60</v>
      </c>
      <c r="BZ20" s="106">
        <v>61</v>
      </c>
      <c r="CA20" s="106">
        <v>61</v>
      </c>
      <c r="CB20" s="106">
        <v>62</v>
      </c>
      <c r="CC20" s="106">
        <v>61</v>
      </c>
      <c r="CD20" s="106">
        <v>63</v>
      </c>
      <c r="CE20" s="106">
        <v>60</v>
      </c>
      <c r="CF20" s="106">
        <v>65</v>
      </c>
      <c r="CG20" s="106">
        <v>64</v>
      </c>
      <c r="CH20" s="106">
        <v>63</v>
      </c>
      <c r="CI20" s="106">
        <v>61</v>
      </c>
      <c r="CJ20" s="106">
        <v>59</v>
      </c>
      <c r="CK20" s="106">
        <v>57</v>
      </c>
      <c r="CL20" s="106">
        <v>55</v>
      </c>
      <c r="CM20" s="106">
        <v>54</v>
      </c>
      <c r="CN20" s="106">
        <v>51</v>
      </c>
      <c r="CO20" s="106">
        <v>47</v>
      </c>
      <c r="CP20" s="106">
        <v>49</v>
      </c>
      <c r="CQ20" s="107">
        <v>42</v>
      </c>
    </row>
    <row r="21" spans="2:95" x14ac:dyDescent="0.35">
      <c r="B21" s="41" t="s">
        <v>331</v>
      </c>
      <c r="D21" s="41">
        <v>6</v>
      </c>
      <c r="E21" s="41">
        <v>2</v>
      </c>
      <c r="F21" s="38" t="s">
        <v>332</v>
      </c>
      <c r="G21" s="88">
        <v>61</v>
      </c>
      <c r="H21" s="57">
        <v>59</v>
      </c>
      <c r="I21" s="57">
        <v>56</v>
      </c>
      <c r="J21" s="57">
        <v>59</v>
      </c>
      <c r="K21" s="57">
        <v>61</v>
      </c>
      <c r="L21" s="57">
        <v>63</v>
      </c>
      <c r="M21" s="57">
        <v>61</v>
      </c>
      <c r="N21" s="57">
        <v>60</v>
      </c>
      <c r="O21" s="57">
        <v>62</v>
      </c>
      <c r="P21" s="57">
        <v>64</v>
      </c>
      <c r="Q21" s="57">
        <v>61</v>
      </c>
      <c r="R21" s="57">
        <v>63</v>
      </c>
      <c r="S21" s="57">
        <v>63</v>
      </c>
      <c r="T21" s="57">
        <v>62</v>
      </c>
      <c r="U21" s="57">
        <v>60</v>
      </c>
      <c r="V21" s="57">
        <v>60</v>
      </c>
      <c r="W21" s="57">
        <v>57</v>
      </c>
      <c r="X21" s="57">
        <v>55</v>
      </c>
      <c r="Y21" s="57">
        <v>60</v>
      </c>
      <c r="Z21" s="57">
        <v>58</v>
      </c>
      <c r="AA21" s="57">
        <v>54</v>
      </c>
      <c r="AB21" s="57">
        <v>62</v>
      </c>
      <c r="AC21" s="57">
        <v>52</v>
      </c>
      <c r="AD21" s="57">
        <v>61</v>
      </c>
      <c r="AE21" s="53" t="s">
        <v>89</v>
      </c>
      <c r="AG21" s="105" cm="1">
        <f t="array" ref="AG21">[1]!dbsum(G21:I21)</f>
        <v>63.9</v>
      </c>
      <c r="AH21" s="106" cm="1">
        <f t="array" ref="AH21">[1]!dbsum(J21:L21)</f>
        <v>66.099999999999994</v>
      </c>
      <c r="AI21" s="106" cm="1">
        <f t="array" ref="AI21">[1]!dbsum(M21:O21)</f>
        <v>65.8</v>
      </c>
      <c r="AJ21" s="106" cm="1">
        <f t="array" ref="AJ21">[1]!dbsum(P21:R21)</f>
        <v>67.599999999999994</v>
      </c>
      <c r="AK21" s="106" cm="1">
        <f t="array" ref="AK21">[1]!dbsum(S21:U21)</f>
        <v>66.599999999999994</v>
      </c>
      <c r="AL21" s="106" cm="1">
        <f t="array" ref="AL21">[1]!dbsum(V21:X21)</f>
        <v>62.6</v>
      </c>
      <c r="AM21" s="106" cm="1">
        <f t="array" ref="AM21">[1]!dbsum(Y21:AA21)</f>
        <v>62.7</v>
      </c>
      <c r="AN21" s="107" cm="1">
        <f t="array" ref="AN21">[1]!dbsum(AB21:AD21)</f>
        <v>64.8</v>
      </c>
      <c r="AP21" s="28">
        <f t="shared" si="2"/>
        <v>6</v>
      </c>
      <c r="AQ21" s="50" t="str">
        <f t="shared" si="3"/>
        <v>Ground level between BT1 and Diver</v>
      </c>
      <c r="AR21" s="88">
        <f t="shared" si="4"/>
        <v>30.8</v>
      </c>
      <c r="AS21" s="57">
        <f t="shared" si="0"/>
        <v>32.799999999999997</v>
      </c>
      <c r="AT21" s="57">
        <f t="shared" si="0"/>
        <v>33.5</v>
      </c>
      <c r="AU21" s="57">
        <f t="shared" si="0"/>
        <v>39.9</v>
      </c>
      <c r="AV21" s="57">
        <f t="shared" si="0"/>
        <v>44.9</v>
      </c>
      <c r="AW21" s="57">
        <f t="shared" si="0"/>
        <v>49.6</v>
      </c>
      <c r="AX21" s="57">
        <f t="shared" si="0"/>
        <v>50.1</v>
      </c>
      <c r="AY21" s="57">
        <f t="shared" si="0"/>
        <v>51.4</v>
      </c>
      <c r="AZ21" s="57">
        <f t="shared" si="0"/>
        <v>55.4</v>
      </c>
      <c r="BA21" s="57">
        <f t="shared" si="0"/>
        <v>59.8</v>
      </c>
      <c r="BB21" s="57">
        <f t="shared" si="0"/>
        <v>57.8</v>
      </c>
      <c r="BC21" s="57">
        <f t="shared" si="0"/>
        <v>61.1</v>
      </c>
      <c r="BD21" s="57">
        <f t="shared" si="0"/>
        <v>62.2</v>
      </c>
      <c r="BE21" s="57">
        <f t="shared" si="0"/>
        <v>62</v>
      </c>
      <c r="BF21" s="57">
        <f t="shared" si="0"/>
        <v>60.6</v>
      </c>
      <c r="BG21" s="57">
        <f t="shared" si="0"/>
        <v>61</v>
      </c>
      <c r="BH21" s="57">
        <f t="shared" si="0"/>
        <v>58.2</v>
      </c>
      <c r="BI21" s="57">
        <f t="shared" si="1"/>
        <v>56.3</v>
      </c>
      <c r="BJ21" s="57">
        <f t="shared" si="1"/>
        <v>61.2</v>
      </c>
      <c r="BK21" s="57">
        <f t="shared" si="1"/>
        <v>59</v>
      </c>
      <c r="BL21" s="57">
        <f t="shared" si="1"/>
        <v>54.5</v>
      </c>
      <c r="BM21" s="57">
        <f t="shared" si="1"/>
        <v>61.9</v>
      </c>
      <c r="BN21" s="57">
        <f t="shared" si="1"/>
        <v>50.9</v>
      </c>
      <c r="BO21" s="112">
        <f t="shared" si="1"/>
        <v>58.5</v>
      </c>
      <c r="BP21" s="41">
        <f>[1]!dbsum(AR21:BO21)</f>
        <v>71.8</v>
      </c>
      <c r="BQ21" s="19"/>
      <c r="BR21" s="41">
        <f t="shared" si="5"/>
        <v>13.200000000000003</v>
      </c>
      <c r="BT21" s="105">
        <v>72</v>
      </c>
      <c r="BU21" s="106">
        <v>63</v>
      </c>
      <c r="BV21" s="106">
        <v>63</v>
      </c>
      <c r="BW21" s="106">
        <v>59</v>
      </c>
      <c r="BX21" s="106">
        <v>61</v>
      </c>
      <c r="BY21" s="106">
        <v>63</v>
      </c>
      <c r="BZ21" s="106">
        <v>65</v>
      </c>
      <c r="CA21" s="106">
        <v>63</v>
      </c>
      <c r="CB21" s="106">
        <v>62</v>
      </c>
      <c r="CC21" s="106">
        <v>64</v>
      </c>
      <c r="CD21" s="106">
        <v>65</v>
      </c>
      <c r="CE21" s="106">
        <v>62</v>
      </c>
      <c r="CF21" s="106">
        <v>65</v>
      </c>
      <c r="CG21" s="106">
        <v>64</v>
      </c>
      <c r="CH21" s="106">
        <v>64</v>
      </c>
      <c r="CI21" s="106">
        <v>61</v>
      </c>
      <c r="CJ21" s="106">
        <v>61</v>
      </c>
      <c r="CK21" s="106">
        <v>58</v>
      </c>
      <c r="CL21" s="106">
        <v>56</v>
      </c>
      <c r="CM21" s="106">
        <v>62</v>
      </c>
      <c r="CN21" s="106">
        <v>61</v>
      </c>
      <c r="CO21" s="106">
        <v>56</v>
      </c>
      <c r="CP21" s="106">
        <v>64</v>
      </c>
      <c r="CQ21" s="107">
        <v>54</v>
      </c>
    </row>
    <row r="22" spans="2:95" x14ac:dyDescent="0.35">
      <c r="B22" s="41" t="s">
        <v>333</v>
      </c>
      <c r="D22" s="41">
        <v>7</v>
      </c>
      <c r="E22" s="41">
        <v>3</v>
      </c>
      <c r="F22" s="38" t="s">
        <v>334</v>
      </c>
      <c r="G22" s="88">
        <v>54</v>
      </c>
      <c r="H22" s="57">
        <v>54</v>
      </c>
      <c r="I22" s="57">
        <v>52</v>
      </c>
      <c r="J22" s="57">
        <v>54</v>
      </c>
      <c r="K22" s="57">
        <v>54</v>
      </c>
      <c r="L22" s="57">
        <v>57</v>
      </c>
      <c r="M22" s="57">
        <v>54</v>
      </c>
      <c r="N22" s="57">
        <v>56</v>
      </c>
      <c r="O22" s="57">
        <v>57</v>
      </c>
      <c r="P22" s="57">
        <v>61</v>
      </c>
      <c r="Q22" s="57">
        <v>56</v>
      </c>
      <c r="R22" s="57">
        <v>61</v>
      </c>
      <c r="S22" s="57">
        <v>60</v>
      </c>
      <c r="T22" s="57">
        <v>60</v>
      </c>
      <c r="U22" s="57">
        <v>58</v>
      </c>
      <c r="V22" s="57">
        <v>57</v>
      </c>
      <c r="W22" s="57">
        <v>55</v>
      </c>
      <c r="X22" s="57">
        <v>52</v>
      </c>
      <c r="Y22" s="57">
        <v>51</v>
      </c>
      <c r="Z22" s="57">
        <v>47</v>
      </c>
      <c r="AA22" s="57">
        <v>45</v>
      </c>
      <c r="AB22" s="57">
        <v>44</v>
      </c>
      <c r="AC22" s="57">
        <v>40</v>
      </c>
      <c r="AD22" s="57">
        <v>54</v>
      </c>
      <c r="AE22" s="53" t="s">
        <v>89</v>
      </c>
      <c r="AG22" s="105" cm="1">
        <f t="array" ref="AG22">[1]!dbsum(G22:I22)</f>
        <v>58.2</v>
      </c>
      <c r="AH22" s="106" cm="1">
        <f t="array" ref="AH22">[1]!dbsum(J22:L22)</f>
        <v>60</v>
      </c>
      <c r="AI22" s="106" cm="1">
        <f t="array" ref="AI22">[1]!dbsum(M22:O22)</f>
        <v>60.6</v>
      </c>
      <c r="AJ22" s="106" cm="1">
        <f t="array" ref="AJ22">[1]!dbsum(P22:R22)</f>
        <v>64.599999999999994</v>
      </c>
      <c r="AK22" s="106" cm="1">
        <f t="array" ref="AK22">[1]!dbsum(S22:U22)</f>
        <v>64.2</v>
      </c>
      <c r="AL22" s="106" cm="1">
        <f t="array" ref="AL22">[1]!dbsum(V22:X22)</f>
        <v>59.9</v>
      </c>
      <c r="AM22" s="106" cm="1">
        <f t="array" ref="AM22">[1]!dbsum(Y22:AA22)</f>
        <v>53.2</v>
      </c>
      <c r="AN22" s="107" cm="1">
        <f t="array" ref="AN22">[1]!dbsum(AB22:AD22)</f>
        <v>54.6</v>
      </c>
      <c r="AP22" s="28">
        <f t="shared" si="2"/>
        <v>7</v>
      </c>
      <c r="AQ22" s="50" t="str">
        <f t="shared" si="3"/>
        <v>Midway between outside edges of BT1 and Divert</v>
      </c>
      <c r="AR22" s="88">
        <f t="shared" si="4"/>
        <v>23.8</v>
      </c>
      <c r="AS22" s="57">
        <f t="shared" si="0"/>
        <v>27.8</v>
      </c>
      <c r="AT22" s="57">
        <f t="shared" si="0"/>
        <v>29.5</v>
      </c>
      <c r="AU22" s="57">
        <f t="shared" si="0"/>
        <v>34.9</v>
      </c>
      <c r="AV22" s="57">
        <f t="shared" si="0"/>
        <v>37.9</v>
      </c>
      <c r="AW22" s="57">
        <f t="shared" si="0"/>
        <v>43.6</v>
      </c>
      <c r="AX22" s="57">
        <f t="shared" si="0"/>
        <v>43.1</v>
      </c>
      <c r="AY22" s="57">
        <f t="shared" si="0"/>
        <v>47.4</v>
      </c>
      <c r="AZ22" s="57">
        <f t="shared" si="0"/>
        <v>50.4</v>
      </c>
      <c r="BA22" s="57">
        <f t="shared" si="0"/>
        <v>56.8</v>
      </c>
      <c r="BB22" s="57">
        <f t="shared" si="0"/>
        <v>52.8</v>
      </c>
      <c r="BC22" s="57">
        <f t="shared" si="0"/>
        <v>59.1</v>
      </c>
      <c r="BD22" s="57">
        <f t="shared" si="0"/>
        <v>59.2</v>
      </c>
      <c r="BE22" s="57">
        <f t="shared" si="0"/>
        <v>60</v>
      </c>
      <c r="BF22" s="57">
        <f t="shared" si="0"/>
        <v>58.6</v>
      </c>
      <c r="BG22" s="57">
        <f t="shared" si="0"/>
        <v>58</v>
      </c>
      <c r="BH22" s="57">
        <f t="shared" si="0"/>
        <v>56.2</v>
      </c>
      <c r="BI22" s="57">
        <f t="shared" si="1"/>
        <v>53.3</v>
      </c>
      <c r="BJ22" s="57">
        <f t="shared" si="1"/>
        <v>52.2</v>
      </c>
      <c r="BK22" s="57">
        <f t="shared" si="1"/>
        <v>48</v>
      </c>
      <c r="BL22" s="57">
        <f t="shared" si="1"/>
        <v>45.5</v>
      </c>
      <c r="BM22" s="57">
        <f t="shared" si="1"/>
        <v>43.9</v>
      </c>
      <c r="BN22" s="57">
        <f t="shared" si="1"/>
        <v>38.9</v>
      </c>
      <c r="BO22" s="112">
        <f t="shared" si="1"/>
        <v>51.5</v>
      </c>
      <c r="BP22" s="41">
        <f>[1]!dbsum(AR22:BO22)</f>
        <v>67.8</v>
      </c>
      <c r="BQ22" s="19"/>
      <c r="BR22" s="41">
        <f t="shared" si="5"/>
        <v>17.200000000000003</v>
      </c>
      <c r="BT22" s="105">
        <v>62</v>
      </c>
      <c r="BU22" s="106">
        <v>57</v>
      </c>
      <c r="BV22" s="106">
        <v>58</v>
      </c>
      <c r="BW22" s="106">
        <v>55</v>
      </c>
      <c r="BX22" s="106">
        <v>57</v>
      </c>
      <c r="BY22" s="106">
        <v>57</v>
      </c>
      <c r="BZ22" s="106">
        <v>59</v>
      </c>
      <c r="CA22" s="106">
        <v>57</v>
      </c>
      <c r="CB22" s="106">
        <v>58</v>
      </c>
      <c r="CC22" s="106">
        <v>59</v>
      </c>
      <c r="CD22" s="106">
        <v>63</v>
      </c>
      <c r="CE22" s="106">
        <v>57</v>
      </c>
      <c r="CF22" s="106">
        <v>62</v>
      </c>
      <c r="CG22" s="106">
        <v>62</v>
      </c>
      <c r="CH22" s="106">
        <v>62</v>
      </c>
      <c r="CI22" s="106">
        <v>60</v>
      </c>
      <c r="CJ22" s="106">
        <v>58</v>
      </c>
      <c r="CK22" s="106">
        <v>56</v>
      </c>
      <c r="CL22" s="106">
        <v>53</v>
      </c>
      <c r="CM22" s="106">
        <v>54</v>
      </c>
      <c r="CN22" s="106">
        <v>48</v>
      </c>
      <c r="CO22" s="106">
        <v>46</v>
      </c>
      <c r="CP22" s="106">
        <v>45</v>
      </c>
      <c r="CQ22" s="107">
        <v>41</v>
      </c>
    </row>
    <row r="23" spans="2:95" x14ac:dyDescent="0.35">
      <c r="B23" s="41" t="s">
        <v>335</v>
      </c>
      <c r="D23" s="41">
        <v>8</v>
      </c>
      <c r="E23" s="41">
        <v>4</v>
      </c>
      <c r="F23" s="38" t="s">
        <v>336</v>
      </c>
      <c r="G23" s="88">
        <v>53</v>
      </c>
      <c r="H23" s="57">
        <v>55</v>
      </c>
      <c r="I23" s="57">
        <v>51</v>
      </c>
      <c r="J23" s="57">
        <v>52</v>
      </c>
      <c r="K23" s="57">
        <v>52</v>
      </c>
      <c r="L23" s="57">
        <v>51</v>
      </c>
      <c r="M23" s="57">
        <v>51</v>
      </c>
      <c r="N23" s="57">
        <v>56</v>
      </c>
      <c r="O23" s="57">
        <v>55</v>
      </c>
      <c r="P23" s="57">
        <v>53</v>
      </c>
      <c r="Q23" s="57">
        <v>51</v>
      </c>
      <c r="R23" s="57">
        <v>56</v>
      </c>
      <c r="S23" s="57">
        <v>55</v>
      </c>
      <c r="T23" s="57">
        <v>55</v>
      </c>
      <c r="U23" s="57">
        <v>53</v>
      </c>
      <c r="V23" s="57">
        <v>51</v>
      </c>
      <c r="W23" s="57">
        <v>49</v>
      </c>
      <c r="X23" s="57">
        <v>47</v>
      </c>
      <c r="Y23" s="57">
        <v>46</v>
      </c>
      <c r="Z23" s="57">
        <v>42</v>
      </c>
      <c r="AA23" s="57">
        <v>39</v>
      </c>
      <c r="AB23" s="57">
        <v>39</v>
      </c>
      <c r="AC23" s="57">
        <v>34</v>
      </c>
      <c r="AD23" s="57">
        <v>53</v>
      </c>
      <c r="AE23" s="53" t="s">
        <v>89</v>
      </c>
      <c r="AG23" s="105" cm="1">
        <f t="array" ref="AG23">[1]!dbsum(G23:I23)</f>
        <v>58.1</v>
      </c>
      <c r="AH23" s="106" cm="1">
        <f t="array" ref="AH23">[1]!dbsum(J23:L23)</f>
        <v>56.5</v>
      </c>
      <c r="AI23" s="106" cm="1">
        <f t="array" ref="AI23">[1]!dbsum(M23:O23)</f>
        <v>59.2</v>
      </c>
      <c r="AJ23" s="106" cm="1">
        <f t="array" ref="AJ23">[1]!dbsum(P23:R23)</f>
        <v>58.6</v>
      </c>
      <c r="AK23" s="106" cm="1">
        <f t="array" ref="AK23">[1]!dbsum(S23:U23)</f>
        <v>59.2</v>
      </c>
      <c r="AL23" s="106" cm="1">
        <f t="array" ref="AL23">[1]!dbsum(V23:X23)</f>
        <v>54.1</v>
      </c>
      <c r="AM23" s="106" cm="1">
        <f t="array" ref="AM23">[1]!dbsum(Y23:AA23)</f>
        <v>48</v>
      </c>
      <c r="AN23" s="107" cm="1">
        <f t="array" ref="AN23">[1]!dbsum(AB23:AD23)</f>
        <v>53.2</v>
      </c>
      <c r="AP23" s="28">
        <f t="shared" si="2"/>
        <v>8</v>
      </c>
      <c r="AQ23" s="50" t="str">
        <f t="shared" si="3"/>
        <v>Above manhole set back from BT1 and Divert</v>
      </c>
      <c r="AR23" s="88">
        <f t="shared" si="4"/>
        <v>22.8</v>
      </c>
      <c r="AS23" s="57">
        <f t="shared" si="0"/>
        <v>28.8</v>
      </c>
      <c r="AT23" s="57">
        <f t="shared" si="0"/>
        <v>28.5</v>
      </c>
      <c r="AU23" s="57">
        <f t="shared" si="0"/>
        <v>32.9</v>
      </c>
      <c r="AV23" s="57">
        <f t="shared" si="0"/>
        <v>35.9</v>
      </c>
      <c r="AW23" s="57">
        <f t="shared" si="0"/>
        <v>37.6</v>
      </c>
      <c r="AX23" s="57">
        <f t="shared" si="0"/>
        <v>40.1</v>
      </c>
      <c r="AY23" s="57">
        <f t="shared" si="0"/>
        <v>47.4</v>
      </c>
      <c r="AZ23" s="57">
        <f t="shared" si="0"/>
        <v>48.4</v>
      </c>
      <c r="BA23" s="57">
        <f t="shared" si="0"/>
        <v>48.8</v>
      </c>
      <c r="BB23" s="57">
        <f t="shared" si="0"/>
        <v>47.8</v>
      </c>
      <c r="BC23" s="57">
        <f t="shared" si="0"/>
        <v>54.1</v>
      </c>
      <c r="BD23" s="57">
        <f t="shared" si="0"/>
        <v>54.2</v>
      </c>
      <c r="BE23" s="57">
        <f t="shared" si="0"/>
        <v>55</v>
      </c>
      <c r="BF23" s="57">
        <f t="shared" si="0"/>
        <v>53.6</v>
      </c>
      <c r="BG23" s="57">
        <f t="shared" si="0"/>
        <v>52</v>
      </c>
      <c r="BH23" s="57">
        <f t="shared" si="0"/>
        <v>50.2</v>
      </c>
      <c r="BI23" s="57">
        <f t="shared" si="1"/>
        <v>48.3</v>
      </c>
      <c r="BJ23" s="57">
        <f t="shared" si="1"/>
        <v>47.2</v>
      </c>
      <c r="BK23" s="57">
        <f t="shared" si="1"/>
        <v>43</v>
      </c>
      <c r="BL23" s="57">
        <f t="shared" si="1"/>
        <v>39.5</v>
      </c>
      <c r="BM23" s="57">
        <f t="shared" si="1"/>
        <v>38.9</v>
      </c>
      <c r="BN23" s="57">
        <f t="shared" si="1"/>
        <v>32.9</v>
      </c>
      <c r="BO23" s="112">
        <f>AD23+BO$11</f>
        <v>50.5</v>
      </c>
      <c r="BP23" s="41">
        <f>[1]!dbsum(AR23:BO23)</f>
        <v>62.7</v>
      </c>
      <c r="BQ23" s="19"/>
      <c r="BR23" s="41">
        <f t="shared" si="5"/>
        <v>22.299999999999997</v>
      </c>
      <c r="BT23" s="105">
        <v>60</v>
      </c>
      <c r="BU23" s="106">
        <v>56</v>
      </c>
      <c r="BV23" s="106">
        <v>59</v>
      </c>
      <c r="BW23" s="106">
        <v>54</v>
      </c>
      <c r="BX23" s="106">
        <v>54</v>
      </c>
      <c r="BY23" s="106">
        <v>55</v>
      </c>
      <c r="BZ23" s="106">
        <v>53</v>
      </c>
      <c r="CA23" s="106">
        <v>53</v>
      </c>
      <c r="CB23" s="106">
        <v>58</v>
      </c>
      <c r="CC23" s="106">
        <v>57</v>
      </c>
      <c r="CD23" s="106">
        <v>55</v>
      </c>
      <c r="CE23" s="106">
        <v>53</v>
      </c>
      <c r="CF23" s="106">
        <v>58</v>
      </c>
      <c r="CG23" s="106">
        <v>56</v>
      </c>
      <c r="CH23" s="106">
        <v>57</v>
      </c>
      <c r="CI23" s="106">
        <v>55</v>
      </c>
      <c r="CJ23" s="106">
        <v>52</v>
      </c>
      <c r="CK23" s="106">
        <v>50</v>
      </c>
      <c r="CL23" s="106">
        <v>48</v>
      </c>
      <c r="CM23" s="106">
        <v>51</v>
      </c>
      <c r="CN23" s="106">
        <v>44</v>
      </c>
      <c r="CO23" s="106">
        <v>40</v>
      </c>
      <c r="CP23" s="106">
        <v>40</v>
      </c>
      <c r="CQ23" s="107">
        <v>35</v>
      </c>
    </row>
    <row r="24" spans="2:95" x14ac:dyDescent="0.35">
      <c r="B24" s="41" t="s">
        <v>337</v>
      </c>
      <c r="D24" s="41">
        <v>9</v>
      </c>
      <c r="E24" s="41">
        <v>5</v>
      </c>
      <c r="F24" s="38" t="s">
        <v>338</v>
      </c>
      <c r="G24" s="88">
        <v>52</v>
      </c>
      <c r="H24" s="57">
        <v>53</v>
      </c>
      <c r="I24" s="57">
        <v>50</v>
      </c>
      <c r="J24" s="57">
        <v>48</v>
      </c>
      <c r="K24" s="57">
        <v>47</v>
      </c>
      <c r="L24" s="57">
        <v>48</v>
      </c>
      <c r="M24" s="57">
        <v>44</v>
      </c>
      <c r="N24" s="57">
        <v>46</v>
      </c>
      <c r="O24" s="57">
        <v>50</v>
      </c>
      <c r="P24" s="57">
        <v>51</v>
      </c>
      <c r="Q24" s="57">
        <v>45</v>
      </c>
      <c r="R24" s="57">
        <v>49</v>
      </c>
      <c r="S24" s="57">
        <v>48</v>
      </c>
      <c r="T24" s="57">
        <v>49</v>
      </c>
      <c r="U24" s="57">
        <v>48</v>
      </c>
      <c r="V24" s="57">
        <v>46</v>
      </c>
      <c r="W24" s="57">
        <v>44</v>
      </c>
      <c r="X24" s="57">
        <v>42</v>
      </c>
      <c r="Y24" s="57">
        <v>40</v>
      </c>
      <c r="Z24" s="57">
        <v>37</v>
      </c>
      <c r="AA24" s="57">
        <v>34</v>
      </c>
      <c r="AB24" s="57">
        <v>33</v>
      </c>
      <c r="AC24" s="57">
        <v>28</v>
      </c>
      <c r="AD24" s="57">
        <v>52</v>
      </c>
      <c r="AE24" s="53" t="s">
        <v>89</v>
      </c>
      <c r="AG24" s="105" cm="1">
        <f t="array" ref="AG24">[1]!dbsum(G24:I24)</f>
        <v>56.6</v>
      </c>
      <c r="AH24" s="106" cm="1">
        <f t="array" ref="AH24">[1]!dbsum(J24:L24)</f>
        <v>52.5</v>
      </c>
      <c r="AI24" s="106" cm="1">
        <f t="array" ref="AI24">[1]!dbsum(M24:O24)</f>
        <v>52.2</v>
      </c>
      <c r="AJ24" s="106" cm="1">
        <f t="array" ref="AJ24">[1]!dbsum(P24:R24)</f>
        <v>53.7</v>
      </c>
      <c r="AK24" s="106" cm="1">
        <f t="array" ref="AK24">[1]!dbsum(S24:U24)</f>
        <v>53.1</v>
      </c>
      <c r="AL24" s="106" cm="1">
        <f t="array" ref="AL24">[1]!dbsum(V24:X24)</f>
        <v>49.1</v>
      </c>
      <c r="AM24" s="106" cm="1">
        <f t="array" ref="AM24">[1]!dbsum(Y24:AA24)</f>
        <v>42.4</v>
      </c>
      <c r="AN24" s="107" cm="1">
        <f t="array" ref="AN24">[1]!dbsum(AB24:AD24)</f>
        <v>52.1</v>
      </c>
      <c r="AP24" s="28">
        <f t="shared" si="2"/>
        <v>9</v>
      </c>
      <c r="AQ24" s="50" t="str">
        <f t="shared" si="3"/>
        <v>At site boundary set back from BT1 and Divert</v>
      </c>
      <c r="AR24" s="88">
        <f t="shared" si="4"/>
        <v>21.8</v>
      </c>
      <c r="AS24" s="57">
        <f t="shared" si="0"/>
        <v>26.8</v>
      </c>
      <c r="AT24" s="57">
        <f t="shared" si="0"/>
        <v>27.5</v>
      </c>
      <c r="AU24" s="57">
        <f t="shared" si="0"/>
        <v>28.9</v>
      </c>
      <c r="AV24" s="57">
        <f t="shared" si="0"/>
        <v>30.9</v>
      </c>
      <c r="AW24" s="57">
        <f t="shared" si="0"/>
        <v>34.6</v>
      </c>
      <c r="AX24" s="57">
        <f t="shared" si="0"/>
        <v>33.1</v>
      </c>
      <c r="AY24" s="57">
        <f t="shared" si="0"/>
        <v>37.4</v>
      </c>
      <c r="AZ24" s="57">
        <f t="shared" si="0"/>
        <v>43.4</v>
      </c>
      <c r="BA24" s="57">
        <f t="shared" si="0"/>
        <v>46.8</v>
      </c>
      <c r="BB24" s="57">
        <f t="shared" si="0"/>
        <v>41.8</v>
      </c>
      <c r="BC24" s="57">
        <f t="shared" si="0"/>
        <v>47.1</v>
      </c>
      <c r="BD24" s="57">
        <f t="shared" si="0"/>
        <v>47.2</v>
      </c>
      <c r="BE24" s="57">
        <f t="shared" si="0"/>
        <v>49</v>
      </c>
      <c r="BF24" s="57">
        <f t="shared" si="0"/>
        <v>48.6</v>
      </c>
      <c r="BG24" s="57">
        <f t="shared" si="0"/>
        <v>47</v>
      </c>
      <c r="BH24" s="57">
        <f t="shared" si="0"/>
        <v>45.2</v>
      </c>
      <c r="BI24" s="57">
        <f t="shared" si="1"/>
        <v>43.3</v>
      </c>
      <c r="BJ24" s="57">
        <f t="shared" si="1"/>
        <v>41.2</v>
      </c>
      <c r="BK24" s="57">
        <f t="shared" si="1"/>
        <v>38</v>
      </c>
      <c r="BL24" s="57">
        <f t="shared" si="1"/>
        <v>34.5</v>
      </c>
      <c r="BM24" s="57">
        <f t="shared" si="1"/>
        <v>32.9</v>
      </c>
      <c r="BN24" s="57">
        <f t="shared" si="1"/>
        <v>26.9</v>
      </c>
      <c r="BO24" s="112">
        <f t="shared" si="1"/>
        <v>49.5</v>
      </c>
      <c r="BP24" s="41">
        <f>[1]!dbsum(AR24:BO24)</f>
        <v>57.6</v>
      </c>
      <c r="BQ24" s="19"/>
      <c r="BR24" s="41">
        <f t="shared" si="5"/>
        <v>27.4</v>
      </c>
      <c r="BT24" s="105">
        <v>55</v>
      </c>
      <c r="BU24" s="106">
        <v>54</v>
      </c>
      <c r="BV24" s="106">
        <v>58</v>
      </c>
      <c r="BW24" s="106">
        <v>53</v>
      </c>
      <c r="BX24" s="106">
        <v>51</v>
      </c>
      <c r="BY24" s="106">
        <v>50</v>
      </c>
      <c r="BZ24" s="106">
        <v>50</v>
      </c>
      <c r="CA24" s="106">
        <v>47</v>
      </c>
      <c r="CB24" s="106">
        <v>48</v>
      </c>
      <c r="CC24" s="106">
        <v>52</v>
      </c>
      <c r="CD24" s="106">
        <v>53</v>
      </c>
      <c r="CE24" s="106">
        <v>47</v>
      </c>
      <c r="CF24" s="106">
        <v>52</v>
      </c>
      <c r="CG24" s="106">
        <v>49</v>
      </c>
      <c r="CH24" s="106">
        <v>51</v>
      </c>
      <c r="CI24" s="106">
        <v>49</v>
      </c>
      <c r="CJ24" s="106">
        <v>47</v>
      </c>
      <c r="CK24" s="106">
        <v>45</v>
      </c>
      <c r="CL24" s="106">
        <v>43</v>
      </c>
      <c r="CM24" s="106">
        <v>51</v>
      </c>
      <c r="CN24" s="106">
        <v>40</v>
      </c>
      <c r="CO24" s="106">
        <v>36</v>
      </c>
      <c r="CP24" s="106">
        <v>34</v>
      </c>
      <c r="CQ24" s="107">
        <v>29</v>
      </c>
    </row>
    <row r="25" spans="2:95" x14ac:dyDescent="0.35">
      <c r="B25" s="41" t="s">
        <v>339</v>
      </c>
      <c r="D25" s="41">
        <v>10</v>
      </c>
      <c r="E25" s="41"/>
      <c r="F25" s="38" t="s">
        <v>340</v>
      </c>
      <c r="G25" s="88">
        <v>58</v>
      </c>
      <c r="H25" s="57">
        <v>59</v>
      </c>
      <c r="I25" s="57">
        <v>60</v>
      </c>
      <c r="J25" s="57">
        <v>59</v>
      </c>
      <c r="K25" s="57">
        <v>59</v>
      </c>
      <c r="L25" s="57">
        <v>61</v>
      </c>
      <c r="M25" s="57">
        <v>62</v>
      </c>
      <c r="N25" s="57">
        <v>60</v>
      </c>
      <c r="O25" s="57">
        <v>67</v>
      </c>
      <c r="P25" s="57">
        <v>65</v>
      </c>
      <c r="Q25" s="57">
        <v>64</v>
      </c>
      <c r="R25" s="57">
        <v>69</v>
      </c>
      <c r="S25" s="57">
        <v>70</v>
      </c>
      <c r="T25" s="57">
        <v>69</v>
      </c>
      <c r="U25" s="57">
        <v>68</v>
      </c>
      <c r="V25" s="57">
        <v>68</v>
      </c>
      <c r="W25" s="57">
        <v>65</v>
      </c>
      <c r="X25" s="57">
        <v>63</v>
      </c>
      <c r="Y25" s="57">
        <v>61</v>
      </c>
      <c r="Z25" s="57">
        <v>57</v>
      </c>
      <c r="AA25" s="57">
        <v>55</v>
      </c>
      <c r="AB25" s="57">
        <v>54</v>
      </c>
      <c r="AC25" s="57">
        <v>51</v>
      </c>
      <c r="AD25" s="57">
        <v>58</v>
      </c>
      <c r="AE25" s="53" t="s">
        <v>89</v>
      </c>
      <c r="AG25" s="105" cm="1">
        <f t="array" ref="AG25">[1]!dbsum(G25:I25)</f>
        <v>63.8</v>
      </c>
      <c r="AH25" s="106" cm="1">
        <f t="array" ref="AH25">[1]!dbsum(J25:L25)</f>
        <v>64.5</v>
      </c>
      <c r="AI25" s="106" cm="1">
        <f t="array" ref="AI25">[1]!dbsum(M25:O25)</f>
        <v>68.8</v>
      </c>
      <c r="AJ25" s="106" cm="1">
        <f t="array" ref="AJ25">[1]!dbsum(P25:R25)</f>
        <v>71.3</v>
      </c>
      <c r="AK25" s="106" cm="1">
        <f t="array" ref="AK25">[1]!dbsum(S25:U25)</f>
        <v>73.8</v>
      </c>
      <c r="AL25" s="106" cm="1">
        <f t="array" ref="AL25">[1]!dbsum(V25:X25)</f>
        <v>70.599999999999994</v>
      </c>
      <c r="AM25" s="106" cm="1">
        <f t="array" ref="AM25">[1]!dbsum(Y25:AA25)</f>
        <v>63.2</v>
      </c>
      <c r="AN25" s="107" cm="1">
        <f t="array" ref="AN25">[1]!dbsum(AB25:AD25)</f>
        <v>60</v>
      </c>
      <c r="AP25" s="28">
        <f t="shared" si="2"/>
        <v>10</v>
      </c>
      <c r="AQ25" s="50" t="str">
        <f t="shared" si="3"/>
        <v>1m from new ground level pump towards W of Divert</v>
      </c>
      <c r="AR25" s="88">
        <f t="shared" si="4"/>
        <v>27.8</v>
      </c>
      <c r="AS25" s="57">
        <f t="shared" si="0"/>
        <v>32.799999999999997</v>
      </c>
      <c r="AT25" s="57">
        <f t="shared" si="0"/>
        <v>37.5</v>
      </c>
      <c r="AU25" s="57">
        <f t="shared" si="0"/>
        <v>39.9</v>
      </c>
      <c r="AV25" s="57">
        <f t="shared" si="0"/>
        <v>42.9</v>
      </c>
      <c r="AW25" s="57">
        <f t="shared" si="0"/>
        <v>47.6</v>
      </c>
      <c r="AX25" s="57">
        <f t="shared" si="0"/>
        <v>51.1</v>
      </c>
      <c r="AY25" s="57">
        <f t="shared" si="0"/>
        <v>51.4</v>
      </c>
      <c r="AZ25" s="57">
        <f t="shared" si="0"/>
        <v>60.4</v>
      </c>
      <c r="BA25" s="57">
        <f t="shared" si="0"/>
        <v>60.8</v>
      </c>
      <c r="BB25" s="57">
        <f t="shared" si="0"/>
        <v>60.8</v>
      </c>
      <c r="BC25" s="57">
        <f t="shared" si="0"/>
        <v>67.099999999999994</v>
      </c>
      <c r="BD25" s="57">
        <f t="shared" si="0"/>
        <v>69.2</v>
      </c>
      <c r="BE25" s="57">
        <f t="shared" si="0"/>
        <v>69</v>
      </c>
      <c r="BF25" s="57">
        <f t="shared" si="0"/>
        <v>68.599999999999994</v>
      </c>
      <c r="BG25" s="57">
        <f t="shared" si="0"/>
        <v>69</v>
      </c>
      <c r="BH25" s="57">
        <f t="shared" si="0"/>
        <v>66.2</v>
      </c>
      <c r="BI25" s="57">
        <f t="shared" si="1"/>
        <v>64.3</v>
      </c>
      <c r="BJ25" s="57">
        <f t="shared" si="1"/>
        <v>62.2</v>
      </c>
      <c r="BK25" s="57">
        <f t="shared" si="1"/>
        <v>58</v>
      </c>
      <c r="BL25" s="57">
        <f t="shared" si="1"/>
        <v>55.5</v>
      </c>
      <c r="BM25" s="57">
        <f t="shared" si="1"/>
        <v>53.9</v>
      </c>
      <c r="BN25" s="57">
        <f t="shared" si="1"/>
        <v>49.9</v>
      </c>
      <c r="BO25" s="112">
        <f t="shared" si="1"/>
        <v>55.5</v>
      </c>
      <c r="BP25" s="41">
        <f>[1]!dbsum(AR25:BO25)</f>
        <v>77</v>
      </c>
      <c r="BQ25" s="19"/>
      <c r="BR25" s="41">
        <f t="shared" si="5"/>
        <v>8</v>
      </c>
      <c r="BT25" s="105">
        <v>63</v>
      </c>
      <c r="BU25" s="106">
        <v>60</v>
      </c>
      <c r="BV25" s="106">
        <v>62</v>
      </c>
      <c r="BW25" s="106">
        <v>63</v>
      </c>
      <c r="BX25" s="106">
        <v>62</v>
      </c>
      <c r="BY25" s="106">
        <v>62</v>
      </c>
      <c r="BZ25" s="106">
        <v>63</v>
      </c>
      <c r="CA25" s="106">
        <v>63</v>
      </c>
      <c r="CB25" s="106">
        <v>61</v>
      </c>
      <c r="CC25" s="106">
        <v>69</v>
      </c>
      <c r="CD25" s="106">
        <v>67</v>
      </c>
      <c r="CE25" s="106">
        <v>65</v>
      </c>
      <c r="CF25" s="106">
        <v>71</v>
      </c>
      <c r="CG25" s="106">
        <v>71</v>
      </c>
      <c r="CH25" s="106">
        <v>71</v>
      </c>
      <c r="CI25" s="106">
        <v>70</v>
      </c>
      <c r="CJ25" s="106">
        <v>69</v>
      </c>
      <c r="CK25" s="106">
        <v>66</v>
      </c>
      <c r="CL25" s="106">
        <v>64</v>
      </c>
      <c r="CM25" s="106">
        <v>63</v>
      </c>
      <c r="CN25" s="106">
        <v>58</v>
      </c>
      <c r="CO25" s="106">
        <v>56</v>
      </c>
      <c r="CP25" s="106">
        <v>55</v>
      </c>
      <c r="CQ25" s="107">
        <v>51</v>
      </c>
    </row>
    <row r="26" spans="2:95" x14ac:dyDescent="0.35">
      <c r="B26" s="41" t="s">
        <v>341</v>
      </c>
      <c r="D26" s="41">
        <v>11</v>
      </c>
      <c r="E26" s="41"/>
      <c r="F26" s="38" t="s">
        <v>342</v>
      </c>
      <c r="G26" s="88">
        <v>57</v>
      </c>
      <c r="H26" s="57">
        <v>57</v>
      </c>
      <c r="I26" s="57">
        <v>54</v>
      </c>
      <c r="J26" s="57">
        <v>57</v>
      </c>
      <c r="K26" s="57">
        <v>58</v>
      </c>
      <c r="L26" s="57">
        <v>58</v>
      </c>
      <c r="M26" s="57">
        <v>57</v>
      </c>
      <c r="N26" s="57">
        <v>63</v>
      </c>
      <c r="O26" s="57">
        <v>64</v>
      </c>
      <c r="P26" s="57">
        <v>64</v>
      </c>
      <c r="Q26" s="57">
        <v>62</v>
      </c>
      <c r="R26" s="57">
        <v>64</v>
      </c>
      <c r="S26" s="57">
        <v>66</v>
      </c>
      <c r="T26" s="57">
        <v>69</v>
      </c>
      <c r="U26" s="57">
        <v>65</v>
      </c>
      <c r="V26" s="57">
        <v>61</v>
      </c>
      <c r="W26" s="57">
        <v>60</v>
      </c>
      <c r="X26" s="57">
        <v>59</v>
      </c>
      <c r="Y26" s="57">
        <v>56</v>
      </c>
      <c r="Z26" s="57">
        <v>52</v>
      </c>
      <c r="AA26" s="57">
        <v>50</v>
      </c>
      <c r="AB26" s="57">
        <v>47</v>
      </c>
      <c r="AC26" s="57">
        <v>44</v>
      </c>
      <c r="AD26" s="57">
        <v>57</v>
      </c>
      <c r="AE26" s="53" t="s">
        <v>89</v>
      </c>
      <c r="AG26" s="105" cm="1">
        <f t="array" ref="AG26">[1]!dbsum(G26:I26)</f>
        <v>61</v>
      </c>
      <c r="AH26" s="106" cm="1">
        <f t="array" ref="AH26">[1]!dbsum(J26:L26)</f>
        <v>62.5</v>
      </c>
      <c r="AI26" s="106" cm="1">
        <f t="array" ref="AI26">[1]!dbsum(M26:O26)</f>
        <v>67</v>
      </c>
      <c r="AJ26" s="106" cm="1">
        <f t="array" ref="AJ26">[1]!dbsum(P26:R26)</f>
        <v>68.2</v>
      </c>
      <c r="AK26" s="106" cm="1">
        <f t="array" ref="AK26">[1]!dbsum(S26:U26)</f>
        <v>71.8</v>
      </c>
      <c r="AL26" s="106" cm="1">
        <f t="array" ref="AL26">[1]!dbsum(V26:X26)</f>
        <v>64.8</v>
      </c>
      <c r="AM26" s="106" cm="1">
        <f t="array" ref="AM26">[1]!dbsum(Y26:AA26)</f>
        <v>58.2</v>
      </c>
      <c r="AN26" s="107" cm="1">
        <f t="array" ref="AN26">[1]!dbsum(AB26:AD26)</f>
        <v>57.6</v>
      </c>
      <c r="AP26" s="28">
        <f t="shared" si="2"/>
        <v>11</v>
      </c>
      <c r="AQ26" s="50" t="str">
        <f t="shared" si="3"/>
        <v>1m from new ground level pump towards N of Divert</v>
      </c>
      <c r="AR26" s="88">
        <f t="shared" si="4"/>
        <v>26.8</v>
      </c>
      <c r="AS26" s="57">
        <f t="shared" si="0"/>
        <v>30.8</v>
      </c>
      <c r="AT26" s="57">
        <f t="shared" si="0"/>
        <v>31.5</v>
      </c>
      <c r="AU26" s="57">
        <f t="shared" si="0"/>
        <v>37.9</v>
      </c>
      <c r="AV26" s="57">
        <f t="shared" si="0"/>
        <v>41.9</v>
      </c>
      <c r="AW26" s="57">
        <f t="shared" si="0"/>
        <v>44.6</v>
      </c>
      <c r="AX26" s="57">
        <f t="shared" si="0"/>
        <v>46.1</v>
      </c>
      <c r="AY26" s="57">
        <f t="shared" si="0"/>
        <v>54.4</v>
      </c>
      <c r="AZ26" s="57">
        <f t="shared" si="0"/>
        <v>57.4</v>
      </c>
      <c r="BA26" s="57">
        <f t="shared" si="0"/>
        <v>59.8</v>
      </c>
      <c r="BB26" s="57">
        <f t="shared" si="0"/>
        <v>58.8</v>
      </c>
      <c r="BC26" s="57">
        <f t="shared" si="0"/>
        <v>62.1</v>
      </c>
      <c r="BD26" s="57">
        <f t="shared" si="0"/>
        <v>65.2</v>
      </c>
      <c r="BE26" s="57">
        <f t="shared" si="0"/>
        <v>69</v>
      </c>
      <c r="BF26" s="57">
        <f t="shared" si="0"/>
        <v>65.599999999999994</v>
      </c>
      <c r="BG26" s="57">
        <f t="shared" si="0"/>
        <v>62</v>
      </c>
      <c r="BH26" s="57">
        <f t="shared" si="0"/>
        <v>61.2</v>
      </c>
      <c r="BI26" s="57">
        <f t="shared" si="1"/>
        <v>60.3</v>
      </c>
      <c r="BJ26" s="57">
        <f t="shared" si="1"/>
        <v>57.2</v>
      </c>
      <c r="BK26" s="57">
        <f t="shared" si="1"/>
        <v>53</v>
      </c>
      <c r="BL26" s="57">
        <f t="shared" si="1"/>
        <v>50.5</v>
      </c>
      <c r="BM26" s="57">
        <f t="shared" si="1"/>
        <v>46.9</v>
      </c>
      <c r="BN26" s="57">
        <f t="shared" si="1"/>
        <v>42.9</v>
      </c>
      <c r="BO26" s="112">
        <f t="shared" si="1"/>
        <v>54.5</v>
      </c>
      <c r="BP26" s="41">
        <f>[1]!dbsum(AR26:BO26)</f>
        <v>73.900000000000006</v>
      </c>
      <c r="BQ26" s="19"/>
      <c r="BR26" s="41">
        <f t="shared" si="5"/>
        <v>11.099999999999994</v>
      </c>
      <c r="BT26" s="105">
        <v>62</v>
      </c>
      <c r="BU26" s="106">
        <v>59</v>
      </c>
      <c r="BV26" s="106">
        <v>61</v>
      </c>
      <c r="BW26" s="106">
        <v>58</v>
      </c>
      <c r="BX26" s="106">
        <v>60</v>
      </c>
      <c r="BY26" s="106">
        <v>60</v>
      </c>
      <c r="BZ26" s="106">
        <v>60</v>
      </c>
      <c r="CA26" s="106">
        <v>59</v>
      </c>
      <c r="CB26" s="106">
        <v>64</v>
      </c>
      <c r="CC26" s="106">
        <v>65</v>
      </c>
      <c r="CD26" s="106">
        <v>66</v>
      </c>
      <c r="CE26" s="106">
        <v>63</v>
      </c>
      <c r="CF26" s="106">
        <v>67</v>
      </c>
      <c r="CG26" s="106">
        <v>68</v>
      </c>
      <c r="CH26" s="106">
        <v>71</v>
      </c>
      <c r="CI26" s="106">
        <v>67</v>
      </c>
      <c r="CJ26" s="106">
        <v>62</v>
      </c>
      <c r="CK26" s="106">
        <v>61</v>
      </c>
      <c r="CL26" s="106">
        <v>60</v>
      </c>
      <c r="CM26" s="106">
        <v>57</v>
      </c>
      <c r="CN26" s="106">
        <v>53</v>
      </c>
      <c r="CO26" s="106">
        <v>52</v>
      </c>
      <c r="CP26" s="106">
        <v>49</v>
      </c>
      <c r="CQ26" s="107">
        <v>45</v>
      </c>
    </row>
    <row r="27" spans="2:95" x14ac:dyDescent="0.35">
      <c r="B27" s="41" t="s">
        <v>343</v>
      </c>
      <c r="D27" s="41">
        <v>12</v>
      </c>
      <c r="E27" s="41">
        <v>9</v>
      </c>
      <c r="F27" s="38" t="s">
        <v>344</v>
      </c>
      <c r="G27" s="88">
        <v>52</v>
      </c>
      <c r="H27" s="57">
        <v>51</v>
      </c>
      <c r="I27" s="57">
        <v>50</v>
      </c>
      <c r="J27" s="57">
        <v>51</v>
      </c>
      <c r="K27" s="57">
        <v>52</v>
      </c>
      <c r="L27" s="57">
        <v>53</v>
      </c>
      <c r="M27" s="57">
        <v>52</v>
      </c>
      <c r="N27" s="57">
        <v>52</v>
      </c>
      <c r="O27" s="57">
        <v>50</v>
      </c>
      <c r="P27" s="57">
        <v>52</v>
      </c>
      <c r="Q27" s="57">
        <v>51</v>
      </c>
      <c r="R27" s="57">
        <v>55</v>
      </c>
      <c r="S27" s="57">
        <v>53</v>
      </c>
      <c r="T27" s="57">
        <v>53</v>
      </c>
      <c r="U27" s="57">
        <v>50</v>
      </c>
      <c r="V27" s="57">
        <v>48</v>
      </c>
      <c r="W27" s="57">
        <v>45</v>
      </c>
      <c r="X27" s="57">
        <v>44</v>
      </c>
      <c r="Y27" s="57">
        <v>41</v>
      </c>
      <c r="Z27" s="57">
        <v>38</v>
      </c>
      <c r="AA27" s="57">
        <v>34</v>
      </c>
      <c r="AB27" s="57">
        <v>31</v>
      </c>
      <c r="AC27" s="57">
        <v>27</v>
      </c>
      <c r="AD27" s="57">
        <v>52</v>
      </c>
      <c r="AE27" s="53" t="s">
        <v>89</v>
      </c>
      <c r="AG27" s="105" cm="1">
        <f t="array" ref="AG27">[1]!dbsum(G27:I27)</f>
        <v>55.8</v>
      </c>
      <c r="AH27" s="106" cm="1">
        <f t="array" ref="AH27">[1]!dbsum(J27:L27)</f>
        <v>56.8</v>
      </c>
      <c r="AI27" s="106" cm="1">
        <f t="array" ref="AI27">[1]!dbsum(M27:O27)</f>
        <v>56.2</v>
      </c>
      <c r="AJ27" s="106" cm="1">
        <f t="array" ref="AJ27">[1]!dbsum(P27:R27)</f>
        <v>57.8</v>
      </c>
      <c r="AK27" s="106" cm="1">
        <f t="array" ref="AK27">[1]!dbsum(S27:U27)</f>
        <v>57</v>
      </c>
      <c r="AL27" s="106" cm="1">
        <f t="array" ref="AL27">[1]!dbsum(V27:X27)</f>
        <v>50.8</v>
      </c>
      <c r="AM27" s="106" cm="1">
        <f t="array" ref="AM27">[1]!dbsum(Y27:AA27)</f>
        <v>43.3</v>
      </c>
      <c r="AN27" s="107" cm="1">
        <f t="array" ref="AN27">[1]!dbsum(AB27:AD27)</f>
        <v>52</v>
      </c>
      <c r="AP27" s="28">
        <f t="shared" si="2"/>
        <v>12</v>
      </c>
      <c r="AQ27" s="50" t="str">
        <f t="shared" si="3"/>
        <v>To rear of DAF 2</v>
      </c>
      <c r="AR27" s="88">
        <f t="shared" si="4"/>
        <v>21.8</v>
      </c>
      <c r="AS27" s="57">
        <f t="shared" si="0"/>
        <v>24.8</v>
      </c>
      <c r="AT27" s="57">
        <f t="shared" si="0"/>
        <v>27.5</v>
      </c>
      <c r="AU27" s="57">
        <f t="shared" si="0"/>
        <v>31.9</v>
      </c>
      <c r="AV27" s="57">
        <f t="shared" si="0"/>
        <v>35.9</v>
      </c>
      <c r="AW27" s="57">
        <f t="shared" si="0"/>
        <v>39.6</v>
      </c>
      <c r="AX27" s="57">
        <f t="shared" si="0"/>
        <v>41.1</v>
      </c>
      <c r="AY27" s="57">
        <f t="shared" si="0"/>
        <v>43.4</v>
      </c>
      <c r="AZ27" s="57">
        <f t="shared" si="0"/>
        <v>43.4</v>
      </c>
      <c r="BA27" s="57">
        <f t="shared" si="0"/>
        <v>47.8</v>
      </c>
      <c r="BB27" s="57">
        <f t="shared" si="0"/>
        <v>47.8</v>
      </c>
      <c r="BC27" s="57">
        <f t="shared" si="0"/>
        <v>53.1</v>
      </c>
      <c r="BD27" s="57">
        <f t="shared" si="0"/>
        <v>52.2</v>
      </c>
      <c r="BE27" s="57">
        <f t="shared" si="0"/>
        <v>53</v>
      </c>
      <c r="BF27" s="57">
        <f t="shared" si="0"/>
        <v>50.6</v>
      </c>
      <c r="BG27" s="57">
        <f t="shared" si="0"/>
        <v>49</v>
      </c>
      <c r="BH27" s="57">
        <f t="shared" si="0"/>
        <v>46.2</v>
      </c>
      <c r="BI27" s="57">
        <f t="shared" si="1"/>
        <v>45.3</v>
      </c>
      <c r="BJ27" s="57">
        <f t="shared" si="1"/>
        <v>42.2</v>
      </c>
      <c r="BK27" s="57">
        <f t="shared" si="1"/>
        <v>39</v>
      </c>
      <c r="BL27" s="57">
        <f t="shared" si="1"/>
        <v>34.5</v>
      </c>
      <c r="BM27" s="57">
        <f t="shared" si="1"/>
        <v>30.9</v>
      </c>
      <c r="BN27" s="57">
        <f t="shared" si="1"/>
        <v>25.9</v>
      </c>
      <c r="BO27" s="112">
        <f t="shared" si="1"/>
        <v>49.5</v>
      </c>
      <c r="BP27" s="41">
        <f>[1]!dbsum(AR27:BO27)</f>
        <v>60.6</v>
      </c>
      <c r="BQ27" s="19"/>
      <c r="BR27" s="41">
        <f t="shared" si="5"/>
        <v>24.4</v>
      </c>
      <c r="BT27" s="105">
        <v>60</v>
      </c>
      <c r="BU27" s="106">
        <v>55</v>
      </c>
      <c r="BV27" s="106">
        <v>55</v>
      </c>
      <c r="BW27" s="106">
        <v>52</v>
      </c>
      <c r="BX27" s="106">
        <v>54</v>
      </c>
      <c r="BY27" s="106">
        <v>55</v>
      </c>
      <c r="BZ27" s="106">
        <v>55</v>
      </c>
      <c r="CA27" s="106">
        <v>55</v>
      </c>
      <c r="CB27" s="106">
        <v>54</v>
      </c>
      <c r="CC27" s="106">
        <v>53</v>
      </c>
      <c r="CD27" s="106">
        <v>54</v>
      </c>
      <c r="CE27" s="106">
        <v>53</v>
      </c>
      <c r="CF27" s="106">
        <v>57</v>
      </c>
      <c r="CG27" s="106">
        <v>54</v>
      </c>
      <c r="CH27" s="106">
        <v>55</v>
      </c>
      <c r="CI27" s="106">
        <v>52</v>
      </c>
      <c r="CJ27" s="106">
        <v>49</v>
      </c>
      <c r="CK27" s="106">
        <v>47</v>
      </c>
      <c r="CL27" s="106">
        <v>45</v>
      </c>
      <c r="CM27" s="106">
        <v>45</v>
      </c>
      <c r="CN27" s="106">
        <v>39</v>
      </c>
      <c r="CO27" s="106">
        <v>35</v>
      </c>
      <c r="CP27" s="106">
        <v>33</v>
      </c>
      <c r="CQ27" s="107">
        <v>28</v>
      </c>
    </row>
    <row r="28" spans="2:95" x14ac:dyDescent="0.35">
      <c r="B28" s="41" t="s">
        <v>345</v>
      </c>
      <c r="D28" s="41">
        <v>13</v>
      </c>
      <c r="E28" s="41">
        <v>10</v>
      </c>
      <c r="F28" s="38" t="s">
        <v>346</v>
      </c>
      <c r="G28" s="88">
        <v>50</v>
      </c>
      <c r="H28" s="57">
        <v>51</v>
      </c>
      <c r="I28" s="57">
        <v>49</v>
      </c>
      <c r="J28" s="57">
        <v>49</v>
      </c>
      <c r="K28" s="57">
        <v>50</v>
      </c>
      <c r="L28" s="57">
        <v>48</v>
      </c>
      <c r="M28" s="57">
        <v>48</v>
      </c>
      <c r="N28" s="57">
        <v>49</v>
      </c>
      <c r="O28" s="57">
        <v>49</v>
      </c>
      <c r="P28" s="57">
        <v>51</v>
      </c>
      <c r="Q28" s="57">
        <v>47</v>
      </c>
      <c r="R28" s="57">
        <v>50</v>
      </c>
      <c r="S28" s="57">
        <v>49</v>
      </c>
      <c r="T28" s="57">
        <v>51</v>
      </c>
      <c r="U28" s="57">
        <v>48</v>
      </c>
      <c r="V28" s="57">
        <v>45</v>
      </c>
      <c r="W28" s="57">
        <v>43</v>
      </c>
      <c r="X28" s="57">
        <v>41</v>
      </c>
      <c r="Y28" s="57">
        <v>39</v>
      </c>
      <c r="Z28" s="57">
        <v>36</v>
      </c>
      <c r="AA28" s="57">
        <v>33</v>
      </c>
      <c r="AB28" s="57">
        <v>30</v>
      </c>
      <c r="AC28" s="57">
        <v>27</v>
      </c>
      <c r="AD28" s="57">
        <v>50</v>
      </c>
      <c r="AE28" s="53" t="s">
        <v>89</v>
      </c>
      <c r="AG28" s="105" cm="1">
        <f t="array" ref="AG28">[1]!dbsum(G28:I28)</f>
        <v>54.8</v>
      </c>
      <c r="AH28" s="106" cm="1">
        <f t="array" ref="AH28">[1]!dbsum(J28:L28)</f>
        <v>53.8</v>
      </c>
      <c r="AI28" s="106" cm="1">
        <f t="array" ref="AI28">[1]!dbsum(M28:O28)</f>
        <v>53.5</v>
      </c>
      <c r="AJ28" s="106" cm="1">
        <f t="array" ref="AJ28">[1]!dbsum(P28:R28)</f>
        <v>54.4</v>
      </c>
      <c r="AK28" s="106" cm="1">
        <f t="array" ref="AK28">[1]!dbsum(S28:U28)</f>
        <v>54.3</v>
      </c>
      <c r="AL28" s="106" cm="1">
        <f t="array" ref="AL28">[1]!dbsum(V28:X28)</f>
        <v>48.1</v>
      </c>
      <c r="AM28" s="106" cm="1">
        <f t="array" ref="AM28">[1]!dbsum(Y28:AA28)</f>
        <v>41.4</v>
      </c>
      <c r="AN28" s="107" cm="1">
        <f t="array" ref="AN28">[1]!dbsum(AB28:AD28)</f>
        <v>50.1</v>
      </c>
      <c r="AP28" s="28">
        <f t="shared" si="2"/>
        <v>13</v>
      </c>
      <c r="AQ28" s="50" t="str">
        <f t="shared" si="3"/>
        <v>At boundary to rear of DAF 2</v>
      </c>
      <c r="AR28" s="88">
        <f t="shared" si="4"/>
        <v>19.8</v>
      </c>
      <c r="AS28" s="57">
        <f t="shared" si="4"/>
        <v>24.8</v>
      </c>
      <c r="AT28" s="57">
        <f t="shared" si="4"/>
        <v>26.5</v>
      </c>
      <c r="AU28" s="57">
        <f t="shared" si="4"/>
        <v>29.9</v>
      </c>
      <c r="AV28" s="57">
        <f t="shared" si="0"/>
        <v>33.9</v>
      </c>
      <c r="AW28" s="57">
        <f t="shared" si="0"/>
        <v>34.6</v>
      </c>
      <c r="AX28" s="57">
        <f t="shared" si="0"/>
        <v>37.1</v>
      </c>
      <c r="AY28" s="57">
        <f t="shared" si="0"/>
        <v>40.4</v>
      </c>
      <c r="AZ28" s="57">
        <f t="shared" si="0"/>
        <v>42.4</v>
      </c>
      <c r="BA28" s="57">
        <f t="shared" si="0"/>
        <v>46.8</v>
      </c>
      <c r="BB28" s="57">
        <f t="shared" si="0"/>
        <v>43.8</v>
      </c>
      <c r="BC28" s="57">
        <f t="shared" si="0"/>
        <v>48.1</v>
      </c>
      <c r="BD28" s="57">
        <f t="shared" si="0"/>
        <v>48.2</v>
      </c>
      <c r="BE28" s="57">
        <f t="shared" si="0"/>
        <v>51</v>
      </c>
      <c r="BF28" s="57">
        <f t="shared" si="0"/>
        <v>48.6</v>
      </c>
      <c r="BG28" s="57">
        <f t="shared" si="0"/>
        <v>46</v>
      </c>
      <c r="BH28" s="57">
        <f t="shared" si="0"/>
        <v>44.2</v>
      </c>
      <c r="BI28" s="57">
        <f t="shared" si="1"/>
        <v>42.3</v>
      </c>
      <c r="BJ28" s="57">
        <f t="shared" si="1"/>
        <v>40.200000000000003</v>
      </c>
      <c r="BK28" s="57">
        <f t="shared" si="1"/>
        <v>37</v>
      </c>
      <c r="BL28" s="57">
        <f t="shared" si="1"/>
        <v>33.5</v>
      </c>
      <c r="BM28" s="57">
        <f t="shared" si="1"/>
        <v>29.9</v>
      </c>
      <c r="BN28" s="57">
        <f t="shared" si="1"/>
        <v>25.9</v>
      </c>
      <c r="BO28" s="112">
        <f t="shared" si="1"/>
        <v>47.5</v>
      </c>
      <c r="BP28" s="41">
        <f>[1]!dbsum(AR28:BO28)</f>
        <v>57.8</v>
      </c>
      <c r="BQ28" s="19"/>
      <c r="BR28" s="41">
        <f t="shared" si="5"/>
        <v>27.200000000000003</v>
      </c>
      <c r="BT28" s="105">
        <v>59</v>
      </c>
      <c r="BU28" s="106">
        <v>53</v>
      </c>
      <c r="BV28" s="106">
        <v>54</v>
      </c>
      <c r="BW28" s="106">
        <v>52</v>
      </c>
      <c r="BX28" s="106">
        <v>52</v>
      </c>
      <c r="BY28" s="106">
        <v>52</v>
      </c>
      <c r="BZ28" s="106">
        <v>51</v>
      </c>
      <c r="CA28" s="106">
        <v>50</v>
      </c>
      <c r="CB28" s="106">
        <v>51</v>
      </c>
      <c r="CC28" s="106">
        <v>52</v>
      </c>
      <c r="CD28" s="106">
        <v>53</v>
      </c>
      <c r="CE28" s="106">
        <v>48</v>
      </c>
      <c r="CF28" s="106">
        <v>51</v>
      </c>
      <c r="CG28" s="106">
        <v>51</v>
      </c>
      <c r="CH28" s="106">
        <v>53</v>
      </c>
      <c r="CI28" s="106">
        <v>49</v>
      </c>
      <c r="CJ28" s="106">
        <v>47</v>
      </c>
      <c r="CK28" s="106">
        <v>45</v>
      </c>
      <c r="CL28" s="106">
        <v>42</v>
      </c>
      <c r="CM28" s="106">
        <v>46</v>
      </c>
      <c r="CN28" s="106">
        <v>38</v>
      </c>
      <c r="CO28" s="106">
        <v>35</v>
      </c>
      <c r="CP28" s="106">
        <v>32</v>
      </c>
      <c r="CQ28" s="107">
        <v>28</v>
      </c>
    </row>
    <row r="29" spans="2:95" x14ac:dyDescent="0.35">
      <c r="B29" s="41" t="s">
        <v>347</v>
      </c>
      <c r="D29" s="41">
        <v>14</v>
      </c>
      <c r="E29" s="41">
        <v>14</v>
      </c>
      <c r="F29" s="38" t="s">
        <v>348</v>
      </c>
      <c r="G29" s="88">
        <v>47</v>
      </c>
      <c r="H29" s="57">
        <v>52</v>
      </c>
      <c r="I29" s="57">
        <v>53</v>
      </c>
      <c r="J29" s="57">
        <v>57</v>
      </c>
      <c r="K29" s="57">
        <v>60</v>
      </c>
      <c r="L29" s="57">
        <v>61</v>
      </c>
      <c r="M29" s="57">
        <v>62</v>
      </c>
      <c r="N29" s="57">
        <v>61</v>
      </c>
      <c r="O29" s="57">
        <v>53</v>
      </c>
      <c r="P29" s="57">
        <v>53</v>
      </c>
      <c r="Q29" s="57">
        <v>53</v>
      </c>
      <c r="R29" s="57">
        <v>58</v>
      </c>
      <c r="S29" s="57">
        <v>56</v>
      </c>
      <c r="T29" s="57">
        <v>56</v>
      </c>
      <c r="U29" s="57">
        <v>56</v>
      </c>
      <c r="V29" s="57">
        <v>52</v>
      </c>
      <c r="W29" s="57">
        <v>56</v>
      </c>
      <c r="X29" s="57">
        <v>56</v>
      </c>
      <c r="Y29" s="57">
        <v>54</v>
      </c>
      <c r="Z29" s="57">
        <v>55</v>
      </c>
      <c r="AA29" s="57">
        <v>53</v>
      </c>
      <c r="AB29" s="57">
        <v>54</v>
      </c>
      <c r="AC29" s="57">
        <v>53</v>
      </c>
      <c r="AD29" s="57">
        <v>47</v>
      </c>
      <c r="AE29" s="53" t="s">
        <v>89</v>
      </c>
      <c r="AG29" s="105" cm="1">
        <f t="array" ref="AG29">[1]!dbsum(G29:I29)</f>
        <v>56.1</v>
      </c>
      <c r="AH29" s="106" cm="1">
        <f t="array" ref="AH29">[1]!dbsum(J29:L29)</f>
        <v>64.400000000000006</v>
      </c>
      <c r="AI29" s="106" cm="1">
        <f t="array" ref="AI29">[1]!dbsum(M29:O29)</f>
        <v>64.8</v>
      </c>
      <c r="AJ29" s="106" cm="1">
        <f t="array" ref="AJ29">[1]!dbsum(P29:R29)</f>
        <v>60.1</v>
      </c>
      <c r="AK29" s="106" cm="1">
        <f t="array" ref="AK29">[1]!dbsum(S29:U29)</f>
        <v>60.8</v>
      </c>
      <c r="AL29" s="106" cm="1">
        <f t="array" ref="AL29">[1]!dbsum(V29:X29)</f>
        <v>59.8</v>
      </c>
      <c r="AM29" s="106" cm="1">
        <f t="array" ref="AM29">[1]!dbsum(Y29:AA29)</f>
        <v>58.8</v>
      </c>
      <c r="AN29" s="107" cm="1">
        <f t="array" ref="AN29">[1]!dbsum(AB29:AD29)</f>
        <v>57</v>
      </c>
      <c r="AP29" s="28">
        <f t="shared" si="2"/>
        <v>14</v>
      </c>
      <c r="AQ29" s="50" t="str">
        <f t="shared" si="3"/>
        <v>1m to foot of gantry at N of AT2</v>
      </c>
      <c r="AR29" s="88">
        <f t="shared" si="4"/>
        <v>16.8</v>
      </c>
      <c r="AS29" s="57">
        <f t="shared" si="4"/>
        <v>25.8</v>
      </c>
      <c r="AT29" s="57">
        <f t="shared" si="4"/>
        <v>30.5</v>
      </c>
      <c r="AU29" s="57">
        <f t="shared" si="4"/>
        <v>37.9</v>
      </c>
      <c r="AV29" s="57">
        <f t="shared" si="0"/>
        <v>43.9</v>
      </c>
      <c r="AW29" s="57">
        <f t="shared" si="0"/>
        <v>47.6</v>
      </c>
      <c r="AX29" s="57">
        <f t="shared" si="0"/>
        <v>51.1</v>
      </c>
      <c r="AY29" s="57">
        <f t="shared" si="0"/>
        <v>52.4</v>
      </c>
      <c r="AZ29" s="57">
        <f t="shared" si="0"/>
        <v>46.4</v>
      </c>
      <c r="BA29" s="57">
        <f t="shared" si="0"/>
        <v>48.8</v>
      </c>
      <c r="BB29" s="57">
        <f t="shared" si="0"/>
        <v>49.8</v>
      </c>
      <c r="BC29" s="57">
        <f t="shared" si="0"/>
        <v>56.1</v>
      </c>
      <c r="BD29" s="57">
        <f t="shared" si="0"/>
        <v>55.2</v>
      </c>
      <c r="BE29" s="57">
        <f t="shared" si="0"/>
        <v>56</v>
      </c>
      <c r="BF29" s="57">
        <f t="shared" si="0"/>
        <v>56.6</v>
      </c>
      <c r="BG29" s="57">
        <f t="shared" si="0"/>
        <v>53</v>
      </c>
      <c r="BH29" s="57">
        <f t="shared" si="0"/>
        <v>57.2</v>
      </c>
      <c r="BI29" s="57">
        <f t="shared" si="1"/>
        <v>57.3</v>
      </c>
      <c r="BJ29" s="57">
        <f t="shared" si="1"/>
        <v>55.2</v>
      </c>
      <c r="BK29" s="57">
        <f t="shared" si="1"/>
        <v>56</v>
      </c>
      <c r="BL29" s="57">
        <f t="shared" si="1"/>
        <v>53.5</v>
      </c>
      <c r="BM29" s="57">
        <f t="shared" si="1"/>
        <v>53.9</v>
      </c>
      <c r="BN29" s="57">
        <f t="shared" si="1"/>
        <v>51.9</v>
      </c>
      <c r="BO29" s="112">
        <f t="shared" si="1"/>
        <v>44.5</v>
      </c>
      <c r="BP29" s="41">
        <f>[1]!dbsum(AR29:BO29)</f>
        <v>66.900000000000006</v>
      </c>
      <c r="BQ29" s="19"/>
      <c r="BR29" s="41">
        <f t="shared" si="5"/>
        <v>18.099999999999994</v>
      </c>
      <c r="BT29" s="105">
        <v>54</v>
      </c>
      <c r="BU29" s="106">
        <v>50</v>
      </c>
      <c r="BV29" s="106">
        <v>55</v>
      </c>
      <c r="BW29" s="106">
        <v>57</v>
      </c>
      <c r="BX29" s="106">
        <v>60</v>
      </c>
      <c r="BY29" s="106">
        <v>63</v>
      </c>
      <c r="BZ29" s="106">
        <v>63</v>
      </c>
      <c r="CA29" s="106">
        <v>64</v>
      </c>
      <c r="CB29" s="106">
        <v>63</v>
      </c>
      <c r="CC29" s="106">
        <v>55</v>
      </c>
      <c r="CD29" s="106">
        <v>56</v>
      </c>
      <c r="CE29" s="106">
        <v>56</v>
      </c>
      <c r="CF29" s="106">
        <v>60</v>
      </c>
      <c r="CG29" s="106">
        <v>58</v>
      </c>
      <c r="CH29" s="106">
        <v>57</v>
      </c>
      <c r="CI29" s="106">
        <v>58</v>
      </c>
      <c r="CJ29" s="106">
        <v>54</v>
      </c>
      <c r="CK29" s="106">
        <v>58</v>
      </c>
      <c r="CL29" s="106">
        <v>57</v>
      </c>
      <c r="CM29" s="106">
        <v>56</v>
      </c>
      <c r="CN29" s="106">
        <v>57</v>
      </c>
      <c r="CO29" s="106">
        <v>55</v>
      </c>
      <c r="CP29" s="106">
        <v>55</v>
      </c>
      <c r="CQ29" s="107">
        <v>55</v>
      </c>
    </row>
    <row r="30" spans="2:95" x14ac:dyDescent="0.35">
      <c r="B30" s="41" t="s">
        <v>349</v>
      </c>
      <c r="D30" s="41">
        <v>15</v>
      </c>
      <c r="E30" s="41"/>
      <c r="F30" s="38" t="s">
        <v>350</v>
      </c>
      <c r="G30" s="88">
        <v>47</v>
      </c>
      <c r="H30" s="57">
        <v>49</v>
      </c>
      <c r="I30" s="57">
        <v>49</v>
      </c>
      <c r="J30" s="57">
        <v>47</v>
      </c>
      <c r="K30" s="57">
        <v>44</v>
      </c>
      <c r="L30" s="57">
        <v>55</v>
      </c>
      <c r="M30" s="57">
        <v>59</v>
      </c>
      <c r="N30" s="57">
        <v>56</v>
      </c>
      <c r="O30" s="57">
        <v>46</v>
      </c>
      <c r="P30" s="57">
        <v>45</v>
      </c>
      <c r="Q30" s="57">
        <v>47</v>
      </c>
      <c r="R30" s="57">
        <v>50</v>
      </c>
      <c r="S30" s="57">
        <v>50</v>
      </c>
      <c r="T30" s="57">
        <v>47</v>
      </c>
      <c r="U30" s="57">
        <v>48</v>
      </c>
      <c r="V30" s="57">
        <v>45</v>
      </c>
      <c r="W30" s="57">
        <v>49</v>
      </c>
      <c r="X30" s="57">
        <v>49</v>
      </c>
      <c r="Y30" s="57">
        <v>48</v>
      </c>
      <c r="Z30" s="57">
        <v>50</v>
      </c>
      <c r="AA30" s="57">
        <v>49</v>
      </c>
      <c r="AB30" s="57">
        <v>48</v>
      </c>
      <c r="AC30" s="57">
        <v>47</v>
      </c>
      <c r="AD30" s="57">
        <v>47</v>
      </c>
      <c r="AE30" s="53" t="s">
        <v>89</v>
      </c>
      <c r="AG30" s="105" cm="1">
        <f t="array" ref="AG30">[1]!dbsum(G30:I30)</f>
        <v>53.2</v>
      </c>
      <c r="AH30" s="106" cm="1">
        <f t="array" ref="AH30">[1]!dbsum(J30:L30)</f>
        <v>55.9</v>
      </c>
      <c r="AI30" s="106" cm="1">
        <f t="array" ref="AI30">[1]!dbsum(M30:O30)</f>
        <v>60.9</v>
      </c>
      <c r="AJ30" s="106" cm="1">
        <f t="array" ref="AJ30">[1]!dbsum(P30:R30)</f>
        <v>52.6</v>
      </c>
      <c r="AK30" s="106" cm="1">
        <f t="array" ref="AK30">[1]!dbsum(S30:U30)</f>
        <v>53.3</v>
      </c>
      <c r="AL30" s="106" cm="1">
        <f t="array" ref="AL30">[1]!dbsum(V30:X30)</f>
        <v>52.8</v>
      </c>
      <c r="AM30" s="106" cm="1">
        <f t="array" ref="AM30">[1]!dbsum(Y30:AA30)</f>
        <v>53.8</v>
      </c>
      <c r="AN30" s="107" cm="1">
        <f t="array" ref="AN30">[1]!dbsum(AB30:AD30)</f>
        <v>52.1</v>
      </c>
      <c r="AP30" s="28">
        <f t="shared" si="2"/>
        <v>15</v>
      </c>
      <c r="AQ30" s="50" t="str">
        <f t="shared" si="3"/>
        <v>At boundary to N of AT2</v>
      </c>
      <c r="AR30" s="88">
        <f t="shared" si="4"/>
        <v>16.8</v>
      </c>
      <c r="AS30" s="57">
        <f t="shared" si="4"/>
        <v>22.8</v>
      </c>
      <c r="AT30" s="57">
        <f t="shared" si="4"/>
        <v>26.5</v>
      </c>
      <c r="AU30" s="57">
        <f t="shared" si="4"/>
        <v>27.9</v>
      </c>
      <c r="AV30" s="57">
        <f t="shared" si="0"/>
        <v>27.9</v>
      </c>
      <c r="AW30" s="57">
        <f t="shared" si="0"/>
        <v>41.6</v>
      </c>
      <c r="AX30" s="57">
        <f t="shared" si="0"/>
        <v>48.1</v>
      </c>
      <c r="AY30" s="57">
        <f t="shared" si="0"/>
        <v>47.4</v>
      </c>
      <c r="AZ30" s="57">
        <f t="shared" si="0"/>
        <v>39.4</v>
      </c>
      <c r="BA30" s="57">
        <f t="shared" si="0"/>
        <v>40.799999999999997</v>
      </c>
      <c r="BB30" s="57">
        <f t="shared" si="0"/>
        <v>43.8</v>
      </c>
      <c r="BC30" s="57">
        <f t="shared" si="0"/>
        <v>48.1</v>
      </c>
      <c r="BD30" s="57">
        <f t="shared" si="0"/>
        <v>49.2</v>
      </c>
      <c r="BE30" s="57">
        <f t="shared" si="0"/>
        <v>47</v>
      </c>
      <c r="BF30" s="57">
        <f t="shared" si="0"/>
        <v>48.6</v>
      </c>
      <c r="BG30" s="57">
        <f t="shared" si="0"/>
        <v>46</v>
      </c>
      <c r="BH30" s="57">
        <f t="shared" si="0"/>
        <v>50.2</v>
      </c>
      <c r="BI30" s="57">
        <f t="shared" si="1"/>
        <v>50.3</v>
      </c>
      <c r="BJ30" s="57">
        <f t="shared" si="1"/>
        <v>49.2</v>
      </c>
      <c r="BK30" s="57">
        <f t="shared" si="1"/>
        <v>51</v>
      </c>
      <c r="BL30" s="57">
        <f t="shared" si="1"/>
        <v>49.5</v>
      </c>
      <c r="BM30" s="57">
        <f t="shared" si="1"/>
        <v>47.9</v>
      </c>
      <c r="BN30" s="57">
        <f t="shared" si="1"/>
        <v>45.9</v>
      </c>
      <c r="BO30" s="112">
        <f t="shared" si="1"/>
        <v>44.5</v>
      </c>
      <c r="BP30" s="41">
        <f>[1]!dbsum(AR30:BO30)</f>
        <v>60.5</v>
      </c>
      <c r="BQ30" s="19"/>
      <c r="BR30" s="41">
        <f t="shared" si="5"/>
        <v>24.5</v>
      </c>
      <c r="BT30" s="105">
        <v>56</v>
      </c>
      <c r="BU30" s="106">
        <v>49</v>
      </c>
      <c r="BV30" s="106">
        <v>51</v>
      </c>
      <c r="BW30" s="106">
        <v>53</v>
      </c>
      <c r="BX30" s="106">
        <v>49</v>
      </c>
      <c r="BY30" s="106">
        <v>46</v>
      </c>
      <c r="BZ30" s="106">
        <v>57</v>
      </c>
      <c r="CA30" s="106">
        <v>61</v>
      </c>
      <c r="CB30" s="106">
        <v>58</v>
      </c>
      <c r="CC30" s="106">
        <v>47</v>
      </c>
      <c r="CD30" s="106">
        <v>46</v>
      </c>
      <c r="CE30" s="106">
        <v>49</v>
      </c>
      <c r="CF30" s="106">
        <v>52</v>
      </c>
      <c r="CG30" s="106">
        <v>52</v>
      </c>
      <c r="CH30" s="106">
        <v>49</v>
      </c>
      <c r="CI30" s="106">
        <v>49</v>
      </c>
      <c r="CJ30" s="106">
        <v>47</v>
      </c>
      <c r="CK30" s="106">
        <v>51</v>
      </c>
      <c r="CL30" s="106">
        <v>51</v>
      </c>
      <c r="CM30" s="106">
        <v>50</v>
      </c>
      <c r="CN30" s="106">
        <v>51</v>
      </c>
      <c r="CO30" s="106">
        <v>50</v>
      </c>
      <c r="CP30" s="106">
        <v>49</v>
      </c>
      <c r="CQ30" s="107">
        <v>48</v>
      </c>
    </row>
    <row r="31" spans="2:95" x14ac:dyDescent="0.35">
      <c r="B31" s="41" t="s">
        <v>351</v>
      </c>
      <c r="D31" s="41">
        <v>16</v>
      </c>
      <c r="E31" s="41">
        <v>15</v>
      </c>
      <c r="F31" s="38" t="s">
        <v>352</v>
      </c>
      <c r="G31" s="88">
        <v>52</v>
      </c>
      <c r="H31" s="57">
        <v>51</v>
      </c>
      <c r="I31" s="57">
        <v>52</v>
      </c>
      <c r="J31" s="57">
        <v>55</v>
      </c>
      <c r="K31" s="57">
        <v>54</v>
      </c>
      <c r="L31" s="57">
        <v>56</v>
      </c>
      <c r="M31" s="57">
        <v>61</v>
      </c>
      <c r="N31" s="57">
        <v>58</v>
      </c>
      <c r="O31" s="57">
        <v>52</v>
      </c>
      <c r="P31" s="57">
        <v>59</v>
      </c>
      <c r="Q31" s="57">
        <v>59</v>
      </c>
      <c r="R31" s="57">
        <v>62</v>
      </c>
      <c r="S31" s="57">
        <v>64</v>
      </c>
      <c r="T31" s="57">
        <v>66</v>
      </c>
      <c r="U31" s="57">
        <v>65</v>
      </c>
      <c r="V31" s="57">
        <v>67</v>
      </c>
      <c r="W31" s="57">
        <v>62</v>
      </c>
      <c r="X31" s="57">
        <v>63</v>
      </c>
      <c r="Y31" s="57">
        <v>60</v>
      </c>
      <c r="Z31" s="57">
        <v>58</v>
      </c>
      <c r="AA31" s="57">
        <v>56</v>
      </c>
      <c r="AB31" s="57">
        <v>54</v>
      </c>
      <c r="AC31" s="57">
        <v>48</v>
      </c>
      <c r="AD31" s="57">
        <v>52</v>
      </c>
      <c r="AE31" s="53" t="s">
        <v>89</v>
      </c>
      <c r="AG31" s="105" cm="1">
        <f t="array" ref="AG31">[1]!dbsum(G31:I31)</f>
        <v>56.5</v>
      </c>
      <c r="AH31" s="106" cm="1">
        <f t="array" ref="AH31">[1]!dbsum(J31:L31)</f>
        <v>59.8</v>
      </c>
      <c r="AI31" s="106" cm="1">
        <f t="array" ref="AI31">[1]!dbsum(M31:O31)</f>
        <v>63.1</v>
      </c>
      <c r="AJ31" s="106" cm="1">
        <f t="array" ref="AJ31">[1]!dbsum(P31:R31)</f>
        <v>65</v>
      </c>
      <c r="AK31" s="106" cm="1">
        <f t="array" ref="AK31">[1]!dbsum(S31:U31)</f>
        <v>69.8</v>
      </c>
      <c r="AL31" s="106" cm="1">
        <f t="array" ref="AL31">[1]!dbsum(V31:X31)</f>
        <v>69.3</v>
      </c>
      <c r="AM31" s="106" cm="1">
        <f t="array" ref="AM31">[1]!dbsum(Y31:AA31)</f>
        <v>63.1</v>
      </c>
      <c r="AN31" s="107" cm="1">
        <f t="array" ref="AN31">[1]!dbsum(AB31:AD31)</f>
        <v>56.7</v>
      </c>
      <c r="AP31" s="28">
        <f t="shared" si="2"/>
        <v>16</v>
      </c>
      <c r="AQ31" s="50" t="str">
        <f t="shared" si="3"/>
        <v>1m to foot of gantry at SE of AT2</v>
      </c>
      <c r="AR31" s="88">
        <f t="shared" si="4"/>
        <v>21.8</v>
      </c>
      <c r="AS31" s="57">
        <f t="shared" si="4"/>
        <v>24.8</v>
      </c>
      <c r="AT31" s="57">
        <f t="shared" si="4"/>
        <v>29.5</v>
      </c>
      <c r="AU31" s="57">
        <f t="shared" si="4"/>
        <v>35.9</v>
      </c>
      <c r="AV31" s="57">
        <f t="shared" si="0"/>
        <v>37.9</v>
      </c>
      <c r="AW31" s="57">
        <f t="shared" si="0"/>
        <v>42.6</v>
      </c>
      <c r="AX31" s="57">
        <f t="shared" si="0"/>
        <v>50.1</v>
      </c>
      <c r="AY31" s="57">
        <f t="shared" si="0"/>
        <v>49.4</v>
      </c>
      <c r="AZ31" s="57">
        <f t="shared" si="0"/>
        <v>45.4</v>
      </c>
      <c r="BA31" s="57">
        <f t="shared" si="0"/>
        <v>54.8</v>
      </c>
      <c r="BB31" s="57">
        <f t="shared" si="0"/>
        <v>55.8</v>
      </c>
      <c r="BC31" s="57">
        <f t="shared" si="0"/>
        <v>60.1</v>
      </c>
      <c r="BD31" s="57">
        <f t="shared" si="0"/>
        <v>63.2</v>
      </c>
      <c r="BE31" s="57">
        <f t="shared" si="0"/>
        <v>66</v>
      </c>
      <c r="BF31" s="57">
        <f t="shared" si="0"/>
        <v>65.599999999999994</v>
      </c>
      <c r="BG31" s="57">
        <f t="shared" si="0"/>
        <v>68</v>
      </c>
      <c r="BH31" s="57">
        <f t="shared" si="0"/>
        <v>63.2</v>
      </c>
      <c r="BI31" s="57">
        <f t="shared" si="1"/>
        <v>64.3</v>
      </c>
      <c r="BJ31" s="57">
        <f t="shared" si="1"/>
        <v>61.2</v>
      </c>
      <c r="BK31" s="57">
        <f t="shared" si="1"/>
        <v>59</v>
      </c>
      <c r="BL31" s="57">
        <f t="shared" si="1"/>
        <v>56.5</v>
      </c>
      <c r="BM31" s="57">
        <f t="shared" si="1"/>
        <v>53.9</v>
      </c>
      <c r="BN31" s="57">
        <f t="shared" si="1"/>
        <v>46.9</v>
      </c>
      <c r="BO31" s="112">
        <f>AD31+BO$11</f>
        <v>49.5</v>
      </c>
      <c r="BP31" s="41">
        <f>[1]!dbsum(AR31:BO31)</f>
        <v>74.099999999999994</v>
      </c>
      <c r="BQ31" s="19"/>
      <c r="BR31" s="41">
        <f t="shared" si="5"/>
        <v>10.900000000000006</v>
      </c>
      <c r="BT31" s="105">
        <v>53</v>
      </c>
      <c r="BU31" s="106">
        <v>54</v>
      </c>
      <c r="BV31" s="106">
        <v>54</v>
      </c>
      <c r="BW31" s="106">
        <v>57</v>
      </c>
      <c r="BX31" s="106">
        <v>59</v>
      </c>
      <c r="BY31" s="106">
        <v>57</v>
      </c>
      <c r="BZ31" s="106">
        <v>59</v>
      </c>
      <c r="CA31" s="106">
        <v>63</v>
      </c>
      <c r="CB31" s="106">
        <v>61</v>
      </c>
      <c r="CC31" s="106">
        <v>54</v>
      </c>
      <c r="CD31" s="106">
        <v>61</v>
      </c>
      <c r="CE31" s="106">
        <v>61</v>
      </c>
      <c r="CF31" s="106">
        <v>64</v>
      </c>
      <c r="CG31" s="106">
        <v>66</v>
      </c>
      <c r="CH31" s="106">
        <v>67</v>
      </c>
      <c r="CI31" s="106">
        <v>67</v>
      </c>
      <c r="CJ31" s="106">
        <v>68</v>
      </c>
      <c r="CK31" s="106">
        <v>64</v>
      </c>
      <c r="CL31" s="106">
        <v>64</v>
      </c>
      <c r="CM31" s="106">
        <v>63</v>
      </c>
      <c r="CN31" s="106">
        <v>59</v>
      </c>
      <c r="CO31" s="106">
        <v>58</v>
      </c>
      <c r="CP31" s="106">
        <v>57</v>
      </c>
      <c r="CQ31" s="107">
        <v>50</v>
      </c>
    </row>
    <row r="32" spans="2:95" x14ac:dyDescent="0.35">
      <c r="B32" s="41" t="s">
        <v>353</v>
      </c>
      <c r="D32" s="41">
        <v>17</v>
      </c>
      <c r="E32" s="41">
        <v>16</v>
      </c>
      <c r="F32" s="38" t="s">
        <v>354</v>
      </c>
      <c r="G32" s="88">
        <v>55</v>
      </c>
      <c r="H32" s="57">
        <v>56</v>
      </c>
      <c r="I32" s="57">
        <v>54</v>
      </c>
      <c r="J32" s="57">
        <v>55</v>
      </c>
      <c r="K32" s="57">
        <v>57</v>
      </c>
      <c r="L32" s="57">
        <v>59</v>
      </c>
      <c r="M32" s="57">
        <v>58</v>
      </c>
      <c r="N32" s="57">
        <v>56</v>
      </c>
      <c r="O32" s="57">
        <v>57</v>
      </c>
      <c r="P32" s="57">
        <v>60</v>
      </c>
      <c r="Q32" s="57">
        <v>59</v>
      </c>
      <c r="R32" s="57">
        <v>60</v>
      </c>
      <c r="S32" s="57">
        <v>61</v>
      </c>
      <c r="T32" s="57">
        <v>58</v>
      </c>
      <c r="U32" s="57">
        <v>59</v>
      </c>
      <c r="V32" s="57">
        <v>60</v>
      </c>
      <c r="W32" s="57">
        <v>59</v>
      </c>
      <c r="X32" s="57">
        <v>58</v>
      </c>
      <c r="Y32" s="57">
        <v>57</v>
      </c>
      <c r="Z32" s="57">
        <v>56</v>
      </c>
      <c r="AA32" s="57">
        <v>55</v>
      </c>
      <c r="AB32" s="57">
        <v>54</v>
      </c>
      <c r="AC32" s="57">
        <v>53</v>
      </c>
      <c r="AD32" s="57">
        <v>55</v>
      </c>
      <c r="AE32" s="53" t="s">
        <v>89</v>
      </c>
      <c r="AG32" s="105" cm="1">
        <f t="array" ref="AG32">[1]!dbsum(G32:I32)</f>
        <v>59.8</v>
      </c>
      <c r="AH32" s="106" cm="1">
        <f t="array" ref="AH32">[1]!dbsum(J32:L32)</f>
        <v>62.1</v>
      </c>
      <c r="AI32" s="106" cm="1">
        <f t="array" ref="AI32">[1]!dbsum(M32:O32)</f>
        <v>61.8</v>
      </c>
      <c r="AJ32" s="106" cm="1">
        <f t="array" ref="AJ32">[1]!dbsum(P32:R32)</f>
        <v>64.5</v>
      </c>
      <c r="AK32" s="106" cm="1">
        <f t="array" ref="AK32">[1]!dbsum(S32:U32)</f>
        <v>64.3</v>
      </c>
      <c r="AL32" s="106" cm="1">
        <f t="array" ref="AL32">[1]!dbsum(V32:X32)</f>
        <v>63.8</v>
      </c>
      <c r="AM32" s="106" cm="1">
        <f t="array" ref="AM32">[1]!dbsum(Y32:AA32)</f>
        <v>60.8</v>
      </c>
      <c r="AN32" s="107" cm="1">
        <f t="array" ref="AN32">[1]!dbsum(AB32:AD32)</f>
        <v>58.8</v>
      </c>
      <c r="AP32" s="28">
        <f t="shared" si="2"/>
        <v>17</v>
      </c>
      <c r="AQ32" s="50" t="str">
        <f t="shared" si="3"/>
        <v>At gantry level - running water</v>
      </c>
      <c r="AR32" s="88">
        <f t="shared" si="4"/>
        <v>24.8</v>
      </c>
      <c r="AS32" s="57">
        <f t="shared" si="4"/>
        <v>29.8</v>
      </c>
      <c r="AT32" s="57">
        <f>I32+AT$11</f>
        <v>31.5</v>
      </c>
      <c r="AU32" s="57">
        <f t="shared" si="4"/>
        <v>35.9</v>
      </c>
      <c r="AV32" s="57">
        <f t="shared" si="4"/>
        <v>40.9</v>
      </c>
      <c r="AW32" s="57">
        <f t="shared" si="4"/>
        <v>45.6</v>
      </c>
      <c r="AX32" s="57">
        <f t="shared" si="4"/>
        <v>47.1</v>
      </c>
      <c r="AY32" s="57">
        <f t="shared" si="4"/>
        <v>47.4</v>
      </c>
      <c r="AZ32" s="57">
        <f t="shared" si="4"/>
        <v>50.4</v>
      </c>
      <c r="BA32" s="57">
        <f t="shared" si="4"/>
        <v>55.8</v>
      </c>
      <c r="BB32" s="57">
        <f t="shared" si="4"/>
        <v>55.8</v>
      </c>
      <c r="BC32" s="57">
        <f t="shared" si="4"/>
        <v>58.1</v>
      </c>
      <c r="BD32" s="57">
        <f t="shared" si="4"/>
        <v>60.2</v>
      </c>
      <c r="BE32" s="57">
        <f t="shared" si="4"/>
        <v>58</v>
      </c>
      <c r="BF32" s="57">
        <f t="shared" si="4"/>
        <v>59.6</v>
      </c>
      <c r="BG32" s="57">
        <f t="shared" si="4"/>
        <v>61</v>
      </c>
      <c r="BH32" s="57">
        <f t="shared" ref="BH32:BO35" si="6">W32+BH$11</f>
        <v>60.2</v>
      </c>
      <c r="BI32" s="57">
        <f t="shared" si="6"/>
        <v>59.3</v>
      </c>
      <c r="BJ32" s="57">
        <f t="shared" si="6"/>
        <v>58.2</v>
      </c>
      <c r="BK32" s="57">
        <f t="shared" si="6"/>
        <v>57</v>
      </c>
      <c r="BL32" s="57">
        <f t="shared" si="6"/>
        <v>55.5</v>
      </c>
      <c r="BM32" s="57">
        <f t="shared" si="6"/>
        <v>53.9</v>
      </c>
      <c r="BN32" s="57">
        <f t="shared" si="6"/>
        <v>51.9</v>
      </c>
      <c r="BO32" s="112">
        <f t="shared" si="6"/>
        <v>52.5</v>
      </c>
      <c r="BP32" s="41">
        <f>[1]!dbsum(AR32:BO32)</f>
        <v>69.8</v>
      </c>
      <c r="BQ32" s="19"/>
      <c r="BR32" s="41">
        <f t="shared" si="5"/>
        <v>15.200000000000003</v>
      </c>
      <c r="BT32" s="105">
        <v>60</v>
      </c>
      <c r="BU32" s="106">
        <v>57</v>
      </c>
      <c r="BV32" s="106">
        <v>59</v>
      </c>
      <c r="BW32" s="106">
        <v>58</v>
      </c>
      <c r="BX32" s="106">
        <v>58</v>
      </c>
      <c r="BY32" s="106">
        <v>59</v>
      </c>
      <c r="BZ32" s="106">
        <v>61</v>
      </c>
      <c r="CA32" s="106">
        <v>61</v>
      </c>
      <c r="CB32" s="106">
        <v>58</v>
      </c>
      <c r="CC32" s="106">
        <v>59</v>
      </c>
      <c r="CD32" s="106">
        <v>62</v>
      </c>
      <c r="CE32" s="106">
        <v>61</v>
      </c>
      <c r="CF32" s="106">
        <v>61</v>
      </c>
      <c r="CG32" s="106">
        <v>63</v>
      </c>
      <c r="CH32" s="106">
        <v>60</v>
      </c>
      <c r="CI32" s="106">
        <v>60</v>
      </c>
      <c r="CJ32" s="106">
        <v>61</v>
      </c>
      <c r="CK32" s="106">
        <v>60</v>
      </c>
      <c r="CL32" s="106">
        <v>60</v>
      </c>
      <c r="CM32" s="106">
        <v>59</v>
      </c>
      <c r="CN32" s="106">
        <v>58</v>
      </c>
      <c r="CO32" s="106">
        <v>56</v>
      </c>
      <c r="CP32" s="106">
        <v>55</v>
      </c>
      <c r="CQ32" s="107">
        <v>54</v>
      </c>
    </row>
    <row r="33" spans="2:95" x14ac:dyDescent="0.35">
      <c r="B33" s="41" t="s">
        <v>355</v>
      </c>
      <c r="D33" s="41">
        <v>18</v>
      </c>
      <c r="E33" s="41">
        <v>8</v>
      </c>
      <c r="F33" s="38" t="s">
        <v>356</v>
      </c>
      <c r="G33" s="88">
        <v>49</v>
      </c>
      <c r="H33" s="57">
        <v>51</v>
      </c>
      <c r="I33" s="57">
        <v>47</v>
      </c>
      <c r="J33" s="57">
        <v>52</v>
      </c>
      <c r="K33" s="57">
        <v>54</v>
      </c>
      <c r="L33" s="57">
        <v>52</v>
      </c>
      <c r="M33" s="57">
        <v>52</v>
      </c>
      <c r="N33" s="57">
        <v>52</v>
      </c>
      <c r="O33" s="57">
        <v>55</v>
      </c>
      <c r="P33" s="57">
        <v>54</v>
      </c>
      <c r="Q33" s="57">
        <v>53</v>
      </c>
      <c r="R33" s="57">
        <v>55</v>
      </c>
      <c r="S33" s="57">
        <v>51</v>
      </c>
      <c r="T33" s="57">
        <v>52</v>
      </c>
      <c r="U33" s="57">
        <v>52</v>
      </c>
      <c r="V33" s="57">
        <v>51</v>
      </c>
      <c r="W33" s="57">
        <v>49</v>
      </c>
      <c r="X33" s="57">
        <v>47</v>
      </c>
      <c r="Y33" s="57">
        <v>45</v>
      </c>
      <c r="Z33" s="57">
        <v>42</v>
      </c>
      <c r="AA33" s="57">
        <v>40</v>
      </c>
      <c r="AB33" s="57">
        <v>37</v>
      </c>
      <c r="AC33" s="57">
        <v>34</v>
      </c>
      <c r="AD33" s="57">
        <v>49</v>
      </c>
      <c r="AE33" s="53" t="s">
        <v>89</v>
      </c>
      <c r="AG33" s="105" cm="1">
        <f t="array" ref="AG33">[1]!dbsum(G33:I33)</f>
        <v>54.1</v>
      </c>
      <c r="AH33" s="106" cm="1">
        <f t="array" ref="AH33">[1]!dbsum(J33:L33)</f>
        <v>57.5</v>
      </c>
      <c r="AI33" s="106" cm="1">
        <f t="array" ref="AI33">[1]!dbsum(M33:O33)</f>
        <v>58</v>
      </c>
      <c r="AJ33" s="106" cm="1">
        <f t="array" ref="AJ33">[1]!dbsum(P33:R33)</f>
        <v>58.8</v>
      </c>
      <c r="AK33" s="106" cm="1">
        <f t="array" ref="AK33">[1]!dbsum(S33:U33)</f>
        <v>56.5</v>
      </c>
      <c r="AL33" s="106" cm="1">
        <f t="array" ref="AL33">[1]!dbsum(V33:X33)</f>
        <v>54.1</v>
      </c>
      <c r="AM33" s="106" cm="1">
        <f t="array" ref="AM33">[1]!dbsum(Y33:AA33)</f>
        <v>47.6</v>
      </c>
      <c r="AN33" s="107" cm="1">
        <f t="array" ref="AN33">[1]!dbsum(AB33:AD33)</f>
        <v>49.4</v>
      </c>
      <c r="AP33" s="28">
        <f t="shared" si="2"/>
        <v>18</v>
      </c>
      <c r="AQ33" s="50" t="str">
        <f t="shared" si="3"/>
        <v>5m from open shutter of DAF2</v>
      </c>
      <c r="AR33" s="88">
        <f t="shared" si="4"/>
        <v>18.8</v>
      </c>
      <c r="AS33" s="57">
        <f t="shared" si="4"/>
        <v>24.8</v>
      </c>
      <c r="AT33" s="57">
        <f t="shared" si="4"/>
        <v>24.5</v>
      </c>
      <c r="AU33" s="57">
        <f t="shared" si="4"/>
        <v>32.9</v>
      </c>
      <c r="AV33" s="57">
        <f t="shared" si="4"/>
        <v>37.9</v>
      </c>
      <c r="AW33" s="57">
        <f t="shared" si="4"/>
        <v>38.6</v>
      </c>
      <c r="AX33" s="57">
        <f t="shared" si="4"/>
        <v>41.1</v>
      </c>
      <c r="AY33" s="57">
        <f t="shared" si="4"/>
        <v>43.4</v>
      </c>
      <c r="AZ33" s="57">
        <f t="shared" si="4"/>
        <v>48.4</v>
      </c>
      <c r="BA33" s="57">
        <f t="shared" si="4"/>
        <v>49.8</v>
      </c>
      <c r="BB33" s="57">
        <f t="shared" si="4"/>
        <v>49.8</v>
      </c>
      <c r="BC33" s="57">
        <f t="shared" si="4"/>
        <v>53.1</v>
      </c>
      <c r="BD33" s="57">
        <f t="shared" si="4"/>
        <v>50.2</v>
      </c>
      <c r="BE33" s="57">
        <f t="shared" si="4"/>
        <v>52</v>
      </c>
      <c r="BF33" s="57">
        <f t="shared" si="4"/>
        <v>52.6</v>
      </c>
      <c r="BG33" s="57">
        <f t="shared" si="4"/>
        <v>52</v>
      </c>
      <c r="BH33" s="57">
        <f t="shared" si="6"/>
        <v>50.2</v>
      </c>
      <c r="BI33" s="57">
        <f t="shared" si="6"/>
        <v>48.3</v>
      </c>
      <c r="BJ33" s="57">
        <f t="shared" si="6"/>
        <v>46.2</v>
      </c>
      <c r="BK33" s="57">
        <f t="shared" si="6"/>
        <v>43</v>
      </c>
      <c r="BL33" s="57">
        <f t="shared" si="6"/>
        <v>40.5</v>
      </c>
      <c r="BM33" s="57">
        <f t="shared" si="6"/>
        <v>36.9</v>
      </c>
      <c r="BN33" s="57">
        <f t="shared" si="6"/>
        <v>32.9</v>
      </c>
      <c r="BO33" s="112">
        <f t="shared" si="6"/>
        <v>46.5</v>
      </c>
      <c r="BP33" s="41">
        <f>[1]!dbsum(AR33:BO33)</f>
        <v>61.5</v>
      </c>
      <c r="BQ33" s="19"/>
      <c r="BR33" s="41">
        <f t="shared" si="5"/>
        <v>23.5</v>
      </c>
      <c r="BT33" s="105">
        <v>63</v>
      </c>
      <c r="BU33" s="106">
        <v>51</v>
      </c>
      <c r="BV33" s="106">
        <v>53</v>
      </c>
      <c r="BW33" s="106">
        <v>50</v>
      </c>
      <c r="BX33" s="106">
        <v>54</v>
      </c>
      <c r="BY33" s="106">
        <v>57</v>
      </c>
      <c r="BZ33" s="106">
        <v>54</v>
      </c>
      <c r="CA33" s="106">
        <v>54</v>
      </c>
      <c r="CB33" s="106">
        <v>53</v>
      </c>
      <c r="CC33" s="106">
        <v>57</v>
      </c>
      <c r="CD33" s="106">
        <v>56</v>
      </c>
      <c r="CE33" s="106">
        <v>54</v>
      </c>
      <c r="CF33" s="106">
        <v>57</v>
      </c>
      <c r="CG33" s="106">
        <v>52</v>
      </c>
      <c r="CH33" s="106">
        <v>53</v>
      </c>
      <c r="CI33" s="106">
        <v>53</v>
      </c>
      <c r="CJ33" s="106">
        <v>52</v>
      </c>
      <c r="CK33" s="106">
        <v>51</v>
      </c>
      <c r="CL33" s="106">
        <v>48</v>
      </c>
      <c r="CM33" s="106">
        <v>49</v>
      </c>
      <c r="CN33" s="106">
        <v>43</v>
      </c>
      <c r="CO33" s="106">
        <v>41</v>
      </c>
      <c r="CP33" s="106">
        <v>38</v>
      </c>
      <c r="CQ33" s="107">
        <v>35</v>
      </c>
    </row>
    <row r="34" spans="2:95" x14ac:dyDescent="0.35">
      <c r="B34" s="41" t="s">
        <v>357</v>
      </c>
      <c r="D34" s="41">
        <v>19</v>
      </c>
      <c r="E34" s="41"/>
      <c r="F34" s="38" t="s">
        <v>358</v>
      </c>
      <c r="G34" s="88">
        <v>64</v>
      </c>
      <c r="H34" s="57">
        <v>67</v>
      </c>
      <c r="I34" s="57">
        <v>61</v>
      </c>
      <c r="J34" s="57">
        <v>68</v>
      </c>
      <c r="K34" s="57">
        <v>70</v>
      </c>
      <c r="L34" s="57">
        <v>62</v>
      </c>
      <c r="M34" s="57">
        <v>71</v>
      </c>
      <c r="N34" s="57">
        <v>64</v>
      </c>
      <c r="O34" s="57">
        <v>67</v>
      </c>
      <c r="P34" s="57">
        <v>61</v>
      </c>
      <c r="Q34" s="57">
        <v>61</v>
      </c>
      <c r="R34" s="57">
        <v>63</v>
      </c>
      <c r="S34" s="57">
        <v>59</v>
      </c>
      <c r="T34" s="57">
        <v>60</v>
      </c>
      <c r="U34" s="57">
        <v>56</v>
      </c>
      <c r="V34" s="57">
        <v>56</v>
      </c>
      <c r="W34" s="57">
        <v>57</v>
      </c>
      <c r="X34" s="57">
        <v>55</v>
      </c>
      <c r="Y34" s="57">
        <v>51</v>
      </c>
      <c r="Z34" s="57">
        <v>50</v>
      </c>
      <c r="AA34" s="57">
        <v>48</v>
      </c>
      <c r="AB34" s="57">
        <v>45</v>
      </c>
      <c r="AC34" s="57">
        <v>46</v>
      </c>
      <c r="AD34" s="57">
        <v>64</v>
      </c>
      <c r="AE34" s="53" t="s">
        <v>89</v>
      </c>
      <c r="AG34" s="105" cm="1">
        <f t="array" ref="AG34">[1]!dbsum(G34:I34)</f>
        <v>69.400000000000006</v>
      </c>
      <c r="AH34" s="106" cm="1">
        <f t="array" ref="AH34">[1]!dbsum(J34:L34)</f>
        <v>72.5</v>
      </c>
      <c r="AI34" s="106" cm="1">
        <f t="array" ref="AI34">[1]!dbsum(M34:O34)</f>
        <v>73</v>
      </c>
      <c r="AJ34" s="106" cm="1">
        <f t="array" ref="AJ34">[1]!dbsum(P34:R34)</f>
        <v>66.5</v>
      </c>
      <c r="AK34" s="106" cm="1">
        <f t="array" ref="AK34">[1]!dbsum(S34:U34)</f>
        <v>63.4</v>
      </c>
      <c r="AL34" s="106" cm="1">
        <f t="array" ref="AL34">[1]!dbsum(V34:X34)</f>
        <v>60.8</v>
      </c>
      <c r="AM34" s="106" cm="1">
        <f t="array" ref="AM34">[1]!dbsum(Y34:AA34)</f>
        <v>54.6</v>
      </c>
      <c r="AN34" s="107" cm="1">
        <f t="array" ref="AN34">[1]!dbsum(AB34:AD34)</f>
        <v>64.099999999999994</v>
      </c>
      <c r="AP34" s="28">
        <f t="shared" si="2"/>
        <v>19</v>
      </c>
      <c r="AQ34" s="50" t="str">
        <f t="shared" si="3"/>
        <v>1m from nearest exhaust turret of DAF1 extension</v>
      </c>
      <c r="AR34" s="88">
        <f t="shared" si="4"/>
        <v>33.799999999999997</v>
      </c>
      <c r="AS34" s="57">
        <f t="shared" si="4"/>
        <v>40.799999999999997</v>
      </c>
      <c r="AT34" s="57">
        <f t="shared" si="4"/>
        <v>38.5</v>
      </c>
      <c r="AU34" s="57">
        <f t="shared" si="4"/>
        <v>48.9</v>
      </c>
      <c r="AV34" s="57">
        <f t="shared" si="4"/>
        <v>53.9</v>
      </c>
      <c r="AW34" s="57">
        <f t="shared" si="4"/>
        <v>48.6</v>
      </c>
      <c r="AX34" s="57">
        <f t="shared" si="4"/>
        <v>60.1</v>
      </c>
      <c r="AY34" s="57">
        <f t="shared" si="4"/>
        <v>55.4</v>
      </c>
      <c r="AZ34" s="57">
        <f t="shared" si="4"/>
        <v>60.4</v>
      </c>
      <c r="BA34" s="57">
        <f t="shared" si="4"/>
        <v>56.8</v>
      </c>
      <c r="BB34" s="57">
        <f t="shared" si="4"/>
        <v>57.8</v>
      </c>
      <c r="BC34" s="57">
        <f t="shared" si="4"/>
        <v>61.1</v>
      </c>
      <c r="BD34" s="57">
        <f t="shared" si="4"/>
        <v>58.2</v>
      </c>
      <c r="BE34" s="57">
        <f t="shared" si="4"/>
        <v>60</v>
      </c>
      <c r="BF34" s="57">
        <f t="shared" si="4"/>
        <v>56.6</v>
      </c>
      <c r="BG34" s="57">
        <f t="shared" si="4"/>
        <v>57</v>
      </c>
      <c r="BH34" s="57">
        <f t="shared" si="6"/>
        <v>58.2</v>
      </c>
      <c r="BI34" s="57">
        <f t="shared" si="6"/>
        <v>56.3</v>
      </c>
      <c r="BJ34" s="57">
        <f t="shared" si="6"/>
        <v>52.2</v>
      </c>
      <c r="BK34" s="57">
        <f t="shared" si="6"/>
        <v>51</v>
      </c>
      <c r="BL34" s="57">
        <f t="shared" si="6"/>
        <v>48.5</v>
      </c>
      <c r="BM34" s="57">
        <f t="shared" si="6"/>
        <v>44.9</v>
      </c>
      <c r="BN34" s="57">
        <f t="shared" si="6"/>
        <v>44.9</v>
      </c>
      <c r="BO34" s="112">
        <f t="shared" si="6"/>
        <v>61.5</v>
      </c>
      <c r="BP34" s="41">
        <f>[1]!dbsum(AR34:BO34)</f>
        <v>70.3</v>
      </c>
      <c r="BQ34" s="19"/>
      <c r="BR34" s="41">
        <f t="shared" si="5"/>
        <v>14.700000000000003</v>
      </c>
      <c r="BT34" s="105">
        <v>64</v>
      </c>
      <c r="BU34" s="106">
        <v>65</v>
      </c>
      <c r="BV34" s="106">
        <v>68</v>
      </c>
      <c r="BW34" s="106">
        <v>63</v>
      </c>
      <c r="BX34" s="106">
        <v>69</v>
      </c>
      <c r="BY34" s="106">
        <v>72</v>
      </c>
      <c r="BZ34" s="106">
        <v>64</v>
      </c>
      <c r="CA34" s="106">
        <v>72</v>
      </c>
      <c r="CB34" s="106">
        <v>66</v>
      </c>
      <c r="CC34" s="106">
        <v>68</v>
      </c>
      <c r="CD34" s="106">
        <v>62</v>
      </c>
      <c r="CE34" s="106">
        <v>62</v>
      </c>
      <c r="CF34" s="106">
        <v>65</v>
      </c>
      <c r="CG34" s="106">
        <v>60</v>
      </c>
      <c r="CH34" s="106">
        <v>61</v>
      </c>
      <c r="CI34" s="106">
        <v>57</v>
      </c>
      <c r="CJ34" s="106">
        <v>57</v>
      </c>
      <c r="CK34" s="106">
        <v>58</v>
      </c>
      <c r="CL34" s="106">
        <v>56</v>
      </c>
      <c r="CM34" s="106">
        <v>52</v>
      </c>
      <c r="CN34" s="106">
        <v>51</v>
      </c>
      <c r="CO34" s="106">
        <v>49</v>
      </c>
      <c r="CP34" s="106">
        <v>46</v>
      </c>
      <c r="CQ34" s="107">
        <v>46</v>
      </c>
    </row>
    <row r="35" spans="2:95" x14ac:dyDescent="0.35">
      <c r="B35" s="41" t="s">
        <v>359</v>
      </c>
      <c r="D35" s="41">
        <v>20</v>
      </c>
      <c r="E35" s="41"/>
      <c r="F35" s="38" t="s">
        <v>360</v>
      </c>
      <c r="G35" s="88">
        <v>64</v>
      </c>
      <c r="H35" s="57">
        <v>59</v>
      </c>
      <c r="I35" s="57">
        <v>56</v>
      </c>
      <c r="J35" s="57">
        <v>65</v>
      </c>
      <c r="K35" s="57">
        <v>66</v>
      </c>
      <c r="L35" s="57">
        <v>60</v>
      </c>
      <c r="M35" s="57">
        <v>58</v>
      </c>
      <c r="N35" s="57">
        <v>56</v>
      </c>
      <c r="O35" s="57">
        <v>61</v>
      </c>
      <c r="P35" s="57">
        <v>59</v>
      </c>
      <c r="Q35" s="57">
        <v>56</v>
      </c>
      <c r="R35" s="57">
        <v>61</v>
      </c>
      <c r="S35" s="57">
        <v>55</v>
      </c>
      <c r="T35" s="57">
        <v>53</v>
      </c>
      <c r="U35" s="57">
        <v>51</v>
      </c>
      <c r="V35" s="57">
        <v>50</v>
      </c>
      <c r="W35" s="57">
        <v>49</v>
      </c>
      <c r="X35" s="57">
        <v>47</v>
      </c>
      <c r="Y35" s="57">
        <v>44</v>
      </c>
      <c r="Z35" s="57">
        <v>44</v>
      </c>
      <c r="AA35" s="57">
        <v>42</v>
      </c>
      <c r="AB35" s="57">
        <v>37</v>
      </c>
      <c r="AC35" s="57">
        <v>37</v>
      </c>
      <c r="AD35" s="57">
        <v>64</v>
      </c>
      <c r="AE35" s="53" t="s">
        <v>89</v>
      </c>
      <c r="AG35" s="105" cm="1">
        <f t="array" ref="AG35">[1]!dbsum(G35:I35)</f>
        <v>65.7</v>
      </c>
      <c r="AH35" s="106" cm="1">
        <f t="array" ref="AH35">[1]!dbsum(J35:L35)</f>
        <v>69.099999999999994</v>
      </c>
      <c r="AI35" s="106" cm="1">
        <f t="array" ref="AI35">[1]!dbsum(M35:O35)</f>
        <v>63.6</v>
      </c>
      <c r="AJ35" s="106" cm="1">
        <f t="array" ref="AJ35">[1]!dbsum(P35:R35)</f>
        <v>63.9</v>
      </c>
      <c r="AK35" s="106" cm="1">
        <f t="array" ref="AK35">[1]!dbsum(S35:U35)</f>
        <v>58.1</v>
      </c>
      <c r="AL35" s="106" cm="1">
        <f t="array" ref="AL35">[1]!dbsum(V35:X35)</f>
        <v>53.6</v>
      </c>
      <c r="AM35" s="106" cm="1">
        <f t="array" ref="AM35">[1]!dbsum(Y35:AA35)</f>
        <v>48.2</v>
      </c>
      <c r="AN35" s="107" cm="1">
        <f t="array" ref="AN35">[1]!dbsum(AB35:AD35)</f>
        <v>64</v>
      </c>
      <c r="AP35" s="28">
        <f t="shared" si="2"/>
        <v>20</v>
      </c>
      <c r="AQ35" s="50" t="str">
        <f t="shared" si="3"/>
        <v>1m to W right corner of DAF1 extension</v>
      </c>
      <c r="AR35" s="88">
        <f t="shared" si="4"/>
        <v>33.799999999999997</v>
      </c>
      <c r="AS35" s="57">
        <f t="shared" si="4"/>
        <v>32.799999999999997</v>
      </c>
      <c r="AT35" s="57">
        <f t="shared" si="4"/>
        <v>33.5</v>
      </c>
      <c r="AU35" s="57">
        <f t="shared" si="4"/>
        <v>45.9</v>
      </c>
      <c r="AV35" s="57">
        <f t="shared" si="4"/>
        <v>49.9</v>
      </c>
      <c r="AW35" s="57">
        <f t="shared" si="4"/>
        <v>46.6</v>
      </c>
      <c r="AX35" s="57">
        <f t="shared" si="4"/>
        <v>47.1</v>
      </c>
      <c r="AY35" s="57">
        <f t="shared" si="4"/>
        <v>47.4</v>
      </c>
      <c r="AZ35" s="57">
        <f t="shared" si="4"/>
        <v>54.4</v>
      </c>
      <c r="BA35" s="57">
        <f t="shared" si="4"/>
        <v>54.8</v>
      </c>
      <c r="BB35" s="57">
        <f t="shared" si="4"/>
        <v>52.8</v>
      </c>
      <c r="BC35" s="57">
        <f t="shared" si="4"/>
        <v>59.1</v>
      </c>
      <c r="BD35" s="57">
        <f t="shared" si="4"/>
        <v>54.2</v>
      </c>
      <c r="BE35" s="57">
        <f t="shared" si="4"/>
        <v>53</v>
      </c>
      <c r="BF35" s="57">
        <f t="shared" si="4"/>
        <v>51.6</v>
      </c>
      <c r="BG35" s="57">
        <f t="shared" si="4"/>
        <v>51</v>
      </c>
      <c r="BH35" s="57">
        <f t="shared" si="6"/>
        <v>50.2</v>
      </c>
      <c r="BI35" s="57">
        <f t="shared" si="6"/>
        <v>48.3</v>
      </c>
      <c r="BJ35" s="57">
        <f t="shared" si="6"/>
        <v>45.2</v>
      </c>
      <c r="BK35" s="57">
        <f t="shared" si="6"/>
        <v>45</v>
      </c>
      <c r="BL35" s="57">
        <f t="shared" si="6"/>
        <v>42.5</v>
      </c>
      <c r="BM35" s="57">
        <f t="shared" si="6"/>
        <v>36.9</v>
      </c>
      <c r="BN35" s="57">
        <f t="shared" si="6"/>
        <v>35.9</v>
      </c>
      <c r="BO35" s="112">
        <f t="shared" si="6"/>
        <v>61.5</v>
      </c>
      <c r="BP35" s="41">
        <f>[1]!dbsum(AR35:BO35)</f>
        <v>66.3</v>
      </c>
      <c r="BQ35" s="19"/>
      <c r="BR35" s="41">
        <f t="shared" si="5"/>
        <v>18.700000000000003</v>
      </c>
      <c r="BT35" s="105">
        <v>64</v>
      </c>
      <c r="BU35" s="106">
        <v>66</v>
      </c>
      <c r="BV35" s="106">
        <v>61</v>
      </c>
      <c r="BW35" s="106">
        <v>59</v>
      </c>
      <c r="BX35" s="106">
        <v>67</v>
      </c>
      <c r="BY35" s="106">
        <v>68</v>
      </c>
      <c r="BZ35" s="106">
        <v>62</v>
      </c>
      <c r="CA35" s="106">
        <v>60</v>
      </c>
      <c r="CB35" s="106">
        <v>58</v>
      </c>
      <c r="CC35" s="106">
        <v>62</v>
      </c>
      <c r="CD35" s="106">
        <v>60</v>
      </c>
      <c r="CE35" s="106">
        <v>58</v>
      </c>
      <c r="CF35" s="106">
        <v>64</v>
      </c>
      <c r="CG35" s="106">
        <v>56</v>
      </c>
      <c r="CH35" s="106">
        <v>54</v>
      </c>
      <c r="CI35" s="106">
        <v>52</v>
      </c>
      <c r="CJ35" s="106">
        <v>51</v>
      </c>
      <c r="CK35" s="106">
        <v>50</v>
      </c>
      <c r="CL35" s="106">
        <v>49</v>
      </c>
      <c r="CM35" s="106">
        <v>49</v>
      </c>
      <c r="CN35" s="106">
        <v>45</v>
      </c>
      <c r="CO35" s="106">
        <v>44</v>
      </c>
      <c r="CP35" s="106">
        <v>39</v>
      </c>
      <c r="CQ35" s="107">
        <v>39</v>
      </c>
    </row>
    <row r="36" spans="2:95" x14ac:dyDescent="0.35">
      <c r="B36" s="41" t="s">
        <v>361</v>
      </c>
      <c r="D36" s="41">
        <v>21</v>
      </c>
      <c r="E36" s="41"/>
      <c r="F36" s="38" t="s">
        <v>362</v>
      </c>
      <c r="G36" s="88">
        <v>63</v>
      </c>
      <c r="H36" s="57">
        <v>63</v>
      </c>
      <c r="I36" s="57">
        <v>57</v>
      </c>
      <c r="J36" s="57">
        <v>63</v>
      </c>
      <c r="K36" s="57">
        <v>61</v>
      </c>
      <c r="L36" s="57">
        <v>61</v>
      </c>
      <c r="M36" s="57">
        <v>59</v>
      </c>
      <c r="N36" s="57">
        <v>60</v>
      </c>
      <c r="O36" s="57">
        <v>57</v>
      </c>
      <c r="P36" s="57">
        <v>59</v>
      </c>
      <c r="Q36" s="57">
        <v>58</v>
      </c>
      <c r="R36" s="57">
        <v>60</v>
      </c>
      <c r="S36" s="57">
        <v>55</v>
      </c>
      <c r="T36" s="57">
        <v>54</v>
      </c>
      <c r="U36" s="57">
        <v>54</v>
      </c>
      <c r="V36" s="57">
        <v>52</v>
      </c>
      <c r="W36" s="57">
        <v>52</v>
      </c>
      <c r="X36" s="57">
        <v>50</v>
      </c>
      <c r="Y36" s="57">
        <v>46</v>
      </c>
      <c r="Z36" s="57">
        <v>44</v>
      </c>
      <c r="AA36" s="57">
        <v>44</v>
      </c>
      <c r="AB36" s="57">
        <v>38</v>
      </c>
      <c r="AC36" s="57">
        <v>35</v>
      </c>
      <c r="AD36" s="57">
        <v>63</v>
      </c>
      <c r="AE36" s="53" t="s">
        <v>89</v>
      </c>
      <c r="AG36" s="105" cm="1">
        <f t="array" ref="AG36">[1]!dbsum(G36:I36)</f>
        <v>66.5</v>
      </c>
      <c r="AH36" s="106" cm="1">
        <f t="array" ref="AH36">[1]!dbsum(J36:L36)</f>
        <v>66.5</v>
      </c>
      <c r="AI36" s="106" cm="1">
        <f t="array" ref="AI36">[1]!dbsum(M36:O36)</f>
        <v>63.6</v>
      </c>
      <c r="AJ36" s="106" cm="1">
        <f t="array" ref="AJ36">[1]!dbsum(P36:R36)</f>
        <v>63.8</v>
      </c>
      <c r="AK36" s="106" cm="1">
        <f t="array" ref="AK36">[1]!dbsum(S36:U36)</f>
        <v>59.1</v>
      </c>
      <c r="AL36" s="106" cm="1">
        <f t="array" ref="AL36">[1]!dbsum(V36:X36)</f>
        <v>56.2</v>
      </c>
      <c r="AM36" s="106" cm="1">
        <f t="array" ref="AM36">[1]!dbsum(Y36:AA36)</f>
        <v>49.5</v>
      </c>
      <c r="AN36" s="107" cm="1">
        <f t="array" ref="AN36">[1]!dbsum(AB36:AD36)</f>
        <v>63</v>
      </c>
      <c r="AP36" s="28">
        <f t="shared" si="2"/>
        <v>21</v>
      </c>
      <c r="AQ36" s="50" t="str">
        <f t="shared" si="3"/>
        <v>5m from front DAF1 extension</v>
      </c>
      <c r="AR36" s="88">
        <f t="shared" ref="AR36:AR48" si="7">G36+AR$11</f>
        <v>32.799999999999997</v>
      </c>
      <c r="AS36" s="57">
        <f t="shared" ref="AS36:AS49" si="8">H36+AS$11</f>
        <v>36.799999999999997</v>
      </c>
      <c r="AT36" s="57">
        <f t="shared" ref="AT36:AT49" si="9">I36+AT$11</f>
        <v>34.5</v>
      </c>
      <c r="AU36" s="57">
        <f t="shared" ref="AU36:AU49" si="10">J36+AU$11</f>
        <v>43.9</v>
      </c>
      <c r="AV36" s="57">
        <f t="shared" ref="AV36:AV49" si="11">K36+AV$11</f>
        <v>44.9</v>
      </c>
      <c r="AW36" s="57">
        <f t="shared" ref="AW36:AW49" si="12">L36+AW$11</f>
        <v>47.6</v>
      </c>
      <c r="AX36" s="57">
        <f t="shared" ref="AX36:AX49" si="13">M36+AX$11</f>
        <v>48.1</v>
      </c>
      <c r="AY36" s="57">
        <f t="shared" ref="AY36:AY49" si="14">N36+AY$11</f>
        <v>51.4</v>
      </c>
      <c r="AZ36" s="57">
        <f t="shared" ref="AZ36:AZ49" si="15">O36+AZ$11</f>
        <v>50.4</v>
      </c>
      <c r="BA36" s="57">
        <f t="shared" ref="BA36:BA49" si="16">P36+BA$11</f>
        <v>54.8</v>
      </c>
      <c r="BB36" s="57">
        <f t="shared" ref="BB36:BB49" si="17">Q36+BB$11</f>
        <v>54.8</v>
      </c>
      <c r="BC36" s="57">
        <f t="shared" ref="BC36:BC49" si="18">R36+BC$11</f>
        <v>58.1</v>
      </c>
      <c r="BD36" s="57">
        <f t="shared" ref="BD36:BD49" si="19">S36+BD$11</f>
        <v>54.2</v>
      </c>
      <c r="BE36" s="57">
        <f t="shared" ref="BE36:BE49" si="20">T36+BE$11</f>
        <v>54</v>
      </c>
      <c r="BF36" s="57">
        <f t="shared" ref="BF36:BF49" si="21">U36+BF$11</f>
        <v>54.6</v>
      </c>
      <c r="BG36" s="57">
        <f t="shared" ref="BG36:BG49" si="22">V36+BG$11</f>
        <v>53</v>
      </c>
      <c r="BH36" s="57">
        <f t="shared" ref="BH36:BH49" si="23">W36+BH$11</f>
        <v>53.2</v>
      </c>
      <c r="BI36" s="57">
        <f t="shared" ref="BI36:BI49" si="24">X36+BI$11</f>
        <v>51.3</v>
      </c>
      <c r="BJ36" s="57">
        <f t="shared" ref="BJ36:BJ49" si="25">Y36+BJ$11</f>
        <v>47.2</v>
      </c>
      <c r="BK36" s="57">
        <f t="shared" ref="BK36:BK49" si="26">Z36+BK$11</f>
        <v>45</v>
      </c>
      <c r="BL36" s="57">
        <f t="shared" ref="BL36:BL49" si="27">AA36+BL$11</f>
        <v>44.5</v>
      </c>
      <c r="BM36" s="57">
        <f t="shared" ref="BM36:BM49" si="28">AB36+BM$11</f>
        <v>37.9</v>
      </c>
      <c r="BN36" s="57">
        <f t="shared" ref="BN36:BN49" si="29">AC36+BN$11</f>
        <v>33.9</v>
      </c>
      <c r="BO36" s="112">
        <f t="shared" ref="BO36:BO49" si="30">AD36+BO$11</f>
        <v>60.5</v>
      </c>
      <c r="BP36" s="41">
        <f>[1]!dbsum(AR36:BO36)</f>
        <v>66.3</v>
      </c>
      <c r="BR36" s="41">
        <f t="shared" si="5"/>
        <v>18.700000000000003</v>
      </c>
      <c r="BT36" s="105">
        <v>64</v>
      </c>
      <c r="BU36" s="106">
        <v>64</v>
      </c>
      <c r="BV36" s="106">
        <v>65</v>
      </c>
      <c r="BW36" s="106">
        <v>60</v>
      </c>
      <c r="BX36" s="106">
        <v>65</v>
      </c>
      <c r="BY36" s="106">
        <v>63</v>
      </c>
      <c r="BZ36" s="106">
        <v>63</v>
      </c>
      <c r="CA36" s="106">
        <v>61</v>
      </c>
      <c r="CB36" s="106">
        <v>62</v>
      </c>
      <c r="CC36" s="106">
        <v>59</v>
      </c>
      <c r="CD36" s="106">
        <v>60</v>
      </c>
      <c r="CE36" s="106">
        <v>60</v>
      </c>
      <c r="CF36" s="106">
        <v>63</v>
      </c>
      <c r="CG36" s="106">
        <v>57</v>
      </c>
      <c r="CH36" s="106">
        <v>55</v>
      </c>
      <c r="CI36" s="106">
        <v>55</v>
      </c>
      <c r="CJ36" s="106">
        <v>53</v>
      </c>
      <c r="CK36" s="106">
        <v>53</v>
      </c>
      <c r="CL36" s="106">
        <v>52</v>
      </c>
      <c r="CM36" s="106">
        <v>50</v>
      </c>
      <c r="CN36" s="106">
        <v>45</v>
      </c>
      <c r="CO36" s="106">
        <v>45</v>
      </c>
      <c r="CP36" s="106">
        <v>39</v>
      </c>
      <c r="CQ36" s="107">
        <v>36</v>
      </c>
    </row>
    <row r="37" spans="2:95" x14ac:dyDescent="0.35">
      <c r="B37" s="41" t="s">
        <v>363</v>
      </c>
      <c r="D37" s="41">
        <v>22</v>
      </c>
      <c r="E37" s="41">
        <v>17</v>
      </c>
      <c r="F37" s="38" t="s">
        <v>364</v>
      </c>
      <c r="G37" s="88">
        <v>58</v>
      </c>
      <c r="H37" s="57">
        <v>62</v>
      </c>
      <c r="I37" s="57">
        <v>58</v>
      </c>
      <c r="J37" s="57">
        <v>60</v>
      </c>
      <c r="K37" s="57">
        <v>58</v>
      </c>
      <c r="L37" s="57">
        <v>59</v>
      </c>
      <c r="M37" s="57">
        <v>59</v>
      </c>
      <c r="N37" s="57">
        <v>59</v>
      </c>
      <c r="O37" s="57">
        <v>60</v>
      </c>
      <c r="P37" s="57">
        <v>61</v>
      </c>
      <c r="Q37" s="57">
        <v>61</v>
      </c>
      <c r="R37" s="57">
        <v>62</v>
      </c>
      <c r="S37" s="57">
        <v>59</v>
      </c>
      <c r="T37" s="57">
        <v>60</v>
      </c>
      <c r="U37" s="57">
        <v>58</v>
      </c>
      <c r="V37" s="57">
        <v>57</v>
      </c>
      <c r="W37" s="57">
        <v>57</v>
      </c>
      <c r="X37" s="57">
        <v>56</v>
      </c>
      <c r="Y37" s="57">
        <v>51</v>
      </c>
      <c r="Z37" s="57">
        <v>52</v>
      </c>
      <c r="AA37" s="57">
        <v>62</v>
      </c>
      <c r="AB37" s="57">
        <v>54</v>
      </c>
      <c r="AC37" s="57">
        <v>53</v>
      </c>
      <c r="AD37" s="57">
        <v>58</v>
      </c>
      <c r="AE37" s="53" t="s">
        <v>89</v>
      </c>
      <c r="AG37" s="105" cm="1">
        <f t="array" ref="AG37">[1]!dbsum(G37:I37)</f>
        <v>64.5</v>
      </c>
      <c r="AH37" s="106" cm="1">
        <f t="array" ref="AH37">[1]!dbsum(J37:L37)</f>
        <v>63.8</v>
      </c>
      <c r="AI37" s="106" cm="1">
        <f t="array" ref="AI37">[1]!dbsum(M37:O37)</f>
        <v>64.099999999999994</v>
      </c>
      <c r="AJ37" s="106" cm="1">
        <f t="array" ref="AJ37">[1]!dbsum(P37:R37)</f>
        <v>66.099999999999994</v>
      </c>
      <c r="AK37" s="106" cm="1">
        <f t="array" ref="AK37">[1]!dbsum(S37:U37)</f>
        <v>63.8</v>
      </c>
      <c r="AL37" s="106" cm="1">
        <f t="array" ref="AL37">[1]!dbsum(V37:X37)</f>
        <v>61.5</v>
      </c>
      <c r="AM37" s="106" cm="1">
        <f t="array" ref="AM37">[1]!dbsum(Y37:AA37)</f>
        <v>62.7</v>
      </c>
      <c r="AN37" s="107" cm="1">
        <f t="array" ref="AN37">[1]!dbsum(AB37:AD37)</f>
        <v>60.3</v>
      </c>
      <c r="AP37" s="28">
        <f t="shared" si="2"/>
        <v>22</v>
      </c>
      <c r="AQ37" s="50" t="str">
        <f t="shared" si="3"/>
        <v>1m from shorter of new ground level pumps</v>
      </c>
      <c r="AR37" s="88">
        <f t="shared" si="7"/>
        <v>27.8</v>
      </c>
      <c r="AS37" s="57">
        <f t="shared" si="8"/>
        <v>35.799999999999997</v>
      </c>
      <c r="AT37" s="57">
        <f t="shared" si="9"/>
        <v>35.5</v>
      </c>
      <c r="AU37" s="57">
        <f t="shared" si="10"/>
        <v>40.9</v>
      </c>
      <c r="AV37" s="57">
        <f t="shared" si="11"/>
        <v>41.9</v>
      </c>
      <c r="AW37" s="57">
        <f t="shared" si="12"/>
        <v>45.6</v>
      </c>
      <c r="AX37" s="57">
        <f t="shared" si="13"/>
        <v>48.1</v>
      </c>
      <c r="AY37" s="57">
        <f t="shared" si="14"/>
        <v>50.4</v>
      </c>
      <c r="AZ37" s="57">
        <f t="shared" si="15"/>
        <v>53.4</v>
      </c>
      <c r="BA37" s="57">
        <f t="shared" si="16"/>
        <v>56.8</v>
      </c>
      <c r="BB37" s="57">
        <f t="shared" si="17"/>
        <v>57.8</v>
      </c>
      <c r="BC37" s="57">
        <f t="shared" si="18"/>
        <v>60.1</v>
      </c>
      <c r="BD37" s="57">
        <f t="shared" si="19"/>
        <v>58.2</v>
      </c>
      <c r="BE37" s="57">
        <f t="shared" si="20"/>
        <v>60</v>
      </c>
      <c r="BF37" s="57">
        <f t="shared" si="21"/>
        <v>58.6</v>
      </c>
      <c r="BG37" s="57">
        <f t="shared" si="22"/>
        <v>58</v>
      </c>
      <c r="BH37" s="57">
        <f t="shared" si="23"/>
        <v>58.2</v>
      </c>
      <c r="BI37" s="57">
        <f t="shared" si="24"/>
        <v>57.3</v>
      </c>
      <c r="BJ37" s="57">
        <f t="shared" si="25"/>
        <v>52.2</v>
      </c>
      <c r="BK37" s="57">
        <f t="shared" si="26"/>
        <v>53</v>
      </c>
      <c r="BL37" s="57">
        <f t="shared" si="27"/>
        <v>62.5</v>
      </c>
      <c r="BM37" s="57">
        <f t="shared" si="28"/>
        <v>53.9</v>
      </c>
      <c r="BN37" s="57">
        <f t="shared" si="29"/>
        <v>51.9</v>
      </c>
      <c r="BO37" s="112">
        <f t="shared" si="30"/>
        <v>55.5</v>
      </c>
      <c r="BP37" s="41">
        <f>[1]!dbsum(AR37:BO37)</f>
        <v>69.900000000000006</v>
      </c>
      <c r="BR37" s="41">
        <f t="shared" si="5"/>
        <v>15.099999999999994</v>
      </c>
      <c r="BT37" s="105">
        <v>66</v>
      </c>
      <c r="BU37" s="106">
        <v>60</v>
      </c>
      <c r="BV37" s="106">
        <v>65</v>
      </c>
      <c r="BW37" s="106">
        <v>60</v>
      </c>
      <c r="BX37" s="106">
        <v>62</v>
      </c>
      <c r="BY37" s="106">
        <v>61</v>
      </c>
      <c r="BZ37" s="106">
        <v>62</v>
      </c>
      <c r="CA37" s="106">
        <v>61</v>
      </c>
      <c r="CB37" s="106">
        <v>61</v>
      </c>
      <c r="CC37" s="106">
        <v>62</v>
      </c>
      <c r="CD37" s="106">
        <v>62</v>
      </c>
      <c r="CE37" s="106">
        <v>62</v>
      </c>
      <c r="CF37" s="106">
        <v>63</v>
      </c>
      <c r="CG37" s="106">
        <v>61</v>
      </c>
      <c r="CH37" s="106">
        <v>61</v>
      </c>
      <c r="CI37" s="106">
        <v>59</v>
      </c>
      <c r="CJ37" s="106">
        <v>59</v>
      </c>
      <c r="CK37" s="106">
        <v>58</v>
      </c>
      <c r="CL37" s="106">
        <v>57</v>
      </c>
      <c r="CM37" s="106">
        <v>52</v>
      </c>
      <c r="CN37" s="106">
        <v>55</v>
      </c>
      <c r="CO37" s="106">
        <v>64</v>
      </c>
      <c r="CP37" s="106">
        <v>56</v>
      </c>
      <c r="CQ37" s="107">
        <v>55</v>
      </c>
    </row>
    <row r="38" spans="2:95" x14ac:dyDescent="0.35">
      <c r="B38" s="41" t="s">
        <v>365</v>
      </c>
      <c r="D38" s="41">
        <v>23</v>
      </c>
      <c r="E38" s="41">
        <v>17</v>
      </c>
      <c r="F38" s="38" t="s">
        <v>366</v>
      </c>
      <c r="G38" s="88">
        <v>60</v>
      </c>
      <c r="H38" s="57">
        <v>61</v>
      </c>
      <c r="I38" s="57">
        <v>59</v>
      </c>
      <c r="J38" s="57">
        <v>61</v>
      </c>
      <c r="K38" s="57">
        <v>60</v>
      </c>
      <c r="L38" s="57">
        <v>61</v>
      </c>
      <c r="M38" s="57">
        <v>62</v>
      </c>
      <c r="N38" s="57">
        <v>60</v>
      </c>
      <c r="O38" s="57">
        <v>60</v>
      </c>
      <c r="P38" s="57">
        <v>64</v>
      </c>
      <c r="Q38" s="57">
        <v>66</v>
      </c>
      <c r="R38" s="57">
        <v>60</v>
      </c>
      <c r="S38" s="57">
        <v>60</v>
      </c>
      <c r="T38" s="57">
        <v>60</v>
      </c>
      <c r="U38" s="57">
        <v>61</v>
      </c>
      <c r="V38" s="57">
        <v>56</v>
      </c>
      <c r="W38" s="57">
        <v>52</v>
      </c>
      <c r="X38" s="57">
        <v>51</v>
      </c>
      <c r="Y38" s="57">
        <v>48</v>
      </c>
      <c r="Z38" s="57">
        <v>49</v>
      </c>
      <c r="AA38" s="57">
        <v>49</v>
      </c>
      <c r="AB38" s="57">
        <v>42</v>
      </c>
      <c r="AC38" s="57">
        <v>41</v>
      </c>
      <c r="AD38" s="57">
        <v>60</v>
      </c>
      <c r="AE38" s="53" t="s">
        <v>89</v>
      </c>
      <c r="AG38" s="105" cm="1">
        <f t="array" ref="AG38">[1]!dbsum(G38:I38)</f>
        <v>64.8</v>
      </c>
      <c r="AH38" s="106" cm="1">
        <f t="array" ref="AH38">[1]!dbsum(J38:L38)</f>
        <v>65.5</v>
      </c>
      <c r="AI38" s="106" cm="1">
        <f t="array" ref="AI38">[1]!dbsum(M38:O38)</f>
        <v>65.5</v>
      </c>
      <c r="AJ38" s="106" cm="1">
        <f t="array" ref="AJ38">[1]!dbsum(P38:R38)</f>
        <v>68.7</v>
      </c>
      <c r="AK38" s="106" cm="1">
        <f t="array" ref="AK38">[1]!dbsum(S38:U38)</f>
        <v>65.099999999999994</v>
      </c>
      <c r="AL38" s="106" cm="1">
        <f t="array" ref="AL38">[1]!dbsum(V38:X38)</f>
        <v>58.3</v>
      </c>
      <c r="AM38" s="106" cm="1">
        <f t="array" ref="AM38">[1]!dbsum(Y38:AA38)</f>
        <v>53.5</v>
      </c>
      <c r="AN38" s="107" cm="1">
        <f t="array" ref="AN38">[1]!dbsum(AB38:AD38)</f>
        <v>60.1</v>
      </c>
      <c r="AP38" s="28">
        <f t="shared" si="2"/>
        <v>23</v>
      </c>
      <c r="AQ38" s="50" t="str">
        <f t="shared" si="3"/>
        <v>1m from longer of new ground level pumps</v>
      </c>
      <c r="AR38" s="88">
        <f t="shared" si="7"/>
        <v>29.8</v>
      </c>
      <c r="AS38" s="57">
        <f t="shared" si="8"/>
        <v>34.799999999999997</v>
      </c>
      <c r="AT38" s="57">
        <f t="shared" si="9"/>
        <v>36.5</v>
      </c>
      <c r="AU38" s="57">
        <f t="shared" si="10"/>
        <v>41.9</v>
      </c>
      <c r="AV38" s="57">
        <f t="shared" si="11"/>
        <v>43.9</v>
      </c>
      <c r="AW38" s="57">
        <f t="shared" si="12"/>
        <v>47.6</v>
      </c>
      <c r="AX38" s="57">
        <f t="shared" si="13"/>
        <v>51.1</v>
      </c>
      <c r="AY38" s="57">
        <f t="shared" si="14"/>
        <v>51.4</v>
      </c>
      <c r="AZ38" s="57">
        <f t="shared" si="15"/>
        <v>53.4</v>
      </c>
      <c r="BA38" s="57">
        <f t="shared" si="16"/>
        <v>59.8</v>
      </c>
      <c r="BB38" s="57">
        <f t="shared" si="17"/>
        <v>62.8</v>
      </c>
      <c r="BC38" s="57">
        <f t="shared" si="18"/>
        <v>58.1</v>
      </c>
      <c r="BD38" s="57">
        <f t="shared" si="19"/>
        <v>59.2</v>
      </c>
      <c r="BE38" s="57">
        <f t="shared" si="20"/>
        <v>60</v>
      </c>
      <c r="BF38" s="57">
        <f t="shared" si="21"/>
        <v>61.6</v>
      </c>
      <c r="BG38" s="57">
        <f t="shared" si="22"/>
        <v>57</v>
      </c>
      <c r="BH38" s="57">
        <f t="shared" si="23"/>
        <v>53.2</v>
      </c>
      <c r="BI38" s="57">
        <f t="shared" si="24"/>
        <v>52.3</v>
      </c>
      <c r="BJ38" s="57">
        <f t="shared" si="25"/>
        <v>49.2</v>
      </c>
      <c r="BK38" s="57">
        <f t="shared" si="26"/>
        <v>50</v>
      </c>
      <c r="BL38" s="57">
        <f t="shared" si="27"/>
        <v>49.5</v>
      </c>
      <c r="BM38" s="57">
        <f t="shared" si="28"/>
        <v>41.9</v>
      </c>
      <c r="BN38" s="57">
        <f t="shared" si="29"/>
        <v>39.9</v>
      </c>
      <c r="BO38" s="112">
        <f t="shared" si="30"/>
        <v>57.5</v>
      </c>
      <c r="BP38" s="41">
        <f>[1]!dbsum(AR38:BO38)</f>
        <v>69.599999999999994</v>
      </c>
      <c r="BR38" s="41">
        <f t="shared" si="5"/>
        <v>15.400000000000006</v>
      </c>
      <c r="BT38" s="105">
        <v>67</v>
      </c>
      <c r="BU38" s="106">
        <v>63</v>
      </c>
      <c r="BV38" s="106">
        <v>64</v>
      </c>
      <c r="BW38" s="106">
        <v>63</v>
      </c>
      <c r="BX38" s="106">
        <v>64</v>
      </c>
      <c r="BY38" s="106">
        <v>65</v>
      </c>
      <c r="BZ38" s="106">
        <v>67</v>
      </c>
      <c r="CA38" s="106">
        <v>64</v>
      </c>
      <c r="CB38" s="106">
        <v>62</v>
      </c>
      <c r="CC38" s="106">
        <v>62</v>
      </c>
      <c r="CD38" s="106">
        <v>66</v>
      </c>
      <c r="CE38" s="106">
        <v>69</v>
      </c>
      <c r="CF38" s="106">
        <v>64</v>
      </c>
      <c r="CG38" s="106">
        <v>62</v>
      </c>
      <c r="CH38" s="106">
        <v>63</v>
      </c>
      <c r="CI38" s="106">
        <v>63</v>
      </c>
      <c r="CJ38" s="106">
        <v>57</v>
      </c>
      <c r="CK38" s="106">
        <v>54</v>
      </c>
      <c r="CL38" s="106">
        <v>53</v>
      </c>
      <c r="CM38" s="106">
        <v>52</v>
      </c>
      <c r="CN38" s="106">
        <v>52</v>
      </c>
      <c r="CO38" s="106">
        <v>57</v>
      </c>
      <c r="CP38" s="106">
        <v>45</v>
      </c>
      <c r="CQ38" s="107">
        <v>47</v>
      </c>
    </row>
    <row r="39" spans="2:95" x14ac:dyDescent="0.35">
      <c r="B39" s="41" t="s">
        <v>367</v>
      </c>
      <c r="D39" s="41">
        <v>24</v>
      </c>
      <c r="E39" s="41"/>
      <c r="F39" s="38" t="s">
        <v>368</v>
      </c>
      <c r="G39" s="88">
        <v>61</v>
      </c>
      <c r="H39" s="57">
        <v>65</v>
      </c>
      <c r="I39" s="57">
        <v>62</v>
      </c>
      <c r="J39" s="57">
        <v>64</v>
      </c>
      <c r="K39" s="57">
        <v>66</v>
      </c>
      <c r="L39" s="57">
        <v>66</v>
      </c>
      <c r="M39" s="57">
        <v>64</v>
      </c>
      <c r="N39" s="57">
        <v>67</v>
      </c>
      <c r="O39" s="57">
        <v>66</v>
      </c>
      <c r="P39" s="57">
        <v>65</v>
      </c>
      <c r="Q39" s="57">
        <v>62</v>
      </c>
      <c r="R39" s="57">
        <v>64</v>
      </c>
      <c r="S39" s="57">
        <v>67</v>
      </c>
      <c r="T39" s="57">
        <v>64</v>
      </c>
      <c r="U39" s="57">
        <v>62</v>
      </c>
      <c r="V39" s="57">
        <v>60</v>
      </c>
      <c r="W39" s="57">
        <v>58</v>
      </c>
      <c r="X39" s="57">
        <v>56</v>
      </c>
      <c r="Y39" s="57">
        <v>55</v>
      </c>
      <c r="Z39" s="57">
        <v>52</v>
      </c>
      <c r="AA39" s="57">
        <v>50</v>
      </c>
      <c r="AB39" s="57">
        <v>47</v>
      </c>
      <c r="AC39" s="57">
        <v>47</v>
      </c>
      <c r="AD39" s="57">
        <v>61</v>
      </c>
      <c r="AE39" s="53" t="s">
        <v>89</v>
      </c>
      <c r="AG39" s="105" cm="1">
        <f t="array" ref="AG39">[1]!dbsum(G39:I39)</f>
        <v>67.8</v>
      </c>
      <c r="AH39" s="106" cm="1">
        <f t="array" ref="AH39">[1]!dbsum(J39:L39)</f>
        <v>70.2</v>
      </c>
      <c r="AI39" s="106" cm="1">
        <f t="array" ref="AI39">[1]!dbsum(M39:O39)</f>
        <v>70.599999999999994</v>
      </c>
      <c r="AJ39" s="106" cm="1">
        <f t="array" ref="AJ39">[1]!dbsum(P39:R39)</f>
        <v>68.599999999999994</v>
      </c>
      <c r="AK39" s="106" cm="1">
        <f t="array" ref="AK39">[1]!dbsum(S39:U39)</f>
        <v>69.599999999999994</v>
      </c>
      <c r="AL39" s="106" cm="1">
        <f t="array" ref="AL39">[1]!dbsum(V39:X39)</f>
        <v>63.1</v>
      </c>
      <c r="AM39" s="106" cm="1">
        <f t="array" ref="AM39">[1]!dbsum(Y39:AA39)</f>
        <v>57.6</v>
      </c>
      <c r="AN39" s="107" cm="1">
        <f t="array" ref="AN39">[1]!dbsum(AB39:AD39)</f>
        <v>61.3</v>
      </c>
      <c r="AP39" s="28">
        <f t="shared" si="2"/>
        <v>24</v>
      </c>
      <c r="AQ39" s="50" t="str">
        <f t="shared" si="3"/>
        <v>On metal steps over plinth wall</v>
      </c>
      <c r="AR39" s="88">
        <f t="shared" si="7"/>
        <v>30.8</v>
      </c>
      <c r="AS39" s="57">
        <f t="shared" si="8"/>
        <v>38.799999999999997</v>
      </c>
      <c r="AT39" s="57">
        <f t="shared" si="9"/>
        <v>39.5</v>
      </c>
      <c r="AU39" s="57">
        <f t="shared" si="10"/>
        <v>44.9</v>
      </c>
      <c r="AV39" s="57">
        <f t="shared" si="11"/>
        <v>49.9</v>
      </c>
      <c r="AW39" s="57">
        <f t="shared" si="12"/>
        <v>52.6</v>
      </c>
      <c r="AX39" s="57">
        <f t="shared" si="13"/>
        <v>53.1</v>
      </c>
      <c r="AY39" s="57">
        <f t="shared" si="14"/>
        <v>58.4</v>
      </c>
      <c r="AZ39" s="57">
        <f t="shared" si="15"/>
        <v>59.4</v>
      </c>
      <c r="BA39" s="57">
        <f t="shared" si="16"/>
        <v>60.8</v>
      </c>
      <c r="BB39" s="57">
        <f t="shared" si="17"/>
        <v>58.8</v>
      </c>
      <c r="BC39" s="57">
        <f t="shared" si="18"/>
        <v>62.1</v>
      </c>
      <c r="BD39" s="57">
        <f t="shared" si="19"/>
        <v>66.2</v>
      </c>
      <c r="BE39" s="57">
        <f t="shared" si="20"/>
        <v>64</v>
      </c>
      <c r="BF39" s="57">
        <f t="shared" si="21"/>
        <v>62.6</v>
      </c>
      <c r="BG39" s="57">
        <f t="shared" si="22"/>
        <v>61</v>
      </c>
      <c r="BH39" s="57">
        <f t="shared" si="23"/>
        <v>59.2</v>
      </c>
      <c r="BI39" s="57">
        <f t="shared" si="24"/>
        <v>57.3</v>
      </c>
      <c r="BJ39" s="57">
        <f t="shared" si="25"/>
        <v>56.2</v>
      </c>
      <c r="BK39" s="57">
        <f t="shared" si="26"/>
        <v>53</v>
      </c>
      <c r="BL39" s="57">
        <f t="shared" si="27"/>
        <v>50.5</v>
      </c>
      <c r="BM39" s="57">
        <f t="shared" si="28"/>
        <v>46.9</v>
      </c>
      <c r="BN39" s="57">
        <f t="shared" si="29"/>
        <v>45.9</v>
      </c>
      <c r="BO39" s="112">
        <f t="shared" si="30"/>
        <v>58.5</v>
      </c>
      <c r="BP39" s="41">
        <f>[1]!dbsum(AR39:BO39)</f>
        <v>72.599999999999994</v>
      </c>
      <c r="BR39" s="41">
        <f t="shared" si="5"/>
        <v>12.400000000000006</v>
      </c>
      <c r="BT39" s="105">
        <v>69</v>
      </c>
      <c r="BU39" s="106">
        <v>62</v>
      </c>
      <c r="BV39" s="106">
        <v>67</v>
      </c>
      <c r="BW39" s="106">
        <v>65</v>
      </c>
      <c r="BX39" s="106">
        <v>67</v>
      </c>
      <c r="BY39" s="106">
        <v>68</v>
      </c>
      <c r="BZ39" s="106">
        <v>68</v>
      </c>
      <c r="CA39" s="106">
        <v>68</v>
      </c>
      <c r="CB39" s="106">
        <v>68</v>
      </c>
      <c r="CC39" s="106">
        <v>67</v>
      </c>
      <c r="CD39" s="106">
        <v>66</v>
      </c>
      <c r="CE39" s="106">
        <v>64</v>
      </c>
      <c r="CF39" s="106">
        <v>65</v>
      </c>
      <c r="CG39" s="106">
        <v>68</v>
      </c>
      <c r="CH39" s="106">
        <v>66</v>
      </c>
      <c r="CI39" s="106">
        <v>63</v>
      </c>
      <c r="CJ39" s="106">
        <v>62</v>
      </c>
      <c r="CK39" s="106">
        <v>59</v>
      </c>
      <c r="CL39" s="106">
        <v>57</v>
      </c>
      <c r="CM39" s="106">
        <v>60</v>
      </c>
      <c r="CN39" s="106">
        <v>54</v>
      </c>
      <c r="CO39" s="106">
        <v>51</v>
      </c>
      <c r="CP39" s="106">
        <v>48</v>
      </c>
      <c r="CQ39" s="107">
        <v>48</v>
      </c>
    </row>
    <row r="40" spans="2:95" x14ac:dyDescent="0.35">
      <c r="B40" s="41" t="s">
        <v>369</v>
      </c>
      <c r="D40" s="41">
        <v>25</v>
      </c>
      <c r="E40" s="41"/>
      <c r="F40" s="38" t="s">
        <v>370</v>
      </c>
      <c r="G40" s="88">
        <v>63</v>
      </c>
      <c r="H40" s="57">
        <v>61</v>
      </c>
      <c r="I40" s="57">
        <v>61</v>
      </c>
      <c r="J40" s="57">
        <v>64</v>
      </c>
      <c r="K40" s="57">
        <v>65</v>
      </c>
      <c r="L40" s="57">
        <v>66</v>
      </c>
      <c r="M40" s="57">
        <v>66</v>
      </c>
      <c r="N40" s="57">
        <v>67</v>
      </c>
      <c r="O40" s="57">
        <v>68</v>
      </c>
      <c r="P40" s="57">
        <v>70</v>
      </c>
      <c r="Q40" s="57">
        <v>66</v>
      </c>
      <c r="R40" s="57">
        <v>70</v>
      </c>
      <c r="S40" s="57">
        <v>70</v>
      </c>
      <c r="T40" s="57">
        <v>68</v>
      </c>
      <c r="U40" s="57">
        <v>66</v>
      </c>
      <c r="V40" s="57">
        <v>64</v>
      </c>
      <c r="W40" s="57">
        <v>63</v>
      </c>
      <c r="X40" s="57">
        <v>62</v>
      </c>
      <c r="Y40" s="57">
        <v>60</v>
      </c>
      <c r="Z40" s="57">
        <v>56</v>
      </c>
      <c r="AA40" s="57">
        <v>53</v>
      </c>
      <c r="AB40" s="57">
        <v>51</v>
      </c>
      <c r="AC40" s="57">
        <v>48</v>
      </c>
      <c r="AD40" s="57">
        <v>63</v>
      </c>
      <c r="AE40" s="53" t="s">
        <v>89</v>
      </c>
      <c r="AG40" s="105" cm="1">
        <f t="array" ref="AG40">[1]!dbsum(G40:I40)</f>
        <v>66.5</v>
      </c>
      <c r="AH40" s="106" cm="1">
        <f t="array" ref="AH40">[1]!dbsum(J40:L40)</f>
        <v>69.8</v>
      </c>
      <c r="AI40" s="106" cm="1">
        <f t="array" ref="AI40">[1]!dbsum(M40:O40)</f>
        <v>71.8</v>
      </c>
      <c r="AJ40" s="106" cm="1">
        <f t="array" ref="AJ40">[1]!dbsum(P40:R40)</f>
        <v>73.8</v>
      </c>
      <c r="AK40" s="106" cm="1">
        <f t="array" ref="AK40">[1]!dbsum(S40:U40)</f>
        <v>73.099999999999994</v>
      </c>
      <c r="AL40" s="106" cm="1">
        <f t="array" ref="AL40">[1]!dbsum(V40:X40)</f>
        <v>67.8</v>
      </c>
      <c r="AM40" s="106" cm="1">
        <f t="array" ref="AM40">[1]!dbsum(Y40:AA40)</f>
        <v>62</v>
      </c>
      <c r="AN40" s="107" cm="1">
        <f t="array" ref="AN40">[1]!dbsum(AB40:AD40)</f>
        <v>63.4</v>
      </c>
      <c r="AP40" s="28">
        <f t="shared" si="2"/>
        <v>25</v>
      </c>
      <c r="AQ40" s="50" t="str">
        <f t="shared" si="3"/>
        <v>1m pump to south of BT1</v>
      </c>
      <c r="AR40" s="88">
        <f t="shared" si="7"/>
        <v>32.799999999999997</v>
      </c>
      <c r="AS40" s="57">
        <f t="shared" si="8"/>
        <v>34.799999999999997</v>
      </c>
      <c r="AT40" s="57">
        <f t="shared" si="9"/>
        <v>38.5</v>
      </c>
      <c r="AU40" s="57">
        <f t="shared" si="10"/>
        <v>44.9</v>
      </c>
      <c r="AV40" s="57">
        <f t="shared" si="11"/>
        <v>48.9</v>
      </c>
      <c r="AW40" s="57">
        <f t="shared" si="12"/>
        <v>52.6</v>
      </c>
      <c r="AX40" s="57">
        <f t="shared" si="13"/>
        <v>55.1</v>
      </c>
      <c r="AY40" s="57">
        <f t="shared" si="14"/>
        <v>58.4</v>
      </c>
      <c r="AZ40" s="57">
        <f t="shared" si="15"/>
        <v>61.4</v>
      </c>
      <c r="BA40" s="57">
        <f t="shared" si="16"/>
        <v>65.8</v>
      </c>
      <c r="BB40" s="57">
        <f t="shared" si="17"/>
        <v>62.8</v>
      </c>
      <c r="BC40" s="57">
        <f t="shared" si="18"/>
        <v>68.099999999999994</v>
      </c>
      <c r="BD40" s="57">
        <f t="shared" si="19"/>
        <v>69.2</v>
      </c>
      <c r="BE40" s="57">
        <f t="shared" si="20"/>
        <v>68</v>
      </c>
      <c r="BF40" s="57">
        <f t="shared" si="21"/>
        <v>66.599999999999994</v>
      </c>
      <c r="BG40" s="57">
        <f t="shared" si="22"/>
        <v>65</v>
      </c>
      <c r="BH40" s="57">
        <f t="shared" si="23"/>
        <v>64.2</v>
      </c>
      <c r="BI40" s="57">
        <f t="shared" si="24"/>
        <v>63.3</v>
      </c>
      <c r="BJ40" s="57">
        <f t="shared" si="25"/>
        <v>61.2</v>
      </c>
      <c r="BK40" s="57">
        <f t="shared" si="26"/>
        <v>57</v>
      </c>
      <c r="BL40" s="57">
        <f t="shared" si="27"/>
        <v>53.5</v>
      </c>
      <c r="BM40" s="57">
        <f t="shared" si="28"/>
        <v>50.9</v>
      </c>
      <c r="BN40" s="57">
        <f t="shared" si="29"/>
        <v>46.9</v>
      </c>
      <c r="BO40" s="112">
        <f t="shared" si="30"/>
        <v>60.5</v>
      </c>
      <c r="BP40" s="41">
        <f>[1]!dbsum(AR40:BO40)</f>
        <v>76.599999999999994</v>
      </c>
      <c r="BR40" s="41">
        <f t="shared" si="5"/>
        <v>8.4000000000000057</v>
      </c>
      <c r="BT40" s="105">
        <v>75</v>
      </c>
      <c r="BU40" s="106">
        <v>66</v>
      </c>
      <c r="BV40" s="106">
        <v>63</v>
      </c>
      <c r="BW40" s="106">
        <v>63</v>
      </c>
      <c r="BX40" s="106">
        <v>67</v>
      </c>
      <c r="BY40" s="106">
        <v>67</v>
      </c>
      <c r="BZ40" s="106">
        <v>68</v>
      </c>
      <c r="CA40" s="106">
        <v>68</v>
      </c>
      <c r="CB40" s="106">
        <v>69</v>
      </c>
      <c r="CC40" s="106">
        <v>69</v>
      </c>
      <c r="CD40" s="106">
        <v>72</v>
      </c>
      <c r="CE40" s="106">
        <v>68</v>
      </c>
      <c r="CF40" s="106">
        <v>72</v>
      </c>
      <c r="CG40" s="106">
        <v>71</v>
      </c>
      <c r="CH40" s="106">
        <v>70</v>
      </c>
      <c r="CI40" s="106">
        <v>67</v>
      </c>
      <c r="CJ40" s="106">
        <v>65</v>
      </c>
      <c r="CK40" s="106">
        <v>64</v>
      </c>
      <c r="CL40" s="106">
        <v>63</v>
      </c>
      <c r="CM40" s="106">
        <v>61</v>
      </c>
      <c r="CN40" s="106">
        <v>57</v>
      </c>
      <c r="CO40" s="106">
        <v>54</v>
      </c>
      <c r="CP40" s="106">
        <v>52</v>
      </c>
      <c r="CQ40" s="107">
        <v>50</v>
      </c>
    </row>
    <row r="41" spans="2:95" x14ac:dyDescent="0.35">
      <c r="B41" s="41" t="s">
        <v>371</v>
      </c>
      <c r="D41" s="41">
        <v>26</v>
      </c>
      <c r="E41" s="41"/>
      <c r="F41" s="38" t="s">
        <v>372</v>
      </c>
      <c r="G41" s="88">
        <v>62</v>
      </c>
      <c r="H41" s="57">
        <v>59</v>
      </c>
      <c r="I41" s="57">
        <v>60</v>
      </c>
      <c r="J41" s="57">
        <v>60</v>
      </c>
      <c r="K41" s="57">
        <v>65</v>
      </c>
      <c r="L41" s="57">
        <v>68</v>
      </c>
      <c r="M41" s="57">
        <v>65</v>
      </c>
      <c r="N41" s="57">
        <v>77</v>
      </c>
      <c r="O41" s="57">
        <v>72</v>
      </c>
      <c r="P41" s="57">
        <v>70</v>
      </c>
      <c r="Q41" s="57">
        <v>67</v>
      </c>
      <c r="R41" s="57">
        <v>66</v>
      </c>
      <c r="S41" s="57">
        <v>76</v>
      </c>
      <c r="T41" s="57">
        <v>77</v>
      </c>
      <c r="U41" s="57">
        <v>73</v>
      </c>
      <c r="V41" s="57">
        <v>70</v>
      </c>
      <c r="W41" s="57">
        <v>63</v>
      </c>
      <c r="X41" s="57">
        <v>60</v>
      </c>
      <c r="Y41" s="57">
        <v>56</v>
      </c>
      <c r="Z41" s="57">
        <v>54</v>
      </c>
      <c r="AA41" s="57">
        <v>52</v>
      </c>
      <c r="AB41" s="57">
        <v>49</v>
      </c>
      <c r="AC41" s="57">
        <v>46</v>
      </c>
      <c r="AD41" s="57">
        <v>62</v>
      </c>
      <c r="AE41" s="53" t="s">
        <v>89</v>
      </c>
      <c r="AG41" s="105" cm="1">
        <f t="array" ref="AG41">[1]!dbsum(G41:I41)</f>
        <v>65.3</v>
      </c>
      <c r="AH41" s="106" cm="1">
        <f t="array" ref="AH41">[1]!dbsum(J41:L41)</f>
        <v>70.2</v>
      </c>
      <c r="AI41" s="106" cm="1">
        <f t="array" ref="AI41">[1]!dbsum(M41:O41)</f>
        <v>78.400000000000006</v>
      </c>
      <c r="AJ41" s="106" cm="1">
        <f t="array" ref="AJ41">[1]!dbsum(P41:R41)</f>
        <v>72.8</v>
      </c>
      <c r="AK41" s="106" cm="1">
        <f t="array" ref="AK41">[1]!dbsum(S41:U41)</f>
        <v>80.400000000000006</v>
      </c>
      <c r="AL41" s="106" cm="1">
        <f t="array" ref="AL41">[1]!dbsum(V41:X41)</f>
        <v>71.099999999999994</v>
      </c>
      <c r="AM41" s="106" cm="1">
        <f t="array" ref="AM41">[1]!dbsum(Y41:AA41)</f>
        <v>59.1</v>
      </c>
      <c r="AN41" s="107" cm="1">
        <f t="array" ref="AN41">[1]!dbsum(AB41:AD41)</f>
        <v>62.3</v>
      </c>
      <c r="AP41" s="28">
        <f t="shared" si="2"/>
        <v>26</v>
      </c>
      <c r="AQ41" s="50" t="str">
        <f t="shared" si="3"/>
        <v>1m from pump to N side of Siltbuster</v>
      </c>
      <c r="AR41" s="88">
        <f t="shared" si="7"/>
        <v>31.8</v>
      </c>
      <c r="AS41" s="57">
        <f t="shared" si="8"/>
        <v>32.799999999999997</v>
      </c>
      <c r="AT41" s="57">
        <f t="shared" si="9"/>
        <v>37.5</v>
      </c>
      <c r="AU41" s="57">
        <f t="shared" si="10"/>
        <v>40.9</v>
      </c>
      <c r="AV41" s="57">
        <f t="shared" si="11"/>
        <v>48.9</v>
      </c>
      <c r="AW41" s="57">
        <f t="shared" si="12"/>
        <v>54.6</v>
      </c>
      <c r="AX41" s="57">
        <f t="shared" si="13"/>
        <v>54.1</v>
      </c>
      <c r="AY41" s="57">
        <f t="shared" si="14"/>
        <v>68.400000000000006</v>
      </c>
      <c r="AZ41" s="57">
        <f t="shared" si="15"/>
        <v>65.400000000000006</v>
      </c>
      <c r="BA41" s="57">
        <f t="shared" si="16"/>
        <v>65.8</v>
      </c>
      <c r="BB41" s="57">
        <f t="shared" si="17"/>
        <v>63.8</v>
      </c>
      <c r="BC41" s="57">
        <f t="shared" si="18"/>
        <v>64.099999999999994</v>
      </c>
      <c r="BD41" s="57">
        <f t="shared" si="19"/>
        <v>75.2</v>
      </c>
      <c r="BE41" s="57">
        <f t="shared" si="20"/>
        <v>77</v>
      </c>
      <c r="BF41" s="57">
        <f t="shared" si="21"/>
        <v>73.599999999999994</v>
      </c>
      <c r="BG41" s="57">
        <f t="shared" si="22"/>
        <v>71</v>
      </c>
      <c r="BH41" s="57">
        <f t="shared" si="23"/>
        <v>64.2</v>
      </c>
      <c r="BI41" s="57">
        <f t="shared" si="24"/>
        <v>61.3</v>
      </c>
      <c r="BJ41" s="57">
        <f t="shared" si="25"/>
        <v>57.2</v>
      </c>
      <c r="BK41" s="57">
        <f t="shared" si="26"/>
        <v>55</v>
      </c>
      <c r="BL41" s="57">
        <f t="shared" si="27"/>
        <v>52.5</v>
      </c>
      <c r="BM41" s="57">
        <f t="shared" si="28"/>
        <v>48.9</v>
      </c>
      <c r="BN41" s="57">
        <f t="shared" si="29"/>
        <v>44.9</v>
      </c>
      <c r="BO41" s="112">
        <f t="shared" si="30"/>
        <v>59.5</v>
      </c>
      <c r="BP41" s="41">
        <f>[1]!dbsum(AR41:BO41)</f>
        <v>81.599999999999994</v>
      </c>
      <c r="BR41" s="41">
        <f t="shared" si="5"/>
        <v>3.4000000000000057</v>
      </c>
      <c r="BT41" s="105">
        <v>78</v>
      </c>
      <c r="BU41" s="106">
        <v>64</v>
      </c>
      <c r="BV41" s="106">
        <v>62</v>
      </c>
      <c r="BW41" s="106">
        <v>63</v>
      </c>
      <c r="BX41" s="106">
        <v>62</v>
      </c>
      <c r="BY41" s="106">
        <v>68</v>
      </c>
      <c r="BZ41" s="106">
        <v>69</v>
      </c>
      <c r="CA41" s="106">
        <v>67</v>
      </c>
      <c r="CB41" s="106">
        <v>78</v>
      </c>
      <c r="CC41" s="106">
        <v>73</v>
      </c>
      <c r="CD41" s="106">
        <v>71</v>
      </c>
      <c r="CE41" s="106">
        <v>69</v>
      </c>
      <c r="CF41" s="106">
        <v>67</v>
      </c>
      <c r="CG41" s="106">
        <v>77</v>
      </c>
      <c r="CH41" s="106">
        <v>79</v>
      </c>
      <c r="CI41" s="106">
        <v>74</v>
      </c>
      <c r="CJ41" s="106">
        <v>71</v>
      </c>
      <c r="CK41" s="106">
        <v>64</v>
      </c>
      <c r="CL41" s="106">
        <v>61</v>
      </c>
      <c r="CM41" s="106">
        <v>61</v>
      </c>
      <c r="CN41" s="106">
        <v>55</v>
      </c>
      <c r="CO41" s="106">
        <v>53</v>
      </c>
      <c r="CP41" s="106">
        <v>50</v>
      </c>
      <c r="CQ41" s="107">
        <v>47</v>
      </c>
    </row>
    <row r="42" spans="2:95" x14ac:dyDescent="0.35">
      <c r="B42" s="41" t="s">
        <v>373</v>
      </c>
      <c r="D42" s="41">
        <v>27</v>
      </c>
      <c r="E42" s="41"/>
      <c r="F42" s="38" t="s">
        <v>374</v>
      </c>
      <c r="G42" s="88">
        <v>60</v>
      </c>
      <c r="H42" s="57">
        <v>59</v>
      </c>
      <c r="I42" s="57">
        <v>62</v>
      </c>
      <c r="J42" s="57">
        <v>59</v>
      </c>
      <c r="K42" s="57">
        <v>61</v>
      </c>
      <c r="L42" s="57">
        <v>64</v>
      </c>
      <c r="M42" s="57">
        <v>64</v>
      </c>
      <c r="N42" s="57">
        <v>65</v>
      </c>
      <c r="O42" s="57">
        <v>62</v>
      </c>
      <c r="P42" s="57">
        <v>64</v>
      </c>
      <c r="Q42" s="57">
        <v>64</v>
      </c>
      <c r="R42" s="57">
        <v>63</v>
      </c>
      <c r="S42" s="57">
        <v>65</v>
      </c>
      <c r="T42" s="57">
        <v>64</v>
      </c>
      <c r="U42" s="57">
        <v>64</v>
      </c>
      <c r="V42" s="57">
        <v>64</v>
      </c>
      <c r="W42" s="57">
        <v>63</v>
      </c>
      <c r="X42" s="57">
        <v>63</v>
      </c>
      <c r="Y42" s="57">
        <v>60</v>
      </c>
      <c r="Z42" s="57">
        <v>58</v>
      </c>
      <c r="AA42" s="57">
        <v>56</v>
      </c>
      <c r="AB42" s="57">
        <v>55</v>
      </c>
      <c r="AC42" s="57">
        <v>53</v>
      </c>
      <c r="AD42" s="57">
        <v>60</v>
      </c>
      <c r="AE42" s="53" t="s">
        <v>89</v>
      </c>
      <c r="AG42" s="105" cm="1">
        <f t="array" ref="AG42">[1]!dbsum(G42:I42)</f>
        <v>65.3</v>
      </c>
      <c r="AH42" s="106" cm="1">
        <f t="array" ref="AH42">[1]!dbsum(J42:L42)</f>
        <v>66.599999999999994</v>
      </c>
      <c r="AI42" s="106" cm="1">
        <f t="array" ref="AI42">[1]!dbsum(M42:O42)</f>
        <v>68.599999999999994</v>
      </c>
      <c r="AJ42" s="106" cm="1">
        <f t="array" ref="AJ42">[1]!dbsum(P42:R42)</f>
        <v>68.5</v>
      </c>
      <c r="AK42" s="106" cm="1">
        <f t="array" ref="AK42">[1]!dbsum(S42:U42)</f>
        <v>69.099999999999994</v>
      </c>
      <c r="AL42" s="106" cm="1">
        <f t="array" ref="AL42">[1]!dbsum(V42:X42)</f>
        <v>68.099999999999994</v>
      </c>
      <c r="AM42" s="106" cm="1">
        <f t="array" ref="AM42">[1]!dbsum(Y42:AA42)</f>
        <v>63.1</v>
      </c>
      <c r="AN42" s="107" cm="1">
        <f t="array" ref="AN42">[1]!dbsum(AB42:AD42)</f>
        <v>61.8</v>
      </c>
      <c r="AP42" s="28">
        <f t="shared" si="2"/>
        <v>27</v>
      </c>
      <c r="AQ42" s="50" t="str">
        <f t="shared" si="3"/>
        <v>2m to E (rear) side of Siltbuster</v>
      </c>
      <c r="AR42" s="88">
        <f t="shared" si="7"/>
        <v>29.8</v>
      </c>
      <c r="AS42" s="57">
        <f t="shared" si="8"/>
        <v>32.799999999999997</v>
      </c>
      <c r="AT42" s="57">
        <f t="shared" si="9"/>
        <v>39.5</v>
      </c>
      <c r="AU42" s="57">
        <f t="shared" si="10"/>
        <v>39.9</v>
      </c>
      <c r="AV42" s="57">
        <f t="shared" si="11"/>
        <v>44.9</v>
      </c>
      <c r="AW42" s="57">
        <f t="shared" si="12"/>
        <v>50.6</v>
      </c>
      <c r="AX42" s="57">
        <f t="shared" si="13"/>
        <v>53.1</v>
      </c>
      <c r="AY42" s="57">
        <f t="shared" si="14"/>
        <v>56.4</v>
      </c>
      <c r="AZ42" s="57">
        <f t="shared" si="15"/>
        <v>55.4</v>
      </c>
      <c r="BA42" s="57">
        <f t="shared" si="16"/>
        <v>59.8</v>
      </c>
      <c r="BB42" s="57">
        <f t="shared" si="17"/>
        <v>60.8</v>
      </c>
      <c r="BC42" s="57">
        <f t="shared" si="18"/>
        <v>61.1</v>
      </c>
      <c r="BD42" s="57">
        <f t="shared" si="19"/>
        <v>64.2</v>
      </c>
      <c r="BE42" s="57">
        <f t="shared" si="20"/>
        <v>64</v>
      </c>
      <c r="BF42" s="57">
        <f t="shared" si="21"/>
        <v>64.599999999999994</v>
      </c>
      <c r="BG42" s="57">
        <f t="shared" si="22"/>
        <v>65</v>
      </c>
      <c r="BH42" s="57">
        <f t="shared" si="23"/>
        <v>64.2</v>
      </c>
      <c r="BI42" s="57">
        <f t="shared" si="24"/>
        <v>64.3</v>
      </c>
      <c r="BJ42" s="57">
        <f t="shared" si="25"/>
        <v>61.2</v>
      </c>
      <c r="BK42" s="57">
        <f t="shared" si="26"/>
        <v>59</v>
      </c>
      <c r="BL42" s="57">
        <f t="shared" si="27"/>
        <v>56.5</v>
      </c>
      <c r="BM42" s="57">
        <f t="shared" si="28"/>
        <v>54.9</v>
      </c>
      <c r="BN42" s="57">
        <f t="shared" si="29"/>
        <v>51.9</v>
      </c>
      <c r="BO42" s="112">
        <f t="shared" si="30"/>
        <v>57.5</v>
      </c>
      <c r="BP42" s="41">
        <f>[1]!dbsum(AR42:BO42)</f>
        <v>73.900000000000006</v>
      </c>
      <c r="BR42" s="41">
        <f t="shared" si="5"/>
        <v>11.099999999999994</v>
      </c>
      <c r="BT42" s="105">
        <v>72</v>
      </c>
      <c r="BU42" s="106">
        <v>62</v>
      </c>
      <c r="BV42" s="106">
        <v>62</v>
      </c>
      <c r="BW42" s="106">
        <v>64</v>
      </c>
      <c r="BX42" s="106">
        <v>61</v>
      </c>
      <c r="BY42" s="106">
        <v>63</v>
      </c>
      <c r="BZ42" s="106">
        <v>66</v>
      </c>
      <c r="CA42" s="106">
        <v>66</v>
      </c>
      <c r="CB42" s="106">
        <v>66</v>
      </c>
      <c r="CC42" s="106">
        <v>63</v>
      </c>
      <c r="CD42" s="106">
        <v>65</v>
      </c>
      <c r="CE42" s="106">
        <v>65</v>
      </c>
      <c r="CF42" s="106">
        <v>64</v>
      </c>
      <c r="CG42" s="106">
        <v>66</v>
      </c>
      <c r="CH42" s="106">
        <v>68</v>
      </c>
      <c r="CI42" s="106">
        <v>66</v>
      </c>
      <c r="CJ42" s="106">
        <v>66</v>
      </c>
      <c r="CK42" s="106">
        <v>64</v>
      </c>
      <c r="CL42" s="106">
        <v>64</v>
      </c>
      <c r="CM42" s="106">
        <v>63</v>
      </c>
      <c r="CN42" s="106">
        <v>60</v>
      </c>
      <c r="CO42" s="106">
        <v>57</v>
      </c>
      <c r="CP42" s="106">
        <v>56</v>
      </c>
      <c r="CQ42" s="107">
        <v>54</v>
      </c>
    </row>
    <row r="43" spans="2:95" x14ac:dyDescent="0.35">
      <c r="B43" s="41" t="s">
        <v>375</v>
      </c>
      <c r="D43" s="41">
        <v>28</v>
      </c>
      <c r="E43" s="41">
        <v>7</v>
      </c>
      <c r="F43" s="38" t="s">
        <v>376</v>
      </c>
      <c r="G43" s="88">
        <v>62</v>
      </c>
      <c r="H43" s="57">
        <v>61</v>
      </c>
      <c r="I43" s="57">
        <v>58</v>
      </c>
      <c r="J43" s="57">
        <v>57</v>
      </c>
      <c r="K43" s="57">
        <v>59</v>
      </c>
      <c r="L43" s="57">
        <v>61</v>
      </c>
      <c r="M43" s="57">
        <v>61</v>
      </c>
      <c r="N43" s="57">
        <v>61</v>
      </c>
      <c r="O43" s="57">
        <v>59</v>
      </c>
      <c r="P43" s="57">
        <v>60</v>
      </c>
      <c r="Q43" s="57">
        <v>61</v>
      </c>
      <c r="R43" s="57">
        <v>59</v>
      </c>
      <c r="S43" s="57">
        <v>58</v>
      </c>
      <c r="T43" s="57">
        <v>57</v>
      </c>
      <c r="U43" s="57">
        <v>57</v>
      </c>
      <c r="V43" s="57">
        <v>55</v>
      </c>
      <c r="W43" s="57">
        <v>55</v>
      </c>
      <c r="X43" s="57">
        <v>53</v>
      </c>
      <c r="Y43" s="57">
        <v>52</v>
      </c>
      <c r="Z43" s="57">
        <v>52</v>
      </c>
      <c r="AA43" s="57">
        <v>50</v>
      </c>
      <c r="AB43" s="57">
        <v>46</v>
      </c>
      <c r="AC43" s="57">
        <v>41</v>
      </c>
      <c r="AD43" s="57">
        <v>62</v>
      </c>
      <c r="AE43" s="53" t="s">
        <v>89</v>
      </c>
      <c r="AG43" s="105" cm="1">
        <f t="array" ref="AG43">[1]!dbsum(G43:I43)</f>
        <v>65.400000000000006</v>
      </c>
      <c r="AH43" s="106" cm="1">
        <f t="array" ref="AH43">[1]!dbsum(J43:L43)</f>
        <v>64.099999999999994</v>
      </c>
      <c r="AI43" s="106" cm="1">
        <f t="array" ref="AI43">[1]!dbsum(M43:O43)</f>
        <v>65.2</v>
      </c>
      <c r="AJ43" s="106" cm="1">
        <f t="array" ref="AJ43">[1]!dbsum(P43:R43)</f>
        <v>64.8</v>
      </c>
      <c r="AK43" s="106" cm="1">
        <f t="array" ref="AK43">[1]!dbsum(S43:U43)</f>
        <v>62.1</v>
      </c>
      <c r="AL43" s="106" cm="1">
        <f t="array" ref="AL43">[1]!dbsum(V43:X43)</f>
        <v>59.2</v>
      </c>
      <c r="AM43" s="106" cm="1">
        <f t="array" ref="AM43">[1]!dbsum(Y43:AA43)</f>
        <v>56.2</v>
      </c>
      <c r="AN43" s="107" cm="1">
        <f t="array" ref="AN43">[1]!dbsum(AB43:AD43)</f>
        <v>62.1</v>
      </c>
      <c r="AP43" s="28">
        <f t="shared" si="2"/>
        <v>28</v>
      </c>
      <c r="AQ43" s="50" t="str">
        <f t="shared" si="3"/>
        <v>5m from open door to DAF1</v>
      </c>
      <c r="AR43" s="88">
        <f t="shared" si="7"/>
        <v>31.8</v>
      </c>
      <c r="AS43" s="57">
        <f t="shared" si="8"/>
        <v>34.799999999999997</v>
      </c>
      <c r="AT43" s="57">
        <f t="shared" si="9"/>
        <v>35.5</v>
      </c>
      <c r="AU43" s="57">
        <f t="shared" si="10"/>
        <v>37.9</v>
      </c>
      <c r="AV43" s="57">
        <f t="shared" si="11"/>
        <v>42.9</v>
      </c>
      <c r="AW43" s="57">
        <f t="shared" si="12"/>
        <v>47.6</v>
      </c>
      <c r="AX43" s="57">
        <f t="shared" si="13"/>
        <v>50.1</v>
      </c>
      <c r="AY43" s="57">
        <f t="shared" si="14"/>
        <v>52.4</v>
      </c>
      <c r="AZ43" s="57">
        <f t="shared" si="15"/>
        <v>52.4</v>
      </c>
      <c r="BA43" s="57">
        <f t="shared" si="16"/>
        <v>55.8</v>
      </c>
      <c r="BB43" s="57">
        <f t="shared" si="17"/>
        <v>57.8</v>
      </c>
      <c r="BC43" s="57">
        <f t="shared" si="18"/>
        <v>57.1</v>
      </c>
      <c r="BD43" s="57">
        <f t="shared" si="19"/>
        <v>57.2</v>
      </c>
      <c r="BE43" s="57">
        <f t="shared" si="20"/>
        <v>57</v>
      </c>
      <c r="BF43" s="57">
        <f t="shared" si="21"/>
        <v>57.6</v>
      </c>
      <c r="BG43" s="57">
        <f t="shared" si="22"/>
        <v>56</v>
      </c>
      <c r="BH43" s="57">
        <f t="shared" si="23"/>
        <v>56.2</v>
      </c>
      <c r="BI43" s="57">
        <f t="shared" si="24"/>
        <v>54.3</v>
      </c>
      <c r="BJ43" s="57">
        <f t="shared" si="25"/>
        <v>53.2</v>
      </c>
      <c r="BK43" s="57">
        <f t="shared" si="26"/>
        <v>53</v>
      </c>
      <c r="BL43" s="57">
        <f t="shared" si="27"/>
        <v>50.5</v>
      </c>
      <c r="BM43" s="57">
        <f t="shared" si="28"/>
        <v>45.9</v>
      </c>
      <c r="BN43" s="57">
        <f t="shared" si="29"/>
        <v>39.9</v>
      </c>
      <c r="BO43" s="112">
        <f t="shared" si="30"/>
        <v>59.5</v>
      </c>
      <c r="BP43" s="41">
        <f>[1]!dbsum(AR43:BO43)</f>
        <v>67.900000000000006</v>
      </c>
      <c r="BR43" s="41">
        <f t="shared" si="5"/>
        <v>17.099999999999994</v>
      </c>
      <c r="BT43" s="105">
        <v>70</v>
      </c>
      <c r="BU43" s="106">
        <v>64</v>
      </c>
      <c r="BV43" s="106">
        <v>63</v>
      </c>
      <c r="BW43" s="106">
        <v>62</v>
      </c>
      <c r="BX43" s="106">
        <v>60</v>
      </c>
      <c r="BY43" s="106">
        <v>61</v>
      </c>
      <c r="BZ43" s="106">
        <v>63</v>
      </c>
      <c r="CA43" s="106">
        <v>63</v>
      </c>
      <c r="CB43" s="106">
        <v>63</v>
      </c>
      <c r="CC43" s="106">
        <v>62</v>
      </c>
      <c r="CD43" s="106">
        <v>62</v>
      </c>
      <c r="CE43" s="106">
        <v>63</v>
      </c>
      <c r="CF43" s="106">
        <v>60</v>
      </c>
      <c r="CG43" s="106">
        <v>60</v>
      </c>
      <c r="CH43" s="106">
        <v>59</v>
      </c>
      <c r="CI43" s="106">
        <v>58</v>
      </c>
      <c r="CJ43" s="106">
        <v>57</v>
      </c>
      <c r="CK43" s="106">
        <v>57</v>
      </c>
      <c r="CL43" s="106">
        <v>55</v>
      </c>
      <c r="CM43" s="106">
        <v>56</v>
      </c>
      <c r="CN43" s="106">
        <v>53</v>
      </c>
      <c r="CO43" s="106">
        <v>52</v>
      </c>
      <c r="CP43" s="106">
        <v>48</v>
      </c>
      <c r="CQ43" s="107">
        <v>44</v>
      </c>
    </row>
    <row r="44" spans="2:95" x14ac:dyDescent="0.35">
      <c r="B44" s="41" t="s">
        <v>377</v>
      </c>
      <c r="D44" s="41">
        <v>29</v>
      </c>
      <c r="E44" s="41">
        <v>19</v>
      </c>
      <c r="F44" s="38" t="s">
        <v>378</v>
      </c>
      <c r="G44" s="88">
        <v>59</v>
      </c>
      <c r="H44" s="57">
        <v>65</v>
      </c>
      <c r="I44" s="57">
        <v>64</v>
      </c>
      <c r="J44" s="57">
        <v>76</v>
      </c>
      <c r="K44" s="57">
        <v>63</v>
      </c>
      <c r="L44" s="57">
        <v>62</v>
      </c>
      <c r="M44" s="57">
        <v>68</v>
      </c>
      <c r="N44" s="57">
        <v>68</v>
      </c>
      <c r="O44" s="57">
        <v>64</v>
      </c>
      <c r="P44" s="57">
        <v>65</v>
      </c>
      <c r="Q44" s="57">
        <v>62</v>
      </c>
      <c r="R44" s="57">
        <v>68</v>
      </c>
      <c r="S44" s="57">
        <v>63</v>
      </c>
      <c r="T44" s="57">
        <v>62</v>
      </c>
      <c r="U44" s="57">
        <v>60</v>
      </c>
      <c r="V44" s="57">
        <v>61</v>
      </c>
      <c r="W44" s="57">
        <v>60</v>
      </c>
      <c r="X44" s="57">
        <v>60</v>
      </c>
      <c r="Y44" s="57">
        <v>57</v>
      </c>
      <c r="Z44" s="57">
        <v>56</v>
      </c>
      <c r="AA44" s="57">
        <v>54</v>
      </c>
      <c r="AB44" s="57">
        <v>51</v>
      </c>
      <c r="AC44" s="57">
        <v>47</v>
      </c>
      <c r="AD44" s="57">
        <v>59</v>
      </c>
      <c r="AE44" s="53" t="s">
        <v>89</v>
      </c>
      <c r="AG44" s="105" cm="1">
        <f t="array" ref="AG44">[1]!dbsum(G44:I44)</f>
        <v>68.099999999999994</v>
      </c>
      <c r="AH44" s="106" cm="1">
        <f t="array" ref="AH44">[1]!dbsum(J44:L44)</f>
        <v>76.400000000000006</v>
      </c>
      <c r="AI44" s="106" cm="1">
        <f t="array" ref="AI44">[1]!dbsum(M44:O44)</f>
        <v>71.8</v>
      </c>
      <c r="AJ44" s="106" cm="1">
        <f t="array" ref="AJ44">[1]!dbsum(P44:R44)</f>
        <v>70.400000000000006</v>
      </c>
      <c r="AK44" s="106" cm="1">
        <f t="array" ref="AK44">[1]!dbsum(S44:U44)</f>
        <v>66.599999999999994</v>
      </c>
      <c r="AL44" s="106" cm="1">
        <f t="array" ref="AL44">[1]!dbsum(V44:X44)</f>
        <v>65.099999999999994</v>
      </c>
      <c r="AM44" s="106" cm="1">
        <f t="array" ref="AM44">[1]!dbsum(Y44:AA44)</f>
        <v>60.6</v>
      </c>
      <c r="AN44" s="107" cm="1">
        <f t="array" ref="AN44">[1]!dbsum(AB44:AD44)</f>
        <v>59.9</v>
      </c>
      <c r="AP44" s="28">
        <f t="shared" si="2"/>
        <v>29</v>
      </c>
      <c r="AQ44" s="50" t="str">
        <f t="shared" si="3"/>
        <v>Rear of DAF1</v>
      </c>
      <c r="AR44" s="88">
        <f t="shared" si="7"/>
        <v>28.8</v>
      </c>
      <c r="AS44" s="57">
        <f t="shared" si="8"/>
        <v>38.799999999999997</v>
      </c>
      <c r="AT44" s="57">
        <f t="shared" si="9"/>
        <v>41.5</v>
      </c>
      <c r="AU44" s="57">
        <f t="shared" si="10"/>
        <v>56.9</v>
      </c>
      <c r="AV44" s="57">
        <f t="shared" si="11"/>
        <v>46.9</v>
      </c>
      <c r="AW44" s="57">
        <f t="shared" si="12"/>
        <v>48.6</v>
      </c>
      <c r="AX44" s="57">
        <f t="shared" si="13"/>
        <v>57.1</v>
      </c>
      <c r="AY44" s="57">
        <f t="shared" si="14"/>
        <v>59.4</v>
      </c>
      <c r="AZ44" s="57">
        <f t="shared" si="15"/>
        <v>57.4</v>
      </c>
      <c r="BA44" s="57">
        <f t="shared" si="16"/>
        <v>60.8</v>
      </c>
      <c r="BB44" s="57">
        <f t="shared" si="17"/>
        <v>58.8</v>
      </c>
      <c r="BC44" s="57">
        <f t="shared" si="18"/>
        <v>66.099999999999994</v>
      </c>
      <c r="BD44" s="57">
        <f t="shared" si="19"/>
        <v>62.2</v>
      </c>
      <c r="BE44" s="57">
        <f t="shared" si="20"/>
        <v>62</v>
      </c>
      <c r="BF44" s="57">
        <f t="shared" si="21"/>
        <v>60.6</v>
      </c>
      <c r="BG44" s="57">
        <f t="shared" si="22"/>
        <v>62</v>
      </c>
      <c r="BH44" s="57">
        <f t="shared" si="23"/>
        <v>61.2</v>
      </c>
      <c r="BI44" s="57">
        <f t="shared" si="24"/>
        <v>61.3</v>
      </c>
      <c r="BJ44" s="57">
        <f t="shared" si="25"/>
        <v>58.2</v>
      </c>
      <c r="BK44" s="57">
        <f t="shared" si="26"/>
        <v>57</v>
      </c>
      <c r="BL44" s="57">
        <f t="shared" si="27"/>
        <v>54.5</v>
      </c>
      <c r="BM44" s="57">
        <f t="shared" si="28"/>
        <v>50.9</v>
      </c>
      <c r="BN44" s="57">
        <f t="shared" si="29"/>
        <v>45.9</v>
      </c>
      <c r="BO44" s="112">
        <f t="shared" si="30"/>
        <v>56.5</v>
      </c>
      <c r="BP44" s="41">
        <f>[1]!dbsum(AR44:BO44)</f>
        <v>72.900000000000006</v>
      </c>
      <c r="BR44" s="41">
        <f t="shared" si="5"/>
        <v>12.099999999999994</v>
      </c>
      <c r="BT44" s="105">
        <v>64</v>
      </c>
      <c r="BU44" s="106">
        <v>61</v>
      </c>
      <c r="BV44" s="106">
        <v>67</v>
      </c>
      <c r="BW44" s="106">
        <v>66</v>
      </c>
      <c r="BX44" s="106">
        <v>78</v>
      </c>
      <c r="BY44" s="106">
        <v>66</v>
      </c>
      <c r="BZ44" s="106">
        <v>64</v>
      </c>
      <c r="CA44" s="106">
        <v>71</v>
      </c>
      <c r="CB44" s="106">
        <v>70</v>
      </c>
      <c r="CC44" s="106">
        <v>67</v>
      </c>
      <c r="CD44" s="106">
        <v>68</v>
      </c>
      <c r="CE44" s="106">
        <v>64</v>
      </c>
      <c r="CF44" s="106">
        <v>70</v>
      </c>
      <c r="CG44" s="106">
        <v>64</v>
      </c>
      <c r="CH44" s="106">
        <v>64</v>
      </c>
      <c r="CI44" s="106">
        <v>61</v>
      </c>
      <c r="CJ44" s="106">
        <v>62</v>
      </c>
      <c r="CK44" s="106">
        <v>61</v>
      </c>
      <c r="CL44" s="106">
        <v>61</v>
      </c>
      <c r="CM44" s="106">
        <v>59</v>
      </c>
      <c r="CN44" s="106">
        <v>57</v>
      </c>
      <c r="CO44" s="106">
        <v>55</v>
      </c>
      <c r="CP44" s="106">
        <v>52</v>
      </c>
      <c r="CQ44" s="107">
        <v>48</v>
      </c>
    </row>
    <row r="45" spans="2:95" x14ac:dyDescent="0.35">
      <c r="B45" s="41" t="s">
        <v>379</v>
      </c>
      <c r="D45" s="41">
        <v>30</v>
      </c>
      <c r="E45" s="41"/>
      <c r="F45" s="38" t="s">
        <v>380</v>
      </c>
      <c r="G45" s="88">
        <v>64</v>
      </c>
      <c r="H45" s="57">
        <v>64</v>
      </c>
      <c r="I45" s="57">
        <v>65</v>
      </c>
      <c r="J45" s="57">
        <v>63</v>
      </c>
      <c r="K45" s="57">
        <v>65</v>
      </c>
      <c r="L45" s="57">
        <v>66</v>
      </c>
      <c r="M45" s="57">
        <v>64</v>
      </c>
      <c r="N45" s="57">
        <v>64</v>
      </c>
      <c r="O45" s="57">
        <v>68</v>
      </c>
      <c r="P45" s="57">
        <v>63</v>
      </c>
      <c r="Q45" s="57">
        <v>61</v>
      </c>
      <c r="R45" s="57">
        <v>63</v>
      </c>
      <c r="S45" s="57">
        <v>60</v>
      </c>
      <c r="T45" s="57">
        <v>60</v>
      </c>
      <c r="U45" s="57">
        <v>59</v>
      </c>
      <c r="V45" s="57">
        <v>58</v>
      </c>
      <c r="W45" s="57">
        <v>58</v>
      </c>
      <c r="X45" s="57">
        <v>57</v>
      </c>
      <c r="Y45" s="57">
        <v>56</v>
      </c>
      <c r="Z45" s="57">
        <v>54</v>
      </c>
      <c r="AA45" s="57">
        <v>52</v>
      </c>
      <c r="AB45" s="57">
        <v>50</v>
      </c>
      <c r="AC45" s="57">
        <v>49</v>
      </c>
      <c r="AD45" s="57">
        <v>64</v>
      </c>
      <c r="AE45" s="53" t="s">
        <v>89</v>
      </c>
      <c r="AG45" s="105" cm="1">
        <f t="array" ref="AG45">[1]!dbsum(G45:I45)</f>
        <v>69.099999999999994</v>
      </c>
      <c r="AH45" s="106" cm="1">
        <f t="array" ref="AH45">[1]!dbsum(J45:L45)</f>
        <v>69.599999999999994</v>
      </c>
      <c r="AI45" s="106" cm="1">
        <f t="array" ref="AI45">[1]!dbsum(M45:O45)</f>
        <v>70.5</v>
      </c>
      <c r="AJ45" s="106" cm="1">
        <f t="array" ref="AJ45">[1]!dbsum(P45:R45)</f>
        <v>67.2</v>
      </c>
      <c r="AK45" s="106" cm="1">
        <f t="array" ref="AK45">[1]!dbsum(S45:U45)</f>
        <v>64.5</v>
      </c>
      <c r="AL45" s="106" cm="1">
        <f t="array" ref="AL45">[1]!dbsum(V45:X45)</f>
        <v>62.5</v>
      </c>
      <c r="AM45" s="106" cm="1">
        <f t="array" ref="AM45">[1]!dbsum(Y45:AA45)</f>
        <v>59.1</v>
      </c>
      <c r="AN45" s="107" cm="1">
        <f t="array" ref="AN45">[1]!dbsum(AB45:AD45)</f>
        <v>64.3</v>
      </c>
      <c r="AP45" s="28">
        <f t="shared" si="2"/>
        <v>30</v>
      </c>
      <c r="AQ45" s="50" t="str">
        <f t="shared" si="3"/>
        <v>2m from unit, 1m from fan outlet</v>
      </c>
      <c r="AR45" s="88">
        <f t="shared" si="7"/>
        <v>33.799999999999997</v>
      </c>
      <c r="AS45" s="57">
        <f t="shared" si="8"/>
        <v>37.799999999999997</v>
      </c>
      <c r="AT45" s="57">
        <f t="shared" si="9"/>
        <v>42.5</v>
      </c>
      <c r="AU45" s="57">
        <f t="shared" si="10"/>
        <v>43.9</v>
      </c>
      <c r="AV45" s="57">
        <f t="shared" si="11"/>
        <v>48.9</v>
      </c>
      <c r="AW45" s="57">
        <f t="shared" si="12"/>
        <v>52.6</v>
      </c>
      <c r="AX45" s="57">
        <f t="shared" si="13"/>
        <v>53.1</v>
      </c>
      <c r="AY45" s="57">
        <f t="shared" si="14"/>
        <v>55.4</v>
      </c>
      <c r="AZ45" s="57">
        <f t="shared" si="15"/>
        <v>61.4</v>
      </c>
      <c r="BA45" s="57">
        <f t="shared" si="16"/>
        <v>58.8</v>
      </c>
      <c r="BB45" s="57">
        <f t="shared" si="17"/>
        <v>57.8</v>
      </c>
      <c r="BC45" s="57">
        <f t="shared" si="18"/>
        <v>61.1</v>
      </c>
      <c r="BD45" s="57">
        <f t="shared" si="19"/>
        <v>59.2</v>
      </c>
      <c r="BE45" s="57">
        <f t="shared" si="20"/>
        <v>60</v>
      </c>
      <c r="BF45" s="57">
        <f t="shared" si="21"/>
        <v>59.6</v>
      </c>
      <c r="BG45" s="57">
        <f t="shared" si="22"/>
        <v>59</v>
      </c>
      <c r="BH45" s="57">
        <f t="shared" si="23"/>
        <v>59.2</v>
      </c>
      <c r="BI45" s="57">
        <f t="shared" si="24"/>
        <v>58.3</v>
      </c>
      <c r="BJ45" s="57">
        <f t="shared" si="25"/>
        <v>57.2</v>
      </c>
      <c r="BK45" s="57">
        <f t="shared" si="26"/>
        <v>55</v>
      </c>
      <c r="BL45" s="57">
        <f t="shared" si="27"/>
        <v>52.5</v>
      </c>
      <c r="BM45" s="57">
        <f t="shared" si="28"/>
        <v>49.9</v>
      </c>
      <c r="BN45" s="57">
        <f t="shared" si="29"/>
        <v>47.9</v>
      </c>
      <c r="BO45" s="112">
        <f t="shared" si="30"/>
        <v>61.5</v>
      </c>
      <c r="BP45" s="41">
        <f>[1]!dbsum(AR45:BO45)</f>
        <v>71</v>
      </c>
      <c r="BR45" s="41">
        <f t="shared" si="5"/>
        <v>14</v>
      </c>
      <c r="BT45" s="105">
        <v>69</v>
      </c>
      <c r="BU45" s="106">
        <v>66</v>
      </c>
      <c r="BV45" s="106">
        <v>66</v>
      </c>
      <c r="BW45" s="106">
        <v>68</v>
      </c>
      <c r="BX45" s="106">
        <v>66</v>
      </c>
      <c r="BY45" s="106">
        <v>68</v>
      </c>
      <c r="BZ45" s="106">
        <v>68</v>
      </c>
      <c r="CA45" s="106">
        <v>66</v>
      </c>
      <c r="CB45" s="106">
        <v>66</v>
      </c>
      <c r="CC45" s="106">
        <v>69</v>
      </c>
      <c r="CD45" s="106">
        <v>65</v>
      </c>
      <c r="CE45" s="106">
        <v>63</v>
      </c>
      <c r="CF45" s="106">
        <v>64</v>
      </c>
      <c r="CG45" s="106">
        <v>62</v>
      </c>
      <c r="CH45" s="106">
        <v>61</v>
      </c>
      <c r="CI45" s="106">
        <v>60</v>
      </c>
      <c r="CJ45" s="106">
        <v>59</v>
      </c>
      <c r="CK45" s="106">
        <v>59</v>
      </c>
      <c r="CL45" s="106">
        <v>58</v>
      </c>
      <c r="CM45" s="106">
        <v>57</v>
      </c>
      <c r="CN45" s="106">
        <v>55</v>
      </c>
      <c r="CO45" s="106">
        <v>53</v>
      </c>
      <c r="CP45" s="106">
        <v>51</v>
      </c>
      <c r="CQ45" s="107">
        <v>50</v>
      </c>
    </row>
    <row r="46" spans="2:95" x14ac:dyDescent="0.35">
      <c r="B46" s="41" t="s">
        <v>381</v>
      </c>
      <c r="D46" s="41">
        <v>31</v>
      </c>
      <c r="E46" s="41">
        <v>12</v>
      </c>
      <c r="F46" s="38" t="s">
        <v>382</v>
      </c>
      <c r="G46" s="88">
        <v>72</v>
      </c>
      <c r="H46" s="57">
        <v>80</v>
      </c>
      <c r="I46" s="57">
        <v>79</v>
      </c>
      <c r="J46" s="57">
        <v>67</v>
      </c>
      <c r="K46" s="57">
        <v>69</v>
      </c>
      <c r="L46" s="57">
        <v>69</v>
      </c>
      <c r="M46" s="57">
        <v>68</v>
      </c>
      <c r="N46" s="57">
        <v>68</v>
      </c>
      <c r="O46" s="57">
        <v>67</v>
      </c>
      <c r="P46" s="57">
        <v>64</v>
      </c>
      <c r="Q46" s="57">
        <v>67</v>
      </c>
      <c r="R46" s="57">
        <v>64</v>
      </c>
      <c r="S46" s="57">
        <v>64</v>
      </c>
      <c r="T46" s="57">
        <v>61</v>
      </c>
      <c r="U46" s="57">
        <v>59</v>
      </c>
      <c r="V46" s="57">
        <v>58</v>
      </c>
      <c r="W46" s="57">
        <v>57</v>
      </c>
      <c r="X46" s="57">
        <v>56</v>
      </c>
      <c r="Y46" s="57">
        <v>55</v>
      </c>
      <c r="Z46" s="57">
        <v>53</v>
      </c>
      <c r="AA46" s="57">
        <v>50</v>
      </c>
      <c r="AB46" s="57">
        <v>49</v>
      </c>
      <c r="AC46" s="57">
        <v>48</v>
      </c>
      <c r="AD46" s="57">
        <v>72</v>
      </c>
      <c r="AE46" s="53" t="s">
        <v>89</v>
      </c>
      <c r="AG46" s="105" cm="1">
        <f t="array" ref="AG46">[1]!dbsum(G46:I46)</f>
        <v>82.9</v>
      </c>
      <c r="AH46" s="106" cm="1">
        <f t="array" ref="AH46">[1]!dbsum(J46:L46)</f>
        <v>73.2</v>
      </c>
      <c r="AI46" s="106" cm="1">
        <f t="array" ref="AI46">[1]!dbsum(M46:O46)</f>
        <v>72.5</v>
      </c>
      <c r="AJ46" s="106" cm="1">
        <f t="array" ref="AJ46">[1]!dbsum(P46:R46)</f>
        <v>70</v>
      </c>
      <c r="AK46" s="106" cm="1">
        <f t="array" ref="AK46">[1]!dbsum(S46:U46)</f>
        <v>66.599999999999994</v>
      </c>
      <c r="AL46" s="106" cm="1">
        <f t="array" ref="AL46">[1]!dbsum(V46:X46)</f>
        <v>61.8</v>
      </c>
      <c r="AM46" s="106" cm="1">
        <f t="array" ref="AM46">[1]!dbsum(Y46:AA46)</f>
        <v>57.9</v>
      </c>
      <c r="AN46" s="107" cm="1">
        <f t="array" ref="AN46">[1]!dbsum(AB46:AD46)</f>
        <v>72</v>
      </c>
      <c r="AP46" s="28">
        <f t="shared" si="2"/>
        <v>31</v>
      </c>
      <c r="AQ46" s="50" t="str">
        <f t="shared" si="3"/>
        <v>On gantry - 1m from AT1a aerator (blower not operation)</v>
      </c>
      <c r="AR46" s="88">
        <f t="shared" si="7"/>
        <v>41.8</v>
      </c>
      <c r="AS46" s="57">
        <f t="shared" si="8"/>
        <v>53.8</v>
      </c>
      <c r="AT46" s="57">
        <f t="shared" si="9"/>
        <v>56.5</v>
      </c>
      <c r="AU46" s="57">
        <f t="shared" si="10"/>
        <v>47.9</v>
      </c>
      <c r="AV46" s="57">
        <f t="shared" si="11"/>
        <v>52.9</v>
      </c>
      <c r="AW46" s="57">
        <f t="shared" si="12"/>
        <v>55.6</v>
      </c>
      <c r="AX46" s="57">
        <f t="shared" si="13"/>
        <v>57.1</v>
      </c>
      <c r="AY46" s="57">
        <f t="shared" si="14"/>
        <v>59.4</v>
      </c>
      <c r="AZ46" s="57">
        <f t="shared" si="15"/>
        <v>60.4</v>
      </c>
      <c r="BA46" s="57">
        <f t="shared" si="16"/>
        <v>59.8</v>
      </c>
      <c r="BB46" s="57">
        <f t="shared" si="17"/>
        <v>63.8</v>
      </c>
      <c r="BC46" s="57">
        <f t="shared" si="18"/>
        <v>62.1</v>
      </c>
      <c r="BD46" s="57">
        <f t="shared" si="19"/>
        <v>63.2</v>
      </c>
      <c r="BE46" s="57">
        <f t="shared" si="20"/>
        <v>61</v>
      </c>
      <c r="BF46" s="57">
        <f t="shared" si="21"/>
        <v>59.6</v>
      </c>
      <c r="BG46" s="57">
        <f t="shared" si="22"/>
        <v>59</v>
      </c>
      <c r="BH46" s="57">
        <f t="shared" si="23"/>
        <v>58.2</v>
      </c>
      <c r="BI46" s="57">
        <f t="shared" si="24"/>
        <v>57.3</v>
      </c>
      <c r="BJ46" s="57">
        <f t="shared" si="25"/>
        <v>56.2</v>
      </c>
      <c r="BK46" s="57">
        <f t="shared" si="26"/>
        <v>54</v>
      </c>
      <c r="BL46" s="57">
        <f t="shared" si="27"/>
        <v>50.5</v>
      </c>
      <c r="BM46" s="57">
        <f t="shared" si="28"/>
        <v>48.9</v>
      </c>
      <c r="BN46" s="57">
        <f t="shared" si="29"/>
        <v>46.9</v>
      </c>
      <c r="BO46" s="112">
        <f t="shared" si="30"/>
        <v>69.5</v>
      </c>
      <c r="BP46" s="41">
        <f>[1]!dbsum(AR46:BO46)</f>
        <v>74</v>
      </c>
      <c r="BR46" s="41">
        <f t="shared" si="5"/>
        <v>11</v>
      </c>
      <c r="BT46" s="105">
        <v>72</v>
      </c>
      <c r="BU46" s="106">
        <v>74</v>
      </c>
      <c r="BV46" s="106">
        <v>83</v>
      </c>
      <c r="BW46" s="106">
        <v>81</v>
      </c>
      <c r="BX46" s="106">
        <v>70</v>
      </c>
      <c r="BY46" s="106">
        <v>72</v>
      </c>
      <c r="BZ46" s="106">
        <v>72</v>
      </c>
      <c r="CA46" s="106">
        <v>70</v>
      </c>
      <c r="CB46" s="106">
        <v>70</v>
      </c>
      <c r="CC46" s="106">
        <v>68</v>
      </c>
      <c r="CD46" s="106">
        <v>65</v>
      </c>
      <c r="CE46" s="106">
        <v>68</v>
      </c>
      <c r="CF46" s="106">
        <v>65</v>
      </c>
      <c r="CG46" s="106">
        <v>65</v>
      </c>
      <c r="CH46" s="106">
        <v>62</v>
      </c>
      <c r="CI46" s="106">
        <v>60</v>
      </c>
      <c r="CJ46" s="106">
        <v>59</v>
      </c>
      <c r="CK46" s="106">
        <v>58</v>
      </c>
      <c r="CL46" s="106">
        <v>57</v>
      </c>
      <c r="CM46" s="106">
        <v>56</v>
      </c>
      <c r="CN46" s="106">
        <v>54</v>
      </c>
      <c r="CO46" s="106">
        <v>51</v>
      </c>
      <c r="CP46" s="106">
        <v>50</v>
      </c>
      <c r="CQ46" s="107">
        <v>50</v>
      </c>
    </row>
    <row r="47" spans="2:95" x14ac:dyDescent="0.35">
      <c r="B47" s="41" t="s">
        <v>383</v>
      </c>
      <c r="D47" s="41">
        <v>32</v>
      </c>
      <c r="E47" s="41">
        <v>13</v>
      </c>
      <c r="F47" s="38" t="s">
        <v>384</v>
      </c>
      <c r="G47" s="88">
        <v>62</v>
      </c>
      <c r="H47" s="57">
        <v>63</v>
      </c>
      <c r="I47" s="57">
        <v>66</v>
      </c>
      <c r="J47" s="57">
        <v>70</v>
      </c>
      <c r="K47" s="57">
        <v>70</v>
      </c>
      <c r="L47" s="57">
        <v>74</v>
      </c>
      <c r="M47" s="57">
        <v>77</v>
      </c>
      <c r="N47" s="57">
        <v>73</v>
      </c>
      <c r="O47" s="57">
        <v>64</v>
      </c>
      <c r="P47" s="57">
        <v>64</v>
      </c>
      <c r="Q47" s="57">
        <v>65</v>
      </c>
      <c r="R47" s="57">
        <v>67</v>
      </c>
      <c r="S47" s="57">
        <v>66</v>
      </c>
      <c r="T47" s="57">
        <v>64</v>
      </c>
      <c r="U47" s="57">
        <v>65</v>
      </c>
      <c r="V47" s="57">
        <v>62</v>
      </c>
      <c r="W47" s="57">
        <v>63</v>
      </c>
      <c r="X47" s="57">
        <v>61</v>
      </c>
      <c r="Y47" s="57">
        <v>61</v>
      </c>
      <c r="Z47" s="57">
        <v>61</v>
      </c>
      <c r="AA47" s="57">
        <v>55</v>
      </c>
      <c r="AB47" s="57">
        <v>53</v>
      </c>
      <c r="AC47" s="57">
        <v>50</v>
      </c>
      <c r="AD47" s="57">
        <v>62</v>
      </c>
      <c r="AE47" s="53" t="s">
        <v>89</v>
      </c>
      <c r="AG47" s="105" cm="1">
        <f t="array" ref="AG47">[1]!dbsum(G47:I47)</f>
        <v>68.8</v>
      </c>
      <c r="AH47" s="106" cm="1">
        <f t="array" ref="AH47">[1]!dbsum(J47:L47)</f>
        <v>76.5</v>
      </c>
      <c r="AI47" s="106" cm="1">
        <f t="array" ref="AI47">[1]!dbsum(M47:O47)</f>
        <v>78.599999999999994</v>
      </c>
      <c r="AJ47" s="106" cm="1">
        <f t="array" ref="AJ47">[1]!dbsum(P47:R47)</f>
        <v>70.3</v>
      </c>
      <c r="AK47" s="106" cm="1">
        <f t="array" ref="AK47">[1]!dbsum(S47:U47)</f>
        <v>69.8</v>
      </c>
      <c r="AL47" s="106" cm="1">
        <f t="array" ref="AL47">[1]!dbsum(V47:X47)</f>
        <v>66.8</v>
      </c>
      <c r="AM47" s="106" cm="1">
        <f t="array" ref="AM47">[1]!dbsum(Y47:AA47)</f>
        <v>64.5</v>
      </c>
      <c r="AN47" s="107" cm="1">
        <f t="array" ref="AN47">[1]!dbsum(AB47:AD47)</f>
        <v>62.8</v>
      </c>
      <c r="AP47" s="28">
        <f t="shared" si="2"/>
        <v>32</v>
      </c>
      <c r="AQ47" s="50" t="str">
        <f t="shared" si="3"/>
        <v>On gantry - 1m from AT1a aerator/blower</v>
      </c>
      <c r="AR47" s="88">
        <f t="shared" si="7"/>
        <v>31.8</v>
      </c>
      <c r="AS47" s="57">
        <f t="shared" si="8"/>
        <v>36.799999999999997</v>
      </c>
      <c r="AT47" s="57">
        <f t="shared" si="9"/>
        <v>43.5</v>
      </c>
      <c r="AU47" s="57">
        <f t="shared" si="10"/>
        <v>50.9</v>
      </c>
      <c r="AV47" s="57">
        <f t="shared" si="11"/>
        <v>53.9</v>
      </c>
      <c r="AW47" s="57">
        <f t="shared" si="12"/>
        <v>60.6</v>
      </c>
      <c r="AX47" s="57">
        <f t="shared" si="13"/>
        <v>66.099999999999994</v>
      </c>
      <c r="AY47" s="57">
        <f t="shared" si="14"/>
        <v>64.400000000000006</v>
      </c>
      <c r="AZ47" s="57">
        <f t="shared" si="15"/>
        <v>57.4</v>
      </c>
      <c r="BA47" s="57">
        <f t="shared" si="16"/>
        <v>59.8</v>
      </c>
      <c r="BB47" s="57">
        <f t="shared" si="17"/>
        <v>61.8</v>
      </c>
      <c r="BC47" s="57">
        <f t="shared" si="18"/>
        <v>65.099999999999994</v>
      </c>
      <c r="BD47" s="57">
        <f t="shared" si="19"/>
        <v>65.2</v>
      </c>
      <c r="BE47" s="57">
        <f t="shared" si="20"/>
        <v>64</v>
      </c>
      <c r="BF47" s="57">
        <f t="shared" si="21"/>
        <v>65.599999999999994</v>
      </c>
      <c r="BG47" s="57">
        <f t="shared" si="22"/>
        <v>63</v>
      </c>
      <c r="BH47" s="57">
        <f t="shared" si="23"/>
        <v>64.2</v>
      </c>
      <c r="BI47" s="57">
        <f t="shared" si="24"/>
        <v>62.3</v>
      </c>
      <c r="BJ47" s="57">
        <f t="shared" si="25"/>
        <v>62.2</v>
      </c>
      <c r="BK47" s="57">
        <f t="shared" si="26"/>
        <v>62</v>
      </c>
      <c r="BL47" s="57">
        <f t="shared" si="27"/>
        <v>55.5</v>
      </c>
      <c r="BM47" s="57">
        <f t="shared" si="28"/>
        <v>52.9</v>
      </c>
      <c r="BN47" s="57">
        <f t="shared" si="29"/>
        <v>48.9</v>
      </c>
      <c r="BO47" s="112">
        <f t="shared" si="30"/>
        <v>59.5</v>
      </c>
      <c r="BP47" s="41">
        <f>[1]!dbsum(AR47:BO47)</f>
        <v>75.5</v>
      </c>
      <c r="BR47" s="41">
        <f t="shared" si="5"/>
        <v>9.5</v>
      </c>
      <c r="BT47" s="105">
        <v>66</v>
      </c>
      <c r="BU47" s="106">
        <v>64</v>
      </c>
      <c r="BV47" s="106">
        <v>65</v>
      </c>
      <c r="BW47" s="106">
        <v>69</v>
      </c>
      <c r="BX47" s="106">
        <v>72</v>
      </c>
      <c r="BY47" s="106">
        <v>72</v>
      </c>
      <c r="BZ47" s="106">
        <v>76</v>
      </c>
      <c r="CA47" s="106">
        <v>80</v>
      </c>
      <c r="CB47" s="106">
        <v>75</v>
      </c>
      <c r="CC47" s="106">
        <v>66</v>
      </c>
      <c r="CD47" s="106">
        <v>66</v>
      </c>
      <c r="CE47" s="106">
        <v>67</v>
      </c>
      <c r="CF47" s="106">
        <v>69</v>
      </c>
      <c r="CG47" s="106">
        <v>68</v>
      </c>
      <c r="CH47" s="106">
        <v>66</v>
      </c>
      <c r="CI47" s="106">
        <v>66</v>
      </c>
      <c r="CJ47" s="106">
        <v>63</v>
      </c>
      <c r="CK47" s="106">
        <v>65</v>
      </c>
      <c r="CL47" s="106">
        <v>62</v>
      </c>
      <c r="CM47" s="106">
        <v>62</v>
      </c>
      <c r="CN47" s="106">
        <v>62</v>
      </c>
      <c r="CO47" s="106">
        <v>56</v>
      </c>
      <c r="CP47" s="106">
        <v>55</v>
      </c>
      <c r="CQ47" s="107">
        <v>52</v>
      </c>
    </row>
    <row r="48" spans="2:95" x14ac:dyDescent="0.35">
      <c r="B48" s="41" t="s">
        <v>385</v>
      </c>
      <c r="D48" s="41">
        <v>33</v>
      </c>
      <c r="E48" s="41"/>
      <c r="F48" s="38" t="s">
        <v>386</v>
      </c>
      <c r="G48" s="88">
        <v>63</v>
      </c>
      <c r="H48" s="57">
        <v>62</v>
      </c>
      <c r="I48" s="57">
        <v>66</v>
      </c>
      <c r="J48" s="57">
        <v>62</v>
      </c>
      <c r="K48" s="57">
        <v>61</v>
      </c>
      <c r="L48" s="57">
        <v>60</v>
      </c>
      <c r="M48" s="57">
        <v>61</v>
      </c>
      <c r="N48" s="57">
        <v>62</v>
      </c>
      <c r="O48" s="57">
        <v>61</v>
      </c>
      <c r="P48" s="57">
        <v>62</v>
      </c>
      <c r="Q48" s="57">
        <v>59</v>
      </c>
      <c r="R48" s="57">
        <v>63</v>
      </c>
      <c r="S48" s="57">
        <v>63</v>
      </c>
      <c r="T48" s="57">
        <v>56</v>
      </c>
      <c r="U48" s="57">
        <v>55</v>
      </c>
      <c r="V48" s="57">
        <v>52</v>
      </c>
      <c r="W48" s="57">
        <v>51</v>
      </c>
      <c r="X48" s="57">
        <v>49</v>
      </c>
      <c r="Y48" s="57">
        <v>46</v>
      </c>
      <c r="Z48" s="57">
        <v>45</v>
      </c>
      <c r="AA48" s="57">
        <v>42</v>
      </c>
      <c r="AB48" s="57">
        <v>39</v>
      </c>
      <c r="AC48" s="57">
        <v>37</v>
      </c>
      <c r="AD48" s="57">
        <v>63</v>
      </c>
      <c r="AE48" s="53" t="s">
        <v>89</v>
      </c>
      <c r="AG48" s="105" cm="1">
        <f t="array" ref="AG48">[1]!dbsum(G48:I48)</f>
        <v>68.8</v>
      </c>
      <c r="AH48" s="106" cm="1">
        <f t="array" ref="AH48">[1]!dbsum(J48:L48)</f>
        <v>65.8</v>
      </c>
      <c r="AI48" s="106" cm="1">
        <f t="array" ref="AI48">[1]!dbsum(M48:O48)</f>
        <v>66.099999999999994</v>
      </c>
      <c r="AJ48" s="106" cm="1">
        <f t="array" ref="AJ48">[1]!dbsum(P48:R48)</f>
        <v>66.400000000000006</v>
      </c>
      <c r="AK48" s="106" cm="1">
        <f t="array" ref="AK48">[1]!dbsum(S48:U48)</f>
        <v>64.3</v>
      </c>
      <c r="AL48" s="106" cm="1">
        <f t="array" ref="AL48">[1]!dbsum(V48:X48)</f>
        <v>55.6</v>
      </c>
      <c r="AM48" s="106" cm="1">
        <f t="array" ref="AM48">[1]!dbsum(Y48:AA48)</f>
        <v>49.4</v>
      </c>
      <c r="AN48" s="107" cm="1">
        <f t="array" ref="AN48">[1]!dbsum(AB48:AD48)</f>
        <v>63</v>
      </c>
      <c r="AP48" s="28">
        <f t="shared" si="2"/>
        <v>33</v>
      </c>
      <c r="AQ48" s="50" t="str">
        <f t="shared" si="3"/>
        <v>2m from pumps</v>
      </c>
      <c r="AR48" s="88">
        <f t="shared" si="7"/>
        <v>32.799999999999997</v>
      </c>
      <c r="AS48" s="57">
        <f t="shared" si="8"/>
        <v>35.799999999999997</v>
      </c>
      <c r="AT48" s="57">
        <f t="shared" si="9"/>
        <v>43.5</v>
      </c>
      <c r="AU48" s="57">
        <f t="shared" si="10"/>
        <v>42.9</v>
      </c>
      <c r="AV48" s="57">
        <f t="shared" si="11"/>
        <v>44.9</v>
      </c>
      <c r="AW48" s="57">
        <f t="shared" si="12"/>
        <v>46.6</v>
      </c>
      <c r="AX48" s="57">
        <f t="shared" si="13"/>
        <v>50.1</v>
      </c>
      <c r="AY48" s="57">
        <f t="shared" si="14"/>
        <v>53.4</v>
      </c>
      <c r="AZ48" s="57">
        <f t="shared" si="15"/>
        <v>54.4</v>
      </c>
      <c r="BA48" s="57">
        <f t="shared" si="16"/>
        <v>57.8</v>
      </c>
      <c r="BB48" s="57">
        <f t="shared" si="17"/>
        <v>55.8</v>
      </c>
      <c r="BC48" s="57">
        <f t="shared" si="18"/>
        <v>61.1</v>
      </c>
      <c r="BD48" s="57">
        <f t="shared" si="19"/>
        <v>62.2</v>
      </c>
      <c r="BE48" s="57">
        <f t="shared" si="20"/>
        <v>56</v>
      </c>
      <c r="BF48" s="57">
        <f t="shared" si="21"/>
        <v>55.6</v>
      </c>
      <c r="BG48" s="57">
        <f t="shared" si="22"/>
        <v>53</v>
      </c>
      <c r="BH48" s="57">
        <f t="shared" si="23"/>
        <v>52.2</v>
      </c>
      <c r="BI48" s="57">
        <f t="shared" si="24"/>
        <v>50.3</v>
      </c>
      <c r="BJ48" s="57">
        <f t="shared" si="25"/>
        <v>47.2</v>
      </c>
      <c r="BK48" s="57">
        <f t="shared" si="26"/>
        <v>46</v>
      </c>
      <c r="BL48" s="57">
        <f t="shared" si="27"/>
        <v>42.5</v>
      </c>
      <c r="BM48" s="57">
        <f t="shared" si="28"/>
        <v>38.9</v>
      </c>
      <c r="BN48" s="57">
        <f t="shared" si="29"/>
        <v>35.9</v>
      </c>
      <c r="BO48" s="112">
        <f>AD48+BO$11</f>
        <v>60.5</v>
      </c>
      <c r="BP48" s="41">
        <f>[1]!dbsum(AR48:BO48)</f>
        <v>68.5</v>
      </c>
      <c r="BR48" s="41">
        <f t="shared" si="5"/>
        <v>16.5</v>
      </c>
      <c r="BT48" s="105">
        <v>70</v>
      </c>
      <c r="BU48" s="106">
        <v>65</v>
      </c>
      <c r="BV48" s="106">
        <v>65</v>
      </c>
      <c r="BW48" s="106">
        <v>70</v>
      </c>
      <c r="BX48" s="106">
        <v>65</v>
      </c>
      <c r="BY48" s="106">
        <v>63</v>
      </c>
      <c r="BZ48" s="106">
        <v>62</v>
      </c>
      <c r="CA48" s="106">
        <v>64</v>
      </c>
      <c r="CB48" s="106">
        <v>64</v>
      </c>
      <c r="CC48" s="106">
        <v>63</v>
      </c>
      <c r="CD48" s="106">
        <v>64</v>
      </c>
      <c r="CE48" s="106">
        <v>61</v>
      </c>
      <c r="CF48" s="106">
        <v>65</v>
      </c>
      <c r="CG48" s="106">
        <v>66</v>
      </c>
      <c r="CH48" s="106">
        <v>57</v>
      </c>
      <c r="CI48" s="106">
        <v>56</v>
      </c>
      <c r="CJ48" s="106">
        <v>54</v>
      </c>
      <c r="CK48" s="106">
        <v>52</v>
      </c>
      <c r="CL48" s="106">
        <v>50</v>
      </c>
      <c r="CM48" s="106">
        <v>47</v>
      </c>
      <c r="CN48" s="106">
        <v>46</v>
      </c>
      <c r="CO48" s="106">
        <v>43</v>
      </c>
      <c r="CP48" s="106">
        <v>41</v>
      </c>
      <c r="CQ48" s="107">
        <v>38</v>
      </c>
    </row>
    <row r="49" spans="2:95" ht="15" thickBot="1" x14ac:dyDescent="0.4">
      <c r="B49" s="42" t="s">
        <v>387</v>
      </c>
      <c r="D49" s="42">
        <v>34</v>
      </c>
      <c r="E49" s="42">
        <v>20</v>
      </c>
      <c r="F49" s="39" t="s">
        <v>388</v>
      </c>
      <c r="G49" s="99">
        <v>60</v>
      </c>
      <c r="H49" s="101">
        <v>60</v>
      </c>
      <c r="I49" s="101">
        <v>62</v>
      </c>
      <c r="J49" s="101">
        <v>59</v>
      </c>
      <c r="K49" s="101">
        <v>57</v>
      </c>
      <c r="L49" s="101">
        <v>60</v>
      </c>
      <c r="M49" s="101">
        <v>63</v>
      </c>
      <c r="N49" s="101">
        <v>67</v>
      </c>
      <c r="O49" s="101">
        <v>70</v>
      </c>
      <c r="P49" s="101">
        <v>62</v>
      </c>
      <c r="Q49" s="101">
        <v>59</v>
      </c>
      <c r="R49" s="101">
        <v>62</v>
      </c>
      <c r="S49" s="101">
        <v>57</v>
      </c>
      <c r="T49" s="101">
        <v>60</v>
      </c>
      <c r="U49" s="101">
        <v>62</v>
      </c>
      <c r="V49" s="101">
        <v>58</v>
      </c>
      <c r="W49" s="101">
        <v>59</v>
      </c>
      <c r="X49" s="101">
        <v>61</v>
      </c>
      <c r="Y49" s="101">
        <v>60</v>
      </c>
      <c r="Z49" s="101">
        <v>57</v>
      </c>
      <c r="AA49" s="101">
        <v>60</v>
      </c>
      <c r="AB49" s="101">
        <v>62</v>
      </c>
      <c r="AC49" s="101">
        <v>57</v>
      </c>
      <c r="AD49" s="101">
        <v>60</v>
      </c>
      <c r="AE49" s="54" t="s">
        <v>89</v>
      </c>
      <c r="AG49" s="108" cm="1">
        <f t="array" ref="AG49">[1]!dbsum(G49:I49)</f>
        <v>65.5</v>
      </c>
      <c r="AH49" s="109" cm="1">
        <f t="array" ref="AH49">[1]!dbsum(J49:L49)</f>
        <v>63.6</v>
      </c>
      <c r="AI49" s="109" cm="1">
        <f t="array" ref="AI49">[1]!dbsum(M49:O49)</f>
        <v>72.3</v>
      </c>
      <c r="AJ49" s="109" cm="1">
        <f t="array" ref="AJ49">[1]!dbsum(P49:R49)</f>
        <v>66</v>
      </c>
      <c r="AK49" s="109" cm="1">
        <f t="array" ref="AK49">[1]!dbsum(S49:U49)</f>
        <v>64.900000000000006</v>
      </c>
      <c r="AL49" s="109" cm="1">
        <f t="array" ref="AL49">[1]!dbsum(V49:X49)</f>
        <v>64.3</v>
      </c>
      <c r="AM49" s="109" cm="1">
        <f t="array" ref="AM49">[1]!dbsum(Y49:AA49)</f>
        <v>64</v>
      </c>
      <c r="AN49" s="110" cm="1">
        <f t="array" ref="AN49">[1]!dbsum(AB49:AD49)</f>
        <v>64.900000000000006</v>
      </c>
      <c r="AP49" s="30">
        <f t="shared" si="2"/>
        <v>34</v>
      </c>
      <c r="AQ49" s="51" t="str">
        <f t="shared" si="3"/>
        <v>At site boundary 2m from pumps</v>
      </c>
      <c r="AR49" s="99">
        <f>G49+AR$11</f>
        <v>29.8</v>
      </c>
      <c r="AS49" s="101">
        <f t="shared" si="8"/>
        <v>33.799999999999997</v>
      </c>
      <c r="AT49" s="101">
        <f t="shared" si="9"/>
        <v>39.5</v>
      </c>
      <c r="AU49" s="101">
        <f t="shared" si="10"/>
        <v>39.9</v>
      </c>
      <c r="AV49" s="101">
        <f t="shared" si="11"/>
        <v>40.9</v>
      </c>
      <c r="AW49" s="101">
        <f t="shared" si="12"/>
        <v>46.6</v>
      </c>
      <c r="AX49" s="101">
        <f t="shared" si="13"/>
        <v>52.1</v>
      </c>
      <c r="AY49" s="101">
        <f t="shared" si="14"/>
        <v>58.4</v>
      </c>
      <c r="AZ49" s="101">
        <f t="shared" si="15"/>
        <v>63.4</v>
      </c>
      <c r="BA49" s="101">
        <f t="shared" si="16"/>
        <v>57.8</v>
      </c>
      <c r="BB49" s="101">
        <f t="shared" si="17"/>
        <v>55.8</v>
      </c>
      <c r="BC49" s="101">
        <f t="shared" si="18"/>
        <v>60.1</v>
      </c>
      <c r="BD49" s="101">
        <f t="shared" si="19"/>
        <v>56.2</v>
      </c>
      <c r="BE49" s="101">
        <f t="shared" si="20"/>
        <v>60</v>
      </c>
      <c r="BF49" s="101">
        <f t="shared" si="21"/>
        <v>62.6</v>
      </c>
      <c r="BG49" s="101">
        <f t="shared" si="22"/>
        <v>59</v>
      </c>
      <c r="BH49" s="101">
        <f t="shared" si="23"/>
        <v>60.2</v>
      </c>
      <c r="BI49" s="101">
        <f t="shared" si="24"/>
        <v>62.3</v>
      </c>
      <c r="BJ49" s="101">
        <f t="shared" si="25"/>
        <v>61.2</v>
      </c>
      <c r="BK49" s="101">
        <f t="shared" si="26"/>
        <v>58</v>
      </c>
      <c r="BL49" s="101">
        <f t="shared" si="27"/>
        <v>60.5</v>
      </c>
      <c r="BM49" s="101">
        <f t="shared" si="28"/>
        <v>61.9</v>
      </c>
      <c r="BN49" s="101">
        <f t="shared" si="29"/>
        <v>55.9</v>
      </c>
      <c r="BO49" s="113">
        <f t="shared" si="30"/>
        <v>57.5</v>
      </c>
      <c r="BP49" s="42">
        <f>[1]!dbsum(AR49:BO49)</f>
        <v>72.400000000000006</v>
      </c>
      <c r="BR49" s="42">
        <f t="shared" si="5"/>
        <v>12.599999999999994</v>
      </c>
      <c r="BT49" s="108">
        <v>74</v>
      </c>
      <c r="BU49" s="109">
        <v>62</v>
      </c>
      <c r="BV49" s="109">
        <v>62</v>
      </c>
      <c r="BW49" s="109">
        <v>65</v>
      </c>
      <c r="BX49" s="109">
        <v>62</v>
      </c>
      <c r="BY49" s="109">
        <v>60</v>
      </c>
      <c r="BZ49" s="109">
        <v>62</v>
      </c>
      <c r="CA49" s="109">
        <v>64</v>
      </c>
      <c r="CB49" s="109">
        <v>68</v>
      </c>
      <c r="CC49" s="109">
        <v>71</v>
      </c>
      <c r="CD49" s="109">
        <v>66</v>
      </c>
      <c r="CE49" s="109">
        <v>60</v>
      </c>
      <c r="CF49" s="109">
        <v>64</v>
      </c>
      <c r="CG49" s="109">
        <v>58</v>
      </c>
      <c r="CH49" s="109">
        <v>62</v>
      </c>
      <c r="CI49" s="109">
        <v>64</v>
      </c>
      <c r="CJ49" s="109">
        <v>59</v>
      </c>
      <c r="CK49" s="109">
        <v>60</v>
      </c>
      <c r="CL49" s="109">
        <v>62</v>
      </c>
      <c r="CM49" s="109">
        <v>61</v>
      </c>
      <c r="CN49" s="109">
        <v>58</v>
      </c>
      <c r="CO49" s="109">
        <v>60</v>
      </c>
      <c r="CP49" s="109">
        <v>63</v>
      </c>
      <c r="CQ49" s="110">
        <v>57</v>
      </c>
    </row>
  </sheetData>
  <mergeCells count="17">
    <mergeCell ref="AR9:BO9"/>
    <mergeCell ref="D13:D15"/>
    <mergeCell ref="F13:F15"/>
    <mergeCell ref="G13:AD13"/>
    <mergeCell ref="AE13:AE15"/>
    <mergeCell ref="G14:AD14"/>
    <mergeCell ref="E13:E15"/>
    <mergeCell ref="AG13:AN13"/>
    <mergeCell ref="AG14:AN14"/>
    <mergeCell ref="AR13:BO13"/>
    <mergeCell ref="AP13:AP15"/>
    <mergeCell ref="AQ13:AQ15"/>
    <mergeCell ref="BT13:CQ13"/>
    <mergeCell ref="BT14:CQ14"/>
    <mergeCell ref="BP13:BP15"/>
    <mergeCell ref="B13:B15"/>
    <mergeCell ref="AR14:BO14"/>
  </mergeCells>
  <phoneticPr fontId="12" type="noConversion"/>
  <pageMargins left="0.7" right="0.7" top="0.75" bottom="0.75" header="0.3" footer="0.3"/>
  <ignoredErrors>
    <ignoredError sqref="AG16:AN49"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0093-79DC-4BF1-BA43-7AF2C61460E9}">
  <sheetPr>
    <tabColor theme="4" tint="-0.249977111117893"/>
  </sheetPr>
  <dimension ref="B2:CP71"/>
  <sheetViews>
    <sheetView zoomScale="55" zoomScaleNormal="55" workbookViewId="0">
      <selection activeCell="B5" sqref="B5"/>
    </sheetView>
  </sheetViews>
  <sheetFormatPr defaultRowHeight="14.5" x14ac:dyDescent="0.35"/>
  <cols>
    <col min="2" max="2" width="25.81640625" bestFit="1" customWidth="1"/>
    <col min="4" max="4" width="32.54296875" customWidth="1"/>
    <col min="5" max="6" width="27.81640625" customWidth="1"/>
    <col min="7" max="7" width="49.81640625" bestFit="1" customWidth="1"/>
    <col min="8" max="10" width="4.453125" bestFit="1" customWidth="1"/>
    <col min="11" max="20" width="5.81640625" bestFit="1" customWidth="1"/>
    <col min="21" max="30" width="7.1796875" bestFit="1" customWidth="1"/>
    <col min="31" max="31" width="8.453125" bestFit="1" customWidth="1"/>
    <col min="32" max="32" width="7.453125" bestFit="1" customWidth="1"/>
    <col min="34" max="34" width="8.1796875" customWidth="1"/>
    <col min="35" max="37" width="5.81640625" bestFit="1" customWidth="1"/>
    <col min="38" max="41" width="7.1796875" bestFit="1" customWidth="1"/>
    <col min="43" max="43" width="22.81640625" customWidth="1"/>
    <col min="44" max="44" width="49.81640625" bestFit="1" customWidth="1"/>
    <col min="45" max="51" width="6.81640625" bestFit="1" customWidth="1"/>
    <col min="52" max="57" width="6" bestFit="1" customWidth="1"/>
    <col min="58" max="67" width="7.1796875" bestFit="1" customWidth="1"/>
    <col min="68" max="68" width="8.453125" bestFit="1" customWidth="1"/>
    <col min="69" max="69" width="7.453125" bestFit="1" customWidth="1"/>
    <col min="70" max="70" width="18" customWidth="1"/>
  </cols>
  <sheetData>
    <row r="2" spans="2:94" ht="21" x14ac:dyDescent="0.5">
      <c r="B2" s="7"/>
      <c r="C2" s="7"/>
      <c r="D2" s="7" t="s">
        <v>88</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row>
    <row r="4" spans="2:94" x14ac:dyDescent="0.35">
      <c r="D4" t="s">
        <v>249</v>
      </c>
    </row>
    <row r="5" spans="2:94" x14ac:dyDescent="0.35">
      <c r="D5" t="s">
        <v>389</v>
      </c>
    </row>
    <row r="6" spans="2:94" x14ac:dyDescent="0.35">
      <c r="D6" t="s">
        <v>390</v>
      </c>
    </row>
    <row r="7" spans="2:94" x14ac:dyDescent="0.35">
      <c r="D7" t="s">
        <v>391</v>
      </c>
    </row>
    <row r="8" spans="2:94" ht="15" thickBot="1" x14ac:dyDescent="0.4">
      <c r="D8" t="s">
        <v>237</v>
      </c>
      <c r="AQ8" s="1" t="s">
        <v>253</v>
      </c>
    </row>
    <row r="9" spans="2:94" ht="15" thickBot="1" x14ac:dyDescent="0.4">
      <c r="D9" t="s">
        <v>254</v>
      </c>
      <c r="AS9" s="433" t="s">
        <v>128</v>
      </c>
      <c r="AT9" s="434"/>
      <c r="AU9" s="434"/>
      <c r="AV9" s="434"/>
      <c r="AW9" s="434"/>
      <c r="AX9" s="434"/>
      <c r="AY9" s="434"/>
      <c r="AZ9" s="434"/>
      <c r="BA9" s="434"/>
      <c r="BB9" s="434"/>
      <c r="BC9" s="434"/>
      <c r="BD9" s="434"/>
      <c r="BE9" s="434"/>
      <c r="BF9" s="434"/>
      <c r="BG9" s="434"/>
      <c r="BH9" s="434"/>
      <c r="BI9" s="434"/>
      <c r="BJ9" s="434"/>
      <c r="BK9" s="434"/>
      <c r="BL9" s="434"/>
      <c r="BM9" s="434"/>
      <c r="BN9" s="434"/>
      <c r="BO9" s="434"/>
      <c r="BP9" s="435"/>
    </row>
    <row r="10" spans="2:94" ht="15" thickBot="1" x14ac:dyDescent="0.4">
      <c r="AS10" s="64">
        <v>50</v>
      </c>
      <c r="AT10" s="65">
        <v>63</v>
      </c>
      <c r="AU10" s="65">
        <v>80</v>
      </c>
      <c r="AV10" s="65">
        <v>100</v>
      </c>
      <c r="AW10" s="65">
        <v>125</v>
      </c>
      <c r="AX10" s="65">
        <v>160</v>
      </c>
      <c r="AY10" s="65">
        <v>200</v>
      </c>
      <c r="AZ10" s="65">
        <v>250</v>
      </c>
      <c r="BA10" s="65">
        <v>315</v>
      </c>
      <c r="BB10" s="65">
        <v>400</v>
      </c>
      <c r="BC10" s="65">
        <v>500</v>
      </c>
      <c r="BD10" s="65">
        <v>630</v>
      </c>
      <c r="BE10" s="65">
        <v>800</v>
      </c>
      <c r="BF10" s="65">
        <v>1000</v>
      </c>
      <c r="BG10" s="65">
        <v>1250</v>
      </c>
      <c r="BH10" s="65">
        <v>1600</v>
      </c>
      <c r="BI10" s="65">
        <v>2000</v>
      </c>
      <c r="BJ10" s="65">
        <v>2500</v>
      </c>
      <c r="BK10" s="65">
        <v>3150</v>
      </c>
      <c r="BL10" s="65">
        <v>4000</v>
      </c>
      <c r="BM10" s="65">
        <v>5000</v>
      </c>
      <c r="BN10" s="65">
        <v>6300</v>
      </c>
      <c r="BO10" s="65">
        <v>8000</v>
      </c>
      <c r="BP10" s="66">
        <v>10000</v>
      </c>
    </row>
    <row r="11" spans="2:94" ht="15" thickBot="1" x14ac:dyDescent="0.4">
      <c r="D11" s="8"/>
      <c r="E11" s="8"/>
      <c r="F11" s="8"/>
      <c r="AR11" s="34" t="s">
        <v>256</v>
      </c>
      <c r="AS11" s="127">
        <v>-30.2</v>
      </c>
      <c r="AT11" s="128">
        <v>-26.2</v>
      </c>
      <c r="AU11" s="128">
        <v>-22.5</v>
      </c>
      <c r="AV11" s="128">
        <v>-19.100000000000001</v>
      </c>
      <c r="AW11" s="128">
        <v>-16.100000000000001</v>
      </c>
      <c r="AX11" s="128">
        <v>-13.4</v>
      </c>
      <c r="AY11" s="128">
        <v>-10.9</v>
      </c>
      <c r="AZ11" s="128">
        <v>-8.6</v>
      </c>
      <c r="BA11" s="128">
        <v>-6.6</v>
      </c>
      <c r="BB11" s="128">
        <v>-4.2</v>
      </c>
      <c r="BC11" s="128">
        <v>-3.2</v>
      </c>
      <c r="BD11" s="128">
        <v>-1.9</v>
      </c>
      <c r="BE11" s="128">
        <v>-0.8</v>
      </c>
      <c r="BF11" s="128">
        <v>0</v>
      </c>
      <c r="BG11" s="128">
        <v>0.6</v>
      </c>
      <c r="BH11" s="128">
        <v>1</v>
      </c>
      <c r="BI11" s="128">
        <v>1.2</v>
      </c>
      <c r="BJ11" s="128">
        <v>1.3</v>
      </c>
      <c r="BK11" s="128">
        <v>1.2</v>
      </c>
      <c r="BL11" s="128">
        <v>1</v>
      </c>
      <c r="BM11" s="128">
        <v>0.5</v>
      </c>
      <c r="BN11" s="128">
        <v>-0.1</v>
      </c>
      <c r="BO11" s="128">
        <v>-1.1000000000000001</v>
      </c>
      <c r="BP11" s="126">
        <v>-2.5</v>
      </c>
    </row>
    <row r="12" spans="2:94" ht="17" thickBot="1" x14ac:dyDescent="0.5">
      <c r="D12" s="1" t="s">
        <v>257</v>
      </c>
      <c r="E12" s="1"/>
      <c r="F12" s="1"/>
      <c r="AH12" s="1" t="s">
        <v>258</v>
      </c>
    </row>
    <row r="13" spans="2:94" ht="17.149999999999999" customHeight="1" thickBot="1" x14ac:dyDescent="0.5">
      <c r="B13" s="440" t="s">
        <v>126</v>
      </c>
      <c r="D13" s="463" t="s">
        <v>392</v>
      </c>
      <c r="E13" s="476" t="s">
        <v>393</v>
      </c>
      <c r="F13" s="469" t="s">
        <v>319</v>
      </c>
      <c r="G13" s="478" t="s">
        <v>260</v>
      </c>
      <c r="H13" s="480" t="s">
        <v>261</v>
      </c>
      <c r="I13" s="481"/>
      <c r="J13" s="481"/>
      <c r="K13" s="481"/>
      <c r="L13" s="481"/>
      <c r="M13" s="481"/>
      <c r="N13" s="481"/>
      <c r="O13" s="481"/>
      <c r="P13" s="481"/>
      <c r="Q13" s="481"/>
      <c r="R13" s="481"/>
      <c r="S13" s="481"/>
      <c r="T13" s="481"/>
      <c r="U13" s="481"/>
      <c r="V13" s="481"/>
      <c r="W13" s="481"/>
      <c r="X13" s="481"/>
      <c r="Y13" s="481"/>
      <c r="Z13" s="481"/>
      <c r="AA13" s="481"/>
      <c r="AB13" s="481"/>
      <c r="AC13" s="481"/>
      <c r="AD13" s="481"/>
      <c r="AE13" s="475"/>
      <c r="AF13" s="475" t="s">
        <v>135</v>
      </c>
      <c r="AH13" s="433" t="s">
        <v>262</v>
      </c>
      <c r="AI13" s="434"/>
      <c r="AJ13" s="434"/>
      <c r="AK13" s="434"/>
      <c r="AL13" s="434"/>
      <c r="AM13" s="434"/>
      <c r="AN13" s="434"/>
      <c r="AO13" s="435"/>
      <c r="AQ13" s="463" t="s">
        <v>263</v>
      </c>
      <c r="AR13" s="463" t="s">
        <v>260</v>
      </c>
      <c r="AS13" s="433" t="s">
        <v>264</v>
      </c>
      <c r="AT13" s="434"/>
      <c r="AU13" s="434"/>
      <c r="AV13" s="434"/>
      <c r="AW13" s="434"/>
      <c r="AX13" s="434"/>
      <c r="AY13" s="434"/>
      <c r="AZ13" s="434"/>
      <c r="BA13" s="434"/>
      <c r="BB13" s="434"/>
      <c r="BC13" s="434"/>
      <c r="BD13" s="434"/>
      <c r="BE13" s="434"/>
      <c r="BF13" s="434"/>
      <c r="BG13" s="434"/>
      <c r="BH13" s="434"/>
      <c r="BI13" s="434"/>
      <c r="BJ13" s="434"/>
      <c r="BK13" s="434"/>
      <c r="BL13" s="434"/>
      <c r="BM13" s="434"/>
      <c r="BN13" s="434"/>
      <c r="BO13" s="434"/>
      <c r="BP13" s="435"/>
      <c r="BQ13" s="457" t="s">
        <v>135</v>
      </c>
      <c r="BS13" s="515" t="s">
        <v>921</v>
      </c>
      <c r="BT13" s="516"/>
      <c r="BU13" s="516"/>
      <c r="BV13" s="516"/>
      <c r="BW13" s="516"/>
      <c r="BX13" s="516"/>
      <c r="BY13" s="516"/>
      <c r="BZ13" s="516"/>
      <c r="CA13" s="516"/>
      <c r="CB13" s="516"/>
      <c r="CC13" s="516"/>
      <c r="CD13" s="516"/>
      <c r="CE13" s="516"/>
      <c r="CF13" s="516"/>
      <c r="CG13" s="516"/>
      <c r="CH13" s="516"/>
      <c r="CI13" s="516"/>
      <c r="CJ13" s="516"/>
      <c r="CK13" s="516"/>
      <c r="CL13" s="516"/>
      <c r="CM13" s="516"/>
      <c r="CN13" s="516"/>
      <c r="CO13" s="516"/>
      <c r="CP13" s="517"/>
    </row>
    <row r="14" spans="2:94" ht="15" customHeight="1" thickBot="1" x14ac:dyDescent="0.4">
      <c r="B14" s="441" t="s">
        <v>265</v>
      </c>
      <c r="D14" s="464"/>
      <c r="E14" s="477"/>
      <c r="F14" s="470"/>
      <c r="G14" s="479"/>
      <c r="H14" s="472" t="s">
        <v>128</v>
      </c>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4"/>
      <c r="AF14" s="474"/>
      <c r="AH14" s="433" t="s">
        <v>266</v>
      </c>
      <c r="AI14" s="434"/>
      <c r="AJ14" s="434"/>
      <c r="AK14" s="434"/>
      <c r="AL14" s="434"/>
      <c r="AM14" s="434"/>
      <c r="AN14" s="434"/>
      <c r="AO14" s="435"/>
      <c r="AQ14" s="464"/>
      <c r="AR14" s="464"/>
      <c r="AS14" s="433" t="s">
        <v>128</v>
      </c>
      <c r="AT14" s="434"/>
      <c r="AU14" s="434"/>
      <c r="AV14" s="434"/>
      <c r="AW14" s="434"/>
      <c r="AX14" s="434"/>
      <c r="AY14" s="434"/>
      <c r="AZ14" s="434"/>
      <c r="BA14" s="434"/>
      <c r="BB14" s="434"/>
      <c r="BC14" s="434"/>
      <c r="BD14" s="434"/>
      <c r="BE14" s="434"/>
      <c r="BF14" s="434"/>
      <c r="BG14" s="434"/>
      <c r="BH14" s="434"/>
      <c r="BI14" s="434"/>
      <c r="BJ14" s="434"/>
      <c r="BK14" s="434"/>
      <c r="BL14" s="434"/>
      <c r="BM14" s="434"/>
      <c r="BN14" s="434"/>
      <c r="BO14" s="434"/>
      <c r="BP14" s="435"/>
      <c r="BQ14" s="458"/>
      <c r="BS14" s="515" t="s">
        <v>128</v>
      </c>
      <c r="BT14" s="516"/>
      <c r="BU14" s="516"/>
      <c r="BV14" s="516"/>
      <c r="BW14" s="516"/>
      <c r="BX14" s="516"/>
      <c r="BY14" s="516"/>
      <c r="BZ14" s="516"/>
      <c r="CA14" s="516"/>
      <c r="CB14" s="516"/>
      <c r="CC14" s="516"/>
      <c r="CD14" s="516"/>
      <c r="CE14" s="516"/>
      <c r="CF14" s="516"/>
      <c r="CG14" s="516"/>
      <c r="CH14" s="516"/>
      <c r="CI14" s="516"/>
      <c r="CJ14" s="516"/>
      <c r="CK14" s="516"/>
      <c r="CL14" s="516"/>
      <c r="CM14" s="516"/>
      <c r="CN14" s="516"/>
      <c r="CO14" s="516"/>
      <c r="CP14" s="517"/>
    </row>
    <row r="15" spans="2:94" ht="15" thickBot="1" x14ac:dyDescent="0.4">
      <c r="B15" s="447"/>
      <c r="D15" s="464"/>
      <c r="E15" s="477"/>
      <c r="F15" s="470"/>
      <c r="G15" s="479"/>
      <c r="H15" s="71">
        <v>50</v>
      </c>
      <c r="I15" s="72">
        <v>63</v>
      </c>
      <c r="J15" s="72">
        <v>80</v>
      </c>
      <c r="K15" s="72">
        <v>100</v>
      </c>
      <c r="L15" s="72">
        <v>125</v>
      </c>
      <c r="M15" s="72">
        <v>160</v>
      </c>
      <c r="N15" s="72">
        <v>200</v>
      </c>
      <c r="O15" s="72">
        <v>250</v>
      </c>
      <c r="P15" s="72">
        <v>315</v>
      </c>
      <c r="Q15" s="72">
        <v>400</v>
      </c>
      <c r="R15" s="72">
        <v>500</v>
      </c>
      <c r="S15" s="72">
        <v>630</v>
      </c>
      <c r="T15" s="72">
        <v>800</v>
      </c>
      <c r="U15" s="72">
        <v>1000</v>
      </c>
      <c r="V15" s="72">
        <v>1250</v>
      </c>
      <c r="W15" s="72">
        <v>1600</v>
      </c>
      <c r="X15" s="72">
        <v>2000</v>
      </c>
      <c r="Y15" s="72">
        <v>2500</v>
      </c>
      <c r="Z15" s="72">
        <v>3150</v>
      </c>
      <c r="AA15" s="72">
        <v>4000</v>
      </c>
      <c r="AB15" s="72">
        <v>5000</v>
      </c>
      <c r="AC15" s="72">
        <v>6300</v>
      </c>
      <c r="AD15" s="72">
        <v>8000</v>
      </c>
      <c r="AE15" s="70">
        <v>10000</v>
      </c>
      <c r="AF15" s="474"/>
      <c r="AH15" s="67">
        <f>I15</f>
        <v>63</v>
      </c>
      <c r="AI15" s="68">
        <f>L15</f>
        <v>125</v>
      </c>
      <c r="AJ15" s="68">
        <f>O15</f>
        <v>250</v>
      </c>
      <c r="AK15" s="68">
        <f>R15</f>
        <v>500</v>
      </c>
      <c r="AL15" s="68">
        <f>U15</f>
        <v>1000</v>
      </c>
      <c r="AM15" s="68">
        <f>X15</f>
        <v>2000</v>
      </c>
      <c r="AN15" s="68">
        <f>AA15</f>
        <v>4000</v>
      </c>
      <c r="AO15" s="69">
        <f>AD15</f>
        <v>8000</v>
      </c>
      <c r="AQ15" s="465"/>
      <c r="AR15" s="465"/>
      <c r="AS15" s="72">
        <v>50</v>
      </c>
      <c r="AT15" s="72">
        <v>63</v>
      </c>
      <c r="AU15" s="72">
        <v>80</v>
      </c>
      <c r="AV15" s="72">
        <v>100</v>
      </c>
      <c r="AW15" s="72">
        <v>125</v>
      </c>
      <c r="AX15" s="72">
        <v>160</v>
      </c>
      <c r="AY15" s="72">
        <v>200</v>
      </c>
      <c r="AZ15" s="72">
        <v>250</v>
      </c>
      <c r="BA15" s="72">
        <v>315</v>
      </c>
      <c r="BB15" s="72">
        <v>400</v>
      </c>
      <c r="BC15" s="72">
        <v>500</v>
      </c>
      <c r="BD15" s="72">
        <v>630</v>
      </c>
      <c r="BE15" s="72">
        <v>800</v>
      </c>
      <c r="BF15" s="72">
        <v>1000</v>
      </c>
      <c r="BG15" s="72">
        <v>1250</v>
      </c>
      <c r="BH15" s="72">
        <v>1600</v>
      </c>
      <c r="BI15" s="72">
        <v>2000</v>
      </c>
      <c r="BJ15" s="72">
        <v>2500</v>
      </c>
      <c r="BK15" s="72">
        <v>3150</v>
      </c>
      <c r="BL15" s="72">
        <v>4000</v>
      </c>
      <c r="BM15" s="72">
        <v>5000</v>
      </c>
      <c r="BN15" s="72">
        <v>6300</v>
      </c>
      <c r="BO15" s="72">
        <v>8000</v>
      </c>
      <c r="BP15" s="72">
        <v>10000</v>
      </c>
      <c r="BQ15" s="459"/>
      <c r="BS15" s="523">
        <v>50</v>
      </c>
      <c r="BT15" s="520">
        <v>63</v>
      </c>
      <c r="BU15" s="520">
        <v>80</v>
      </c>
      <c r="BV15" s="520">
        <v>100</v>
      </c>
      <c r="BW15" s="520">
        <v>125</v>
      </c>
      <c r="BX15" s="520">
        <v>160</v>
      </c>
      <c r="BY15" s="520">
        <v>200</v>
      </c>
      <c r="BZ15" s="520">
        <v>250</v>
      </c>
      <c r="CA15" s="520">
        <v>315</v>
      </c>
      <c r="CB15" s="520">
        <v>400</v>
      </c>
      <c r="CC15" s="520">
        <v>500</v>
      </c>
      <c r="CD15" s="520">
        <v>630</v>
      </c>
      <c r="CE15" s="520">
        <v>800</v>
      </c>
      <c r="CF15" s="520">
        <v>1000</v>
      </c>
      <c r="CG15" s="520">
        <v>1250</v>
      </c>
      <c r="CH15" s="520">
        <v>1600</v>
      </c>
      <c r="CI15" s="520">
        <v>2000</v>
      </c>
      <c r="CJ15" s="520">
        <v>2500</v>
      </c>
      <c r="CK15" s="520">
        <v>3150</v>
      </c>
      <c r="CL15" s="520">
        <v>4000</v>
      </c>
      <c r="CM15" s="520">
        <v>5000</v>
      </c>
      <c r="CN15" s="520">
        <v>6300</v>
      </c>
      <c r="CO15" s="520">
        <v>8000</v>
      </c>
      <c r="CP15" s="524">
        <v>10000</v>
      </c>
    </row>
    <row r="16" spans="2:94" x14ac:dyDescent="0.35">
      <c r="B16" s="40" t="s">
        <v>394</v>
      </c>
      <c r="D16" s="40">
        <v>1</v>
      </c>
      <c r="E16" s="61">
        <v>1</v>
      </c>
      <c r="F16" s="40"/>
      <c r="G16" s="62" t="s">
        <v>395</v>
      </c>
      <c r="H16" s="100">
        <v>57</v>
      </c>
      <c r="I16" s="61">
        <v>59</v>
      </c>
      <c r="J16" s="61">
        <v>56</v>
      </c>
      <c r="K16" s="61">
        <v>58</v>
      </c>
      <c r="L16" s="61">
        <v>62</v>
      </c>
      <c r="M16" s="61">
        <v>54</v>
      </c>
      <c r="N16" s="61">
        <v>51</v>
      </c>
      <c r="O16" s="61">
        <v>50</v>
      </c>
      <c r="P16" s="61">
        <v>48</v>
      </c>
      <c r="Q16" s="61">
        <v>47</v>
      </c>
      <c r="R16" s="61">
        <v>46</v>
      </c>
      <c r="S16" s="61">
        <v>44</v>
      </c>
      <c r="T16" s="61">
        <v>43</v>
      </c>
      <c r="U16" s="61">
        <v>44</v>
      </c>
      <c r="V16" s="61">
        <v>43</v>
      </c>
      <c r="W16" s="61">
        <v>40</v>
      </c>
      <c r="X16" s="61">
        <v>40</v>
      </c>
      <c r="Y16" s="61">
        <v>44</v>
      </c>
      <c r="Z16" s="61">
        <v>44</v>
      </c>
      <c r="AA16" s="61">
        <v>43</v>
      </c>
      <c r="AB16" s="61">
        <v>37</v>
      </c>
      <c r="AC16" s="61">
        <v>33</v>
      </c>
      <c r="AD16" s="61">
        <v>31</v>
      </c>
      <c r="AE16" s="111">
        <v>28</v>
      </c>
      <c r="AF16" s="58" t="s">
        <v>89</v>
      </c>
      <c r="AH16" s="102" cm="1">
        <f t="array" ref="AH16">[1]!dbsum(H16:J16)</f>
        <v>62.3</v>
      </c>
      <c r="AI16" s="103" cm="1">
        <f t="array" ref="AI16">[1]!dbsum(K16:M16)</f>
        <v>63.9</v>
      </c>
      <c r="AJ16" s="103" cm="1">
        <f t="array" ref="AJ16">[1]!dbsum(N16:P16)</f>
        <v>54.6</v>
      </c>
      <c r="AK16" s="103" cm="1">
        <f t="array" ref="AK16">[1]!dbsum(Q16:S16)</f>
        <v>50.6</v>
      </c>
      <c r="AL16" s="103" cm="1">
        <f t="array" ref="AL16">[1]!dbsum(T16:V16)</f>
        <v>48.1</v>
      </c>
      <c r="AM16" s="103" cm="1">
        <f t="array" ref="AM16">[1]!dbsum(W16:Y16)</f>
        <v>46.5</v>
      </c>
      <c r="AN16" s="103" cm="1">
        <f t="array" ref="AN16">[1]!dbsum(Z16:AB16)</f>
        <v>47</v>
      </c>
      <c r="AO16" s="104" cm="1">
        <f t="array" ref="AO16">[1]!dbsum(AC16:AE16)</f>
        <v>35.9</v>
      </c>
      <c r="AQ16" s="55">
        <f>D16</f>
        <v>1</v>
      </c>
      <c r="AR16" s="49" t="str">
        <f>G16</f>
        <v>5m in front of centrifuge, facing SW unit</v>
      </c>
      <c r="AS16" s="100">
        <f>H16+AS$11</f>
        <v>26.8</v>
      </c>
      <c r="AT16" s="61">
        <f t="shared" ref="AT16:BI16" si="0">I16+AT$11</f>
        <v>32.799999999999997</v>
      </c>
      <c r="AU16" s="61">
        <f t="shared" si="0"/>
        <v>33.5</v>
      </c>
      <c r="AV16" s="61">
        <f t="shared" si="0"/>
        <v>38.9</v>
      </c>
      <c r="AW16" s="61">
        <f t="shared" si="0"/>
        <v>45.9</v>
      </c>
      <c r="AX16" s="61">
        <f t="shared" si="0"/>
        <v>40.6</v>
      </c>
      <c r="AY16" s="61">
        <f t="shared" si="0"/>
        <v>40.1</v>
      </c>
      <c r="AZ16" s="61">
        <f t="shared" si="0"/>
        <v>41.4</v>
      </c>
      <c r="BA16" s="61">
        <f t="shared" si="0"/>
        <v>41.4</v>
      </c>
      <c r="BB16" s="61">
        <f t="shared" si="0"/>
        <v>42.8</v>
      </c>
      <c r="BC16" s="61">
        <f t="shared" si="0"/>
        <v>42.8</v>
      </c>
      <c r="BD16" s="61">
        <f t="shared" si="0"/>
        <v>42.1</v>
      </c>
      <c r="BE16" s="61">
        <f t="shared" si="0"/>
        <v>42.2</v>
      </c>
      <c r="BF16" s="115">
        <f t="shared" si="0"/>
        <v>44</v>
      </c>
      <c r="BG16" s="61">
        <f t="shared" si="0"/>
        <v>43.6</v>
      </c>
      <c r="BH16" s="61">
        <f t="shared" si="0"/>
        <v>41</v>
      </c>
      <c r="BI16" s="61">
        <f t="shared" si="0"/>
        <v>41.2</v>
      </c>
      <c r="BJ16" s="61">
        <f t="shared" ref="BJ16:BP16" si="1">Y16+BJ$11</f>
        <v>45.3</v>
      </c>
      <c r="BK16" s="61">
        <f t="shared" si="1"/>
        <v>45.2</v>
      </c>
      <c r="BL16" s="61">
        <f t="shared" si="1"/>
        <v>44</v>
      </c>
      <c r="BM16" s="61">
        <f t="shared" si="1"/>
        <v>37.5</v>
      </c>
      <c r="BN16" s="61">
        <f t="shared" si="1"/>
        <v>32.9</v>
      </c>
      <c r="BO16" s="61">
        <f t="shared" si="1"/>
        <v>29.9</v>
      </c>
      <c r="BP16" s="61">
        <f t="shared" si="1"/>
        <v>25.5</v>
      </c>
      <c r="BQ16" s="116">
        <f>[1]!dbsum(AS16:BP16)</f>
        <v>55.4</v>
      </c>
      <c r="BS16" s="100">
        <v>62</v>
      </c>
      <c r="BT16" s="61">
        <v>63</v>
      </c>
      <c r="BU16" s="61">
        <v>58</v>
      </c>
      <c r="BV16" s="61">
        <v>62</v>
      </c>
      <c r="BW16" s="61">
        <v>64</v>
      </c>
      <c r="BX16" s="61">
        <v>56</v>
      </c>
      <c r="BY16" s="61">
        <v>52</v>
      </c>
      <c r="BZ16" s="61">
        <v>51</v>
      </c>
      <c r="CA16" s="61">
        <v>50</v>
      </c>
      <c r="CB16" s="61">
        <v>49</v>
      </c>
      <c r="CC16" s="61">
        <v>47</v>
      </c>
      <c r="CD16" s="61">
        <v>45</v>
      </c>
      <c r="CE16" s="61">
        <v>44</v>
      </c>
      <c r="CF16" s="61">
        <v>45</v>
      </c>
      <c r="CG16" s="61">
        <v>43</v>
      </c>
      <c r="CH16" s="61">
        <v>41</v>
      </c>
      <c r="CI16" s="61">
        <v>41</v>
      </c>
      <c r="CJ16" s="61">
        <v>45</v>
      </c>
      <c r="CK16" s="61">
        <v>46</v>
      </c>
      <c r="CL16" s="61">
        <v>48</v>
      </c>
      <c r="CM16" s="61">
        <v>41</v>
      </c>
      <c r="CN16" s="61">
        <v>34</v>
      </c>
      <c r="CO16" s="61">
        <v>32</v>
      </c>
      <c r="CP16" s="111">
        <v>32</v>
      </c>
    </row>
    <row r="17" spans="2:94" x14ac:dyDescent="0.35">
      <c r="B17" s="41" t="s">
        <v>396</v>
      </c>
      <c r="D17" s="41" t="s">
        <v>397</v>
      </c>
      <c r="F17" s="50"/>
      <c r="G17" t="s">
        <v>398</v>
      </c>
      <c r="H17" s="88">
        <v>59</v>
      </c>
      <c r="I17" s="57">
        <v>58</v>
      </c>
      <c r="J17" s="57">
        <v>60</v>
      </c>
      <c r="K17" s="57">
        <v>60</v>
      </c>
      <c r="L17" s="57">
        <v>62</v>
      </c>
      <c r="M17" s="57">
        <v>60</v>
      </c>
      <c r="N17" s="57">
        <v>59</v>
      </c>
      <c r="O17" s="57">
        <v>58</v>
      </c>
      <c r="P17" s="57">
        <v>53</v>
      </c>
      <c r="Q17" s="57">
        <v>55</v>
      </c>
      <c r="R17" s="57">
        <v>52</v>
      </c>
      <c r="S17" s="57">
        <v>50</v>
      </c>
      <c r="T17" s="57">
        <v>52</v>
      </c>
      <c r="U17" s="57">
        <v>51</v>
      </c>
      <c r="V17" s="57">
        <v>52</v>
      </c>
      <c r="W17" s="57">
        <v>50</v>
      </c>
      <c r="X17" s="57">
        <v>49</v>
      </c>
      <c r="Y17" s="57">
        <v>51</v>
      </c>
      <c r="Z17" s="57">
        <v>51</v>
      </c>
      <c r="AA17" s="57">
        <v>50</v>
      </c>
      <c r="AB17" s="57">
        <v>44</v>
      </c>
      <c r="AC17" s="57">
        <v>42</v>
      </c>
      <c r="AD17" s="57">
        <v>41</v>
      </c>
      <c r="AE17" s="112">
        <v>36</v>
      </c>
      <c r="AF17" s="58" t="s">
        <v>89</v>
      </c>
      <c r="AH17" s="105" cm="1">
        <f t="array" ref="AH17">[1]!dbsum(H17:J17)</f>
        <v>63.8</v>
      </c>
      <c r="AI17" s="106" cm="1">
        <f t="array" ref="AI17">[1]!dbsum(K17:M17)</f>
        <v>65.5</v>
      </c>
      <c r="AJ17" s="106" cm="1">
        <f t="array" ref="AJ17">[1]!dbsum(N17:P17)</f>
        <v>62.1</v>
      </c>
      <c r="AK17" s="106" cm="1">
        <f t="array" ref="AK17">[1]!dbsum(Q17:S17)</f>
        <v>57.6</v>
      </c>
      <c r="AL17" s="106" cm="1">
        <f t="array" ref="AL17">[1]!dbsum(T17:V17)</f>
        <v>56.5</v>
      </c>
      <c r="AM17" s="106" cm="1">
        <f t="array" ref="AM17">[1]!dbsum(W17:Y17)</f>
        <v>54.8</v>
      </c>
      <c r="AN17" s="106" cm="1">
        <f t="array" ref="AN17">[1]!dbsum(Z17:AB17)</f>
        <v>54</v>
      </c>
      <c r="AO17" s="107" cm="1">
        <f t="array" ref="AO17">[1]!dbsum(AC17:AE17)</f>
        <v>45.1</v>
      </c>
      <c r="AQ17" s="15" t="str">
        <f t="shared" ref="AQ17:AQ71" si="2">D17</f>
        <v>1a</v>
      </c>
      <c r="AR17" s="50" t="str">
        <f t="shared" ref="AR17:AR71" si="3">G17</f>
        <v>5m to side of centrifuge, facing SW unit</v>
      </c>
      <c r="AS17" s="88">
        <f t="shared" ref="AS17:AS70" si="4">H17+AS$11</f>
        <v>28.8</v>
      </c>
      <c r="AT17" s="57">
        <f t="shared" ref="AT17:AT71" si="5">I17+AT$11</f>
        <v>31.8</v>
      </c>
      <c r="AU17" s="57">
        <f t="shared" ref="AU17:AU71" si="6">J17+AU$11</f>
        <v>37.5</v>
      </c>
      <c r="AV17" s="57">
        <f t="shared" ref="AV17:AV71" si="7">K17+AV$11</f>
        <v>40.9</v>
      </c>
      <c r="AW17" s="57">
        <f t="shared" ref="AW17:AW71" si="8">L17+AW$11</f>
        <v>45.9</v>
      </c>
      <c r="AX17" s="57">
        <f t="shared" ref="AX17:AX71" si="9">M17+AX$11</f>
        <v>46.6</v>
      </c>
      <c r="AY17" s="57">
        <f t="shared" ref="AY17:AY71" si="10">N17+AY$11</f>
        <v>48.1</v>
      </c>
      <c r="AZ17" s="57">
        <f t="shared" ref="AZ17:AZ71" si="11">O17+AZ$11</f>
        <v>49.4</v>
      </c>
      <c r="BA17" s="57">
        <f t="shared" ref="BA17:BA71" si="12">P17+BA$11</f>
        <v>46.4</v>
      </c>
      <c r="BB17" s="57">
        <f t="shared" ref="BB17:BB71" si="13">Q17+BB$11</f>
        <v>50.8</v>
      </c>
      <c r="BC17" s="57">
        <f t="shared" ref="BC17:BC71" si="14">R17+BC$11</f>
        <v>48.8</v>
      </c>
      <c r="BD17" s="57">
        <f t="shared" ref="BD17:BD71" si="15">S17+BD$11</f>
        <v>48.1</v>
      </c>
      <c r="BE17" s="57">
        <f t="shared" ref="BE17:BE71" si="16">T17+BE$11</f>
        <v>51.2</v>
      </c>
      <c r="BF17" s="117">
        <f t="shared" ref="BF17:BF71" si="17">U17+BF$11</f>
        <v>51</v>
      </c>
      <c r="BG17" s="57">
        <f t="shared" ref="BG17:BG71" si="18">V17+BG$11</f>
        <v>52.6</v>
      </c>
      <c r="BH17" s="57">
        <f t="shared" ref="BH17:BH71" si="19">W17+BH$11</f>
        <v>51</v>
      </c>
      <c r="BI17" s="57">
        <f t="shared" ref="BI17:BI71" si="20">X17+BI$11</f>
        <v>50.2</v>
      </c>
      <c r="BJ17" s="57">
        <f t="shared" ref="BJ17:BJ71" si="21">Y17+BJ$11</f>
        <v>52.3</v>
      </c>
      <c r="BK17" s="57">
        <f t="shared" ref="BK17:BK71" si="22">Z17+BK$11</f>
        <v>52.2</v>
      </c>
      <c r="BL17" s="57">
        <f t="shared" ref="BL17:BL71" si="23">AA17+BL$11</f>
        <v>51</v>
      </c>
      <c r="BM17" s="57">
        <f t="shared" ref="BM17:BM71" si="24">AB17+BM$11</f>
        <v>44.5</v>
      </c>
      <c r="BN17" s="57">
        <f t="shared" ref="BN17:BN71" si="25">AC17+BN$11</f>
        <v>41.9</v>
      </c>
      <c r="BO17" s="57">
        <f t="shared" ref="BO17:BO71" si="26">AD17+BO$11</f>
        <v>39.9</v>
      </c>
      <c r="BP17" s="57">
        <f t="shared" ref="BP17:BP71" si="27">AE17+BP$11</f>
        <v>33.5</v>
      </c>
      <c r="BQ17" s="118">
        <f>[1]!dbsum(AS17:BP17)</f>
        <v>62.4</v>
      </c>
      <c r="BS17" s="88">
        <v>65</v>
      </c>
      <c r="BT17" s="57">
        <v>62</v>
      </c>
      <c r="BU17" s="57">
        <v>63</v>
      </c>
      <c r="BV17" s="57">
        <v>63</v>
      </c>
      <c r="BW17" s="57">
        <v>63</v>
      </c>
      <c r="BX17" s="57">
        <v>63</v>
      </c>
      <c r="BY17" s="57">
        <v>61</v>
      </c>
      <c r="BZ17" s="57">
        <v>59</v>
      </c>
      <c r="CA17" s="57">
        <v>55</v>
      </c>
      <c r="CB17" s="57">
        <v>56</v>
      </c>
      <c r="CC17" s="57">
        <v>53</v>
      </c>
      <c r="CD17" s="57">
        <v>52</v>
      </c>
      <c r="CE17" s="57">
        <v>53</v>
      </c>
      <c r="CF17" s="57">
        <v>52</v>
      </c>
      <c r="CG17" s="57">
        <v>53</v>
      </c>
      <c r="CH17" s="57">
        <v>50</v>
      </c>
      <c r="CI17" s="57">
        <v>50</v>
      </c>
      <c r="CJ17" s="57">
        <v>52</v>
      </c>
      <c r="CK17" s="57">
        <v>52</v>
      </c>
      <c r="CL17" s="57">
        <v>53</v>
      </c>
      <c r="CM17" s="57">
        <v>45</v>
      </c>
      <c r="CN17" s="57">
        <v>43</v>
      </c>
      <c r="CO17" s="57">
        <v>42</v>
      </c>
      <c r="CP17" s="112">
        <v>37</v>
      </c>
    </row>
    <row r="18" spans="2:94" x14ac:dyDescent="0.35">
      <c r="B18" s="41" t="s">
        <v>399</v>
      </c>
      <c r="D18" s="41" t="s">
        <v>400</v>
      </c>
      <c r="F18" s="50"/>
      <c r="G18" t="s">
        <v>401</v>
      </c>
      <c r="H18" s="88">
        <v>61</v>
      </c>
      <c r="I18" s="57">
        <v>63</v>
      </c>
      <c r="J18" s="57">
        <v>67</v>
      </c>
      <c r="K18" s="57">
        <v>69</v>
      </c>
      <c r="L18" s="57">
        <v>78</v>
      </c>
      <c r="M18" s="57">
        <v>72</v>
      </c>
      <c r="N18" s="57">
        <v>64</v>
      </c>
      <c r="O18" s="57">
        <v>64</v>
      </c>
      <c r="P18" s="57">
        <v>65</v>
      </c>
      <c r="Q18" s="57">
        <v>64</v>
      </c>
      <c r="R18" s="57">
        <v>62</v>
      </c>
      <c r="S18" s="57">
        <v>60</v>
      </c>
      <c r="T18" s="57">
        <v>60</v>
      </c>
      <c r="U18" s="57">
        <v>63</v>
      </c>
      <c r="V18" s="57">
        <v>64</v>
      </c>
      <c r="W18" s="57">
        <v>61</v>
      </c>
      <c r="X18" s="57">
        <v>61</v>
      </c>
      <c r="Y18" s="57">
        <v>64</v>
      </c>
      <c r="Z18" s="57">
        <v>64</v>
      </c>
      <c r="AA18" s="57">
        <v>63</v>
      </c>
      <c r="AB18" s="57">
        <v>56</v>
      </c>
      <c r="AC18" s="57">
        <v>55</v>
      </c>
      <c r="AD18" s="57">
        <v>51</v>
      </c>
      <c r="AE18" s="112">
        <v>47</v>
      </c>
      <c r="AF18" s="58" t="s">
        <v>89</v>
      </c>
      <c r="AH18" s="105" cm="1">
        <f t="array" ref="AH18">[1]!dbsum(H18:J18)</f>
        <v>69.2</v>
      </c>
      <c r="AI18" s="106" cm="1">
        <f t="array" ref="AI18">[1]!dbsum(K18:M18)</f>
        <v>79.400000000000006</v>
      </c>
      <c r="AJ18" s="106" cm="1">
        <f t="array" ref="AJ18">[1]!dbsum(N18:P18)</f>
        <v>69.099999999999994</v>
      </c>
      <c r="AK18" s="106" cm="1">
        <f t="array" ref="AK18">[1]!dbsum(Q18:S18)</f>
        <v>67.099999999999994</v>
      </c>
      <c r="AL18" s="106" cm="1">
        <f t="array" ref="AL18">[1]!dbsum(T18:V18)</f>
        <v>67.400000000000006</v>
      </c>
      <c r="AM18" s="106" cm="1">
        <f t="array" ref="AM18">[1]!dbsum(W18:Y18)</f>
        <v>67</v>
      </c>
      <c r="AN18" s="106" cm="1">
        <f t="array" ref="AN18">[1]!dbsum(Z18:AB18)</f>
        <v>66.900000000000006</v>
      </c>
      <c r="AO18" s="107" cm="1">
        <f t="array" ref="AO18">[1]!dbsum(AC18:AE18)</f>
        <v>56.9</v>
      </c>
      <c r="AQ18" s="15" t="str">
        <f t="shared" si="2"/>
        <v>1b</v>
      </c>
      <c r="AR18" s="50" t="str">
        <f t="shared" si="3"/>
        <v>1m from open door at gantry level</v>
      </c>
      <c r="AS18" s="88">
        <f t="shared" si="4"/>
        <v>30.8</v>
      </c>
      <c r="AT18" s="57">
        <f t="shared" si="5"/>
        <v>36.799999999999997</v>
      </c>
      <c r="AU18" s="57">
        <f t="shared" si="6"/>
        <v>44.5</v>
      </c>
      <c r="AV18" s="57">
        <f t="shared" si="7"/>
        <v>49.9</v>
      </c>
      <c r="AW18" s="57">
        <f t="shared" si="8"/>
        <v>61.9</v>
      </c>
      <c r="AX18" s="57">
        <f t="shared" si="9"/>
        <v>58.6</v>
      </c>
      <c r="AY18" s="57">
        <f t="shared" si="10"/>
        <v>53.1</v>
      </c>
      <c r="AZ18" s="57">
        <f t="shared" si="11"/>
        <v>55.4</v>
      </c>
      <c r="BA18" s="57">
        <f t="shared" si="12"/>
        <v>58.4</v>
      </c>
      <c r="BB18" s="57">
        <f t="shared" si="13"/>
        <v>59.8</v>
      </c>
      <c r="BC18" s="57">
        <f t="shared" si="14"/>
        <v>58.8</v>
      </c>
      <c r="BD18" s="57">
        <f t="shared" si="15"/>
        <v>58.1</v>
      </c>
      <c r="BE18" s="57">
        <f t="shared" si="16"/>
        <v>59.2</v>
      </c>
      <c r="BF18" s="117">
        <f t="shared" si="17"/>
        <v>63</v>
      </c>
      <c r="BG18" s="57">
        <f t="shared" si="18"/>
        <v>64.599999999999994</v>
      </c>
      <c r="BH18" s="57">
        <f t="shared" si="19"/>
        <v>62</v>
      </c>
      <c r="BI18" s="57">
        <f t="shared" si="20"/>
        <v>62.2</v>
      </c>
      <c r="BJ18" s="57">
        <f t="shared" si="21"/>
        <v>65.3</v>
      </c>
      <c r="BK18" s="57">
        <f t="shared" si="22"/>
        <v>65.2</v>
      </c>
      <c r="BL18" s="57">
        <f t="shared" si="23"/>
        <v>64</v>
      </c>
      <c r="BM18" s="57">
        <f t="shared" si="24"/>
        <v>56.5</v>
      </c>
      <c r="BN18" s="57">
        <f t="shared" si="25"/>
        <v>54.9</v>
      </c>
      <c r="BO18" s="57">
        <f t="shared" si="26"/>
        <v>49.9</v>
      </c>
      <c r="BP18" s="57">
        <f t="shared" si="27"/>
        <v>44.5</v>
      </c>
      <c r="BQ18" s="118">
        <f>[1]!dbsum(AS18:BP18)</f>
        <v>74</v>
      </c>
      <c r="BS18" s="88">
        <v>65</v>
      </c>
      <c r="BT18" s="57">
        <v>69</v>
      </c>
      <c r="BU18" s="57">
        <v>70</v>
      </c>
      <c r="BV18" s="57">
        <v>73</v>
      </c>
      <c r="BW18" s="57">
        <v>79</v>
      </c>
      <c r="BX18" s="57">
        <v>74</v>
      </c>
      <c r="BY18" s="57">
        <v>66</v>
      </c>
      <c r="BZ18" s="57">
        <v>65</v>
      </c>
      <c r="CA18" s="57">
        <v>66</v>
      </c>
      <c r="CB18" s="57">
        <v>65</v>
      </c>
      <c r="CC18" s="57">
        <v>63</v>
      </c>
      <c r="CD18" s="57">
        <v>61</v>
      </c>
      <c r="CE18" s="57">
        <v>61</v>
      </c>
      <c r="CF18" s="57">
        <v>64</v>
      </c>
      <c r="CG18" s="57">
        <v>64</v>
      </c>
      <c r="CH18" s="57">
        <v>62</v>
      </c>
      <c r="CI18" s="57">
        <v>62</v>
      </c>
      <c r="CJ18" s="57">
        <v>65</v>
      </c>
      <c r="CK18" s="57">
        <v>66</v>
      </c>
      <c r="CL18" s="57">
        <v>64</v>
      </c>
      <c r="CM18" s="57">
        <v>57</v>
      </c>
      <c r="CN18" s="57">
        <v>56</v>
      </c>
      <c r="CO18" s="57">
        <v>52</v>
      </c>
      <c r="CP18" s="112">
        <v>48</v>
      </c>
    </row>
    <row r="19" spans="2:94" x14ac:dyDescent="0.35">
      <c r="B19" s="41" t="s">
        <v>402</v>
      </c>
      <c r="D19" s="41" t="s">
        <v>403</v>
      </c>
      <c r="F19" s="50"/>
      <c r="G19" t="s">
        <v>404</v>
      </c>
      <c r="H19" s="88">
        <v>67</v>
      </c>
      <c r="I19" s="57">
        <v>68</v>
      </c>
      <c r="J19" s="57">
        <v>72</v>
      </c>
      <c r="K19" s="57">
        <v>71</v>
      </c>
      <c r="L19" s="57">
        <v>80</v>
      </c>
      <c r="M19" s="57">
        <v>76</v>
      </c>
      <c r="N19" s="57">
        <v>72</v>
      </c>
      <c r="O19" s="57">
        <v>73</v>
      </c>
      <c r="P19" s="57">
        <v>73</v>
      </c>
      <c r="Q19" s="57">
        <v>72</v>
      </c>
      <c r="R19" s="57">
        <v>71</v>
      </c>
      <c r="S19" s="57">
        <v>69</v>
      </c>
      <c r="T19" s="57">
        <v>70</v>
      </c>
      <c r="U19" s="57">
        <v>72</v>
      </c>
      <c r="V19" s="57">
        <v>73</v>
      </c>
      <c r="W19" s="57">
        <v>70</v>
      </c>
      <c r="X19" s="57">
        <v>70</v>
      </c>
      <c r="Y19" s="57">
        <v>74</v>
      </c>
      <c r="Z19" s="57">
        <v>74</v>
      </c>
      <c r="AA19" s="57">
        <v>73</v>
      </c>
      <c r="AB19" s="57">
        <v>66</v>
      </c>
      <c r="AC19" s="57">
        <v>66</v>
      </c>
      <c r="AD19" s="57">
        <v>63</v>
      </c>
      <c r="AE19" s="112">
        <v>60</v>
      </c>
      <c r="AF19" s="58" t="s">
        <v>89</v>
      </c>
      <c r="AH19" s="105" cm="1">
        <f t="array" ref="AH19">[1]!dbsum(H19:J19)</f>
        <v>74.3</v>
      </c>
      <c r="AI19" s="106" cm="1">
        <f t="array" ref="AI19">[1]!dbsum(K19:M19)</f>
        <v>81.8</v>
      </c>
      <c r="AJ19" s="106" cm="1">
        <f t="array" ref="AJ19">[1]!dbsum(N19:P19)</f>
        <v>77.5</v>
      </c>
      <c r="AK19" s="106" cm="1">
        <f t="array" ref="AK19">[1]!dbsum(Q19:S19)</f>
        <v>75.599999999999994</v>
      </c>
      <c r="AL19" s="106" cm="1">
        <f t="array" ref="AL19">[1]!dbsum(T19:V19)</f>
        <v>76.599999999999994</v>
      </c>
      <c r="AM19" s="106" cm="1">
        <f t="array" ref="AM19">[1]!dbsum(W19:Y19)</f>
        <v>76.5</v>
      </c>
      <c r="AN19" s="106" cm="1">
        <f t="array" ref="AN19">[1]!dbsum(Z19:AB19)</f>
        <v>76.900000000000006</v>
      </c>
      <c r="AO19" s="107" cm="1">
        <f t="array" ref="AO19">[1]!dbsum(AC19:AE19)</f>
        <v>68.400000000000006</v>
      </c>
      <c r="AQ19" s="15" t="str">
        <f t="shared" si="2"/>
        <v>1c</v>
      </c>
      <c r="AR19" s="50" t="str">
        <f t="shared" si="3"/>
        <v>Inside first floor area of centrifuge</v>
      </c>
      <c r="AS19" s="88">
        <f t="shared" si="4"/>
        <v>36.799999999999997</v>
      </c>
      <c r="AT19" s="57">
        <f t="shared" si="5"/>
        <v>41.8</v>
      </c>
      <c r="AU19" s="57">
        <f t="shared" si="6"/>
        <v>49.5</v>
      </c>
      <c r="AV19" s="57">
        <f t="shared" si="7"/>
        <v>51.9</v>
      </c>
      <c r="AW19" s="57">
        <f t="shared" si="8"/>
        <v>63.9</v>
      </c>
      <c r="AX19" s="57">
        <f t="shared" si="9"/>
        <v>62.6</v>
      </c>
      <c r="AY19" s="57">
        <f t="shared" si="10"/>
        <v>61.1</v>
      </c>
      <c r="AZ19" s="57">
        <f t="shared" si="11"/>
        <v>64.400000000000006</v>
      </c>
      <c r="BA19" s="57">
        <f t="shared" si="12"/>
        <v>66.400000000000006</v>
      </c>
      <c r="BB19" s="57">
        <f t="shared" si="13"/>
        <v>67.8</v>
      </c>
      <c r="BC19" s="57">
        <f t="shared" si="14"/>
        <v>67.8</v>
      </c>
      <c r="BD19" s="57">
        <f t="shared" si="15"/>
        <v>67.099999999999994</v>
      </c>
      <c r="BE19" s="57">
        <f t="shared" si="16"/>
        <v>69.2</v>
      </c>
      <c r="BF19" s="117">
        <f t="shared" si="17"/>
        <v>72</v>
      </c>
      <c r="BG19" s="57">
        <f t="shared" si="18"/>
        <v>73.599999999999994</v>
      </c>
      <c r="BH19" s="57">
        <f t="shared" si="19"/>
        <v>71</v>
      </c>
      <c r="BI19" s="57">
        <f t="shared" si="20"/>
        <v>71.2</v>
      </c>
      <c r="BJ19" s="57">
        <f t="shared" si="21"/>
        <v>75.3</v>
      </c>
      <c r="BK19" s="57">
        <f t="shared" si="22"/>
        <v>75.2</v>
      </c>
      <c r="BL19" s="57">
        <f t="shared" si="23"/>
        <v>74</v>
      </c>
      <c r="BM19" s="57">
        <f t="shared" si="24"/>
        <v>66.5</v>
      </c>
      <c r="BN19" s="57">
        <f t="shared" si="25"/>
        <v>65.900000000000006</v>
      </c>
      <c r="BO19" s="57">
        <f t="shared" si="26"/>
        <v>61.9</v>
      </c>
      <c r="BP19" s="57">
        <f t="shared" si="27"/>
        <v>57.5</v>
      </c>
      <c r="BQ19" s="118">
        <f>[1]!dbsum(AS19:BP19)</f>
        <v>83.1</v>
      </c>
      <c r="BS19" s="88">
        <v>70</v>
      </c>
      <c r="BT19" s="57">
        <v>77</v>
      </c>
      <c r="BU19" s="57">
        <v>75</v>
      </c>
      <c r="BV19" s="57">
        <v>73</v>
      </c>
      <c r="BW19" s="57">
        <v>85</v>
      </c>
      <c r="BX19" s="57">
        <v>80</v>
      </c>
      <c r="BY19" s="57">
        <v>74</v>
      </c>
      <c r="BZ19" s="57">
        <v>75</v>
      </c>
      <c r="CA19" s="57">
        <v>75</v>
      </c>
      <c r="CB19" s="57">
        <v>74</v>
      </c>
      <c r="CC19" s="57">
        <v>72</v>
      </c>
      <c r="CD19" s="57">
        <v>71</v>
      </c>
      <c r="CE19" s="57">
        <v>71</v>
      </c>
      <c r="CF19" s="57">
        <v>73</v>
      </c>
      <c r="CG19" s="57">
        <v>74</v>
      </c>
      <c r="CH19" s="57">
        <v>71</v>
      </c>
      <c r="CI19" s="57">
        <v>71</v>
      </c>
      <c r="CJ19" s="57">
        <v>75</v>
      </c>
      <c r="CK19" s="57">
        <v>75</v>
      </c>
      <c r="CL19" s="57">
        <v>74</v>
      </c>
      <c r="CM19" s="57">
        <v>67</v>
      </c>
      <c r="CN19" s="57">
        <v>66</v>
      </c>
      <c r="CO19" s="57">
        <v>64</v>
      </c>
      <c r="CP19" s="112">
        <v>60</v>
      </c>
    </row>
    <row r="20" spans="2:94" x14ac:dyDescent="0.35">
      <c r="B20" s="41" t="s">
        <v>405</v>
      </c>
      <c r="D20" s="41">
        <v>2</v>
      </c>
      <c r="E20" s="57">
        <v>2</v>
      </c>
      <c r="F20" s="41">
        <v>6</v>
      </c>
      <c r="G20" t="s">
        <v>406</v>
      </c>
      <c r="H20" s="88">
        <v>59</v>
      </c>
      <c r="I20" s="57">
        <v>55</v>
      </c>
      <c r="J20" s="57">
        <v>56</v>
      </c>
      <c r="K20" s="57">
        <v>57</v>
      </c>
      <c r="L20" s="57">
        <v>60</v>
      </c>
      <c r="M20" s="57">
        <v>55</v>
      </c>
      <c r="N20" s="57">
        <v>52</v>
      </c>
      <c r="O20" s="57">
        <v>52</v>
      </c>
      <c r="P20" s="57">
        <v>47</v>
      </c>
      <c r="Q20" s="57">
        <v>46</v>
      </c>
      <c r="R20" s="57">
        <v>46</v>
      </c>
      <c r="S20" s="57">
        <v>44</v>
      </c>
      <c r="T20" s="57">
        <v>43</v>
      </c>
      <c r="U20" s="57">
        <v>42</v>
      </c>
      <c r="V20" s="57">
        <v>42</v>
      </c>
      <c r="W20" s="57">
        <v>41</v>
      </c>
      <c r="X20" s="57">
        <v>40</v>
      </c>
      <c r="Y20" s="57">
        <v>42</v>
      </c>
      <c r="Z20" s="57">
        <v>42</v>
      </c>
      <c r="AA20" s="57">
        <v>41</v>
      </c>
      <c r="AB20" s="57">
        <v>39</v>
      </c>
      <c r="AC20" s="57">
        <v>32</v>
      </c>
      <c r="AD20" s="57">
        <v>31</v>
      </c>
      <c r="AE20" s="112">
        <v>27</v>
      </c>
      <c r="AF20" s="58" t="s">
        <v>89</v>
      </c>
      <c r="AH20" s="105" cm="1">
        <f t="array" ref="AH20">[1]!dbsum(H20:J20)</f>
        <v>61.8</v>
      </c>
      <c r="AI20" s="106" cm="1">
        <f t="array" ref="AI20">[1]!dbsum(K20:M20)</f>
        <v>62.6</v>
      </c>
      <c r="AJ20" s="106" cm="1">
        <f t="array" ref="AJ20">[1]!dbsum(N20:P20)</f>
        <v>55.6</v>
      </c>
      <c r="AK20" s="106" cm="1">
        <f t="array" ref="AK20">[1]!dbsum(Q20:S20)</f>
        <v>50.2</v>
      </c>
      <c r="AL20" s="106" cm="1">
        <f t="array" ref="AL20">[1]!dbsum(T20:V20)</f>
        <v>47.1</v>
      </c>
      <c r="AM20" s="106" cm="1">
        <f t="array" ref="AM20">[1]!dbsum(W20:Y20)</f>
        <v>45.8</v>
      </c>
      <c r="AN20" s="106" cm="1">
        <f t="array" ref="AN20">[1]!dbsum(Z20:AB20)</f>
        <v>45.6</v>
      </c>
      <c r="AO20" s="107" cm="1">
        <f t="array" ref="AO20">[1]!dbsum(AC20:AE20)</f>
        <v>35.200000000000003</v>
      </c>
      <c r="AQ20" s="15">
        <f t="shared" si="2"/>
        <v>2</v>
      </c>
      <c r="AR20" s="50" t="str">
        <f t="shared" si="3"/>
        <v>5m in front of centrifuge, between units</v>
      </c>
      <c r="AS20" s="88">
        <f t="shared" si="4"/>
        <v>28.8</v>
      </c>
      <c r="AT20" s="57">
        <f t="shared" si="5"/>
        <v>28.8</v>
      </c>
      <c r="AU20" s="57">
        <f t="shared" si="6"/>
        <v>33.5</v>
      </c>
      <c r="AV20" s="57">
        <f t="shared" si="7"/>
        <v>37.9</v>
      </c>
      <c r="AW20" s="57">
        <f t="shared" si="8"/>
        <v>43.9</v>
      </c>
      <c r="AX20" s="57">
        <f t="shared" si="9"/>
        <v>41.6</v>
      </c>
      <c r="AY20" s="57">
        <f t="shared" si="10"/>
        <v>41.1</v>
      </c>
      <c r="AZ20" s="57">
        <f t="shared" si="11"/>
        <v>43.4</v>
      </c>
      <c r="BA20" s="57">
        <f t="shared" si="12"/>
        <v>40.4</v>
      </c>
      <c r="BB20" s="57">
        <f t="shared" si="13"/>
        <v>41.8</v>
      </c>
      <c r="BC20" s="57">
        <f t="shared" si="14"/>
        <v>42.8</v>
      </c>
      <c r="BD20" s="57">
        <f t="shared" si="15"/>
        <v>42.1</v>
      </c>
      <c r="BE20" s="57">
        <f t="shared" si="16"/>
        <v>42.2</v>
      </c>
      <c r="BF20" s="117">
        <f t="shared" si="17"/>
        <v>42</v>
      </c>
      <c r="BG20" s="57">
        <f t="shared" si="18"/>
        <v>42.6</v>
      </c>
      <c r="BH20" s="57">
        <f t="shared" si="19"/>
        <v>42</v>
      </c>
      <c r="BI20" s="57">
        <f t="shared" si="20"/>
        <v>41.2</v>
      </c>
      <c r="BJ20" s="57">
        <f t="shared" si="21"/>
        <v>43.3</v>
      </c>
      <c r="BK20" s="57">
        <f t="shared" si="22"/>
        <v>43.2</v>
      </c>
      <c r="BL20" s="57">
        <f t="shared" si="23"/>
        <v>42</v>
      </c>
      <c r="BM20" s="57">
        <f t="shared" si="24"/>
        <v>39.5</v>
      </c>
      <c r="BN20" s="57">
        <f t="shared" si="25"/>
        <v>31.9</v>
      </c>
      <c r="BO20" s="57">
        <f t="shared" si="26"/>
        <v>29.9</v>
      </c>
      <c r="BP20" s="57">
        <f t="shared" si="27"/>
        <v>24.5</v>
      </c>
      <c r="BQ20" s="118">
        <f>[1]!dbsum(AS20:BP20)</f>
        <v>54.7</v>
      </c>
      <c r="BS20" s="88">
        <v>64</v>
      </c>
      <c r="BT20" s="57">
        <v>61</v>
      </c>
      <c r="BU20" s="57">
        <v>59</v>
      </c>
      <c r="BV20" s="57">
        <v>60</v>
      </c>
      <c r="BW20" s="57">
        <v>62</v>
      </c>
      <c r="BX20" s="57">
        <v>57</v>
      </c>
      <c r="BY20" s="57">
        <v>54</v>
      </c>
      <c r="BZ20" s="57">
        <v>53</v>
      </c>
      <c r="CA20" s="57">
        <v>48</v>
      </c>
      <c r="CB20" s="57">
        <v>47</v>
      </c>
      <c r="CC20" s="57">
        <v>47</v>
      </c>
      <c r="CD20" s="57">
        <v>45</v>
      </c>
      <c r="CE20" s="57">
        <v>44</v>
      </c>
      <c r="CF20" s="57">
        <v>43</v>
      </c>
      <c r="CG20" s="57">
        <v>43</v>
      </c>
      <c r="CH20" s="57">
        <v>41</v>
      </c>
      <c r="CI20" s="57">
        <v>41</v>
      </c>
      <c r="CJ20" s="57">
        <v>43</v>
      </c>
      <c r="CK20" s="57">
        <v>44</v>
      </c>
      <c r="CL20" s="57">
        <v>46</v>
      </c>
      <c r="CM20" s="57">
        <v>43</v>
      </c>
      <c r="CN20" s="57">
        <v>33</v>
      </c>
      <c r="CO20" s="57">
        <v>32</v>
      </c>
      <c r="CP20" s="112">
        <v>31</v>
      </c>
    </row>
    <row r="21" spans="2:94" x14ac:dyDescent="0.35">
      <c r="B21" s="41" t="s">
        <v>407</v>
      </c>
      <c r="D21" s="41">
        <v>3</v>
      </c>
      <c r="E21" s="57">
        <v>3</v>
      </c>
      <c r="F21" s="41"/>
      <c r="G21" t="s">
        <v>408</v>
      </c>
      <c r="H21" s="88">
        <v>58</v>
      </c>
      <c r="I21" s="57">
        <v>57</v>
      </c>
      <c r="J21" s="57">
        <v>57</v>
      </c>
      <c r="K21" s="57">
        <v>58</v>
      </c>
      <c r="L21" s="57">
        <v>58</v>
      </c>
      <c r="M21" s="57">
        <v>54</v>
      </c>
      <c r="N21" s="57">
        <v>51</v>
      </c>
      <c r="O21" s="57">
        <v>50</v>
      </c>
      <c r="P21" s="57">
        <v>48</v>
      </c>
      <c r="Q21" s="57">
        <v>45</v>
      </c>
      <c r="R21" s="57">
        <v>43</v>
      </c>
      <c r="S21" s="57">
        <v>43</v>
      </c>
      <c r="T21" s="57">
        <v>44</v>
      </c>
      <c r="U21" s="57">
        <v>44</v>
      </c>
      <c r="V21" s="57">
        <v>43</v>
      </c>
      <c r="W21" s="57">
        <v>41</v>
      </c>
      <c r="X21" s="57">
        <v>40</v>
      </c>
      <c r="Y21" s="57">
        <v>42</v>
      </c>
      <c r="Z21" s="57">
        <v>41</v>
      </c>
      <c r="AA21" s="57">
        <v>38</v>
      </c>
      <c r="AB21" s="57">
        <v>32</v>
      </c>
      <c r="AC21" s="57">
        <v>30</v>
      </c>
      <c r="AD21" s="57">
        <v>28</v>
      </c>
      <c r="AE21" s="112">
        <v>23</v>
      </c>
      <c r="AF21" s="58" t="s">
        <v>89</v>
      </c>
      <c r="AH21" s="105" cm="1">
        <f t="array" ref="AH21">[1]!dbsum(H21:J21)</f>
        <v>62.1</v>
      </c>
      <c r="AI21" s="106" cm="1">
        <f t="array" ref="AI21">[1]!dbsum(K21:M21)</f>
        <v>61.8</v>
      </c>
      <c r="AJ21" s="106" cm="1">
        <f t="array" ref="AJ21">[1]!dbsum(N21:P21)</f>
        <v>54.6</v>
      </c>
      <c r="AK21" s="106" cm="1">
        <f t="array" ref="AK21">[1]!dbsum(Q21:S21)</f>
        <v>48.5</v>
      </c>
      <c r="AL21" s="106" cm="1">
        <f t="array" ref="AL21">[1]!dbsum(T21:V21)</f>
        <v>48.5</v>
      </c>
      <c r="AM21" s="106" cm="1">
        <f t="array" ref="AM21">[1]!dbsum(W21:Y21)</f>
        <v>45.8</v>
      </c>
      <c r="AN21" s="106" cm="1">
        <f t="array" ref="AN21">[1]!dbsum(Z21:AB21)</f>
        <v>43.1</v>
      </c>
      <c r="AO21" s="107" cm="1">
        <f t="array" ref="AO21">[1]!dbsum(AC21:AE21)</f>
        <v>32.6</v>
      </c>
      <c r="AQ21" s="15">
        <f t="shared" si="2"/>
        <v>3</v>
      </c>
      <c r="AR21" s="50" t="str">
        <f t="shared" si="3"/>
        <v>5m in front of centrifuge, facing NE unit</v>
      </c>
      <c r="AS21" s="88">
        <f t="shared" si="4"/>
        <v>27.8</v>
      </c>
      <c r="AT21" s="57">
        <f t="shared" si="5"/>
        <v>30.8</v>
      </c>
      <c r="AU21" s="57">
        <f t="shared" si="6"/>
        <v>34.5</v>
      </c>
      <c r="AV21" s="57">
        <f t="shared" si="7"/>
        <v>38.9</v>
      </c>
      <c r="AW21" s="57">
        <f t="shared" si="8"/>
        <v>41.9</v>
      </c>
      <c r="AX21" s="57">
        <f t="shared" si="9"/>
        <v>40.6</v>
      </c>
      <c r="AY21" s="57">
        <f t="shared" si="10"/>
        <v>40.1</v>
      </c>
      <c r="AZ21" s="57">
        <f t="shared" si="11"/>
        <v>41.4</v>
      </c>
      <c r="BA21" s="57">
        <f t="shared" si="12"/>
        <v>41.4</v>
      </c>
      <c r="BB21" s="57">
        <f t="shared" si="13"/>
        <v>40.799999999999997</v>
      </c>
      <c r="BC21" s="57">
        <f t="shared" si="14"/>
        <v>39.799999999999997</v>
      </c>
      <c r="BD21" s="57">
        <f t="shared" si="15"/>
        <v>41.1</v>
      </c>
      <c r="BE21" s="57">
        <f t="shared" si="16"/>
        <v>43.2</v>
      </c>
      <c r="BF21" s="117">
        <f t="shared" si="17"/>
        <v>44</v>
      </c>
      <c r="BG21" s="57">
        <f t="shared" si="18"/>
        <v>43.6</v>
      </c>
      <c r="BH21" s="57">
        <f t="shared" si="19"/>
        <v>42</v>
      </c>
      <c r="BI21" s="57">
        <f t="shared" si="20"/>
        <v>41.2</v>
      </c>
      <c r="BJ21" s="57">
        <f t="shared" si="21"/>
        <v>43.3</v>
      </c>
      <c r="BK21" s="57">
        <f t="shared" si="22"/>
        <v>42.2</v>
      </c>
      <c r="BL21" s="57">
        <f t="shared" si="23"/>
        <v>39</v>
      </c>
      <c r="BM21" s="57">
        <f t="shared" si="24"/>
        <v>32.5</v>
      </c>
      <c r="BN21" s="57">
        <f t="shared" si="25"/>
        <v>29.9</v>
      </c>
      <c r="BO21" s="57">
        <f t="shared" si="26"/>
        <v>26.9</v>
      </c>
      <c r="BP21" s="57">
        <f t="shared" si="27"/>
        <v>20.5</v>
      </c>
      <c r="BQ21" s="118">
        <f>[1]!dbsum(AS21:BP21)</f>
        <v>54.1</v>
      </c>
      <c r="BS21" s="88">
        <v>63</v>
      </c>
      <c r="BT21" s="57">
        <v>61</v>
      </c>
      <c r="BU21" s="57">
        <v>60</v>
      </c>
      <c r="BV21" s="57">
        <v>61</v>
      </c>
      <c r="BW21" s="57">
        <v>60</v>
      </c>
      <c r="BX21" s="57">
        <v>56</v>
      </c>
      <c r="BY21" s="57">
        <v>53</v>
      </c>
      <c r="BZ21" s="57">
        <v>51</v>
      </c>
      <c r="CA21" s="57">
        <v>50</v>
      </c>
      <c r="CB21" s="57">
        <v>46</v>
      </c>
      <c r="CC21" s="57">
        <v>44</v>
      </c>
      <c r="CD21" s="57">
        <v>44</v>
      </c>
      <c r="CE21" s="57">
        <v>45</v>
      </c>
      <c r="CF21" s="57">
        <v>45</v>
      </c>
      <c r="CG21" s="57">
        <v>43</v>
      </c>
      <c r="CH21" s="57">
        <v>41</v>
      </c>
      <c r="CI21" s="57">
        <v>41</v>
      </c>
      <c r="CJ21" s="57">
        <v>43</v>
      </c>
      <c r="CK21" s="57">
        <v>42</v>
      </c>
      <c r="CL21" s="57">
        <v>47</v>
      </c>
      <c r="CM21" s="57">
        <v>40</v>
      </c>
      <c r="CN21" s="57">
        <v>31</v>
      </c>
      <c r="CO21" s="57">
        <v>30</v>
      </c>
      <c r="CP21" s="112">
        <v>28</v>
      </c>
    </row>
    <row r="22" spans="2:94" x14ac:dyDescent="0.35">
      <c r="B22" s="41" t="s">
        <v>409</v>
      </c>
      <c r="D22" s="41">
        <v>4</v>
      </c>
      <c r="E22" s="57">
        <v>4</v>
      </c>
      <c r="F22" s="41"/>
      <c r="G22" t="s">
        <v>410</v>
      </c>
      <c r="H22" s="88">
        <v>61</v>
      </c>
      <c r="I22" s="57">
        <v>57</v>
      </c>
      <c r="J22" s="57">
        <v>55</v>
      </c>
      <c r="K22" s="57">
        <v>56</v>
      </c>
      <c r="L22" s="57">
        <v>54</v>
      </c>
      <c r="M22" s="57">
        <v>51</v>
      </c>
      <c r="N22" s="57">
        <v>52</v>
      </c>
      <c r="O22" s="57">
        <v>48</v>
      </c>
      <c r="P22" s="57">
        <v>46</v>
      </c>
      <c r="Q22" s="57">
        <v>47</v>
      </c>
      <c r="R22" s="57">
        <v>48</v>
      </c>
      <c r="S22" s="57">
        <v>45</v>
      </c>
      <c r="T22" s="57">
        <v>46</v>
      </c>
      <c r="U22" s="57">
        <v>45</v>
      </c>
      <c r="V22" s="57">
        <v>45</v>
      </c>
      <c r="W22" s="57">
        <v>43</v>
      </c>
      <c r="X22" s="57">
        <v>41</v>
      </c>
      <c r="Y22" s="57">
        <v>39</v>
      </c>
      <c r="Z22" s="57">
        <v>38</v>
      </c>
      <c r="AA22" s="57">
        <v>36</v>
      </c>
      <c r="AB22" s="57">
        <v>33</v>
      </c>
      <c r="AC22" s="57">
        <v>31</v>
      </c>
      <c r="AD22" s="57">
        <v>29</v>
      </c>
      <c r="AE22" s="112">
        <v>23</v>
      </c>
      <c r="AF22" s="58" t="s">
        <v>89</v>
      </c>
      <c r="AH22" s="105" cm="1">
        <f t="array" ref="AH22">[1]!dbsum(H22:J22)</f>
        <v>63.2</v>
      </c>
      <c r="AI22" s="106" cm="1">
        <f t="array" ref="AI22">[1]!dbsum(K22:M22)</f>
        <v>58.9</v>
      </c>
      <c r="AJ22" s="106" cm="1">
        <f t="array" ref="AJ22">[1]!dbsum(N22:P22)</f>
        <v>54.2</v>
      </c>
      <c r="AK22" s="106" cm="1">
        <f t="array" ref="AK22">[1]!dbsum(Q22:S22)</f>
        <v>51.6</v>
      </c>
      <c r="AL22" s="106" cm="1">
        <f t="array" ref="AL22">[1]!dbsum(T22:V22)</f>
        <v>50.1</v>
      </c>
      <c r="AM22" s="106" cm="1">
        <f t="array" ref="AM22">[1]!dbsum(W22:Y22)</f>
        <v>46.1</v>
      </c>
      <c r="AN22" s="106" cm="1">
        <f t="array" ref="AN22">[1]!dbsum(Z22:AB22)</f>
        <v>40.9</v>
      </c>
      <c r="AO22" s="107" cm="1">
        <f t="array" ref="AO22">[1]!dbsum(AC22:AE22)</f>
        <v>33.5</v>
      </c>
      <c r="AQ22" s="15">
        <f t="shared" si="2"/>
        <v>4</v>
      </c>
      <c r="AR22" s="50" t="str">
        <f t="shared" si="3"/>
        <v>On path NW of tank, facing loose pipe hanging</v>
      </c>
      <c r="AS22" s="88">
        <f t="shared" si="4"/>
        <v>30.8</v>
      </c>
      <c r="AT22" s="57">
        <f t="shared" si="5"/>
        <v>30.8</v>
      </c>
      <c r="AU22" s="57">
        <f t="shared" si="6"/>
        <v>32.5</v>
      </c>
      <c r="AV22" s="57">
        <f t="shared" si="7"/>
        <v>36.9</v>
      </c>
      <c r="AW22" s="57">
        <f t="shared" si="8"/>
        <v>37.9</v>
      </c>
      <c r="AX22" s="57">
        <f t="shared" si="9"/>
        <v>37.6</v>
      </c>
      <c r="AY22" s="57">
        <f t="shared" si="10"/>
        <v>41.1</v>
      </c>
      <c r="AZ22" s="57">
        <f t="shared" si="11"/>
        <v>39.4</v>
      </c>
      <c r="BA22" s="57">
        <f t="shared" si="12"/>
        <v>39.4</v>
      </c>
      <c r="BB22" s="57">
        <f t="shared" si="13"/>
        <v>42.8</v>
      </c>
      <c r="BC22" s="57">
        <f t="shared" si="14"/>
        <v>44.8</v>
      </c>
      <c r="BD22" s="57">
        <f t="shared" si="15"/>
        <v>43.1</v>
      </c>
      <c r="BE22" s="57">
        <f t="shared" si="16"/>
        <v>45.2</v>
      </c>
      <c r="BF22" s="117">
        <f t="shared" si="17"/>
        <v>45</v>
      </c>
      <c r="BG22" s="57">
        <f t="shared" si="18"/>
        <v>45.6</v>
      </c>
      <c r="BH22" s="57">
        <f t="shared" si="19"/>
        <v>44</v>
      </c>
      <c r="BI22" s="57">
        <f t="shared" si="20"/>
        <v>42.2</v>
      </c>
      <c r="BJ22" s="57">
        <f t="shared" si="21"/>
        <v>40.299999999999997</v>
      </c>
      <c r="BK22" s="57">
        <f t="shared" si="22"/>
        <v>39.200000000000003</v>
      </c>
      <c r="BL22" s="57">
        <f t="shared" si="23"/>
        <v>37</v>
      </c>
      <c r="BM22" s="57">
        <f t="shared" si="24"/>
        <v>33.5</v>
      </c>
      <c r="BN22" s="57">
        <f t="shared" si="25"/>
        <v>30.9</v>
      </c>
      <c r="BO22" s="57">
        <f t="shared" si="26"/>
        <v>27.9</v>
      </c>
      <c r="BP22" s="57">
        <f t="shared" si="27"/>
        <v>20.5</v>
      </c>
      <c r="BQ22" s="118">
        <f>[1]!dbsum(AS22:BP22)</f>
        <v>54.7</v>
      </c>
      <c r="BS22" s="88">
        <v>64</v>
      </c>
      <c r="BT22" s="57">
        <v>64</v>
      </c>
      <c r="BU22" s="57">
        <v>56</v>
      </c>
      <c r="BV22" s="57">
        <v>58</v>
      </c>
      <c r="BW22" s="57">
        <v>58</v>
      </c>
      <c r="BX22" s="57">
        <v>52</v>
      </c>
      <c r="BY22" s="57">
        <v>54</v>
      </c>
      <c r="BZ22" s="57">
        <v>49</v>
      </c>
      <c r="CA22" s="57">
        <v>48</v>
      </c>
      <c r="CB22" s="57">
        <v>49</v>
      </c>
      <c r="CC22" s="57">
        <v>49</v>
      </c>
      <c r="CD22" s="57">
        <v>47</v>
      </c>
      <c r="CE22" s="57">
        <v>47</v>
      </c>
      <c r="CF22" s="57">
        <v>46</v>
      </c>
      <c r="CG22" s="57">
        <v>46</v>
      </c>
      <c r="CH22" s="57">
        <v>44</v>
      </c>
      <c r="CI22" s="57">
        <v>42</v>
      </c>
      <c r="CJ22" s="57">
        <v>39</v>
      </c>
      <c r="CK22" s="57">
        <v>38</v>
      </c>
      <c r="CL22" s="57">
        <v>37</v>
      </c>
      <c r="CM22" s="57">
        <v>35</v>
      </c>
      <c r="CN22" s="57">
        <v>32</v>
      </c>
      <c r="CO22" s="57">
        <v>29</v>
      </c>
      <c r="CP22" s="112">
        <v>24</v>
      </c>
    </row>
    <row r="23" spans="2:94" x14ac:dyDescent="0.35">
      <c r="B23" s="41" t="s">
        <v>411</v>
      </c>
      <c r="D23" s="41">
        <v>5</v>
      </c>
      <c r="E23" s="57">
        <v>5</v>
      </c>
      <c r="F23" s="41">
        <v>1</v>
      </c>
      <c r="G23" t="s">
        <v>330</v>
      </c>
      <c r="H23" s="88">
        <v>64</v>
      </c>
      <c r="I23" s="57">
        <v>65</v>
      </c>
      <c r="J23" s="57">
        <v>60</v>
      </c>
      <c r="K23" s="57">
        <v>61</v>
      </c>
      <c r="L23" s="57">
        <v>60</v>
      </c>
      <c r="M23" s="57">
        <v>61</v>
      </c>
      <c r="N23" s="57">
        <v>61</v>
      </c>
      <c r="O23" s="57">
        <v>59</v>
      </c>
      <c r="P23" s="57">
        <v>61</v>
      </c>
      <c r="Q23" s="57">
        <v>63</v>
      </c>
      <c r="R23" s="57">
        <v>62</v>
      </c>
      <c r="S23" s="57">
        <v>59</v>
      </c>
      <c r="T23" s="57">
        <v>61</v>
      </c>
      <c r="U23" s="57">
        <v>62</v>
      </c>
      <c r="V23" s="57">
        <v>60</v>
      </c>
      <c r="W23" s="57">
        <v>59</v>
      </c>
      <c r="X23" s="57">
        <v>57</v>
      </c>
      <c r="Y23" s="57">
        <v>54</v>
      </c>
      <c r="Z23" s="57">
        <v>53</v>
      </c>
      <c r="AA23" s="57">
        <v>53</v>
      </c>
      <c r="AB23" s="57">
        <v>51</v>
      </c>
      <c r="AC23" s="57">
        <v>47</v>
      </c>
      <c r="AD23" s="57">
        <v>48</v>
      </c>
      <c r="AE23" s="112">
        <v>42</v>
      </c>
      <c r="AF23" s="58" t="s">
        <v>89</v>
      </c>
      <c r="AH23" s="105" cm="1">
        <f t="array" ref="AH23">[1]!dbsum(H23:J23)</f>
        <v>68.2</v>
      </c>
      <c r="AI23" s="106" cm="1">
        <f t="array" ref="AI23">[1]!dbsum(K23:M23)</f>
        <v>65.5</v>
      </c>
      <c r="AJ23" s="106" cm="1">
        <f t="array" ref="AJ23">[1]!dbsum(N23:P23)</f>
        <v>65.2</v>
      </c>
      <c r="AK23" s="106" cm="1">
        <f t="array" ref="AK23">[1]!dbsum(Q23:S23)</f>
        <v>66.400000000000006</v>
      </c>
      <c r="AL23" s="106" cm="1">
        <f t="array" ref="AL23">[1]!dbsum(T23:V23)</f>
        <v>65.8</v>
      </c>
      <c r="AM23" s="106" cm="1">
        <f t="array" ref="AM23">[1]!dbsum(W23:Y23)</f>
        <v>61.9</v>
      </c>
      <c r="AN23" s="106" cm="1">
        <f t="array" ref="AN23">[1]!dbsum(Z23:AB23)</f>
        <v>57.2</v>
      </c>
      <c r="AO23" s="107" cm="1">
        <f t="array" ref="AO23">[1]!dbsum(AC23:AE23)</f>
        <v>51.1</v>
      </c>
      <c r="AQ23" s="15">
        <f t="shared" si="2"/>
        <v>5</v>
      </c>
      <c r="AR23" s="50" t="str">
        <f t="shared" si="3"/>
        <v>On gantry between BT1 and Divert</v>
      </c>
      <c r="AS23" s="88">
        <f t="shared" si="4"/>
        <v>33.799999999999997</v>
      </c>
      <c r="AT23" s="57">
        <f t="shared" si="5"/>
        <v>38.799999999999997</v>
      </c>
      <c r="AU23" s="57">
        <f t="shared" si="6"/>
        <v>37.5</v>
      </c>
      <c r="AV23" s="57">
        <f t="shared" si="7"/>
        <v>41.9</v>
      </c>
      <c r="AW23" s="57">
        <f t="shared" si="8"/>
        <v>43.9</v>
      </c>
      <c r="AX23" s="57">
        <f t="shared" si="9"/>
        <v>47.6</v>
      </c>
      <c r="AY23" s="57">
        <f t="shared" si="10"/>
        <v>50.1</v>
      </c>
      <c r="AZ23" s="57">
        <f t="shared" si="11"/>
        <v>50.4</v>
      </c>
      <c r="BA23" s="57">
        <f t="shared" si="12"/>
        <v>54.4</v>
      </c>
      <c r="BB23" s="57">
        <f t="shared" si="13"/>
        <v>58.8</v>
      </c>
      <c r="BC23" s="57">
        <f t="shared" si="14"/>
        <v>58.8</v>
      </c>
      <c r="BD23" s="57">
        <f t="shared" si="15"/>
        <v>57.1</v>
      </c>
      <c r="BE23" s="57">
        <f t="shared" si="16"/>
        <v>60.2</v>
      </c>
      <c r="BF23" s="117">
        <f t="shared" si="17"/>
        <v>62</v>
      </c>
      <c r="BG23" s="57">
        <f t="shared" si="18"/>
        <v>60.6</v>
      </c>
      <c r="BH23" s="57">
        <f t="shared" si="19"/>
        <v>60</v>
      </c>
      <c r="BI23" s="57">
        <f t="shared" si="20"/>
        <v>58.2</v>
      </c>
      <c r="BJ23" s="57">
        <f t="shared" si="21"/>
        <v>55.3</v>
      </c>
      <c r="BK23" s="57">
        <f t="shared" si="22"/>
        <v>54.2</v>
      </c>
      <c r="BL23" s="57">
        <f t="shared" si="23"/>
        <v>54</v>
      </c>
      <c r="BM23" s="57">
        <f t="shared" si="24"/>
        <v>51.5</v>
      </c>
      <c r="BN23" s="57">
        <f t="shared" si="25"/>
        <v>46.9</v>
      </c>
      <c r="BO23" s="57">
        <f t="shared" si="26"/>
        <v>46.9</v>
      </c>
      <c r="BP23" s="57">
        <f t="shared" si="27"/>
        <v>39.5</v>
      </c>
      <c r="BQ23" s="118">
        <f>[1]!dbsum(AS23:BP23)</f>
        <v>69.599999999999994</v>
      </c>
      <c r="BS23" s="88">
        <v>67</v>
      </c>
      <c r="BT23" s="57">
        <v>67</v>
      </c>
      <c r="BU23" s="57">
        <v>67</v>
      </c>
      <c r="BV23" s="57">
        <v>64</v>
      </c>
      <c r="BW23" s="57">
        <v>63</v>
      </c>
      <c r="BX23" s="57">
        <v>64</v>
      </c>
      <c r="BY23" s="57">
        <v>63</v>
      </c>
      <c r="BZ23" s="57">
        <v>60</v>
      </c>
      <c r="CA23" s="57">
        <v>63</v>
      </c>
      <c r="CB23" s="57">
        <v>64</v>
      </c>
      <c r="CC23" s="57">
        <v>63</v>
      </c>
      <c r="CD23" s="57">
        <v>60</v>
      </c>
      <c r="CE23" s="57">
        <v>62</v>
      </c>
      <c r="CF23" s="57">
        <v>63</v>
      </c>
      <c r="CG23" s="57">
        <v>61</v>
      </c>
      <c r="CH23" s="57">
        <v>60</v>
      </c>
      <c r="CI23" s="57">
        <v>58</v>
      </c>
      <c r="CJ23" s="57">
        <v>55</v>
      </c>
      <c r="CK23" s="57">
        <v>54</v>
      </c>
      <c r="CL23" s="57">
        <v>54</v>
      </c>
      <c r="CM23" s="57">
        <v>52</v>
      </c>
      <c r="CN23" s="57">
        <v>48</v>
      </c>
      <c r="CO23" s="57">
        <v>49</v>
      </c>
      <c r="CP23" s="112">
        <v>42</v>
      </c>
    </row>
    <row r="24" spans="2:94" x14ac:dyDescent="0.35">
      <c r="B24" s="41" t="s">
        <v>412</v>
      </c>
      <c r="D24" s="41" t="s">
        <v>413</v>
      </c>
      <c r="F24" s="50"/>
      <c r="G24" t="s">
        <v>414</v>
      </c>
      <c r="H24" s="88">
        <v>63</v>
      </c>
      <c r="I24" s="57">
        <v>60</v>
      </c>
      <c r="J24" s="57">
        <v>62</v>
      </c>
      <c r="K24" s="57">
        <v>61</v>
      </c>
      <c r="L24" s="57">
        <v>61</v>
      </c>
      <c r="M24" s="57">
        <v>62</v>
      </c>
      <c r="N24" s="57">
        <v>62</v>
      </c>
      <c r="O24" s="57">
        <v>61</v>
      </c>
      <c r="P24" s="57">
        <v>62</v>
      </c>
      <c r="Q24" s="57">
        <v>62</v>
      </c>
      <c r="R24" s="57">
        <v>60</v>
      </c>
      <c r="S24" s="57">
        <v>57</v>
      </c>
      <c r="T24" s="57">
        <v>55</v>
      </c>
      <c r="U24" s="57">
        <v>54</v>
      </c>
      <c r="V24" s="57">
        <v>53</v>
      </c>
      <c r="W24" s="57">
        <v>54</v>
      </c>
      <c r="X24" s="57">
        <v>54</v>
      </c>
      <c r="Y24" s="57">
        <v>48</v>
      </c>
      <c r="Z24" s="57">
        <v>47</v>
      </c>
      <c r="AA24" s="57">
        <v>44</v>
      </c>
      <c r="AB24" s="57">
        <v>42</v>
      </c>
      <c r="AC24" s="57">
        <v>39</v>
      </c>
      <c r="AD24" s="57">
        <v>36</v>
      </c>
      <c r="AE24" s="112">
        <v>31</v>
      </c>
      <c r="AF24" s="58" t="s">
        <v>89</v>
      </c>
      <c r="AH24" s="105" cm="1">
        <f t="array" ref="AH24">[1]!dbsum(H24:J24)</f>
        <v>66.599999999999994</v>
      </c>
      <c r="AI24" s="106" cm="1">
        <f t="array" ref="AI24">[1]!dbsum(K24:M24)</f>
        <v>66.099999999999994</v>
      </c>
      <c r="AJ24" s="106" cm="1">
        <f t="array" ref="AJ24">[1]!dbsum(N24:P24)</f>
        <v>66.5</v>
      </c>
      <c r="AK24" s="106" cm="1">
        <f t="array" ref="AK24">[1]!dbsum(Q24:S24)</f>
        <v>64.900000000000006</v>
      </c>
      <c r="AL24" s="106" cm="1">
        <f t="array" ref="AL24">[1]!dbsum(T24:V24)</f>
        <v>58.8</v>
      </c>
      <c r="AM24" s="106" cm="1">
        <f t="array" ref="AM24">[1]!dbsum(W24:Y24)</f>
        <v>57.5</v>
      </c>
      <c r="AN24" s="106" cm="1">
        <f t="array" ref="AN24">[1]!dbsum(Z24:AB24)</f>
        <v>49.6</v>
      </c>
      <c r="AO24" s="107" cm="1">
        <f t="array" ref="AO24">[1]!dbsum(AC24:AE24)</f>
        <v>41.2</v>
      </c>
      <c r="AQ24" s="15" t="str">
        <f t="shared" si="2"/>
        <v>5a</v>
      </c>
      <c r="AR24" s="50" t="str">
        <f t="shared" si="3"/>
        <v>1m above covering of BT1</v>
      </c>
      <c r="AS24" s="88">
        <f t="shared" si="4"/>
        <v>32.799999999999997</v>
      </c>
      <c r="AT24" s="57">
        <f t="shared" si="5"/>
        <v>33.799999999999997</v>
      </c>
      <c r="AU24" s="57">
        <f t="shared" si="6"/>
        <v>39.5</v>
      </c>
      <c r="AV24" s="57">
        <f t="shared" si="7"/>
        <v>41.9</v>
      </c>
      <c r="AW24" s="57">
        <f t="shared" si="8"/>
        <v>44.9</v>
      </c>
      <c r="AX24" s="57">
        <f t="shared" si="9"/>
        <v>48.6</v>
      </c>
      <c r="AY24" s="57">
        <f t="shared" si="10"/>
        <v>51.1</v>
      </c>
      <c r="AZ24" s="57">
        <f t="shared" si="11"/>
        <v>52.4</v>
      </c>
      <c r="BA24" s="57">
        <f t="shared" si="12"/>
        <v>55.4</v>
      </c>
      <c r="BB24" s="57">
        <f t="shared" si="13"/>
        <v>57.8</v>
      </c>
      <c r="BC24" s="57">
        <f t="shared" si="14"/>
        <v>56.8</v>
      </c>
      <c r="BD24" s="57">
        <f t="shared" si="15"/>
        <v>55.1</v>
      </c>
      <c r="BE24" s="57">
        <f t="shared" si="16"/>
        <v>54.2</v>
      </c>
      <c r="BF24" s="117">
        <f t="shared" si="17"/>
        <v>54</v>
      </c>
      <c r="BG24" s="57">
        <f t="shared" si="18"/>
        <v>53.6</v>
      </c>
      <c r="BH24" s="57">
        <f t="shared" si="19"/>
        <v>55</v>
      </c>
      <c r="BI24" s="57">
        <f t="shared" si="20"/>
        <v>55.2</v>
      </c>
      <c r="BJ24" s="57">
        <f t="shared" si="21"/>
        <v>49.3</v>
      </c>
      <c r="BK24" s="57">
        <f t="shared" si="22"/>
        <v>48.2</v>
      </c>
      <c r="BL24" s="57">
        <f t="shared" si="23"/>
        <v>45</v>
      </c>
      <c r="BM24" s="57">
        <f t="shared" si="24"/>
        <v>42.5</v>
      </c>
      <c r="BN24" s="57">
        <f t="shared" si="25"/>
        <v>38.9</v>
      </c>
      <c r="BO24" s="57">
        <f t="shared" si="26"/>
        <v>34.9</v>
      </c>
      <c r="BP24" s="57">
        <f t="shared" si="27"/>
        <v>28.5</v>
      </c>
      <c r="BQ24" s="118">
        <f>[1]!dbsum(AS24:BP24)</f>
        <v>65.8</v>
      </c>
      <c r="BS24" s="88">
        <v>68</v>
      </c>
      <c r="BT24" s="57">
        <v>65</v>
      </c>
      <c r="BU24" s="57">
        <v>66</v>
      </c>
      <c r="BV24" s="57">
        <v>63</v>
      </c>
      <c r="BW24" s="57">
        <v>63</v>
      </c>
      <c r="BX24" s="57">
        <v>64</v>
      </c>
      <c r="BY24" s="57">
        <v>64</v>
      </c>
      <c r="BZ24" s="57">
        <v>62</v>
      </c>
      <c r="CA24" s="57">
        <v>64</v>
      </c>
      <c r="CB24" s="57">
        <v>63</v>
      </c>
      <c r="CC24" s="57">
        <v>61</v>
      </c>
      <c r="CD24" s="57">
        <v>58</v>
      </c>
      <c r="CE24" s="57">
        <v>56</v>
      </c>
      <c r="CF24" s="57">
        <v>55</v>
      </c>
      <c r="CG24" s="57">
        <v>54</v>
      </c>
      <c r="CH24" s="57">
        <v>55</v>
      </c>
      <c r="CI24" s="57">
        <v>55</v>
      </c>
      <c r="CJ24" s="57">
        <v>49</v>
      </c>
      <c r="CK24" s="57">
        <v>47</v>
      </c>
      <c r="CL24" s="57">
        <v>45</v>
      </c>
      <c r="CM24" s="57">
        <v>43</v>
      </c>
      <c r="CN24" s="57">
        <v>39</v>
      </c>
      <c r="CO24" s="57">
        <v>36</v>
      </c>
      <c r="CP24" s="112">
        <v>32</v>
      </c>
    </row>
    <row r="25" spans="2:94" x14ac:dyDescent="0.35">
      <c r="B25" s="41" t="s">
        <v>415</v>
      </c>
      <c r="D25" s="41" t="s">
        <v>416</v>
      </c>
      <c r="F25" s="50"/>
      <c r="G25" t="s">
        <v>417</v>
      </c>
      <c r="H25" s="88">
        <v>63</v>
      </c>
      <c r="I25" s="57">
        <v>56</v>
      </c>
      <c r="J25" s="57">
        <v>58</v>
      </c>
      <c r="K25" s="57">
        <v>59</v>
      </c>
      <c r="L25" s="57">
        <v>57</v>
      </c>
      <c r="M25" s="57">
        <v>56</v>
      </c>
      <c r="N25" s="57">
        <v>57</v>
      </c>
      <c r="O25" s="57">
        <v>56</v>
      </c>
      <c r="P25" s="57">
        <v>57</v>
      </c>
      <c r="Q25" s="57">
        <v>56</v>
      </c>
      <c r="R25" s="57">
        <v>55</v>
      </c>
      <c r="S25" s="57">
        <v>52</v>
      </c>
      <c r="T25" s="57">
        <v>52</v>
      </c>
      <c r="U25" s="57">
        <v>51</v>
      </c>
      <c r="V25" s="57">
        <v>52</v>
      </c>
      <c r="W25" s="57">
        <v>52</v>
      </c>
      <c r="X25" s="57">
        <v>47</v>
      </c>
      <c r="Y25" s="57">
        <v>45</v>
      </c>
      <c r="Z25" s="57">
        <v>44</v>
      </c>
      <c r="AA25" s="57">
        <v>42</v>
      </c>
      <c r="AB25" s="57">
        <v>38</v>
      </c>
      <c r="AC25" s="57">
        <v>35</v>
      </c>
      <c r="AD25" s="57">
        <v>32</v>
      </c>
      <c r="AE25" s="112">
        <v>26</v>
      </c>
      <c r="AF25" s="58" t="s">
        <v>89</v>
      </c>
      <c r="AH25" s="105" cm="1">
        <f t="array" ref="AH25">[1]!dbsum(H25:J25)</f>
        <v>64.8</v>
      </c>
      <c r="AI25" s="106" cm="1">
        <f t="array" ref="AI25">[1]!dbsum(K25:M25)</f>
        <v>62.3</v>
      </c>
      <c r="AJ25" s="106" cm="1">
        <f t="array" ref="AJ25">[1]!dbsum(N25:P25)</f>
        <v>61.5</v>
      </c>
      <c r="AK25" s="106" cm="1">
        <f t="array" ref="AK25">[1]!dbsum(Q25:S25)</f>
        <v>59.4</v>
      </c>
      <c r="AL25" s="106" cm="1">
        <f t="array" ref="AL25">[1]!dbsum(T25:V25)</f>
        <v>56.5</v>
      </c>
      <c r="AM25" s="106" cm="1">
        <f t="array" ref="AM25">[1]!dbsum(W25:Y25)</f>
        <v>53.8</v>
      </c>
      <c r="AN25" s="106" cm="1">
        <f t="array" ref="AN25">[1]!dbsum(Z25:AB25)</f>
        <v>46.7</v>
      </c>
      <c r="AO25" s="107" cm="1">
        <f t="array" ref="AO25">[1]!dbsum(AC25:AE25)</f>
        <v>37.1</v>
      </c>
      <c r="AQ25" s="15" t="str">
        <f t="shared" si="2"/>
        <v>5b</v>
      </c>
      <c r="AR25" s="50" t="str">
        <f t="shared" si="3"/>
        <v>1m above covering of Divert</v>
      </c>
      <c r="AS25" s="88">
        <f t="shared" si="4"/>
        <v>32.799999999999997</v>
      </c>
      <c r="AT25" s="57">
        <f t="shared" si="5"/>
        <v>29.8</v>
      </c>
      <c r="AU25" s="57">
        <f t="shared" si="6"/>
        <v>35.5</v>
      </c>
      <c r="AV25" s="57">
        <f t="shared" si="7"/>
        <v>39.9</v>
      </c>
      <c r="AW25" s="57">
        <f t="shared" si="8"/>
        <v>40.9</v>
      </c>
      <c r="AX25" s="57">
        <f t="shared" si="9"/>
        <v>42.6</v>
      </c>
      <c r="AY25" s="57">
        <f t="shared" si="10"/>
        <v>46.1</v>
      </c>
      <c r="AZ25" s="57">
        <f t="shared" si="11"/>
        <v>47.4</v>
      </c>
      <c r="BA25" s="57">
        <f t="shared" si="12"/>
        <v>50.4</v>
      </c>
      <c r="BB25" s="57">
        <f t="shared" si="13"/>
        <v>51.8</v>
      </c>
      <c r="BC25" s="57">
        <f t="shared" si="14"/>
        <v>51.8</v>
      </c>
      <c r="BD25" s="57">
        <f t="shared" si="15"/>
        <v>50.1</v>
      </c>
      <c r="BE25" s="57">
        <f t="shared" si="16"/>
        <v>51.2</v>
      </c>
      <c r="BF25" s="117">
        <f t="shared" si="17"/>
        <v>51</v>
      </c>
      <c r="BG25" s="57">
        <f t="shared" si="18"/>
        <v>52.6</v>
      </c>
      <c r="BH25" s="57">
        <f t="shared" si="19"/>
        <v>53</v>
      </c>
      <c r="BI25" s="57">
        <f t="shared" si="20"/>
        <v>48.2</v>
      </c>
      <c r="BJ25" s="57">
        <f t="shared" si="21"/>
        <v>46.3</v>
      </c>
      <c r="BK25" s="57">
        <f t="shared" si="22"/>
        <v>45.2</v>
      </c>
      <c r="BL25" s="57">
        <f t="shared" si="23"/>
        <v>43</v>
      </c>
      <c r="BM25" s="57">
        <f t="shared" si="24"/>
        <v>38.5</v>
      </c>
      <c r="BN25" s="57">
        <f t="shared" si="25"/>
        <v>34.9</v>
      </c>
      <c r="BO25" s="57">
        <f t="shared" si="26"/>
        <v>30.9</v>
      </c>
      <c r="BP25" s="57">
        <f t="shared" si="27"/>
        <v>23.5</v>
      </c>
      <c r="BQ25" s="118">
        <f>[1]!dbsum(AS25:BP25)</f>
        <v>61.7</v>
      </c>
      <c r="BS25" s="88">
        <v>66</v>
      </c>
      <c r="BT25" s="57">
        <v>60</v>
      </c>
      <c r="BU25" s="57">
        <v>61</v>
      </c>
      <c r="BV25" s="57">
        <v>61</v>
      </c>
      <c r="BW25" s="57">
        <v>59</v>
      </c>
      <c r="BX25" s="57">
        <v>58</v>
      </c>
      <c r="BY25" s="57">
        <v>59</v>
      </c>
      <c r="BZ25" s="57">
        <v>57</v>
      </c>
      <c r="CA25" s="57">
        <v>58</v>
      </c>
      <c r="CB25" s="57">
        <v>57</v>
      </c>
      <c r="CC25" s="57">
        <v>56</v>
      </c>
      <c r="CD25" s="57">
        <v>54</v>
      </c>
      <c r="CE25" s="57">
        <v>53</v>
      </c>
      <c r="CF25" s="57">
        <v>52</v>
      </c>
      <c r="CG25" s="57">
        <v>53</v>
      </c>
      <c r="CH25" s="57">
        <v>53</v>
      </c>
      <c r="CI25" s="57">
        <v>48</v>
      </c>
      <c r="CJ25" s="57">
        <v>46</v>
      </c>
      <c r="CK25" s="57">
        <v>44</v>
      </c>
      <c r="CL25" s="57">
        <v>43</v>
      </c>
      <c r="CM25" s="57">
        <v>39</v>
      </c>
      <c r="CN25" s="57">
        <v>36</v>
      </c>
      <c r="CO25" s="57">
        <v>33</v>
      </c>
      <c r="CP25" s="112">
        <v>26</v>
      </c>
    </row>
    <row r="26" spans="2:94" x14ac:dyDescent="0.35">
      <c r="B26" s="41" t="s">
        <v>418</v>
      </c>
      <c r="D26" s="41">
        <v>6</v>
      </c>
      <c r="E26" s="57">
        <v>6</v>
      </c>
      <c r="F26" s="41">
        <v>2</v>
      </c>
      <c r="G26" t="s">
        <v>332</v>
      </c>
      <c r="H26" s="88">
        <v>65</v>
      </c>
      <c r="I26" s="57">
        <v>65</v>
      </c>
      <c r="J26" s="57">
        <v>62</v>
      </c>
      <c r="K26" s="57">
        <v>62</v>
      </c>
      <c r="L26" s="57">
        <v>61</v>
      </c>
      <c r="M26" s="57">
        <v>60</v>
      </c>
      <c r="N26" s="57">
        <v>62</v>
      </c>
      <c r="O26" s="57">
        <v>60</v>
      </c>
      <c r="P26" s="57">
        <v>61</v>
      </c>
      <c r="Q26" s="57">
        <v>63</v>
      </c>
      <c r="R26" s="57">
        <v>63</v>
      </c>
      <c r="S26" s="57">
        <v>59</v>
      </c>
      <c r="T26" s="57">
        <v>62</v>
      </c>
      <c r="U26" s="57">
        <v>67</v>
      </c>
      <c r="V26" s="57">
        <v>63</v>
      </c>
      <c r="W26" s="57">
        <v>62</v>
      </c>
      <c r="X26" s="57">
        <v>60</v>
      </c>
      <c r="Y26" s="57">
        <v>58</v>
      </c>
      <c r="Z26" s="57">
        <v>57</v>
      </c>
      <c r="AA26" s="57">
        <v>59</v>
      </c>
      <c r="AB26" s="57">
        <v>56</v>
      </c>
      <c r="AC26" s="57">
        <v>53</v>
      </c>
      <c r="AD26" s="57">
        <v>54</v>
      </c>
      <c r="AE26" s="112">
        <v>47</v>
      </c>
      <c r="AF26" s="58" t="s">
        <v>89</v>
      </c>
      <c r="AH26" s="105" cm="1">
        <f t="array" ref="AH26">[1]!dbsum(H26:J26)</f>
        <v>69</v>
      </c>
      <c r="AI26" s="106" cm="1">
        <f t="array" ref="AI26">[1]!dbsum(K26:M26)</f>
        <v>65.8</v>
      </c>
      <c r="AJ26" s="106" cm="1">
        <f t="array" ref="AJ26">[1]!dbsum(N26:P26)</f>
        <v>65.8</v>
      </c>
      <c r="AK26" s="106" cm="1">
        <f t="array" ref="AK26">[1]!dbsum(Q26:S26)</f>
        <v>66.8</v>
      </c>
      <c r="AL26" s="106" cm="1">
        <f t="array" ref="AL26">[1]!dbsum(T26:V26)</f>
        <v>69.3</v>
      </c>
      <c r="AM26" s="106" cm="1">
        <f t="array" ref="AM26">[1]!dbsum(W26:Y26)</f>
        <v>65.099999999999994</v>
      </c>
      <c r="AN26" s="106" cm="1">
        <f t="array" ref="AN26">[1]!dbsum(Z26:AB26)</f>
        <v>62.3</v>
      </c>
      <c r="AO26" s="107" cm="1">
        <f t="array" ref="AO26">[1]!dbsum(AC26:AE26)</f>
        <v>57</v>
      </c>
      <c r="AQ26" s="15">
        <f t="shared" si="2"/>
        <v>6</v>
      </c>
      <c r="AR26" s="50" t="str">
        <f t="shared" si="3"/>
        <v>Ground level between BT1 and Diver</v>
      </c>
      <c r="AS26" s="88">
        <f t="shared" si="4"/>
        <v>34.799999999999997</v>
      </c>
      <c r="AT26" s="57">
        <f t="shared" si="5"/>
        <v>38.799999999999997</v>
      </c>
      <c r="AU26" s="57">
        <f t="shared" si="6"/>
        <v>39.5</v>
      </c>
      <c r="AV26" s="57">
        <f t="shared" si="7"/>
        <v>42.9</v>
      </c>
      <c r="AW26" s="57">
        <f t="shared" si="8"/>
        <v>44.9</v>
      </c>
      <c r="AX26" s="57">
        <f t="shared" si="9"/>
        <v>46.6</v>
      </c>
      <c r="AY26" s="57">
        <f t="shared" si="10"/>
        <v>51.1</v>
      </c>
      <c r="AZ26" s="57">
        <f t="shared" si="11"/>
        <v>51.4</v>
      </c>
      <c r="BA26" s="57">
        <f t="shared" si="12"/>
        <v>54.4</v>
      </c>
      <c r="BB26" s="57">
        <f t="shared" si="13"/>
        <v>58.8</v>
      </c>
      <c r="BC26" s="57">
        <f t="shared" si="14"/>
        <v>59.8</v>
      </c>
      <c r="BD26" s="57">
        <f t="shared" si="15"/>
        <v>57.1</v>
      </c>
      <c r="BE26" s="57">
        <f t="shared" si="16"/>
        <v>61.2</v>
      </c>
      <c r="BF26" s="117">
        <f t="shared" si="17"/>
        <v>67</v>
      </c>
      <c r="BG26" s="57">
        <f t="shared" si="18"/>
        <v>63.6</v>
      </c>
      <c r="BH26" s="57">
        <f t="shared" si="19"/>
        <v>63</v>
      </c>
      <c r="BI26" s="57">
        <f t="shared" si="20"/>
        <v>61.2</v>
      </c>
      <c r="BJ26" s="57">
        <f t="shared" si="21"/>
        <v>59.3</v>
      </c>
      <c r="BK26" s="57">
        <f t="shared" si="22"/>
        <v>58.2</v>
      </c>
      <c r="BL26" s="57">
        <f t="shared" si="23"/>
        <v>60</v>
      </c>
      <c r="BM26" s="57">
        <f t="shared" si="24"/>
        <v>56.5</v>
      </c>
      <c r="BN26" s="57">
        <f t="shared" si="25"/>
        <v>52.9</v>
      </c>
      <c r="BO26" s="57">
        <f t="shared" si="26"/>
        <v>52.9</v>
      </c>
      <c r="BP26" s="57">
        <f t="shared" si="27"/>
        <v>44.5</v>
      </c>
      <c r="BQ26" s="118">
        <f>[1]!dbsum(AS26:BP26)</f>
        <v>72.599999999999994</v>
      </c>
      <c r="BS26" s="88">
        <v>68</v>
      </c>
      <c r="BT26" s="57">
        <v>70</v>
      </c>
      <c r="BU26" s="57">
        <v>66</v>
      </c>
      <c r="BV26" s="57">
        <v>65</v>
      </c>
      <c r="BW26" s="57">
        <v>63</v>
      </c>
      <c r="BX26" s="57">
        <v>63</v>
      </c>
      <c r="BY26" s="57">
        <v>63</v>
      </c>
      <c r="BZ26" s="57">
        <v>62</v>
      </c>
      <c r="CA26" s="57">
        <v>62</v>
      </c>
      <c r="CB26" s="57">
        <v>64</v>
      </c>
      <c r="CC26" s="57">
        <v>64</v>
      </c>
      <c r="CD26" s="57">
        <v>60</v>
      </c>
      <c r="CE26" s="57">
        <v>64</v>
      </c>
      <c r="CF26" s="57">
        <v>69</v>
      </c>
      <c r="CG26" s="57">
        <v>64</v>
      </c>
      <c r="CH26" s="57">
        <v>63</v>
      </c>
      <c r="CI26" s="57">
        <v>61</v>
      </c>
      <c r="CJ26" s="57">
        <v>59</v>
      </c>
      <c r="CK26" s="57">
        <v>58</v>
      </c>
      <c r="CL26" s="57">
        <v>60</v>
      </c>
      <c r="CM26" s="57">
        <v>57</v>
      </c>
      <c r="CN26" s="57">
        <v>53</v>
      </c>
      <c r="CO26" s="57">
        <v>55</v>
      </c>
      <c r="CP26" s="112">
        <v>48</v>
      </c>
    </row>
    <row r="27" spans="2:94" x14ac:dyDescent="0.35">
      <c r="B27" s="41" t="s">
        <v>419</v>
      </c>
      <c r="D27" s="41" t="s">
        <v>420</v>
      </c>
      <c r="F27" s="50"/>
      <c r="G27" t="s">
        <v>421</v>
      </c>
      <c r="H27" s="88">
        <v>67</v>
      </c>
      <c r="I27" s="57">
        <v>61</v>
      </c>
      <c r="J27" s="57">
        <v>62</v>
      </c>
      <c r="K27" s="57">
        <v>60</v>
      </c>
      <c r="L27" s="57">
        <v>69</v>
      </c>
      <c r="M27" s="57">
        <v>65</v>
      </c>
      <c r="N27" s="57">
        <v>65</v>
      </c>
      <c r="O27" s="57">
        <v>63</v>
      </c>
      <c r="P27" s="57">
        <v>64</v>
      </c>
      <c r="Q27" s="57">
        <v>71</v>
      </c>
      <c r="R27" s="57">
        <v>68</v>
      </c>
      <c r="S27" s="57">
        <v>61</v>
      </c>
      <c r="T27" s="57">
        <v>62</v>
      </c>
      <c r="U27" s="57">
        <v>69</v>
      </c>
      <c r="V27" s="57">
        <v>64</v>
      </c>
      <c r="W27" s="57">
        <v>61</v>
      </c>
      <c r="X27" s="57">
        <v>61</v>
      </c>
      <c r="Y27" s="57">
        <v>60</v>
      </c>
      <c r="Z27" s="57">
        <v>59</v>
      </c>
      <c r="AA27" s="57">
        <v>60</v>
      </c>
      <c r="AB27" s="57">
        <v>61</v>
      </c>
      <c r="AC27" s="57">
        <v>57</v>
      </c>
      <c r="AD27" s="57">
        <v>60</v>
      </c>
      <c r="AE27" s="112">
        <v>54</v>
      </c>
      <c r="AF27" s="58" t="s">
        <v>89</v>
      </c>
      <c r="AH27" s="105" cm="1">
        <f t="array" ref="AH27">[1]!dbsum(H27:J27)</f>
        <v>69</v>
      </c>
      <c r="AI27" s="106" cm="1">
        <f t="array" ref="AI27">[1]!dbsum(K27:M27)</f>
        <v>70.8</v>
      </c>
      <c r="AJ27" s="106" cm="1">
        <f t="array" ref="AJ27">[1]!dbsum(N27:P27)</f>
        <v>68.8</v>
      </c>
      <c r="AK27" s="106" cm="1">
        <f t="array" ref="AK27">[1]!dbsum(Q27:S27)</f>
        <v>73</v>
      </c>
      <c r="AL27" s="106" cm="1">
        <f t="array" ref="AL27">[1]!dbsum(T27:V27)</f>
        <v>70.8</v>
      </c>
      <c r="AM27" s="106" cm="1">
        <f t="array" ref="AM27">[1]!dbsum(W27:Y27)</f>
        <v>65.5</v>
      </c>
      <c r="AN27" s="106" cm="1">
        <f t="array" ref="AN27">[1]!dbsum(Z27:AB27)</f>
        <v>64.8</v>
      </c>
      <c r="AO27" s="107" cm="1">
        <f t="array" ref="AO27">[1]!dbsum(AC27:AE27)</f>
        <v>62.4</v>
      </c>
      <c r="AQ27" s="15" t="str">
        <f t="shared" si="2"/>
        <v>6a</v>
      </c>
      <c r="AR27" s="50" t="str">
        <f t="shared" si="3"/>
        <v>1m from 2 pumps on ground to south of BT1</v>
      </c>
      <c r="AS27" s="88">
        <f t="shared" si="4"/>
        <v>36.799999999999997</v>
      </c>
      <c r="AT27" s="57">
        <f t="shared" si="5"/>
        <v>34.799999999999997</v>
      </c>
      <c r="AU27" s="57">
        <f t="shared" si="6"/>
        <v>39.5</v>
      </c>
      <c r="AV27" s="57">
        <f t="shared" si="7"/>
        <v>40.9</v>
      </c>
      <c r="AW27" s="57">
        <f t="shared" si="8"/>
        <v>52.9</v>
      </c>
      <c r="AX27" s="57">
        <f t="shared" si="9"/>
        <v>51.6</v>
      </c>
      <c r="AY27" s="57">
        <f t="shared" si="10"/>
        <v>54.1</v>
      </c>
      <c r="AZ27" s="57">
        <f t="shared" si="11"/>
        <v>54.4</v>
      </c>
      <c r="BA27" s="57">
        <f t="shared" si="12"/>
        <v>57.4</v>
      </c>
      <c r="BB27" s="57">
        <f t="shared" si="13"/>
        <v>66.8</v>
      </c>
      <c r="BC27" s="57">
        <f t="shared" si="14"/>
        <v>64.8</v>
      </c>
      <c r="BD27" s="57">
        <f t="shared" si="15"/>
        <v>59.1</v>
      </c>
      <c r="BE27" s="57">
        <f t="shared" si="16"/>
        <v>61.2</v>
      </c>
      <c r="BF27" s="117">
        <f t="shared" si="17"/>
        <v>69</v>
      </c>
      <c r="BG27" s="57">
        <f t="shared" si="18"/>
        <v>64.599999999999994</v>
      </c>
      <c r="BH27" s="57">
        <f t="shared" si="19"/>
        <v>62</v>
      </c>
      <c r="BI27" s="57">
        <f t="shared" si="20"/>
        <v>62.2</v>
      </c>
      <c r="BJ27" s="57">
        <f t="shared" si="21"/>
        <v>61.3</v>
      </c>
      <c r="BK27" s="57">
        <f t="shared" si="22"/>
        <v>60.2</v>
      </c>
      <c r="BL27" s="57">
        <f t="shared" si="23"/>
        <v>61</v>
      </c>
      <c r="BM27" s="57">
        <f t="shared" si="24"/>
        <v>61.5</v>
      </c>
      <c r="BN27" s="57">
        <f t="shared" si="25"/>
        <v>56.9</v>
      </c>
      <c r="BO27" s="57">
        <f t="shared" si="26"/>
        <v>58.9</v>
      </c>
      <c r="BP27" s="57">
        <f t="shared" si="27"/>
        <v>51.5</v>
      </c>
      <c r="BQ27" s="118">
        <f>[1]!dbsum(AS27:BP27)</f>
        <v>75</v>
      </c>
      <c r="BS27" s="88">
        <v>71</v>
      </c>
      <c r="BT27" s="57">
        <v>64</v>
      </c>
      <c r="BU27" s="57">
        <v>67</v>
      </c>
      <c r="BV27" s="57">
        <v>62</v>
      </c>
      <c r="BW27" s="57">
        <v>72</v>
      </c>
      <c r="BX27" s="57">
        <v>67</v>
      </c>
      <c r="BY27" s="57">
        <v>67</v>
      </c>
      <c r="BZ27" s="57">
        <v>65</v>
      </c>
      <c r="CA27" s="57">
        <v>66</v>
      </c>
      <c r="CB27" s="57">
        <v>74</v>
      </c>
      <c r="CC27" s="57">
        <v>71</v>
      </c>
      <c r="CD27" s="57">
        <v>63</v>
      </c>
      <c r="CE27" s="57">
        <v>63</v>
      </c>
      <c r="CF27" s="57">
        <v>70</v>
      </c>
      <c r="CG27" s="57">
        <v>65</v>
      </c>
      <c r="CH27" s="57">
        <v>63</v>
      </c>
      <c r="CI27" s="57">
        <v>63</v>
      </c>
      <c r="CJ27" s="57">
        <v>61</v>
      </c>
      <c r="CK27" s="57">
        <v>60</v>
      </c>
      <c r="CL27" s="57">
        <v>63</v>
      </c>
      <c r="CM27" s="57">
        <v>65</v>
      </c>
      <c r="CN27" s="57">
        <v>59</v>
      </c>
      <c r="CO27" s="57">
        <v>64</v>
      </c>
      <c r="CP27" s="112">
        <v>55</v>
      </c>
    </row>
    <row r="28" spans="2:94" x14ac:dyDescent="0.35">
      <c r="B28" s="41" t="s">
        <v>422</v>
      </c>
      <c r="D28" s="41">
        <v>7</v>
      </c>
      <c r="E28" s="57">
        <v>7</v>
      </c>
      <c r="F28" s="41">
        <v>3</v>
      </c>
      <c r="G28" t="s">
        <v>334</v>
      </c>
      <c r="H28" s="88">
        <v>61</v>
      </c>
      <c r="I28" s="57">
        <v>54</v>
      </c>
      <c r="J28" s="57">
        <v>57</v>
      </c>
      <c r="K28" s="57">
        <v>54</v>
      </c>
      <c r="L28" s="57">
        <v>57</v>
      </c>
      <c r="M28" s="57">
        <v>57</v>
      </c>
      <c r="N28" s="57">
        <v>58</v>
      </c>
      <c r="O28" s="57">
        <v>56</v>
      </c>
      <c r="P28" s="57">
        <v>58</v>
      </c>
      <c r="Q28" s="57">
        <v>59</v>
      </c>
      <c r="R28" s="57">
        <v>59</v>
      </c>
      <c r="S28" s="57">
        <v>54</v>
      </c>
      <c r="T28" s="57">
        <v>59</v>
      </c>
      <c r="U28" s="57">
        <v>58</v>
      </c>
      <c r="V28" s="57">
        <v>59</v>
      </c>
      <c r="W28" s="57">
        <v>57</v>
      </c>
      <c r="X28" s="57">
        <v>55</v>
      </c>
      <c r="Y28" s="57">
        <v>54</v>
      </c>
      <c r="Z28" s="57">
        <v>52</v>
      </c>
      <c r="AA28" s="57">
        <v>51</v>
      </c>
      <c r="AB28" s="57">
        <v>46</v>
      </c>
      <c r="AC28" s="57">
        <v>44</v>
      </c>
      <c r="AD28" s="57">
        <v>44</v>
      </c>
      <c r="AE28" s="112">
        <v>38</v>
      </c>
      <c r="AF28" s="58" t="s">
        <v>89</v>
      </c>
      <c r="AH28" s="105" cm="1">
        <f t="array" ref="AH28">[1]!dbsum(H28:J28)</f>
        <v>63</v>
      </c>
      <c r="AI28" s="106" cm="1">
        <f t="array" ref="AI28">[1]!dbsum(K28:M28)</f>
        <v>61</v>
      </c>
      <c r="AJ28" s="106" cm="1">
        <f t="array" ref="AJ28">[1]!dbsum(N28:P28)</f>
        <v>62.2</v>
      </c>
      <c r="AK28" s="106" cm="1">
        <f t="array" ref="AK28">[1]!dbsum(Q28:S28)</f>
        <v>62.6</v>
      </c>
      <c r="AL28" s="106" cm="1">
        <f t="array" ref="AL28">[1]!dbsum(T28:V28)</f>
        <v>63.5</v>
      </c>
      <c r="AM28" s="106" cm="1">
        <f t="array" ref="AM28">[1]!dbsum(W28:Y28)</f>
        <v>60.3</v>
      </c>
      <c r="AN28" s="106" cm="1">
        <f t="array" ref="AN28">[1]!dbsum(Z28:AB28)</f>
        <v>55.1</v>
      </c>
      <c r="AO28" s="107" cm="1">
        <f t="array" ref="AO28">[1]!dbsum(AC28:AE28)</f>
        <v>47.5</v>
      </c>
      <c r="AQ28" s="15">
        <f t="shared" si="2"/>
        <v>7</v>
      </c>
      <c r="AR28" s="50" t="str">
        <f t="shared" si="3"/>
        <v>Midway between outside edges of BT1 and Divert</v>
      </c>
      <c r="AS28" s="88">
        <f t="shared" si="4"/>
        <v>30.8</v>
      </c>
      <c r="AT28" s="57">
        <f t="shared" si="5"/>
        <v>27.8</v>
      </c>
      <c r="AU28" s="57">
        <f t="shared" si="6"/>
        <v>34.5</v>
      </c>
      <c r="AV28" s="57">
        <f t="shared" si="7"/>
        <v>34.9</v>
      </c>
      <c r="AW28" s="57">
        <f t="shared" si="8"/>
        <v>40.9</v>
      </c>
      <c r="AX28" s="57">
        <f t="shared" si="9"/>
        <v>43.6</v>
      </c>
      <c r="AY28" s="57">
        <f t="shared" si="10"/>
        <v>47.1</v>
      </c>
      <c r="AZ28" s="57">
        <f t="shared" si="11"/>
        <v>47.4</v>
      </c>
      <c r="BA28" s="57">
        <f t="shared" si="12"/>
        <v>51.4</v>
      </c>
      <c r="BB28" s="57">
        <f t="shared" si="13"/>
        <v>54.8</v>
      </c>
      <c r="BC28" s="57">
        <f t="shared" si="14"/>
        <v>55.8</v>
      </c>
      <c r="BD28" s="57">
        <f t="shared" si="15"/>
        <v>52.1</v>
      </c>
      <c r="BE28" s="57">
        <f t="shared" si="16"/>
        <v>58.2</v>
      </c>
      <c r="BF28" s="117">
        <f t="shared" si="17"/>
        <v>58</v>
      </c>
      <c r="BG28" s="57">
        <f t="shared" si="18"/>
        <v>59.6</v>
      </c>
      <c r="BH28" s="57">
        <f t="shared" si="19"/>
        <v>58</v>
      </c>
      <c r="BI28" s="57">
        <f t="shared" si="20"/>
        <v>56.2</v>
      </c>
      <c r="BJ28" s="57">
        <f t="shared" si="21"/>
        <v>55.3</v>
      </c>
      <c r="BK28" s="57">
        <f t="shared" si="22"/>
        <v>53.2</v>
      </c>
      <c r="BL28" s="57">
        <f t="shared" si="23"/>
        <v>52</v>
      </c>
      <c r="BM28" s="57">
        <f t="shared" si="24"/>
        <v>46.5</v>
      </c>
      <c r="BN28" s="57">
        <f t="shared" si="25"/>
        <v>43.9</v>
      </c>
      <c r="BO28" s="57">
        <f t="shared" si="26"/>
        <v>42.9</v>
      </c>
      <c r="BP28" s="57">
        <f t="shared" si="27"/>
        <v>35.5</v>
      </c>
      <c r="BQ28" s="118">
        <f>[1]!dbsum(AS28:BP28)</f>
        <v>67.099999999999994</v>
      </c>
      <c r="BS28" s="88">
        <v>64</v>
      </c>
      <c r="BT28" s="57">
        <v>57</v>
      </c>
      <c r="BU28" s="57">
        <v>59</v>
      </c>
      <c r="BV28" s="57">
        <v>57</v>
      </c>
      <c r="BW28" s="57">
        <v>59</v>
      </c>
      <c r="BX28" s="57">
        <v>58</v>
      </c>
      <c r="BY28" s="57">
        <v>60</v>
      </c>
      <c r="BZ28" s="57">
        <v>58</v>
      </c>
      <c r="CA28" s="57">
        <v>59</v>
      </c>
      <c r="CB28" s="57">
        <v>60</v>
      </c>
      <c r="CC28" s="57">
        <v>60</v>
      </c>
      <c r="CD28" s="57">
        <v>56</v>
      </c>
      <c r="CE28" s="57">
        <v>60</v>
      </c>
      <c r="CF28" s="57">
        <v>59</v>
      </c>
      <c r="CG28" s="57">
        <v>60</v>
      </c>
      <c r="CH28" s="57">
        <v>58</v>
      </c>
      <c r="CI28" s="57">
        <v>56</v>
      </c>
      <c r="CJ28" s="57">
        <v>54</v>
      </c>
      <c r="CK28" s="57">
        <v>53</v>
      </c>
      <c r="CL28" s="57">
        <v>57</v>
      </c>
      <c r="CM28" s="57">
        <v>48</v>
      </c>
      <c r="CN28" s="57">
        <v>44</v>
      </c>
      <c r="CO28" s="57">
        <v>44</v>
      </c>
      <c r="CP28" s="112">
        <v>39</v>
      </c>
    </row>
    <row r="29" spans="2:94" x14ac:dyDescent="0.35">
      <c r="B29" s="41" t="s">
        <v>423</v>
      </c>
      <c r="D29" s="41">
        <v>8</v>
      </c>
      <c r="E29" s="57">
        <v>8</v>
      </c>
      <c r="F29" s="41">
        <v>4</v>
      </c>
      <c r="G29" t="s">
        <v>336</v>
      </c>
      <c r="H29" s="88">
        <v>50</v>
      </c>
      <c r="I29" s="57">
        <v>48</v>
      </c>
      <c r="J29" s="57">
        <v>50</v>
      </c>
      <c r="K29" s="57">
        <v>47</v>
      </c>
      <c r="L29" s="57">
        <v>47</v>
      </c>
      <c r="M29" s="57">
        <v>44</v>
      </c>
      <c r="N29" s="57">
        <v>43</v>
      </c>
      <c r="O29" s="57">
        <v>42</v>
      </c>
      <c r="P29" s="57">
        <v>44</v>
      </c>
      <c r="Q29" s="57">
        <v>48</v>
      </c>
      <c r="R29" s="57">
        <v>46</v>
      </c>
      <c r="S29" s="57">
        <v>41</v>
      </c>
      <c r="T29" s="57">
        <v>41</v>
      </c>
      <c r="U29" s="57">
        <v>42</v>
      </c>
      <c r="V29" s="57">
        <v>43</v>
      </c>
      <c r="W29" s="57">
        <v>43</v>
      </c>
      <c r="X29" s="57">
        <v>38</v>
      </c>
      <c r="Y29" s="57">
        <v>35</v>
      </c>
      <c r="Z29" s="57">
        <v>32</v>
      </c>
      <c r="AA29" s="57">
        <v>31</v>
      </c>
      <c r="AB29" s="57">
        <v>27</v>
      </c>
      <c r="AC29" s="57">
        <v>23</v>
      </c>
      <c r="AD29" s="57">
        <v>21</v>
      </c>
      <c r="AE29" s="112">
        <v>16</v>
      </c>
      <c r="AF29" s="58" t="s">
        <v>89</v>
      </c>
      <c r="AH29" s="105" cm="1">
        <f t="array" ref="AH29">[1]!dbsum(H29:J29)</f>
        <v>54.2</v>
      </c>
      <c r="AI29" s="106" cm="1">
        <f t="array" ref="AI29">[1]!dbsum(K29:M29)</f>
        <v>51</v>
      </c>
      <c r="AJ29" s="106" cm="1">
        <f t="array" ref="AJ29">[1]!dbsum(N29:P29)</f>
        <v>47.8</v>
      </c>
      <c r="AK29" s="106" cm="1">
        <f t="array" ref="AK29">[1]!dbsum(Q29:S29)</f>
        <v>50.6</v>
      </c>
      <c r="AL29" s="106" cm="1">
        <f t="array" ref="AL29">[1]!dbsum(T29:V29)</f>
        <v>46.8</v>
      </c>
      <c r="AM29" s="106" cm="1">
        <f t="array" ref="AM29">[1]!dbsum(W29:Y29)</f>
        <v>44.7</v>
      </c>
      <c r="AN29" s="106" cm="1">
        <f t="array" ref="AN29">[1]!dbsum(Z29:AB29)</f>
        <v>35.200000000000003</v>
      </c>
      <c r="AO29" s="107" cm="1">
        <f t="array" ref="AO29">[1]!dbsum(AC29:AE29)</f>
        <v>25.6</v>
      </c>
      <c r="AQ29" s="15">
        <f t="shared" si="2"/>
        <v>8</v>
      </c>
      <c r="AR29" s="50" t="str">
        <f t="shared" si="3"/>
        <v>Above manhole set back from BT1 and Divert</v>
      </c>
      <c r="AS29" s="88">
        <f t="shared" si="4"/>
        <v>19.8</v>
      </c>
      <c r="AT29" s="57">
        <f t="shared" si="5"/>
        <v>21.8</v>
      </c>
      <c r="AU29" s="57">
        <f t="shared" si="6"/>
        <v>27.5</v>
      </c>
      <c r="AV29" s="57">
        <f t="shared" si="7"/>
        <v>27.9</v>
      </c>
      <c r="AW29" s="57">
        <f t="shared" si="8"/>
        <v>30.9</v>
      </c>
      <c r="AX29" s="57">
        <f t="shared" si="9"/>
        <v>30.6</v>
      </c>
      <c r="AY29" s="57">
        <f t="shared" si="10"/>
        <v>32.1</v>
      </c>
      <c r="AZ29" s="57">
        <f t="shared" si="11"/>
        <v>33.4</v>
      </c>
      <c r="BA29" s="57">
        <f t="shared" si="12"/>
        <v>37.4</v>
      </c>
      <c r="BB29" s="57">
        <f t="shared" si="13"/>
        <v>43.8</v>
      </c>
      <c r="BC29" s="57">
        <f t="shared" si="14"/>
        <v>42.8</v>
      </c>
      <c r="BD29" s="57">
        <f t="shared" si="15"/>
        <v>39.1</v>
      </c>
      <c r="BE29" s="57">
        <f t="shared" si="16"/>
        <v>40.200000000000003</v>
      </c>
      <c r="BF29" s="117">
        <f t="shared" si="17"/>
        <v>42</v>
      </c>
      <c r="BG29" s="57">
        <f t="shared" si="18"/>
        <v>43.6</v>
      </c>
      <c r="BH29" s="57">
        <f t="shared" si="19"/>
        <v>44</v>
      </c>
      <c r="BI29" s="57">
        <f t="shared" si="20"/>
        <v>39.200000000000003</v>
      </c>
      <c r="BJ29" s="57">
        <f t="shared" si="21"/>
        <v>36.299999999999997</v>
      </c>
      <c r="BK29" s="57">
        <f t="shared" si="22"/>
        <v>33.200000000000003</v>
      </c>
      <c r="BL29" s="57">
        <f t="shared" si="23"/>
        <v>32</v>
      </c>
      <c r="BM29" s="57">
        <f t="shared" si="24"/>
        <v>27.5</v>
      </c>
      <c r="BN29" s="57">
        <f t="shared" si="25"/>
        <v>22.9</v>
      </c>
      <c r="BO29" s="57">
        <f t="shared" si="26"/>
        <v>19.899999999999999</v>
      </c>
      <c r="BP29" s="57">
        <f t="shared" si="27"/>
        <v>13.5</v>
      </c>
      <c r="BQ29" s="118">
        <f>[1]!dbsum(AS29:BP29)</f>
        <v>51.9</v>
      </c>
      <c r="BS29" s="88">
        <v>54</v>
      </c>
      <c r="BT29" s="57">
        <v>51</v>
      </c>
      <c r="BU29" s="57">
        <v>55</v>
      </c>
      <c r="BV29" s="57">
        <v>49</v>
      </c>
      <c r="BW29" s="57">
        <v>49</v>
      </c>
      <c r="BX29" s="57">
        <v>46</v>
      </c>
      <c r="BY29" s="57">
        <v>45</v>
      </c>
      <c r="BZ29" s="57">
        <v>44</v>
      </c>
      <c r="CA29" s="57">
        <v>46</v>
      </c>
      <c r="CB29" s="57">
        <v>49</v>
      </c>
      <c r="CC29" s="57">
        <v>48</v>
      </c>
      <c r="CD29" s="57">
        <v>43</v>
      </c>
      <c r="CE29" s="57">
        <v>42</v>
      </c>
      <c r="CF29" s="57">
        <v>44</v>
      </c>
      <c r="CG29" s="57">
        <v>44</v>
      </c>
      <c r="CH29" s="57">
        <v>43</v>
      </c>
      <c r="CI29" s="57">
        <v>39</v>
      </c>
      <c r="CJ29" s="57">
        <v>36</v>
      </c>
      <c r="CK29" s="57">
        <v>33</v>
      </c>
      <c r="CL29" s="57">
        <v>33</v>
      </c>
      <c r="CM29" s="57">
        <v>28</v>
      </c>
      <c r="CN29" s="57">
        <v>24</v>
      </c>
      <c r="CO29" s="57">
        <v>22</v>
      </c>
      <c r="CP29" s="112">
        <v>17</v>
      </c>
    </row>
    <row r="30" spans="2:94" x14ac:dyDescent="0.35">
      <c r="B30" s="41" t="s">
        <v>424</v>
      </c>
      <c r="D30" s="41">
        <v>9</v>
      </c>
      <c r="E30" s="57">
        <v>9</v>
      </c>
      <c r="F30" s="41">
        <v>5</v>
      </c>
      <c r="G30" t="s">
        <v>338</v>
      </c>
      <c r="H30" s="88">
        <v>54</v>
      </c>
      <c r="I30" s="57">
        <v>49</v>
      </c>
      <c r="J30" s="57">
        <v>49</v>
      </c>
      <c r="K30" s="57">
        <v>49</v>
      </c>
      <c r="L30" s="57">
        <v>46</v>
      </c>
      <c r="M30" s="57">
        <v>46</v>
      </c>
      <c r="N30" s="57">
        <v>47</v>
      </c>
      <c r="O30" s="57">
        <v>45</v>
      </c>
      <c r="P30" s="57">
        <v>43</v>
      </c>
      <c r="Q30" s="57">
        <v>42</v>
      </c>
      <c r="R30" s="57">
        <v>42</v>
      </c>
      <c r="S30" s="57">
        <v>42</v>
      </c>
      <c r="T30" s="57">
        <v>41</v>
      </c>
      <c r="U30" s="57">
        <v>40</v>
      </c>
      <c r="V30" s="57">
        <v>40</v>
      </c>
      <c r="W30" s="57">
        <v>39</v>
      </c>
      <c r="X30" s="57">
        <v>35</v>
      </c>
      <c r="Y30" s="57">
        <v>32</v>
      </c>
      <c r="Z30" s="57">
        <v>29</v>
      </c>
      <c r="AA30" s="57">
        <v>27</v>
      </c>
      <c r="AB30" s="57">
        <v>22</v>
      </c>
      <c r="AC30" s="57">
        <v>18</v>
      </c>
      <c r="AD30" s="57">
        <v>15</v>
      </c>
      <c r="AE30" s="112">
        <v>10</v>
      </c>
      <c r="AF30" s="58" t="s">
        <v>89</v>
      </c>
      <c r="AH30" s="105" cm="1">
        <f t="array" ref="AH30">[1]!dbsum(H30:J30)</f>
        <v>56.1</v>
      </c>
      <c r="AI30" s="106" cm="1">
        <f t="array" ref="AI30">[1]!dbsum(K30:M30)</f>
        <v>52</v>
      </c>
      <c r="AJ30" s="106" cm="1">
        <f t="array" ref="AJ30">[1]!dbsum(N30:P30)</f>
        <v>50.1</v>
      </c>
      <c r="AK30" s="106" cm="1">
        <f t="array" ref="AK30">[1]!dbsum(Q30:S30)</f>
        <v>46.8</v>
      </c>
      <c r="AL30" s="106" cm="1">
        <f t="array" ref="AL30">[1]!dbsum(T30:V30)</f>
        <v>45.1</v>
      </c>
      <c r="AM30" s="106" cm="1">
        <f t="array" ref="AM30">[1]!dbsum(W30:Y30)</f>
        <v>41</v>
      </c>
      <c r="AN30" s="106" cm="1">
        <f t="array" ref="AN30">[1]!dbsum(Z30:AB30)</f>
        <v>31.6</v>
      </c>
      <c r="AO30" s="107" cm="1">
        <f t="array" ref="AO30">[1]!dbsum(AC30:AE30)</f>
        <v>20.2</v>
      </c>
      <c r="AQ30" s="15">
        <f t="shared" si="2"/>
        <v>9</v>
      </c>
      <c r="AR30" s="50" t="str">
        <f t="shared" si="3"/>
        <v>At site boundary set back from BT1 and Divert</v>
      </c>
      <c r="AS30" s="88">
        <f t="shared" si="4"/>
        <v>23.8</v>
      </c>
      <c r="AT30" s="57">
        <f t="shared" si="5"/>
        <v>22.8</v>
      </c>
      <c r="AU30" s="57">
        <f t="shared" si="6"/>
        <v>26.5</v>
      </c>
      <c r="AV30" s="57">
        <f t="shared" si="7"/>
        <v>29.9</v>
      </c>
      <c r="AW30" s="57">
        <f t="shared" si="8"/>
        <v>29.9</v>
      </c>
      <c r="AX30" s="57">
        <f t="shared" si="9"/>
        <v>32.6</v>
      </c>
      <c r="AY30" s="57">
        <f t="shared" si="10"/>
        <v>36.1</v>
      </c>
      <c r="AZ30" s="57">
        <f t="shared" si="11"/>
        <v>36.4</v>
      </c>
      <c r="BA30" s="57">
        <f t="shared" si="12"/>
        <v>36.4</v>
      </c>
      <c r="BB30" s="57">
        <f t="shared" si="13"/>
        <v>37.799999999999997</v>
      </c>
      <c r="BC30" s="57">
        <f t="shared" si="14"/>
        <v>38.799999999999997</v>
      </c>
      <c r="BD30" s="57">
        <f t="shared" si="15"/>
        <v>40.1</v>
      </c>
      <c r="BE30" s="57">
        <f t="shared" si="16"/>
        <v>40.200000000000003</v>
      </c>
      <c r="BF30" s="117">
        <f t="shared" si="17"/>
        <v>40</v>
      </c>
      <c r="BG30" s="57">
        <f t="shared" si="18"/>
        <v>40.6</v>
      </c>
      <c r="BH30" s="57">
        <f t="shared" si="19"/>
        <v>40</v>
      </c>
      <c r="BI30" s="57">
        <f t="shared" si="20"/>
        <v>36.200000000000003</v>
      </c>
      <c r="BJ30" s="57">
        <f t="shared" si="21"/>
        <v>33.299999999999997</v>
      </c>
      <c r="BK30" s="57">
        <f t="shared" si="22"/>
        <v>30.2</v>
      </c>
      <c r="BL30" s="57">
        <f t="shared" si="23"/>
        <v>28</v>
      </c>
      <c r="BM30" s="57">
        <f t="shared" si="24"/>
        <v>22.5</v>
      </c>
      <c r="BN30" s="57">
        <f t="shared" si="25"/>
        <v>17.899999999999999</v>
      </c>
      <c r="BO30" s="57">
        <f t="shared" si="26"/>
        <v>13.9</v>
      </c>
      <c r="BP30" s="57">
        <f t="shared" si="27"/>
        <v>7.5</v>
      </c>
      <c r="BQ30" s="118">
        <f>[1]!dbsum(AS30:BP30)</f>
        <v>49.6</v>
      </c>
      <c r="BS30" s="88">
        <v>57</v>
      </c>
      <c r="BT30" s="57">
        <v>52</v>
      </c>
      <c r="BU30" s="57">
        <v>54</v>
      </c>
      <c r="BV30" s="57">
        <v>51</v>
      </c>
      <c r="BW30" s="57">
        <v>48</v>
      </c>
      <c r="BX30" s="57">
        <v>48</v>
      </c>
      <c r="BY30" s="57">
        <v>48</v>
      </c>
      <c r="BZ30" s="57">
        <v>47</v>
      </c>
      <c r="CA30" s="57">
        <v>44</v>
      </c>
      <c r="CB30" s="57">
        <v>43</v>
      </c>
      <c r="CC30" s="57">
        <v>43</v>
      </c>
      <c r="CD30" s="57">
        <v>43</v>
      </c>
      <c r="CE30" s="57">
        <v>42</v>
      </c>
      <c r="CF30" s="57">
        <v>41</v>
      </c>
      <c r="CG30" s="57">
        <v>41</v>
      </c>
      <c r="CH30" s="57">
        <v>40</v>
      </c>
      <c r="CI30" s="57">
        <v>36</v>
      </c>
      <c r="CJ30" s="57">
        <v>32</v>
      </c>
      <c r="CK30" s="57">
        <v>30</v>
      </c>
      <c r="CL30" s="57">
        <v>28</v>
      </c>
      <c r="CM30" s="57">
        <v>23</v>
      </c>
      <c r="CN30" s="57">
        <v>19</v>
      </c>
      <c r="CO30" s="57">
        <v>17</v>
      </c>
      <c r="CP30" s="112">
        <v>11</v>
      </c>
    </row>
    <row r="31" spans="2:94" x14ac:dyDescent="0.35">
      <c r="B31" s="41" t="s">
        <v>425</v>
      </c>
      <c r="D31" s="41">
        <v>10</v>
      </c>
      <c r="E31" s="57">
        <v>10</v>
      </c>
      <c r="F31" s="41"/>
      <c r="G31" t="s">
        <v>426</v>
      </c>
      <c r="H31" s="88">
        <v>61</v>
      </c>
      <c r="I31" s="57">
        <v>59</v>
      </c>
      <c r="J31" s="57">
        <v>60</v>
      </c>
      <c r="K31" s="57">
        <v>59</v>
      </c>
      <c r="L31" s="57">
        <v>60</v>
      </c>
      <c r="M31" s="57">
        <v>62</v>
      </c>
      <c r="N31" s="57">
        <v>62</v>
      </c>
      <c r="O31" s="57">
        <v>61</v>
      </c>
      <c r="P31" s="57">
        <v>60</v>
      </c>
      <c r="Q31" s="57">
        <v>63</v>
      </c>
      <c r="R31" s="57">
        <v>63</v>
      </c>
      <c r="S31" s="57">
        <v>63</v>
      </c>
      <c r="T31" s="57">
        <v>68</v>
      </c>
      <c r="U31" s="57">
        <v>68</v>
      </c>
      <c r="V31" s="57">
        <v>68</v>
      </c>
      <c r="W31" s="57">
        <v>67</v>
      </c>
      <c r="X31" s="57">
        <v>65</v>
      </c>
      <c r="Y31" s="57">
        <v>64</v>
      </c>
      <c r="Z31" s="57">
        <v>63</v>
      </c>
      <c r="AA31" s="57">
        <v>60</v>
      </c>
      <c r="AB31" s="57">
        <v>56</v>
      </c>
      <c r="AC31" s="57">
        <v>54</v>
      </c>
      <c r="AD31" s="57">
        <v>53</v>
      </c>
      <c r="AE31" s="112">
        <v>49</v>
      </c>
      <c r="AF31" s="58" t="s">
        <v>89</v>
      </c>
      <c r="AH31" s="105" cm="1">
        <f t="array" ref="AH31">[1]!dbsum(H31:J31)</f>
        <v>64.8</v>
      </c>
      <c r="AI31" s="106" cm="1">
        <f t="array" ref="AI31">[1]!dbsum(K31:M31)</f>
        <v>65.3</v>
      </c>
      <c r="AJ31" s="106" cm="1">
        <f t="array" ref="AJ31">[1]!dbsum(N31:P31)</f>
        <v>65.8</v>
      </c>
      <c r="AK31" s="106" cm="1">
        <f t="array" ref="AK31">[1]!dbsum(Q31:S31)</f>
        <v>67.8</v>
      </c>
      <c r="AL31" s="106" cm="1">
        <f t="array" ref="AL31">[1]!dbsum(T31:V31)</f>
        <v>72.8</v>
      </c>
      <c r="AM31" s="106" cm="1">
        <f t="array" ref="AM31">[1]!dbsum(W31:Y31)</f>
        <v>70.3</v>
      </c>
      <c r="AN31" s="106" cm="1">
        <f t="array" ref="AN31">[1]!dbsum(Z31:AB31)</f>
        <v>65.3</v>
      </c>
      <c r="AO31" s="107" cm="1">
        <f t="array" ref="AO31">[1]!dbsum(AC31:AE31)</f>
        <v>57.2</v>
      </c>
      <c r="AQ31" s="15">
        <f t="shared" si="2"/>
        <v>10</v>
      </c>
      <c r="AR31" s="50" t="str">
        <f t="shared" si="3"/>
        <v>1m from ground level pump towards W of BT1</v>
      </c>
      <c r="AS31" s="88">
        <f t="shared" si="4"/>
        <v>30.8</v>
      </c>
      <c r="AT31" s="57">
        <f t="shared" si="5"/>
        <v>32.799999999999997</v>
      </c>
      <c r="AU31" s="57">
        <f t="shared" si="6"/>
        <v>37.5</v>
      </c>
      <c r="AV31" s="57">
        <f t="shared" si="7"/>
        <v>39.9</v>
      </c>
      <c r="AW31" s="57">
        <f t="shared" si="8"/>
        <v>43.9</v>
      </c>
      <c r="AX31" s="57">
        <f t="shared" si="9"/>
        <v>48.6</v>
      </c>
      <c r="AY31" s="57">
        <f t="shared" si="10"/>
        <v>51.1</v>
      </c>
      <c r="AZ31" s="57">
        <f t="shared" si="11"/>
        <v>52.4</v>
      </c>
      <c r="BA31" s="57">
        <f t="shared" si="12"/>
        <v>53.4</v>
      </c>
      <c r="BB31" s="57">
        <f t="shared" si="13"/>
        <v>58.8</v>
      </c>
      <c r="BC31" s="57">
        <f t="shared" si="14"/>
        <v>59.8</v>
      </c>
      <c r="BD31" s="57">
        <f t="shared" si="15"/>
        <v>61.1</v>
      </c>
      <c r="BE31" s="57">
        <f t="shared" si="16"/>
        <v>67.2</v>
      </c>
      <c r="BF31" s="117">
        <f t="shared" si="17"/>
        <v>68</v>
      </c>
      <c r="BG31" s="57">
        <f t="shared" si="18"/>
        <v>68.599999999999994</v>
      </c>
      <c r="BH31" s="57">
        <f t="shared" si="19"/>
        <v>68</v>
      </c>
      <c r="BI31" s="57">
        <f t="shared" si="20"/>
        <v>66.2</v>
      </c>
      <c r="BJ31" s="57">
        <f t="shared" si="21"/>
        <v>65.3</v>
      </c>
      <c r="BK31" s="57">
        <f t="shared" si="22"/>
        <v>64.2</v>
      </c>
      <c r="BL31" s="57">
        <f t="shared" si="23"/>
        <v>61</v>
      </c>
      <c r="BM31" s="57">
        <f t="shared" si="24"/>
        <v>56.5</v>
      </c>
      <c r="BN31" s="57">
        <f t="shared" si="25"/>
        <v>53.9</v>
      </c>
      <c r="BO31" s="57">
        <f t="shared" si="26"/>
        <v>51.9</v>
      </c>
      <c r="BP31" s="57">
        <f t="shared" si="27"/>
        <v>46.5</v>
      </c>
      <c r="BQ31" s="118">
        <f>[1]!dbsum(AS31:BP31)</f>
        <v>76.099999999999994</v>
      </c>
      <c r="BS31" s="88">
        <v>64</v>
      </c>
      <c r="BT31" s="57">
        <v>61</v>
      </c>
      <c r="BU31" s="57">
        <v>65</v>
      </c>
      <c r="BV31" s="57">
        <v>62</v>
      </c>
      <c r="BW31" s="57">
        <v>63</v>
      </c>
      <c r="BX31" s="57">
        <v>64</v>
      </c>
      <c r="BY31" s="57">
        <v>64</v>
      </c>
      <c r="BZ31" s="57">
        <v>63</v>
      </c>
      <c r="CA31" s="57">
        <v>61</v>
      </c>
      <c r="CB31" s="57">
        <v>64</v>
      </c>
      <c r="CC31" s="57">
        <v>64</v>
      </c>
      <c r="CD31" s="57">
        <v>64</v>
      </c>
      <c r="CE31" s="57">
        <v>69</v>
      </c>
      <c r="CF31" s="57">
        <v>68</v>
      </c>
      <c r="CG31" s="57">
        <v>69</v>
      </c>
      <c r="CH31" s="57">
        <v>68</v>
      </c>
      <c r="CI31" s="57">
        <v>65</v>
      </c>
      <c r="CJ31" s="57">
        <v>64</v>
      </c>
      <c r="CK31" s="57">
        <v>64</v>
      </c>
      <c r="CL31" s="57">
        <v>61</v>
      </c>
      <c r="CM31" s="57">
        <v>57</v>
      </c>
      <c r="CN31" s="57">
        <v>54</v>
      </c>
      <c r="CO31" s="57">
        <v>53</v>
      </c>
      <c r="CP31" s="112">
        <v>49</v>
      </c>
    </row>
    <row r="32" spans="2:94" x14ac:dyDescent="0.35">
      <c r="B32" s="41" t="s">
        <v>427</v>
      </c>
      <c r="D32" s="41">
        <v>11</v>
      </c>
      <c r="E32" s="57">
        <v>11</v>
      </c>
      <c r="F32" s="41"/>
      <c r="G32" t="s">
        <v>428</v>
      </c>
      <c r="H32" s="88">
        <v>62</v>
      </c>
      <c r="I32" s="57">
        <v>59</v>
      </c>
      <c r="J32" s="57">
        <v>61</v>
      </c>
      <c r="K32" s="57">
        <v>57</v>
      </c>
      <c r="L32" s="57">
        <v>61</v>
      </c>
      <c r="M32" s="57">
        <v>59</v>
      </c>
      <c r="N32" s="57">
        <v>59</v>
      </c>
      <c r="O32" s="57">
        <v>60</v>
      </c>
      <c r="P32" s="57">
        <v>58</v>
      </c>
      <c r="Q32" s="57">
        <v>60</v>
      </c>
      <c r="R32" s="57">
        <v>63</v>
      </c>
      <c r="S32" s="57">
        <v>60</v>
      </c>
      <c r="T32" s="57">
        <v>65</v>
      </c>
      <c r="U32" s="57">
        <v>66</v>
      </c>
      <c r="V32" s="57">
        <v>69</v>
      </c>
      <c r="W32" s="57">
        <v>71</v>
      </c>
      <c r="X32" s="57">
        <v>62</v>
      </c>
      <c r="Y32" s="57">
        <v>59</v>
      </c>
      <c r="Z32" s="57">
        <v>65</v>
      </c>
      <c r="AA32" s="57">
        <v>64</v>
      </c>
      <c r="AB32" s="57">
        <v>51</v>
      </c>
      <c r="AC32" s="57">
        <v>48</v>
      </c>
      <c r="AD32" s="57">
        <v>46</v>
      </c>
      <c r="AE32" s="112">
        <v>41</v>
      </c>
      <c r="AF32" s="58" t="s">
        <v>89</v>
      </c>
      <c r="AH32" s="105" cm="1">
        <f t="array" ref="AH32">[1]!dbsum(H32:J32)</f>
        <v>65.599999999999994</v>
      </c>
      <c r="AI32" s="106" cm="1">
        <f t="array" ref="AI32">[1]!dbsum(K32:M32)</f>
        <v>64.099999999999994</v>
      </c>
      <c r="AJ32" s="106" cm="1">
        <f t="array" ref="AJ32">[1]!dbsum(N32:P32)</f>
        <v>63.8</v>
      </c>
      <c r="AK32" s="106" cm="1">
        <f t="array" ref="AK32">[1]!dbsum(Q32:S32)</f>
        <v>66</v>
      </c>
      <c r="AL32" s="106" cm="1">
        <f t="array" ref="AL32">[1]!dbsum(T32:V32)</f>
        <v>71.8</v>
      </c>
      <c r="AM32" s="106" cm="1">
        <f t="array" ref="AM32">[1]!dbsum(W32:Y32)</f>
        <v>71.8</v>
      </c>
      <c r="AN32" s="106" cm="1">
        <f t="array" ref="AN32">[1]!dbsum(Z32:AB32)</f>
        <v>67.599999999999994</v>
      </c>
      <c r="AO32" s="107" cm="1">
        <f t="array" ref="AO32">[1]!dbsum(AC32:AE32)</f>
        <v>50.6</v>
      </c>
      <c r="AQ32" s="15">
        <f t="shared" si="2"/>
        <v>11</v>
      </c>
      <c r="AR32" s="50" t="str">
        <f t="shared" si="3"/>
        <v>1m from ground level pump towards N of BT1</v>
      </c>
      <c r="AS32" s="88">
        <f t="shared" si="4"/>
        <v>31.8</v>
      </c>
      <c r="AT32" s="57">
        <f t="shared" si="5"/>
        <v>32.799999999999997</v>
      </c>
      <c r="AU32" s="57">
        <f t="shared" si="6"/>
        <v>38.5</v>
      </c>
      <c r="AV32" s="57">
        <f t="shared" si="7"/>
        <v>37.9</v>
      </c>
      <c r="AW32" s="57">
        <f t="shared" si="8"/>
        <v>44.9</v>
      </c>
      <c r="AX32" s="57">
        <f t="shared" si="9"/>
        <v>45.6</v>
      </c>
      <c r="AY32" s="57">
        <f t="shared" si="10"/>
        <v>48.1</v>
      </c>
      <c r="AZ32" s="57">
        <f t="shared" si="11"/>
        <v>51.4</v>
      </c>
      <c r="BA32" s="57">
        <f t="shared" si="12"/>
        <v>51.4</v>
      </c>
      <c r="BB32" s="57">
        <f t="shared" si="13"/>
        <v>55.8</v>
      </c>
      <c r="BC32" s="57">
        <f t="shared" si="14"/>
        <v>59.8</v>
      </c>
      <c r="BD32" s="57">
        <f t="shared" si="15"/>
        <v>58.1</v>
      </c>
      <c r="BE32" s="57">
        <f t="shared" si="16"/>
        <v>64.2</v>
      </c>
      <c r="BF32" s="117">
        <f t="shared" si="17"/>
        <v>66</v>
      </c>
      <c r="BG32" s="57">
        <f t="shared" si="18"/>
        <v>69.599999999999994</v>
      </c>
      <c r="BH32" s="57">
        <f t="shared" si="19"/>
        <v>72</v>
      </c>
      <c r="BI32" s="57">
        <f t="shared" si="20"/>
        <v>63.2</v>
      </c>
      <c r="BJ32" s="57">
        <f t="shared" si="21"/>
        <v>60.3</v>
      </c>
      <c r="BK32" s="57">
        <f t="shared" si="22"/>
        <v>66.2</v>
      </c>
      <c r="BL32" s="57">
        <f t="shared" si="23"/>
        <v>65</v>
      </c>
      <c r="BM32" s="57">
        <f t="shared" si="24"/>
        <v>51.5</v>
      </c>
      <c r="BN32" s="57">
        <f t="shared" si="25"/>
        <v>47.9</v>
      </c>
      <c r="BO32" s="57">
        <f t="shared" si="26"/>
        <v>44.9</v>
      </c>
      <c r="BP32" s="57">
        <f t="shared" si="27"/>
        <v>38.5</v>
      </c>
      <c r="BQ32" s="118">
        <f>[1]!dbsum(AS32:BP32)</f>
        <v>76.5</v>
      </c>
      <c r="BS32" s="88">
        <v>65</v>
      </c>
      <c r="BT32" s="57">
        <v>62</v>
      </c>
      <c r="BU32" s="57">
        <v>66</v>
      </c>
      <c r="BV32" s="57">
        <v>60</v>
      </c>
      <c r="BW32" s="57">
        <v>64</v>
      </c>
      <c r="BX32" s="57">
        <v>61</v>
      </c>
      <c r="BY32" s="57">
        <v>60</v>
      </c>
      <c r="BZ32" s="57">
        <v>61</v>
      </c>
      <c r="CA32" s="57">
        <v>60</v>
      </c>
      <c r="CB32" s="57">
        <v>61</v>
      </c>
      <c r="CC32" s="57">
        <v>64</v>
      </c>
      <c r="CD32" s="57">
        <v>61</v>
      </c>
      <c r="CE32" s="57">
        <v>66</v>
      </c>
      <c r="CF32" s="57">
        <v>67</v>
      </c>
      <c r="CG32" s="57">
        <v>70</v>
      </c>
      <c r="CH32" s="57">
        <v>72</v>
      </c>
      <c r="CI32" s="57">
        <v>63</v>
      </c>
      <c r="CJ32" s="57">
        <v>60</v>
      </c>
      <c r="CK32" s="57">
        <v>66</v>
      </c>
      <c r="CL32" s="57">
        <v>65</v>
      </c>
      <c r="CM32" s="57">
        <v>51</v>
      </c>
      <c r="CN32" s="57">
        <v>49</v>
      </c>
      <c r="CO32" s="57">
        <v>46</v>
      </c>
      <c r="CP32" s="112">
        <v>42</v>
      </c>
    </row>
    <row r="33" spans="2:94" x14ac:dyDescent="0.35">
      <c r="B33" s="41" t="s">
        <v>429</v>
      </c>
      <c r="D33" s="41">
        <v>12</v>
      </c>
      <c r="E33" s="57">
        <v>12</v>
      </c>
      <c r="F33" s="41">
        <v>9</v>
      </c>
      <c r="G33" t="s">
        <v>344</v>
      </c>
      <c r="H33" s="89" t="s">
        <v>89</v>
      </c>
      <c r="I33" s="121" t="s">
        <v>89</v>
      </c>
      <c r="J33" s="121" t="s">
        <v>89</v>
      </c>
      <c r="K33" s="121" t="s">
        <v>89</v>
      </c>
      <c r="L33" s="121" t="s">
        <v>89</v>
      </c>
      <c r="M33" s="121" t="s">
        <v>89</v>
      </c>
      <c r="N33" s="121" t="s">
        <v>89</v>
      </c>
      <c r="O33" s="121" t="s">
        <v>89</v>
      </c>
      <c r="P33" s="121" t="s">
        <v>89</v>
      </c>
      <c r="Q33" s="121" t="s">
        <v>89</v>
      </c>
      <c r="R33" s="121" t="s">
        <v>89</v>
      </c>
      <c r="S33" s="121" t="s">
        <v>89</v>
      </c>
      <c r="T33" s="121" t="s">
        <v>89</v>
      </c>
      <c r="U33" s="121" t="s">
        <v>89</v>
      </c>
      <c r="V33" s="121" t="s">
        <v>89</v>
      </c>
      <c r="W33" s="121" t="s">
        <v>89</v>
      </c>
      <c r="X33" s="121" t="s">
        <v>89</v>
      </c>
      <c r="Y33" s="121" t="s">
        <v>89</v>
      </c>
      <c r="Z33" s="121" t="s">
        <v>89</v>
      </c>
      <c r="AA33" s="121" t="s">
        <v>89</v>
      </c>
      <c r="AB33" s="121" t="s">
        <v>89</v>
      </c>
      <c r="AC33" s="121" t="s">
        <v>89</v>
      </c>
      <c r="AD33" s="121" t="s">
        <v>89</v>
      </c>
      <c r="AE33" s="122" t="s">
        <v>89</v>
      </c>
      <c r="AF33" s="58" t="s">
        <v>89</v>
      </c>
      <c r="AH33" s="123" t="s">
        <v>89</v>
      </c>
      <c r="AI33" s="121" t="s">
        <v>89</v>
      </c>
      <c r="AJ33" s="121" t="s">
        <v>89</v>
      </c>
      <c r="AK33" s="121" t="s">
        <v>89</v>
      </c>
      <c r="AL33" s="121" t="s">
        <v>89</v>
      </c>
      <c r="AM33" s="121" t="s">
        <v>89</v>
      </c>
      <c r="AN33" s="121" t="s">
        <v>89</v>
      </c>
      <c r="AO33" s="122" t="s">
        <v>89</v>
      </c>
      <c r="AQ33" s="15">
        <f t="shared" si="2"/>
        <v>12</v>
      </c>
      <c r="AR33" s="50" t="str">
        <f t="shared" si="3"/>
        <v>To rear of DAF 2</v>
      </c>
      <c r="AS33" s="89" t="s">
        <v>89</v>
      </c>
      <c r="AT33" s="121" t="s">
        <v>89</v>
      </c>
      <c r="AU33" s="121" t="s">
        <v>89</v>
      </c>
      <c r="AV33" s="121" t="s">
        <v>89</v>
      </c>
      <c r="AW33" s="121" t="s">
        <v>89</v>
      </c>
      <c r="AX33" s="121" t="s">
        <v>89</v>
      </c>
      <c r="AY33" s="121" t="s">
        <v>89</v>
      </c>
      <c r="AZ33" s="121" t="s">
        <v>89</v>
      </c>
      <c r="BA33" s="121" t="s">
        <v>89</v>
      </c>
      <c r="BB33" s="121" t="s">
        <v>89</v>
      </c>
      <c r="BC33" s="121" t="s">
        <v>89</v>
      </c>
      <c r="BD33" s="121" t="s">
        <v>89</v>
      </c>
      <c r="BE33" s="121" t="s">
        <v>89</v>
      </c>
      <c r="BF33" s="124" t="s">
        <v>89</v>
      </c>
      <c r="BG33" s="121" t="s">
        <v>89</v>
      </c>
      <c r="BH33" s="121" t="s">
        <v>89</v>
      </c>
      <c r="BI33" s="121" t="s">
        <v>89</v>
      </c>
      <c r="BJ33" s="121" t="s">
        <v>89</v>
      </c>
      <c r="BK33" s="121" t="s">
        <v>89</v>
      </c>
      <c r="BL33" s="121" t="s">
        <v>89</v>
      </c>
      <c r="BM33" s="121" t="s">
        <v>89</v>
      </c>
      <c r="BN33" s="121" t="s">
        <v>89</v>
      </c>
      <c r="BO33" s="121" t="s">
        <v>89</v>
      </c>
      <c r="BP33" s="121" t="s">
        <v>89</v>
      </c>
      <c r="BQ33" s="125" t="s">
        <v>89</v>
      </c>
      <c r="BS33" s="89" t="s">
        <v>89</v>
      </c>
      <c r="BT33" s="57" t="s">
        <v>89</v>
      </c>
      <c r="BU33" s="57" t="s">
        <v>89</v>
      </c>
      <c r="BV33" s="57" t="s">
        <v>89</v>
      </c>
      <c r="BW33" s="57" t="s">
        <v>89</v>
      </c>
      <c r="BX33" s="57" t="s">
        <v>89</v>
      </c>
      <c r="BY33" s="57" t="s">
        <v>89</v>
      </c>
      <c r="BZ33" s="57" t="s">
        <v>89</v>
      </c>
      <c r="CA33" s="57" t="s">
        <v>89</v>
      </c>
      <c r="CB33" s="57" t="s">
        <v>89</v>
      </c>
      <c r="CC33" s="57" t="s">
        <v>89</v>
      </c>
      <c r="CD33" s="57" t="s">
        <v>89</v>
      </c>
      <c r="CE33" s="57" t="s">
        <v>89</v>
      </c>
      <c r="CF33" s="57" t="s">
        <v>89</v>
      </c>
      <c r="CG33" s="57" t="s">
        <v>89</v>
      </c>
      <c r="CH33" s="57" t="s">
        <v>89</v>
      </c>
      <c r="CI33" s="57" t="s">
        <v>89</v>
      </c>
      <c r="CJ33" s="57" t="s">
        <v>89</v>
      </c>
      <c r="CK33" s="57" t="s">
        <v>89</v>
      </c>
      <c r="CL33" s="57" t="s">
        <v>89</v>
      </c>
      <c r="CM33" s="57" t="s">
        <v>89</v>
      </c>
      <c r="CN33" s="57" t="s">
        <v>89</v>
      </c>
      <c r="CO33" s="57" t="s">
        <v>89</v>
      </c>
      <c r="CP33" s="58" t="s">
        <v>89</v>
      </c>
    </row>
    <row r="34" spans="2:94" x14ac:dyDescent="0.35">
      <c r="B34" s="41" t="s">
        <v>430</v>
      </c>
      <c r="D34" s="41">
        <v>13</v>
      </c>
      <c r="E34" s="57">
        <v>13</v>
      </c>
      <c r="F34" s="41">
        <v>10</v>
      </c>
      <c r="G34" t="s">
        <v>346</v>
      </c>
      <c r="H34" s="89" t="s">
        <v>89</v>
      </c>
      <c r="I34" s="121" t="s">
        <v>89</v>
      </c>
      <c r="J34" s="121" t="s">
        <v>89</v>
      </c>
      <c r="K34" s="121" t="s">
        <v>89</v>
      </c>
      <c r="L34" s="121" t="s">
        <v>89</v>
      </c>
      <c r="M34" s="121" t="s">
        <v>89</v>
      </c>
      <c r="N34" s="121" t="s">
        <v>89</v>
      </c>
      <c r="O34" s="121" t="s">
        <v>89</v>
      </c>
      <c r="P34" s="121" t="s">
        <v>89</v>
      </c>
      <c r="Q34" s="121" t="s">
        <v>89</v>
      </c>
      <c r="R34" s="121" t="s">
        <v>89</v>
      </c>
      <c r="S34" s="121" t="s">
        <v>89</v>
      </c>
      <c r="T34" s="121" t="s">
        <v>89</v>
      </c>
      <c r="U34" s="121" t="s">
        <v>89</v>
      </c>
      <c r="V34" s="121" t="s">
        <v>89</v>
      </c>
      <c r="W34" s="121" t="s">
        <v>89</v>
      </c>
      <c r="X34" s="121" t="s">
        <v>89</v>
      </c>
      <c r="Y34" s="121" t="s">
        <v>89</v>
      </c>
      <c r="Z34" s="121" t="s">
        <v>89</v>
      </c>
      <c r="AA34" s="121" t="s">
        <v>89</v>
      </c>
      <c r="AB34" s="121" t="s">
        <v>89</v>
      </c>
      <c r="AC34" s="121" t="s">
        <v>89</v>
      </c>
      <c r="AD34" s="121" t="s">
        <v>89</v>
      </c>
      <c r="AE34" s="122" t="s">
        <v>89</v>
      </c>
      <c r="AF34" s="58" t="s">
        <v>89</v>
      </c>
      <c r="AH34" s="123" t="s">
        <v>89</v>
      </c>
      <c r="AI34" s="121" t="s">
        <v>89</v>
      </c>
      <c r="AJ34" s="121" t="s">
        <v>89</v>
      </c>
      <c r="AK34" s="121" t="s">
        <v>89</v>
      </c>
      <c r="AL34" s="121" t="s">
        <v>89</v>
      </c>
      <c r="AM34" s="121" t="s">
        <v>89</v>
      </c>
      <c r="AN34" s="121" t="s">
        <v>89</v>
      </c>
      <c r="AO34" s="122" t="s">
        <v>89</v>
      </c>
      <c r="AQ34" s="15">
        <f t="shared" si="2"/>
        <v>13</v>
      </c>
      <c r="AR34" s="50" t="str">
        <f t="shared" si="3"/>
        <v>At boundary to rear of DAF 2</v>
      </c>
      <c r="AS34" s="89" t="s">
        <v>89</v>
      </c>
      <c r="AT34" s="121" t="s">
        <v>89</v>
      </c>
      <c r="AU34" s="121" t="s">
        <v>89</v>
      </c>
      <c r="AV34" s="121" t="s">
        <v>89</v>
      </c>
      <c r="AW34" s="121" t="s">
        <v>89</v>
      </c>
      <c r="AX34" s="121" t="s">
        <v>89</v>
      </c>
      <c r="AY34" s="121" t="s">
        <v>89</v>
      </c>
      <c r="AZ34" s="121" t="s">
        <v>89</v>
      </c>
      <c r="BA34" s="121" t="s">
        <v>89</v>
      </c>
      <c r="BB34" s="121" t="s">
        <v>89</v>
      </c>
      <c r="BC34" s="121" t="s">
        <v>89</v>
      </c>
      <c r="BD34" s="121" t="s">
        <v>89</v>
      </c>
      <c r="BE34" s="121" t="s">
        <v>89</v>
      </c>
      <c r="BF34" s="124" t="s">
        <v>89</v>
      </c>
      <c r="BG34" s="121" t="s">
        <v>89</v>
      </c>
      <c r="BH34" s="121" t="s">
        <v>89</v>
      </c>
      <c r="BI34" s="121" t="s">
        <v>89</v>
      </c>
      <c r="BJ34" s="121" t="s">
        <v>89</v>
      </c>
      <c r="BK34" s="121" t="s">
        <v>89</v>
      </c>
      <c r="BL34" s="121" t="s">
        <v>89</v>
      </c>
      <c r="BM34" s="121" t="s">
        <v>89</v>
      </c>
      <c r="BN34" s="121" t="s">
        <v>89</v>
      </c>
      <c r="BO34" s="121" t="s">
        <v>89</v>
      </c>
      <c r="BP34" s="121" t="s">
        <v>89</v>
      </c>
      <c r="BQ34" s="125" t="s">
        <v>89</v>
      </c>
      <c r="BS34" s="89" t="s">
        <v>89</v>
      </c>
      <c r="BT34" s="247" t="s">
        <v>89</v>
      </c>
      <c r="BU34" s="247" t="s">
        <v>89</v>
      </c>
      <c r="BV34" s="247" t="s">
        <v>89</v>
      </c>
      <c r="BW34" s="247" t="s">
        <v>89</v>
      </c>
      <c r="BX34" s="247" t="s">
        <v>89</v>
      </c>
      <c r="BY34" s="247" t="s">
        <v>89</v>
      </c>
      <c r="BZ34" s="247" t="s">
        <v>89</v>
      </c>
      <c r="CA34" s="247" t="s">
        <v>89</v>
      </c>
      <c r="CB34" s="247" t="s">
        <v>89</v>
      </c>
      <c r="CC34" s="247" t="s">
        <v>89</v>
      </c>
      <c r="CD34" s="247" t="s">
        <v>89</v>
      </c>
      <c r="CE34" s="247" t="s">
        <v>89</v>
      </c>
      <c r="CF34" s="247" t="s">
        <v>89</v>
      </c>
      <c r="CG34" s="247" t="s">
        <v>89</v>
      </c>
      <c r="CH34" s="247" t="s">
        <v>89</v>
      </c>
      <c r="CI34" s="247" t="s">
        <v>89</v>
      </c>
      <c r="CJ34" s="247" t="s">
        <v>89</v>
      </c>
      <c r="CK34" s="247" t="s">
        <v>89</v>
      </c>
      <c r="CL34" s="247" t="s">
        <v>89</v>
      </c>
      <c r="CM34" s="247" t="s">
        <v>89</v>
      </c>
      <c r="CN34" s="247" t="s">
        <v>89</v>
      </c>
      <c r="CO34" s="247" t="s">
        <v>89</v>
      </c>
      <c r="CP34" s="58" t="s">
        <v>89</v>
      </c>
    </row>
    <row r="35" spans="2:94" x14ac:dyDescent="0.35">
      <c r="B35" s="41" t="s">
        <v>431</v>
      </c>
      <c r="D35" s="41">
        <v>14</v>
      </c>
      <c r="E35" s="57">
        <v>14</v>
      </c>
      <c r="F35" s="41">
        <v>14</v>
      </c>
      <c r="G35" t="s">
        <v>348</v>
      </c>
      <c r="H35" s="88">
        <v>56</v>
      </c>
      <c r="I35" s="57">
        <v>64</v>
      </c>
      <c r="J35" s="57">
        <v>54</v>
      </c>
      <c r="K35" s="57">
        <v>54</v>
      </c>
      <c r="L35" s="57">
        <v>61</v>
      </c>
      <c r="M35" s="57">
        <v>63</v>
      </c>
      <c r="N35" s="57">
        <v>58</v>
      </c>
      <c r="O35" s="57">
        <v>62</v>
      </c>
      <c r="P35" s="57">
        <v>58</v>
      </c>
      <c r="Q35" s="57">
        <v>51</v>
      </c>
      <c r="R35" s="57">
        <v>53</v>
      </c>
      <c r="S35" s="57">
        <v>54</v>
      </c>
      <c r="T35" s="57">
        <v>57</v>
      </c>
      <c r="U35" s="57">
        <v>55</v>
      </c>
      <c r="V35" s="57">
        <v>53</v>
      </c>
      <c r="W35" s="57">
        <v>57</v>
      </c>
      <c r="X35" s="57">
        <v>51</v>
      </c>
      <c r="Y35" s="57">
        <v>56</v>
      </c>
      <c r="Z35" s="57">
        <v>52</v>
      </c>
      <c r="AA35" s="57">
        <v>50</v>
      </c>
      <c r="AB35" s="57">
        <v>48</v>
      </c>
      <c r="AC35" s="57">
        <v>47</v>
      </c>
      <c r="AD35" s="57">
        <v>48</v>
      </c>
      <c r="AE35" s="112">
        <v>36</v>
      </c>
      <c r="AF35" s="58" t="s">
        <v>89</v>
      </c>
      <c r="AH35" s="105" cm="1">
        <f t="array" ref="AH35">[1]!dbsum(H35:J35)</f>
        <v>65</v>
      </c>
      <c r="AI35" s="106" cm="1">
        <f t="array" ref="AI35">[1]!dbsum(K35:M35)</f>
        <v>65.400000000000006</v>
      </c>
      <c r="AJ35" s="106" cm="1">
        <f t="array" ref="AJ35">[1]!dbsum(N35:P35)</f>
        <v>64.5</v>
      </c>
      <c r="AK35" s="106" cm="1">
        <f t="array" ref="AK35">[1]!dbsum(Q35:S35)</f>
        <v>57.6</v>
      </c>
      <c r="AL35" s="106" cm="1">
        <f t="array" ref="AL35">[1]!dbsum(T35:V35)</f>
        <v>60.1</v>
      </c>
      <c r="AM35" s="106" cm="1">
        <f t="array" ref="AM35">[1]!dbsum(W35:Y35)</f>
        <v>60.1</v>
      </c>
      <c r="AN35" s="106" cm="1">
        <f t="array" ref="AN35">[1]!dbsum(Z35:AB35)</f>
        <v>55.1</v>
      </c>
      <c r="AO35" s="107" cm="1">
        <f t="array" ref="AO35">[1]!dbsum(AC35:AE35)</f>
        <v>50.7</v>
      </c>
      <c r="AQ35" s="15">
        <f t="shared" si="2"/>
        <v>14</v>
      </c>
      <c r="AR35" s="50" t="str">
        <f t="shared" si="3"/>
        <v>1m to foot of gantry at N of AT2</v>
      </c>
      <c r="AS35" s="88">
        <f t="shared" si="4"/>
        <v>25.8</v>
      </c>
      <c r="AT35" s="57">
        <f t="shared" si="5"/>
        <v>37.799999999999997</v>
      </c>
      <c r="AU35" s="57">
        <f t="shared" si="6"/>
        <v>31.5</v>
      </c>
      <c r="AV35" s="57">
        <f t="shared" si="7"/>
        <v>34.9</v>
      </c>
      <c r="AW35" s="57">
        <f t="shared" si="8"/>
        <v>44.9</v>
      </c>
      <c r="AX35" s="57">
        <f t="shared" si="9"/>
        <v>49.6</v>
      </c>
      <c r="AY35" s="57">
        <f t="shared" si="10"/>
        <v>47.1</v>
      </c>
      <c r="AZ35" s="57">
        <f t="shared" si="11"/>
        <v>53.4</v>
      </c>
      <c r="BA35" s="57">
        <f t="shared" si="12"/>
        <v>51.4</v>
      </c>
      <c r="BB35" s="57">
        <f t="shared" si="13"/>
        <v>46.8</v>
      </c>
      <c r="BC35" s="57">
        <f t="shared" si="14"/>
        <v>49.8</v>
      </c>
      <c r="BD35" s="57">
        <f t="shared" si="15"/>
        <v>52.1</v>
      </c>
      <c r="BE35" s="57">
        <f t="shared" si="16"/>
        <v>56.2</v>
      </c>
      <c r="BF35" s="117">
        <f t="shared" si="17"/>
        <v>55</v>
      </c>
      <c r="BG35" s="57">
        <f t="shared" si="18"/>
        <v>53.6</v>
      </c>
      <c r="BH35" s="57">
        <f t="shared" si="19"/>
        <v>58</v>
      </c>
      <c r="BI35" s="57">
        <f t="shared" si="20"/>
        <v>52.2</v>
      </c>
      <c r="BJ35" s="57">
        <f t="shared" si="21"/>
        <v>57.3</v>
      </c>
      <c r="BK35" s="57">
        <f t="shared" si="22"/>
        <v>53.2</v>
      </c>
      <c r="BL35" s="57">
        <f t="shared" si="23"/>
        <v>51</v>
      </c>
      <c r="BM35" s="57">
        <f t="shared" si="24"/>
        <v>48.5</v>
      </c>
      <c r="BN35" s="57">
        <f t="shared" si="25"/>
        <v>46.9</v>
      </c>
      <c r="BO35" s="57">
        <f t="shared" si="26"/>
        <v>46.9</v>
      </c>
      <c r="BP35" s="57">
        <f t="shared" si="27"/>
        <v>33.5</v>
      </c>
      <c r="BQ35" s="118">
        <f>[1]!dbsum(AS35:BP35)</f>
        <v>65.599999999999994</v>
      </c>
      <c r="BS35" s="88">
        <v>58</v>
      </c>
      <c r="BT35" s="57">
        <v>67</v>
      </c>
      <c r="BU35" s="57">
        <v>56</v>
      </c>
      <c r="BV35" s="57">
        <v>56</v>
      </c>
      <c r="BW35" s="57">
        <v>64</v>
      </c>
      <c r="BX35" s="57">
        <v>65</v>
      </c>
      <c r="BY35" s="57">
        <v>60</v>
      </c>
      <c r="BZ35" s="57">
        <v>64</v>
      </c>
      <c r="CA35" s="57">
        <v>59</v>
      </c>
      <c r="CB35" s="57">
        <v>53</v>
      </c>
      <c r="CC35" s="57">
        <v>54</v>
      </c>
      <c r="CD35" s="57">
        <v>55</v>
      </c>
      <c r="CE35" s="57">
        <v>58</v>
      </c>
      <c r="CF35" s="57">
        <v>56</v>
      </c>
      <c r="CG35" s="57">
        <v>54</v>
      </c>
      <c r="CH35" s="57">
        <v>57</v>
      </c>
      <c r="CI35" s="57">
        <v>51</v>
      </c>
      <c r="CJ35" s="57">
        <v>58</v>
      </c>
      <c r="CK35" s="57">
        <v>53</v>
      </c>
      <c r="CL35" s="57">
        <v>50</v>
      </c>
      <c r="CM35" s="57">
        <v>49</v>
      </c>
      <c r="CN35" s="57">
        <v>47</v>
      </c>
      <c r="CO35" s="57">
        <v>50</v>
      </c>
      <c r="CP35" s="112">
        <v>37</v>
      </c>
    </row>
    <row r="36" spans="2:94" x14ac:dyDescent="0.35">
      <c r="B36" s="41" t="s">
        <v>432</v>
      </c>
      <c r="D36" s="41">
        <v>15</v>
      </c>
      <c r="E36" s="57">
        <v>15</v>
      </c>
      <c r="F36" s="41"/>
      <c r="G36" t="s">
        <v>350</v>
      </c>
      <c r="H36" s="88">
        <v>46</v>
      </c>
      <c r="I36" s="57">
        <v>60</v>
      </c>
      <c r="J36" s="57">
        <v>48</v>
      </c>
      <c r="K36" s="57">
        <v>49</v>
      </c>
      <c r="L36" s="57">
        <v>55</v>
      </c>
      <c r="M36" s="57">
        <v>51</v>
      </c>
      <c r="N36" s="57">
        <v>60</v>
      </c>
      <c r="O36" s="57">
        <v>59</v>
      </c>
      <c r="P36" s="57">
        <v>51</v>
      </c>
      <c r="Q36" s="57">
        <v>48</v>
      </c>
      <c r="R36" s="57">
        <v>46</v>
      </c>
      <c r="S36" s="57">
        <v>48</v>
      </c>
      <c r="T36" s="57">
        <v>50</v>
      </c>
      <c r="U36" s="57">
        <v>47</v>
      </c>
      <c r="V36" s="57">
        <v>46</v>
      </c>
      <c r="W36" s="57">
        <v>48</v>
      </c>
      <c r="X36" s="57">
        <v>44</v>
      </c>
      <c r="Y36" s="57">
        <v>48</v>
      </c>
      <c r="Z36" s="57">
        <v>43</v>
      </c>
      <c r="AA36" s="57">
        <v>39</v>
      </c>
      <c r="AB36" s="57">
        <v>39</v>
      </c>
      <c r="AC36" s="57">
        <v>36</v>
      </c>
      <c r="AD36" s="57">
        <v>36</v>
      </c>
      <c r="AE36" s="112">
        <v>27</v>
      </c>
      <c r="AF36" s="58" t="s">
        <v>89</v>
      </c>
      <c r="AH36" s="105" cm="1">
        <f t="array" ref="AH36">[1]!dbsum(H36:J36)</f>
        <v>60.4</v>
      </c>
      <c r="AI36" s="106" cm="1">
        <f t="array" ref="AI36">[1]!dbsum(K36:M36)</f>
        <v>57.2</v>
      </c>
      <c r="AJ36" s="106" cm="1">
        <f t="array" ref="AJ36">[1]!dbsum(N36:P36)</f>
        <v>62.8</v>
      </c>
      <c r="AK36" s="106" cm="1">
        <f t="array" ref="AK36">[1]!dbsum(Q36:S36)</f>
        <v>52.2</v>
      </c>
      <c r="AL36" s="106" cm="1">
        <f t="array" ref="AL36">[1]!dbsum(T36:V36)</f>
        <v>52.8</v>
      </c>
      <c r="AM36" s="106" cm="1">
        <f t="array" ref="AM36">[1]!dbsum(W36:Y36)</f>
        <v>51.8</v>
      </c>
      <c r="AN36" s="106" cm="1">
        <f t="array" ref="AN36">[1]!dbsum(Z36:AB36)</f>
        <v>45.5</v>
      </c>
      <c r="AO36" s="107" cm="1">
        <f t="array" ref="AO36">[1]!dbsum(AC36:AE36)</f>
        <v>39.299999999999997</v>
      </c>
      <c r="AQ36" s="15">
        <f t="shared" si="2"/>
        <v>15</v>
      </c>
      <c r="AR36" s="50" t="str">
        <f t="shared" si="3"/>
        <v>At boundary to N of AT2</v>
      </c>
      <c r="AS36" s="88">
        <f t="shared" si="4"/>
        <v>15.8</v>
      </c>
      <c r="AT36" s="57">
        <f t="shared" si="5"/>
        <v>33.799999999999997</v>
      </c>
      <c r="AU36" s="57">
        <f t="shared" si="6"/>
        <v>25.5</v>
      </c>
      <c r="AV36" s="57">
        <f t="shared" si="7"/>
        <v>29.9</v>
      </c>
      <c r="AW36" s="57">
        <f t="shared" si="8"/>
        <v>38.9</v>
      </c>
      <c r="AX36" s="57">
        <f t="shared" si="9"/>
        <v>37.6</v>
      </c>
      <c r="AY36" s="57">
        <f t="shared" si="10"/>
        <v>49.1</v>
      </c>
      <c r="AZ36" s="57">
        <f t="shared" si="11"/>
        <v>50.4</v>
      </c>
      <c r="BA36" s="57">
        <f t="shared" si="12"/>
        <v>44.4</v>
      </c>
      <c r="BB36" s="57">
        <f t="shared" si="13"/>
        <v>43.8</v>
      </c>
      <c r="BC36" s="57">
        <f t="shared" si="14"/>
        <v>42.8</v>
      </c>
      <c r="BD36" s="57">
        <f t="shared" si="15"/>
        <v>46.1</v>
      </c>
      <c r="BE36" s="57">
        <f t="shared" si="16"/>
        <v>49.2</v>
      </c>
      <c r="BF36" s="117">
        <f t="shared" si="17"/>
        <v>47</v>
      </c>
      <c r="BG36" s="57">
        <f t="shared" si="18"/>
        <v>46.6</v>
      </c>
      <c r="BH36" s="57">
        <f t="shared" si="19"/>
        <v>49</v>
      </c>
      <c r="BI36" s="57">
        <f t="shared" si="20"/>
        <v>45.2</v>
      </c>
      <c r="BJ36" s="57">
        <f t="shared" si="21"/>
        <v>49.3</v>
      </c>
      <c r="BK36" s="57">
        <f t="shared" si="22"/>
        <v>44.2</v>
      </c>
      <c r="BL36" s="57">
        <f t="shared" si="23"/>
        <v>40</v>
      </c>
      <c r="BM36" s="57">
        <f t="shared" si="24"/>
        <v>39.5</v>
      </c>
      <c r="BN36" s="57">
        <f t="shared" si="25"/>
        <v>35.9</v>
      </c>
      <c r="BO36" s="57">
        <f t="shared" si="26"/>
        <v>34.9</v>
      </c>
      <c r="BP36" s="57">
        <f t="shared" si="27"/>
        <v>24.5</v>
      </c>
      <c r="BQ36" s="118">
        <f>[1]!dbsum(AS36:BP36)</f>
        <v>58.7</v>
      </c>
      <c r="BS36" s="88">
        <v>49</v>
      </c>
      <c r="BT36" s="57">
        <v>63</v>
      </c>
      <c r="BU36" s="57">
        <v>50</v>
      </c>
      <c r="BV36" s="57">
        <v>51</v>
      </c>
      <c r="BW36" s="57">
        <v>59</v>
      </c>
      <c r="BX36" s="57">
        <v>53</v>
      </c>
      <c r="BY36" s="57">
        <v>62</v>
      </c>
      <c r="BZ36" s="57">
        <v>61</v>
      </c>
      <c r="CA36" s="57">
        <v>53</v>
      </c>
      <c r="CB36" s="57">
        <v>49</v>
      </c>
      <c r="CC36" s="57">
        <v>48</v>
      </c>
      <c r="CD36" s="57">
        <v>49</v>
      </c>
      <c r="CE36" s="57">
        <v>51</v>
      </c>
      <c r="CF36" s="57">
        <v>48</v>
      </c>
      <c r="CG36" s="57">
        <v>48</v>
      </c>
      <c r="CH36" s="57">
        <v>49</v>
      </c>
      <c r="CI36" s="57">
        <v>45</v>
      </c>
      <c r="CJ36" s="57">
        <v>52</v>
      </c>
      <c r="CK36" s="57">
        <v>43</v>
      </c>
      <c r="CL36" s="57">
        <v>40</v>
      </c>
      <c r="CM36" s="57">
        <v>42</v>
      </c>
      <c r="CN36" s="57">
        <v>37</v>
      </c>
      <c r="CO36" s="57">
        <v>37</v>
      </c>
      <c r="CP36" s="112">
        <v>28</v>
      </c>
    </row>
    <row r="37" spans="2:94" x14ac:dyDescent="0.35">
      <c r="B37" s="41" t="s">
        <v>433</v>
      </c>
      <c r="D37" s="41">
        <v>16</v>
      </c>
      <c r="E37" s="57">
        <v>16</v>
      </c>
      <c r="F37" s="41">
        <v>15</v>
      </c>
      <c r="G37" t="s">
        <v>352</v>
      </c>
      <c r="H37" s="88">
        <v>48</v>
      </c>
      <c r="I37" s="57">
        <v>44</v>
      </c>
      <c r="J37" s="57">
        <v>49</v>
      </c>
      <c r="K37" s="57">
        <v>49</v>
      </c>
      <c r="L37" s="57">
        <v>51</v>
      </c>
      <c r="M37" s="57">
        <v>51</v>
      </c>
      <c r="N37" s="57">
        <v>52</v>
      </c>
      <c r="O37" s="57">
        <v>50</v>
      </c>
      <c r="P37" s="57">
        <v>48</v>
      </c>
      <c r="Q37" s="57">
        <v>43</v>
      </c>
      <c r="R37" s="57">
        <v>44</v>
      </c>
      <c r="S37" s="57">
        <v>44</v>
      </c>
      <c r="T37" s="57">
        <v>45</v>
      </c>
      <c r="U37" s="57">
        <v>44</v>
      </c>
      <c r="V37" s="57">
        <v>42</v>
      </c>
      <c r="W37" s="57">
        <v>43</v>
      </c>
      <c r="X37" s="57">
        <v>47</v>
      </c>
      <c r="Y37" s="57">
        <v>38</v>
      </c>
      <c r="Z37" s="57">
        <v>37</v>
      </c>
      <c r="AA37" s="57">
        <v>35</v>
      </c>
      <c r="AB37" s="57">
        <v>31</v>
      </c>
      <c r="AC37" s="57">
        <v>29</v>
      </c>
      <c r="AD37" s="57">
        <v>28</v>
      </c>
      <c r="AE37" s="112">
        <v>25</v>
      </c>
      <c r="AF37" s="58" t="s">
        <v>89</v>
      </c>
      <c r="AH37" s="105" cm="1">
        <f t="array" ref="AH37">[1]!dbsum(H37:J37)</f>
        <v>52.2</v>
      </c>
      <c r="AI37" s="106" cm="1">
        <f t="array" ref="AI37">[1]!dbsum(K37:M37)</f>
        <v>55.2</v>
      </c>
      <c r="AJ37" s="106" cm="1">
        <f t="array" ref="AJ37">[1]!dbsum(N37:P37)</f>
        <v>55.1</v>
      </c>
      <c r="AK37" s="106" cm="1">
        <f t="array" ref="AK37">[1]!dbsum(Q37:S37)</f>
        <v>48.5</v>
      </c>
      <c r="AL37" s="106" cm="1">
        <f t="array" ref="AL37">[1]!dbsum(T37:V37)</f>
        <v>48.6</v>
      </c>
      <c r="AM37" s="106" cm="1">
        <f t="array" ref="AM37">[1]!dbsum(W37:Y37)</f>
        <v>48.8</v>
      </c>
      <c r="AN37" s="106" cm="1">
        <f t="array" ref="AN37">[1]!dbsum(Z37:AB37)</f>
        <v>39.700000000000003</v>
      </c>
      <c r="AO37" s="107" cm="1">
        <f t="array" ref="AO37">[1]!dbsum(AC37:AE37)</f>
        <v>32.4</v>
      </c>
      <c r="AQ37" s="15">
        <f t="shared" si="2"/>
        <v>16</v>
      </c>
      <c r="AR37" s="50" t="str">
        <f t="shared" si="3"/>
        <v>1m to foot of gantry at SE of AT2</v>
      </c>
      <c r="AS37" s="88">
        <f t="shared" si="4"/>
        <v>17.8</v>
      </c>
      <c r="AT37" s="57">
        <f t="shared" si="5"/>
        <v>17.8</v>
      </c>
      <c r="AU37" s="57">
        <f t="shared" si="6"/>
        <v>26.5</v>
      </c>
      <c r="AV37" s="57">
        <f t="shared" si="7"/>
        <v>29.9</v>
      </c>
      <c r="AW37" s="57">
        <f t="shared" si="8"/>
        <v>34.9</v>
      </c>
      <c r="AX37" s="57">
        <f t="shared" si="9"/>
        <v>37.6</v>
      </c>
      <c r="AY37" s="57">
        <f t="shared" si="10"/>
        <v>41.1</v>
      </c>
      <c r="AZ37" s="57">
        <f t="shared" si="11"/>
        <v>41.4</v>
      </c>
      <c r="BA37" s="57">
        <f t="shared" si="12"/>
        <v>41.4</v>
      </c>
      <c r="BB37" s="57">
        <f t="shared" si="13"/>
        <v>38.799999999999997</v>
      </c>
      <c r="BC37" s="57">
        <f t="shared" si="14"/>
        <v>40.799999999999997</v>
      </c>
      <c r="BD37" s="57">
        <f t="shared" si="15"/>
        <v>42.1</v>
      </c>
      <c r="BE37" s="57">
        <f t="shared" si="16"/>
        <v>44.2</v>
      </c>
      <c r="BF37" s="117">
        <f t="shared" si="17"/>
        <v>44</v>
      </c>
      <c r="BG37" s="57">
        <f t="shared" si="18"/>
        <v>42.6</v>
      </c>
      <c r="BH37" s="57">
        <f t="shared" si="19"/>
        <v>44</v>
      </c>
      <c r="BI37" s="57">
        <f t="shared" si="20"/>
        <v>48.2</v>
      </c>
      <c r="BJ37" s="57">
        <f t="shared" si="21"/>
        <v>39.299999999999997</v>
      </c>
      <c r="BK37" s="57">
        <f t="shared" si="22"/>
        <v>38.200000000000003</v>
      </c>
      <c r="BL37" s="57">
        <f t="shared" si="23"/>
        <v>36</v>
      </c>
      <c r="BM37" s="57">
        <f t="shared" si="24"/>
        <v>31.5</v>
      </c>
      <c r="BN37" s="57">
        <f t="shared" si="25"/>
        <v>28.9</v>
      </c>
      <c r="BO37" s="57">
        <f t="shared" si="26"/>
        <v>26.9</v>
      </c>
      <c r="BP37" s="57">
        <f t="shared" si="27"/>
        <v>22.5</v>
      </c>
      <c r="BQ37" s="118">
        <f>[1]!dbsum(AS37:BP37)</f>
        <v>54.3</v>
      </c>
      <c r="BS37" s="88">
        <v>51</v>
      </c>
      <c r="BT37" s="57">
        <v>47</v>
      </c>
      <c r="BU37" s="57">
        <v>52</v>
      </c>
      <c r="BV37" s="57">
        <v>53</v>
      </c>
      <c r="BW37" s="57">
        <v>54</v>
      </c>
      <c r="BX37" s="57">
        <v>53</v>
      </c>
      <c r="BY37" s="57">
        <v>54</v>
      </c>
      <c r="BZ37" s="57">
        <v>51</v>
      </c>
      <c r="CA37" s="57">
        <v>49</v>
      </c>
      <c r="CB37" s="57">
        <v>44</v>
      </c>
      <c r="CC37" s="57">
        <v>46</v>
      </c>
      <c r="CD37" s="57">
        <v>45</v>
      </c>
      <c r="CE37" s="57">
        <v>46</v>
      </c>
      <c r="CF37" s="57">
        <v>45</v>
      </c>
      <c r="CG37" s="57">
        <v>43</v>
      </c>
      <c r="CH37" s="57">
        <v>44</v>
      </c>
      <c r="CI37" s="57">
        <v>49</v>
      </c>
      <c r="CJ37" s="57">
        <v>39</v>
      </c>
      <c r="CK37" s="57">
        <v>38</v>
      </c>
      <c r="CL37" s="57">
        <v>37</v>
      </c>
      <c r="CM37" s="57">
        <v>34</v>
      </c>
      <c r="CN37" s="57">
        <v>31</v>
      </c>
      <c r="CO37" s="57">
        <v>29</v>
      </c>
      <c r="CP37" s="112">
        <v>26</v>
      </c>
    </row>
    <row r="38" spans="2:94" x14ac:dyDescent="0.35">
      <c r="B38" s="41" t="s">
        <v>434</v>
      </c>
      <c r="D38" s="41" t="s">
        <v>435</v>
      </c>
      <c r="F38" s="50"/>
      <c r="G38" t="s">
        <v>436</v>
      </c>
      <c r="H38" s="88">
        <v>56</v>
      </c>
      <c r="I38" s="57">
        <v>49</v>
      </c>
      <c r="J38" s="57">
        <v>53</v>
      </c>
      <c r="K38" s="57">
        <v>55</v>
      </c>
      <c r="L38" s="57">
        <v>59</v>
      </c>
      <c r="M38" s="57">
        <v>61</v>
      </c>
      <c r="N38" s="57">
        <v>60</v>
      </c>
      <c r="O38" s="57">
        <v>66</v>
      </c>
      <c r="P38" s="57">
        <v>58</v>
      </c>
      <c r="Q38" s="57">
        <v>55</v>
      </c>
      <c r="R38" s="57">
        <v>53</v>
      </c>
      <c r="S38" s="57">
        <v>55</v>
      </c>
      <c r="T38" s="57">
        <v>60</v>
      </c>
      <c r="U38" s="57">
        <v>56</v>
      </c>
      <c r="V38" s="57">
        <v>56</v>
      </c>
      <c r="W38" s="57">
        <v>59</v>
      </c>
      <c r="X38" s="57">
        <v>61</v>
      </c>
      <c r="Y38" s="57">
        <v>52</v>
      </c>
      <c r="Z38" s="57">
        <v>54</v>
      </c>
      <c r="AA38" s="57">
        <v>52</v>
      </c>
      <c r="AB38" s="57">
        <v>49</v>
      </c>
      <c r="AC38" s="57">
        <v>47</v>
      </c>
      <c r="AD38" s="57">
        <v>47</v>
      </c>
      <c r="AE38" s="112">
        <v>47</v>
      </c>
      <c r="AF38" s="58" t="s">
        <v>89</v>
      </c>
      <c r="AH38" s="105" cm="1">
        <f t="array" ref="AH38">[1]!dbsum(H38:J38)</f>
        <v>58.3</v>
      </c>
      <c r="AI38" s="106" cm="1">
        <f t="array" ref="AI38">[1]!dbsum(K38:M38)</f>
        <v>63.7</v>
      </c>
      <c r="AJ38" s="106" cm="1">
        <f t="array" ref="AJ38">[1]!dbsum(N38:P38)</f>
        <v>67.5</v>
      </c>
      <c r="AK38" s="106" cm="1">
        <f t="array" ref="AK38">[1]!dbsum(Q38:S38)</f>
        <v>59.2</v>
      </c>
      <c r="AL38" s="106" cm="1">
        <f t="array" ref="AL38">[1]!dbsum(T38:V38)</f>
        <v>62.5</v>
      </c>
      <c r="AM38" s="106" cm="1">
        <f t="array" ref="AM38">[1]!dbsum(W38:Y38)</f>
        <v>63.4</v>
      </c>
      <c r="AN38" s="106" cm="1">
        <f t="array" ref="AN38">[1]!dbsum(Z38:AB38)</f>
        <v>56.9</v>
      </c>
      <c r="AO38" s="107" cm="1">
        <f t="array" ref="AO38">[1]!dbsum(AC38:AE38)</f>
        <v>51.8</v>
      </c>
      <c r="AQ38" s="15" t="str">
        <f t="shared" si="2"/>
        <v>16a</v>
      </c>
      <c r="AR38" s="50" t="str">
        <f t="shared" si="3"/>
        <v>1m to foot of gantry at S of AT2</v>
      </c>
      <c r="AS38" s="88">
        <f t="shared" si="4"/>
        <v>25.8</v>
      </c>
      <c r="AT38" s="57">
        <f t="shared" si="5"/>
        <v>22.8</v>
      </c>
      <c r="AU38" s="57">
        <f t="shared" si="6"/>
        <v>30.5</v>
      </c>
      <c r="AV38" s="57">
        <f t="shared" si="7"/>
        <v>35.9</v>
      </c>
      <c r="AW38" s="57">
        <f t="shared" si="8"/>
        <v>42.9</v>
      </c>
      <c r="AX38" s="57">
        <f t="shared" si="9"/>
        <v>47.6</v>
      </c>
      <c r="AY38" s="57">
        <f t="shared" si="10"/>
        <v>49.1</v>
      </c>
      <c r="AZ38" s="57">
        <f t="shared" si="11"/>
        <v>57.4</v>
      </c>
      <c r="BA38" s="57">
        <f t="shared" si="12"/>
        <v>51.4</v>
      </c>
      <c r="BB38" s="57">
        <f t="shared" si="13"/>
        <v>50.8</v>
      </c>
      <c r="BC38" s="57">
        <f t="shared" si="14"/>
        <v>49.8</v>
      </c>
      <c r="BD38" s="57">
        <f t="shared" si="15"/>
        <v>53.1</v>
      </c>
      <c r="BE38" s="57">
        <f t="shared" si="16"/>
        <v>59.2</v>
      </c>
      <c r="BF38" s="117">
        <f t="shared" si="17"/>
        <v>56</v>
      </c>
      <c r="BG38" s="57">
        <f t="shared" si="18"/>
        <v>56.6</v>
      </c>
      <c r="BH38" s="57">
        <f t="shared" si="19"/>
        <v>60</v>
      </c>
      <c r="BI38" s="57">
        <f t="shared" si="20"/>
        <v>62.2</v>
      </c>
      <c r="BJ38" s="57">
        <f t="shared" si="21"/>
        <v>53.3</v>
      </c>
      <c r="BK38" s="57">
        <f t="shared" si="22"/>
        <v>55.2</v>
      </c>
      <c r="BL38" s="57">
        <f t="shared" si="23"/>
        <v>53</v>
      </c>
      <c r="BM38" s="57">
        <f t="shared" si="24"/>
        <v>49.5</v>
      </c>
      <c r="BN38" s="57">
        <f t="shared" si="25"/>
        <v>46.9</v>
      </c>
      <c r="BO38" s="57">
        <f t="shared" si="26"/>
        <v>45.9</v>
      </c>
      <c r="BP38" s="57">
        <f t="shared" si="27"/>
        <v>44.5</v>
      </c>
      <c r="BQ38" s="118">
        <f>[1]!dbsum(AS38:BP38)</f>
        <v>68.2</v>
      </c>
      <c r="BS38" s="88">
        <v>60</v>
      </c>
      <c r="BT38" s="57">
        <v>52</v>
      </c>
      <c r="BU38" s="57">
        <v>56</v>
      </c>
      <c r="BV38" s="57">
        <v>58</v>
      </c>
      <c r="BW38" s="57">
        <v>62</v>
      </c>
      <c r="BX38" s="57">
        <v>63</v>
      </c>
      <c r="BY38" s="57">
        <v>62</v>
      </c>
      <c r="BZ38" s="57">
        <v>67</v>
      </c>
      <c r="CA38" s="57">
        <v>60</v>
      </c>
      <c r="CB38" s="57">
        <v>56</v>
      </c>
      <c r="CC38" s="57">
        <v>55</v>
      </c>
      <c r="CD38" s="57">
        <v>56</v>
      </c>
      <c r="CE38" s="57">
        <v>61</v>
      </c>
      <c r="CF38" s="57">
        <v>57</v>
      </c>
      <c r="CG38" s="57">
        <v>57</v>
      </c>
      <c r="CH38" s="57">
        <v>60</v>
      </c>
      <c r="CI38" s="57">
        <v>64</v>
      </c>
      <c r="CJ38" s="57">
        <v>52</v>
      </c>
      <c r="CK38" s="57">
        <v>55</v>
      </c>
      <c r="CL38" s="57">
        <v>54</v>
      </c>
      <c r="CM38" s="57">
        <v>50</v>
      </c>
      <c r="CN38" s="57">
        <v>48</v>
      </c>
      <c r="CO38" s="57">
        <v>47</v>
      </c>
      <c r="CP38" s="112">
        <v>47</v>
      </c>
    </row>
    <row r="39" spans="2:94" x14ac:dyDescent="0.35">
      <c r="B39" s="41" t="s">
        <v>437</v>
      </c>
      <c r="D39" s="41" t="s">
        <v>438</v>
      </c>
      <c r="F39" s="50"/>
      <c r="G39" t="s">
        <v>439</v>
      </c>
      <c r="H39" s="88">
        <v>50</v>
      </c>
      <c r="I39" s="57">
        <v>46</v>
      </c>
      <c r="J39" s="57">
        <v>48</v>
      </c>
      <c r="K39" s="57">
        <v>53</v>
      </c>
      <c r="L39" s="57">
        <v>58</v>
      </c>
      <c r="M39" s="57">
        <v>57</v>
      </c>
      <c r="N39" s="57">
        <v>52</v>
      </c>
      <c r="O39" s="57">
        <v>57</v>
      </c>
      <c r="P39" s="57">
        <v>56</v>
      </c>
      <c r="Q39" s="57">
        <v>50</v>
      </c>
      <c r="R39" s="57">
        <v>49</v>
      </c>
      <c r="S39" s="57">
        <v>51</v>
      </c>
      <c r="T39" s="57">
        <v>54</v>
      </c>
      <c r="U39" s="57">
        <v>51</v>
      </c>
      <c r="V39" s="57">
        <v>49</v>
      </c>
      <c r="W39" s="57">
        <v>50</v>
      </c>
      <c r="X39" s="57">
        <v>52</v>
      </c>
      <c r="Y39" s="57">
        <v>48</v>
      </c>
      <c r="Z39" s="57">
        <v>49</v>
      </c>
      <c r="AA39" s="57">
        <v>48</v>
      </c>
      <c r="AB39" s="57">
        <v>46</v>
      </c>
      <c r="AC39" s="57">
        <v>45</v>
      </c>
      <c r="AD39" s="57">
        <v>45</v>
      </c>
      <c r="AE39" s="112">
        <v>46</v>
      </c>
      <c r="AF39" s="58" t="s">
        <v>89</v>
      </c>
      <c r="AH39" s="105" cm="1">
        <f t="array" ref="AH39">[1]!dbsum(H39:J39)</f>
        <v>53.1</v>
      </c>
      <c r="AI39" s="106" cm="1">
        <f t="array" ref="AI39">[1]!dbsum(K39:M39)</f>
        <v>61.2</v>
      </c>
      <c r="AJ39" s="106" cm="1">
        <f t="array" ref="AJ39">[1]!dbsum(N39:P39)</f>
        <v>60.2</v>
      </c>
      <c r="AK39" s="106" cm="1">
        <f t="array" ref="AK39">[1]!dbsum(Q39:S39)</f>
        <v>54.8</v>
      </c>
      <c r="AL39" s="106" cm="1">
        <f t="array" ref="AL39">[1]!dbsum(T39:V39)</f>
        <v>56.6</v>
      </c>
      <c r="AM39" s="106" cm="1">
        <f t="array" ref="AM39">[1]!dbsum(W39:Y39)</f>
        <v>55.1</v>
      </c>
      <c r="AN39" s="106" cm="1">
        <f t="array" ref="AN39">[1]!dbsum(Z39:AB39)</f>
        <v>52.6</v>
      </c>
      <c r="AO39" s="107" cm="1">
        <f t="array" ref="AO39">[1]!dbsum(AC39:AE39)</f>
        <v>50.1</v>
      </c>
      <c r="AQ39" s="15" t="str">
        <f t="shared" si="2"/>
        <v>16b</v>
      </c>
      <c r="AR39" s="50" t="str">
        <f t="shared" si="3"/>
        <v>At site boundary to S of AT2</v>
      </c>
      <c r="AS39" s="88">
        <f t="shared" si="4"/>
        <v>19.8</v>
      </c>
      <c r="AT39" s="57">
        <f t="shared" si="5"/>
        <v>19.8</v>
      </c>
      <c r="AU39" s="57">
        <f t="shared" si="6"/>
        <v>25.5</v>
      </c>
      <c r="AV39" s="57">
        <f t="shared" si="7"/>
        <v>33.9</v>
      </c>
      <c r="AW39" s="57">
        <f t="shared" si="8"/>
        <v>41.9</v>
      </c>
      <c r="AX39" s="57">
        <f t="shared" si="9"/>
        <v>43.6</v>
      </c>
      <c r="AY39" s="57">
        <f t="shared" si="10"/>
        <v>41.1</v>
      </c>
      <c r="AZ39" s="57">
        <f t="shared" si="11"/>
        <v>48.4</v>
      </c>
      <c r="BA39" s="57">
        <f t="shared" si="12"/>
        <v>49.4</v>
      </c>
      <c r="BB39" s="57">
        <f t="shared" si="13"/>
        <v>45.8</v>
      </c>
      <c r="BC39" s="57">
        <f t="shared" si="14"/>
        <v>45.8</v>
      </c>
      <c r="BD39" s="57">
        <f t="shared" si="15"/>
        <v>49.1</v>
      </c>
      <c r="BE39" s="57">
        <f t="shared" si="16"/>
        <v>53.2</v>
      </c>
      <c r="BF39" s="117">
        <f t="shared" si="17"/>
        <v>51</v>
      </c>
      <c r="BG39" s="57">
        <f t="shared" si="18"/>
        <v>49.6</v>
      </c>
      <c r="BH39" s="57">
        <f t="shared" si="19"/>
        <v>51</v>
      </c>
      <c r="BI39" s="57">
        <f t="shared" si="20"/>
        <v>53.2</v>
      </c>
      <c r="BJ39" s="57">
        <f t="shared" si="21"/>
        <v>49.3</v>
      </c>
      <c r="BK39" s="57">
        <f t="shared" si="22"/>
        <v>50.2</v>
      </c>
      <c r="BL39" s="57">
        <f t="shared" si="23"/>
        <v>49</v>
      </c>
      <c r="BM39" s="57">
        <f t="shared" si="24"/>
        <v>46.5</v>
      </c>
      <c r="BN39" s="57">
        <f t="shared" si="25"/>
        <v>44.9</v>
      </c>
      <c r="BO39" s="57">
        <f t="shared" si="26"/>
        <v>43.9</v>
      </c>
      <c r="BP39" s="57">
        <f t="shared" si="27"/>
        <v>43.5</v>
      </c>
      <c r="BQ39" s="118">
        <f>[1]!dbsum(AS39:BP39)</f>
        <v>61.8</v>
      </c>
      <c r="BS39" s="88">
        <v>53</v>
      </c>
      <c r="BT39" s="57">
        <v>48</v>
      </c>
      <c r="BU39" s="57">
        <v>52</v>
      </c>
      <c r="BV39" s="57">
        <v>55</v>
      </c>
      <c r="BW39" s="57">
        <v>60</v>
      </c>
      <c r="BX39" s="57">
        <v>59</v>
      </c>
      <c r="BY39" s="57">
        <v>55</v>
      </c>
      <c r="BZ39" s="57">
        <v>59</v>
      </c>
      <c r="CA39" s="57">
        <v>58</v>
      </c>
      <c r="CB39" s="57">
        <v>51</v>
      </c>
      <c r="CC39" s="57">
        <v>50</v>
      </c>
      <c r="CD39" s="57">
        <v>52</v>
      </c>
      <c r="CE39" s="57">
        <v>55</v>
      </c>
      <c r="CF39" s="57">
        <v>52</v>
      </c>
      <c r="CG39" s="57">
        <v>50</v>
      </c>
      <c r="CH39" s="57">
        <v>51</v>
      </c>
      <c r="CI39" s="57">
        <v>53</v>
      </c>
      <c r="CJ39" s="57">
        <v>48</v>
      </c>
      <c r="CK39" s="57">
        <v>49</v>
      </c>
      <c r="CL39" s="57">
        <v>48</v>
      </c>
      <c r="CM39" s="57">
        <v>46</v>
      </c>
      <c r="CN39" s="57">
        <v>46</v>
      </c>
      <c r="CO39" s="57">
        <v>46</v>
      </c>
      <c r="CP39" s="112">
        <v>46</v>
      </c>
    </row>
    <row r="40" spans="2:94" x14ac:dyDescent="0.35">
      <c r="B40" s="41" t="s">
        <v>440</v>
      </c>
      <c r="D40" s="41">
        <v>17</v>
      </c>
      <c r="E40" s="57">
        <v>17</v>
      </c>
      <c r="F40" s="41">
        <v>16</v>
      </c>
      <c r="G40" t="s">
        <v>354</v>
      </c>
      <c r="H40" s="88">
        <v>55</v>
      </c>
      <c r="I40" s="57">
        <v>55</v>
      </c>
      <c r="J40" s="57">
        <v>54</v>
      </c>
      <c r="K40" s="57">
        <v>55</v>
      </c>
      <c r="L40" s="57">
        <v>58</v>
      </c>
      <c r="M40" s="57">
        <v>58</v>
      </c>
      <c r="N40" s="57">
        <v>60</v>
      </c>
      <c r="O40" s="57">
        <v>59</v>
      </c>
      <c r="P40" s="57">
        <v>59</v>
      </c>
      <c r="Q40" s="57">
        <v>60</v>
      </c>
      <c r="R40" s="57">
        <v>62</v>
      </c>
      <c r="S40" s="57">
        <v>63</v>
      </c>
      <c r="T40" s="57">
        <v>63</v>
      </c>
      <c r="U40" s="57">
        <v>62</v>
      </c>
      <c r="V40" s="57">
        <v>62</v>
      </c>
      <c r="W40" s="57">
        <v>61</v>
      </c>
      <c r="X40" s="57">
        <v>60</v>
      </c>
      <c r="Y40" s="57">
        <v>59</v>
      </c>
      <c r="Z40" s="57">
        <v>59</v>
      </c>
      <c r="AA40" s="57">
        <v>58</v>
      </c>
      <c r="AB40" s="57">
        <v>57</v>
      </c>
      <c r="AC40" s="57">
        <v>56</v>
      </c>
      <c r="AD40" s="57">
        <v>54</v>
      </c>
      <c r="AE40" s="112">
        <v>52</v>
      </c>
      <c r="AF40" s="58" t="s">
        <v>89</v>
      </c>
      <c r="AH40" s="105" cm="1">
        <f t="array" ref="AH40">[1]!dbsum(H40:J40)</f>
        <v>59.5</v>
      </c>
      <c r="AI40" s="106" cm="1">
        <f t="array" ref="AI40">[1]!dbsum(K40:M40)</f>
        <v>62</v>
      </c>
      <c r="AJ40" s="106" cm="1">
        <f t="array" ref="AJ40">[1]!dbsum(N40:P40)</f>
        <v>64.099999999999994</v>
      </c>
      <c r="AK40" s="106" cm="1">
        <f t="array" ref="AK40">[1]!dbsum(Q40:S40)</f>
        <v>66.599999999999994</v>
      </c>
      <c r="AL40" s="106" cm="1">
        <f t="array" ref="AL40">[1]!dbsum(T40:V40)</f>
        <v>67.099999999999994</v>
      </c>
      <c r="AM40" s="106" cm="1">
        <f t="array" ref="AM40">[1]!dbsum(W40:Y40)</f>
        <v>64.8</v>
      </c>
      <c r="AN40" s="106" cm="1">
        <f t="array" ref="AN40">[1]!dbsum(Z40:AB40)</f>
        <v>62.8</v>
      </c>
      <c r="AO40" s="107" cm="1">
        <f t="array" ref="AO40">[1]!dbsum(AC40:AE40)</f>
        <v>59.1</v>
      </c>
      <c r="AQ40" s="15">
        <f t="shared" si="2"/>
        <v>17</v>
      </c>
      <c r="AR40" s="50" t="str">
        <f t="shared" si="3"/>
        <v>At gantry level - running water</v>
      </c>
      <c r="AS40" s="88">
        <f t="shared" si="4"/>
        <v>24.8</v>
      </c>
      <c r="AT40" s="57">
        <f t="shared" si="5"/>
        <v>28.8</v>
      </c>
      <c r="AU40" s="57">
        <f t="shared" si="6"/>
        <v>31.5</v>
      </c>
      <c r="AV40" s="57">
        <f t="shared" si="7"/>
        <v>35.9</v>
      </c>
      <c r="AW40" s="57">
        <f t="shared" si="8"/>
        <v>41.9</v>
      </c>
      <c r="AX40" s="57">
        <f t="shared" si="9"/>
        <v>44.6</v>
      </c>
      <c r="AY40" s="57">
        <f t="shared" si="10"/>
        <v>49.1</v>
      </c>
      <c r="AZ40" s="57">
        <f t="shared" si="11"/>
        <v>50.4</v>
      </c>
      <c r="BA40" s="57">
        <f t="shared" si="12"/>
        <v>52.4</v>
      </c>
      <c r="BB40" s="57">
        <f t="shared" si="13"/>
        <v>55.8</v>
      </c>
      <c r="BC40" s="57">
        <f t="shared" si="14"/>
        <v>58.8</v>
      </c>
      <c r="BD40" s="57">
        <f t="shared" si="15"/>
        <v>61.1</v>
      </c>
      <c r="BE40" s="57">
        <f t="shared" si="16"/>
        <v>62.2</v>
      </c>
      <c r="BF40" s="117">
        <f t="shared" si="17"/>
        <v>62</v>
      </c>
      <c r="BG40" s="57">
        <f t="shared" si="18"/>
        <v>62.6</v>
      </c>
      <c r="BH40" s="57">
        <f t="shared" si="19"/>
        <v>62</v>
      </c>
      <c r="BI40" s="57">
        <f t="shared" si="20"/>
        <v>61.2</v>
      </c>
      <c r="BJ40" s="57">
        <f t="shared" si="21"/>
        <v>60.3</v>
      </c>
      <c r="BK40" s="57">
        <f t="shared" si="22"/>
        <v>60.2</v>
      </c>
      <c r="BL40" s="57">
        <f t="shared" si="23"/>
        <v>59</v>
      </c>
      <c r="BM40" s="57">
        <f t="shared" si="24"/>
        <v>57.5</v>
      </c>
      <c r="BN40" s="57">
        <f t="shared" si="25"/>
        <v>55.9</v>
      </c>
      <c r="BO40" s="57">
        <f t="shared" si="26"/>
        <v>52.9</v>
      </c>
      <c r="BP40" s="57">
        <f t="shared" si="27"/>
        <v>49.5</v>
      </c>
      <c r="BQ40" s="118">
        <f>[1]!dbsum(AS40:BP40)</f>
        <v>71.7</v>
      </c>
      <c r="BS40" s="88">
        <v>60</v>
      </c>
      <c r="BT40" s="57">
        <v>59</v>
      </c>
      <c r="BU40" s="57">
        <v>57</v>
      </c>
      <c r="BV40" s="57">
        <v>58</v>
      </c>
      <c r="BW40" s="57">
        <v>60</v>
      </c>
      <c r="BX40" s="57">
        <v>59</v>
      </c>
      <c r="BY40" s="57">
        <v>62</v>
      </c>
      <c r="BZ40" s="57">
        <v>61</v>
      </c>
      <c r="CA40" s="57">
        <v>61</v>
      </c>
      <c r="CB40" s="57">
        <v>61</v>
      </c>
      <c r="CC40" s="57">
        <v>63</v>
      </c>
      <c r="CD40" s="57">
        <v>64</v>
      </c>
      <c r="CE40" s="57">
        <v>63</v>
      </c>
      <c r="CF40" s="57">
        <v>63</v>
      </c>
      <c r="CG40" s="57">
        <v>63</v>
      </c>
      <c r="CH40" s="57">
        <v>62</v>
      </c>
      <c r="CI40" s="57">
        <v>61</v>
      </c>
      <c r="CJ40" s="57">
        <v>60</v>
      </c>
      <c r="CK40" s="57">
        <v>60</v>
      </c>
      <c r="CL40" s="57">
        <v>59</v>
      </c>
      <c r="CM40" s="57">
        <v>58</v>
      </c>
      <c r="CN40" s="57">
        <v>57</v>
      </c>
      <c r="CO40" s="57">
        <v>55</v>
      </c>
      <c r="CP40" s="112">
        <v>53</v>
      </c>
    </row>
    <row r="41" spans="2:94" x14ac:dyDescent="0.35">
      <c r="B41" s="41" t="s">
        <v>441</v>
      </c>
      <c r="D41" s="41">
        <v>18</v>
      </c>
      <c r="E41" s="57">
        <v>18</v>
      </c>
      <c r="F41" s="41">
        <v>8</v>
      </c>
      <c r="G41" t="s">
        <v>356</v>
      </c>
      <c r="H41" s="88">
        <v>59</v>
      </c>
      <c r="I41" s="57">
        <v>52</v>
      </c>
      <c r="J41" s="57">
        <v>57</v>
      </c>
      <c r="K41" s="57">
        <v>56</v>
      </c>
      <c r="L41" s="57">
        <v>57</v>
      </c>
      <c r="M41" s="57">
        <v>55</v>
      </c>
      <c r="N41" s="57">
        <v>57</v>
      </c>
      <c r="O41" s="57">
        <v>56</v>
      </c>
      <c r="P41" s="57">
        <v>57</v>
      </c>
      <c r="Q41" s="57">
        <v>57</v>
      </c>
      <c r="R41" s="57">
        <v>58</v>
      </c>
      <c r="S41" s="57">
        <v>56</v>
      </c>
      <c r="T41" s="57">
        <v>57</v>
      </c>
      <c r="U41" s="57">
        <v>56</v>
      </c>
      <c r="V41" s="57">
        <v>57</v>
      </c>
      <c r="W41" s="57">
        <v>57</v>
      </c>
      <c r="X41" s="57">
        <v>55</v>
      </c>
      <c r="Y41" s="57">
        <v>53</v>
      </c>
      <c r="Z41" s="57">
        <v>51</v>
      </c>
      <c r="AA41" s="57">
        <v>51</v>
      </c>
      <c r="AB41" s="57">
        <v>50</v>
      </c>
      <c r="AC41" s="57">
        <v>46</v>
      </c>
      <c r="AD41" s="57">
        <v>45</v>
      </c>
      <c r="AE41" s="112">
        <v>40</v>
      </c>
      <c r="AF41" s="58" t="s">
        <v>89</v>
      </c>
      <c r="AH41" s="105" cm="1">
        <f t="array" ref="AH41">[1]!dbsum(H41:J41)</f>
        <v>61.6</v>
      </c>
      <c r="AI41" s="106" cm="1">
        <f t="array" ref="AI41">[1]!dbsum(K41:M41)</f>
        <v>60.8</v>
      </c>
      <c r="AJ41" s="106" cm="1">
        <f t="array" ref="AJ41">[1]!dbsum(N41:P41)</f>
        <v>61.5</v>
      </c>
      <c r="AK41" s="106" cm="1">
        <f t="array" ref="AK41">[1]!dbsum(Q41:S41)</f>
        <v>61.8</v>
      </c>
      <c r="AL41" s="106" cm="1">
        <f t="array" ref="AL41">[1]!dbsum(T41:V41)</f>
        <v>61.5</v>
      </c>
      <c r="AM41" s="106" cm="1">
        <f t="array" ref="AM41">[1]!dbsum(W41:Y41)</f>
        <v>60.1</v>
      </c>
      <c r="AN41" s="106" cm="1">
        <f t="array" ref="AN41">[1]!dbsum(Z41:AB41)</f>
        <v>55.5</v>
      </c>
      <c r="AO41" s="107" cm="1">
        <f t="array" ref="AO41">[1]!dbsum(AC41:AE41)</f>
        <v>49.1</v>
      </c>
      <c r="AQ41" s="15">
        <f t="shared" si="2"/>
        <v>18</v>
      </c>
      <c r="AR41" s="50" t="str">
        <f t="shared" si="3"/>
        <v>5m from open shutter of DAF2</v>
      </c>
      <c r="AS41" s="88">
        <f t="shared" si="4"/>
        <v>28.8</v>
      </c>
      <c r="AT41" s="57">
        <f t="shared" si="5"/>
        <v>25.8</v>
      </c>
      <c r="AU41" s="57">
        <f t="shared" si="6"/>
        <v>34.5</v>
      </c>
      <c r="AV41" s="57">
        <f t="shared" si="7"/>
        <v>36.9</v>
      </c>
      <c r="AW41" s="57">
        <f t="shared" si="8"/>
        <v>40.9</v>
      </c>
      <c r="AX41" s="57">
        <f t="shared" si="9"/>
        <v>41.6</v>
      </c>
      <c r="AY41" s="57">
        <f t="shared" si="10"/>
        <v>46.1</v>
      </c>
      <c r="AZ41" s="57">
        <f t="shared" si="11"/>
        <v>47.4</v>
      </c>
      <c r="BA41" s="57">
        <f t="shared" si="12"/>
        <v>50.4</v>
      </c>
      <c r="BB41" s="57">
        <f t="shared" si="13"/>
        <v>52.8</v>
      </c>
      <c r="BC41" s="57">
        <f t="shared" si="14"/>
        <v>54.8</v>
      </c>
      <c r="BD41" s="57">
        <f t="shared" si="15"/>
        <v>54.1</v>
      </c>
      <c r="BE41" s="57">
        <f t="shared" si="16"/>
        <v>56.2</v>
      </c>
      <c r="BF41" s="117">
        <f t="shared" si="17"/>
        <v>56</v>
      </c>
      <c r="BG41" s="57">
        <f t="shared" si="18"/>
        <v>57.6</v>
      </c>
      <c r="BH41" s="57">
        <f t="shared" si="19"/>
        <v>58</v>
      </c>
      <c r="BI41" s="57">
        <f t="shared" si="20"/>
        <v>56.2</v>
      </c>
      <c r="BJ41" s="57">
        <f t="shared" si="21"/>
        <v>54.3</v>
      </c>
      <c r="BK41" s="57">
        <f t="shared" si="22"/>
        <v>52.2</v>
      </c>
      <c r="BL41" s="57">
        <f t="shared" si="23"/>
        <v>52</v>
      </c>
      <c r="BM41" s="57">
        <f t="shared" si="24"/>
        <v>50.5</v>
      </c>
      <c r="BN41" s="57">
        <f t="shared" si="25"/>
        <v>45.9</v>
      </c>
      <c r="BO41" s="57">
        <f t="shared" si="26"/>
        <v>43.9</v>
      </c>
      <c r="BP41" s="57">
        <f t="shared" si="27"/>
        <v>37.5</v>
      </c>
      <c r="BQ41" s="118">
        <f>[1]!dbsum(AS41:BP41)</f>
        <v>66.2</v>
      </c>
      <c r="BS41" s="88">
        <v>62</v>
      </c>
      <c r="BT41" s="57">
        <v>55</v>
      </c>
      <c r="BU41" s="57">
        <v>59</v>
      </c>
      <c r="BV41" s="57">
        <v>59</v>
      </c>
      <c r="BW41" s="57">
        <v>59</v>
      </c>
      <c r="BX41" s="57">
        <v>57</v>
      </c>
      <c r="BY41" s="57">
        <v>59</v>
      </c>
      <c r="BZ41" s="57">
        <v>58</v>
      </c>
      <c r="CA41" s="57">
        <v>62</v>
      </c>
      <c r="CB41" s="57">
        <v>59</v>
      </c>
      <c r="CC41" s="57">
        <v>60</v>
      </c>
      <c r="CD41" s="57">
        <v>57</v>
      </c>
      <c r="CE41" s="57">
        <v>59</v>
      </c>
      <c r="CF41" s="57">
        <v>57</v>
      </c>
      <c r="CG41" s="57">
        <v>58</v>
      </c>
      <c r="CH41" s="57">
        <v>57</v>
      </c>
      <c r="CI41" s="57">
        <v>57</v>
      </c>
      <c r="CJ41" s="57">
        <v>54</v>
      </c>
      <c r="CK41" s="57">
        <v>52</v>
      </c>
      <c r="CL41" s="57">
        <v>56</v>
      </c>
      <c r="CM41" s="57">
        <v>51</v>
      </c>
      <c r="CN41" s="57">
        <v>46</v>
      </c>
      <c r="CO41" s="57">
        <v>46</v>
      </c>
      <c r="CP41" s="112">
        <v>40</v>
      </c>
    </row>
    <row r="42" spans="2:94" x14ac:dyDescent="0.35">
      <c r="B42" s="41" t="s">
        <v>442</v>
      </c>
      <c r="D42" s="41">
        <v>19</v>
      </c>
      <c r="E42" s="57">
        <v>19</v>
      </c>
      <c r="F42" s="41"/>
      <c r="G42" t="s">
        <v>443</v>
      </c>
      <c r="H42" s="88">
        <v>68</v>
      </c>
      <c r="I42" s="57">
        <v>62</v>
      </c>
      <c r="J42" s="57">
        <v>63</v>
      </c>
      <c r="K42" s="57">
        <v>75</v>
      </c>
      <c r="L42" s="57">
        <v>64</v>
      </c>
      <c r="M42" s="57">
        <v>63</v>
      </c>
      <c r="N42" s="57">
        <v>69</v>
      </c>
      <c r="O42" s="57">
        <v>65</v>
      </c>
      <c r="P42" s="57">
        <v>61</v>
      </c>
      <c r="Q42" s="57">
        <v>66</v>
      </c>
      <c r="R42" s="57">
        <v>63</v>
      </c>
      <c r="S42" s="57">
        <v>59</v>
      </c>
      <c r="T42" s="57">
        <v>59</v>
      </c>
      <c r="U42" s="57">
        <v>55</v>
      </c>
      <c r="V42" s="57">
        <v>57</v>
      </c>
      <c r="W42" s="57">
        <v>54</v>
      </c>
      <c r="X42" s="57">
        <v>53</v>
      </c>
      <c r="Y42" s="57">
        <v>54</v>
      </c>
      <c r="Z42" s="57">
        <v>51</v>
      </c>
      <c r="AA42" s="57">
        <v>50</v>
      </c>
      <c r="AB42" s="57">
        <v>48</v>
      </c>
      <c r="AC42" s="57">
        <v>46</v>
      </c>
      <c r="AD42" s="57">
        <v>42</v>
      </c>
      <c r="AE42" s="112">
        <v>41</v>
      </c>
      <c r="AF42" s="58" t="s">
        <v>89</v>
      </c>
      <c r="AH42" s="105" cm="1">
        <f t="array" ref="AH42">[1]!dbsum(H42:J42)</f>
        <v>70</v>
      </c>
      <c r="AI42" s="106" cm="1">
        <f t="array" ref="AI42">[1]!dbsum(K42:M42)</f>
        <v>75.599999999999994</v>
      </c>
      <c r="AJ42" s="106" cm="1">
        <f t="array" ref="AJ42">[1]!dbsum(N42:P42)</f>
        <v>70.900000000000006</v>
      </c>
      <c r="AK42" s="106" cm="1">
        <f t="array" ref="AK42">[1]!dbsum(Q42:S42)</f>
        <v>68.3</v>
      </c>
      <c r="AL42" s="106" cm="1">
        <f t="array" ref="AL42">[1]!dbsum(T42:V42)</f>
        <v>62.1</v>
      </c>
      <c r="AM42" s="106" cm="1">
        <f t="array" ref="AM42">[1]!dbsum(W42:Y42)</f>
        <v>58.5</v>
      </c>
      <c r="AN42" s="106" cm="1">
        <f t="array" ref="AN42">[1]!dbsum(Z42:AB42)</f>
        <v>54.6</v>
      </c>
      <c r="AO42" s="107" cm="1">
        <f t="array" ref="AO42">[1]!dbsum(AC42:AE42)</f>
        <v>48.3</v>
      </c>
      <c r="AQ42" s="15">
        <f t="shared" si="2"/>
        <v>19</v>
      </c>
      <c r="AR42" s="50" t="str">
        <f t="shared" si="3"/>
        <v>1m from turret to N of DAF1 extension</v>
      </c>
      <c r="AS42" s="88">
        <f t="shared" si="4"/>
        <v>37.799999999999997</v>
      </c>
      <c r="AT42" s="57">
        <f t="shared" si="5"/>
        <v>35.799999999999997</v>
      </c>
      <c r="AU42" s="57">
        <f t="shared" si="6"/>
        <v>40.5</v>
      </c>
      <c r="AV42" s="57">
        <f t="shared" si="7"/>
        <v>55.9</v>
      </c>
      <c r="AW42" s="57">
        <f t="shared" si="8"/>
        <v>47.9</v>
      </c>
      <c r="AX42" s="57">
        <f t="shared" si="9"/>
        <v>49.6</v>
      </c>
      <c r="AY42" s="57">
        <f t="shared" si="10"/>
        <v>58.1</v>
      </c>
      <c r="AZ42" s="57">
        <f t="shared" si="11"/>
        <v>56.4</v>
      </c>
      <c r="BA42" s="57">
        <f t="shared" si="12"/>
        <v>54.4</v>
      </c>
      <c r="BB42" s="57">
        <f t="shared" si="13"/>
        <v>61.8</v>
      </c>
      <c r="BC42" s="57">
        <f t="shared" si="14"/>
        <v>59.8</v>
      </c>
      <c r="BD42" s="57">
        <f t="shared" si="15"/>
        <v>57.1</v>
      </c>
      <c r="BE42" s="57">
        <f t="shared" si="16"/>
        <v>58.2</v>
      </c>
      <c r="BF42" s="117">
        <f t="shared" si="17"/>
        <v>55</v>
      </c>
      <c r="BG42" s="57">
        <f t="shared" si="18"/>
        <v>57.6</v>
      </c>
      <c r="BH42" s="57">
        <f t="shared" si="19"/>
        <v>55</v>
      </c>
      <c r="BI42" s="57">
        <f t="shared" si="20"/>
        <v>54.2</v>
      </c>
      <c r="BJ42" s="57">
        <f t="shared" si="21"/>
        <v>55.3</v>
      </c>
      <c r="BK42" s="57">
        <f t="shared" si="22"/>
        <v>52.2</v>
      </c>
      <c r="BL42" s="57">
        <f t="shared" si="23"/>
        <v>51</v>
      </c>
      <c r="BM42" s="57">
        <f t="shared" si="24"/>
        <v>48.5</v>
      </c>
      <c r="BN42" s="57">
        <f t="shared" si="25"/>
        <v>45.9</v>
      </c>
      <c r="BO42" s="57">
        <f t="shared" si="26"/>
        <v>40.9</v>
      </c>
      <c r="BP42" s="57">
        <f t="shared" si="27"/>
        <v>38.5</v>
      </c>
      <c r="BQ42" s="118">
        <f>[1]!dbsum(AS42:BP42)</f>
        <v>68.900000000000006</v>
      </c>
      <c r="BS42" s="88">
        <v>72</v>
      </c>
      <c r="BT42" s="57">
        <v>65</v>
      </c>
      <c r="BU42" s="57">
        <v>65</v>
      </c>
      <c r="BV42" s="57">
        <v>77</v>
      </c>
      <c r="BW42" s="57">
        <v>67</v>
      </c>
      <c r="BX42" s="57">
        <v>65</v>
      </c>
      <c r="BY42" s="57">
        <v>73</v>
      </c>
      <c r="BZ42" s="57">
        <v>67</v>
      </c>
      <c r="CA42" s="57">
        <v>63</v>
      </c>
      <c r="CB42" s="57">
        <v>67</v>
      </c>
      <c r="CC42" s="57">
        <v>64</v>
      </c>
      <c r="CD42" s="57">
        <v>60</v>
      </c>
      <c r="CE42" s="57">
        <v>61</v>
      </c>
      <c r="CF42" s="57">
        <v>56</v>
      </c>
      <c r="CG42" s="57">
        <v>57</v>
      </c>
      <c r="CH42" s="57">
        <v>55</v>
      </c>
      <c r="CI42" s="57">
        <v>55</v>
      </c>
      <c r="CJ42" s="57">
        <v>55</v>
      </c>
      <c r="CK42" s="57">
        <v>52</v>
      </c>
      <c r="CL42" s="57">
        <v>52</v>
      </c>
      <c r="CM42" s="57">
        <v>51</v>
      </c>
      <c r="CN42" s="57">
        <v>48</v>
      </c>
      <c r="CO42" s="57">
        <v>45</v>
      </c>
      <c r="CP42" s="112">
        <v>44</v>
      </c>
    </row>
    <row r="43" spans="2:94" x14ac:dyDescent="0.35">
      <c r="B43" s="41" t="s">
        <v>444</v>
      </c>
      <c r="D43" s="41" t="s">
        <v>445</v>
      </c>
      <c r="F43" s="50"/>
      <c r="G43" t="s">
        <v>446</v>
      </c>
      <c r="H43" s="88">
        <v>80</v>
      </c>
      <c r="I43" s="57">
        <v>69</v>
      </c>
      <c r="J43" s="57">
        <v>69</v>
      </c>
      <c r="K43" s="57">
        <v>81</v>
      </c>
      <c r="L43" s="57">
        <v>68</v>
      </c>
      <c r="M43" s="57">
        <v>64</v>
      </c>
      <c r="N43" s="57">
        <v>73</v>
      </c>
      <c r="O43" s="57">
        <v>67</v>
      </c>
      <c r="P43" s="57">
        <v>62</v>
      </c>
      <c r="Q43" s="57">
        <v>64</v>
      </c>
      <c r="R43" s="57">
        <v>61</v>
      </c>
      <c r="S43" s="57">
        <v>60</v>
      </c>
      <c r="T43" s="57">
        <v>59</v>
      </c>
      <c r="U43" s="57">
        <v>56</v>
      </c>
      <c r="V43" s="57">
        <v>57</v>
      </c>
      <c r="W43" s="57">
        <v>56</v>
      </c>
      <c r="X43" s="57">
        <v>55</v>
      </c>
      <c r="Y43" s="57">
        <v>56</v>
      </c>
      <c r="Z43" s="57">
        <v>54</v>
      </c>
      <c r="AA43" s="57">
        <v>56</v>
      </c>
      <c r="AB43" s="57">
        <v>61</v>
      </c>
      <c r="AC43" s="57">
        <v>58</v>
      </c>
      <c r="AD43" s="57">
        <v>57</v>
      </c>
      <c r="AE43" s="112">
        <v>58</v>
      </c>
      <c r="AF43" s="58" t="s">
        <v>89</v>
      </c>
      <c r="AH43" s="105" cm="1">
        <f t="array" ref="AH43">[1]!dbsum(H43:J43)</f>
        <v>80.599999999999994</v>
      </c>
      <c r="AI43" s="106" cm="1">
        <f t="array" ref="AI43">[1]!dbsum(K43:M43)</f>
        <v>81.3</v>
      </c>
      <c r="AJ43" s="106" cm="1">
        <f t="array" ref="AJ43">[1]!dbsum(N43:P43)</f>
        <v>74.2</v>
      </c>
      <c r="AK43" s="106" cm="1">
        <f t="array" ref="AK43">[1]!dbsum(Q43:S43)</f>
        <v>66.8</v>
      </c>
      <c r="AL43" s="106" cm="1">
        <f t="array" ref="AL43">[1]!dbsum(T43:V43)</f>
        <v>62.3</v>
      </c>
      <c r="AM43" s="106" cm="1">
        <f t="array" ref="AM43">[1]!dbsum(W43:Y43)</f>
        <v>60.5</v>
      </c>
      <c r="AN43" s="106" cm="1">
        <f t="array" ref="AN43">[1]!dbsum(Z43:AB43)</f>
        <v>62.8</v>
      </c>
      <c r="AO43" s="107" cm="1">
        <f t="array" ref="AO43">[1]!dbsum(AC43:AE43)</f>
        <v>62.5</v>
      </c>
      <c r="AQ43" s="15" t="str">
        <f t="shared" si="2"/>
        <v>19a</v>
      </c>
      <c r="AR43" s="50" t="str">
        <f t="shared" si="3"/>
        <v>1m from turret to centre of DAF1 extension</v>
      </c>
      <c r="AS43" s="88">
        <f t="shared" si="4"/>
        <v>49.8</v>
      </c>
      <c r="AT43" s="57">
        <f t="shared" si="5"/>
        <v>42.8</v>
      </c>
      <c r="AU43" s="57">
        <f t="shared" si="6"/>
        <v>46.5</v>
      </c>
      <c r="AV43" s="57">
        <f t="shared" si="7"/>
        <v>61.9</v>
      </c>
      <c r="AW43" s="57">
        <f t="shared" si="8"/>
        <v>51.9</v>
      </c>
      <c r="AX43" s="57">
        <f t="shared" si="9"/>
        <v>50.6</v>
      </c>
      <c r="AY43" s="57">
        <f t="shared" si="10"/>
        <v>62.1</v>
      </c>
      <c r="AZ43" s="57">
        <f t="shared" si="11"/>
        <v>58.4</v>
      </c>
      <c r="BA43" s="57">
        <f t="shared" si="12"/>
        <v>55.4</v>
      </c>
      <c r="BB43" s="57">
        <f t="shared" si="13"/>
        <v>59.8</v>
      </c>
      <c r="BC43" s="57">
        <f t="shared" si="14"/>
        <v>57.8</v>
      </c>
      <c r="BD43" s="57">
        <f t="shared" si="15"/>
        <v>58.1</v>
      </c>
      <c r="BE43" s="57">
        <f t="shared" si="16"/>
        <v>58.2</v>
      </c>
      <c r="BF43" s="117">
        <f t="shared" si="17"/>
        <v>56</v>
      </c>
      <c r="BG43" s="57">
        <f t="shared" si="18"/>
        <v>57.6</v>
      </c>
      <c r="BH43" s="57">
        <f t="shared" si="19"/>
        <v>57</v>
      </c>
      <c r="BI43" s="57">
        <f t="shared" si="20"/>
        <v>56.2</v>
      </c>
      <c r="BJ43" s="57">
        <f t="shared" si="21"/>
        <v>57.3</v>
      </c>
      <c r="BK43" s="57">
        <f t="shared" si="22"/>
        <v>55.2</v>
      </c>
      <c r="BL43" s="57">
        <f t="shared" si="23"/>
        <v>57</v>
      </c>
      <c r="BM43" s="57">
        <f t="shared" si="24"/>
        <v>61.5</v>
      </c>
      <c r="BN43" s="57">
        <f t="shared" si="25"/>
        <v>57.9</v>
      </c>
      <c r="BO43" s="57">
        <f t="shared" si="26"/>
        <v>55.9</v>
      </c>
      <c r="BP43" s="57">
        <f t="shared" si="27"/>
        <v>55.5</v>
      </c>
      <c r="BQ43" s="118">
        <f>[1]!dbsum(AS43:BP43)</f>
        <v>71.3</v>
      </c>
      <c r="BS43" s="88">
        <v>83</v>
      </c>
      <c r="BT43" s="57">
        <v>71</v>
      </c>
      <c r="BU43" s="57">
        <v>70</v>
      </c>
      <c r="BV43" s="57">
        <v>82</v>
      </c>
      <c r="BW43" s="57">
        <v>73</v>
      </c>
      <c r="BX43" s="57">
        <v>65</v>
      </c>
      <c r="BY43" s="57">
        <v>75</v>
      </c>
      <c r="BZ43" s="57">
        <v>73</v>
      </c>
      <c r="CA43" s="57">
        <v>64</v>
      </c>
      <c r="CB43" s="57">
        <v>66</v>
      </c>
      <c r="CC43" s="57">
        <v>63</v>
      </c>
      <c r="CD43" s="57">
        <v>61</v>
      </c>
      <c r="CE43" s="57">
        <v>61</v>
      </c>
      <c r="CF43" s="57">
        <v>57</v>
      </c>
      <c r="CG43" s="57">
        <v>58</v>
      </c>
      <c r="CH43" s="57">
        <v>57</v>
      </c>
      <c r="CI43" s="57">
        <v>56</v>
      </c>
      <c r="CJ43" s="57">
        <v>58</v>
      </c>
      <c r="CK43" s="57">
        <v>55</v>
      </c>
      <c r="CL43" s="57">
        <v>57</v>
      </c>
      <c r="CM43" s="57">
        <v>61</v>
      </c>
      <c r="CN43" s="57">
        <v>58</v>
      </c>
      <c r="CO43" s="57">
        <v>58</v>
      </c>
      <c r="CP43" s="112">
        <v>59</v>
      </c>
    </row>
    <row r="44" spans="2:94" x14ac:dyDescent="0.35">
      <c r="B44" s="41" t="s">
        <v>447</v>
      </c>
      <c r="D44" s="41" t="s">
        <v>448</v>
      </c>
      <c r="F44" s="50"/>
      <c r="G44" t="s">
        <v>449</v>
      </c>
      <c r="H44" s="88">
        <v>78</v>
      </c>
      <c r="I44" s="57">
        <v>72</v>
      </c>
      <c r="J44" s="57">
        <v>78</v>
      </c>
      <c r="K44" s="57">
        <v>91</v>
      </c>
      <c r="L44" s="57">
        <v>69</v>
      </c>
      <c r="M44" s="57">
        <v>63</v>
      </c>
      <c r="N44" s="57">
        <v>68</v>
      </c>
      <c r="O44" s="57">
        <v>68</v>
      </c>
      <c r="P44" s="57">
        <v>65</v>
      </c>
      <c r="Q44" s="57">
        <v>64</v>
      </c>
      <c r="R44" s="57">
        <v>62</v>
      </c>
      <c r="S44" s="57">
        <v>61</v>
      </c>
      <c r="T44" s="57">
        <v>60</v>
      </c>
      <c r="U44" s="57">
        <v>56</v>
      </c>
      <c r="V44" s="57">
        <v>59</v>
      </c>
      <c r="W44" s="57">
        <v>56</v>
      </c>
      <c r="X44" s="57">
        <v>55</v>
      </c>
      <c r="Y44" s="57">
        <v>55</v>
      </c>
      <c r="Z44" s="57">
        <v>54</v>
      </c>
      <c r="AA44" s="57">
        <v>54</v>
      </c>
      <c r="AB44" s="57">
        <v>55</v>
      </c>
      <c r="AC44" s="57">
        <v>54</v>
      </c>
      <c r="AD44" s="57">
        <v>50</v>
      </c>
      <c r="AE44" s="112">
        <v>49</v>
      </c>
      <c r="AF44" s="58" t="s">
        <v>89</v>
      </c>
      <c r="AH44" s="105" cm="1">
        <f t="array" ref="AH44">[1]!dbsum(H44:J44)</f>
        <v>81.5</v>
      </c>
      <c r="AI44" s="106" cm="1">
        <f t="array" ref="AI44">[1]!dbsum(K44:M44)</f>
        <v>91</v>
      </c>
      <c r="AJ44" s="106" cm="1">
        <f t="array" ref="AJ44">[1]!dbsum(N44:P44)</f>
        <v>72</v>
      </c>
      <c r="AK44" s="106" cm="1">
        <f t="array" ref="AK44">[1]!dbsum(Q44:S44)</f>
        <v>67.3</v>
      </c>
      <c r="AL44" s="106" cm="1">
        <f t="array" ref="AL44">[1]!dbsum(T44:V44)</f>
        <v>63.4</v>
      </c>
      <c r="AM44" s="106" cm="1">
        <f t="array" ref="AM44">[1]!dbsum(W44:Y44)</f>
        <v>60.1</v>
      </c>
      <c r="AN44" s="106" cm="1">
        <f t="array" ref="AN44">[1]!dbsum(Z44:AB44)</f>
        <v>59.1</v>
      </c>
      <c r="AO44" s="107" cm="1">
        <f t="array" ref="AO44">[1]!dbsum(AC44:AE44)</f>
        <v>56.3</v>
      </c>
      <c r="AQ44" s="15" t="str">
        <f t="shared" si="2"/>
        <v>19b</v>
      </c>
      <c r="AR44" s="50" t="str">
        <f t="shared" si="3"/>
        <v>1m from turret to S of DAF1 extension</v>
      </c>
      <c r="AS44" s="88">
        <f t="shared" si="4"/>
        <v>47.8</v>
      </c>
      <c r="AT44" s="57">
        <f t="shared" si="5"/>
        <v>45.8</v>
      </c>
      <c r="AU44" s="57">
        <f t="shared" si="6"/>
        <v>55.5</v>
      </c>
      <c r="AV44" s="57">
        <f t="shared" si="7"/>
        <v>71.900000000000006</v>
      </c>
      <c r="AW44" s="57">
        <f t="shared" si="8"/>
        <v>52.9</v>
      </c>
      <c r="AX44" s="57">
        <f t="shared" si="9"/>
        <v>49.6</v>
      </c>
      <c r="AY44" s="57">
        <f t="shared" si="10"/>
        <v>57.1</v>
      </c>
      <c r="AZ44" s="57">
        <f t="shared" si="11"/>
        <v>59.4</v>
      </c>
      <c r="BA44" s="57">
        <f t="shared" si="12"/>
        <v>58.4</v>
      </c>
      <c r="BB44" s="57">
        <f t="shared" si="13"/>
        <v>59.8</v>
      </c>
      <c r="BC44" s="57">
        <f t="shared" si="14"/>
        <v>58.8</v>
      </c>
      <c r="BD44" s="57">
        <f t="shared" si="15"/>
        <v>59.1</v>
      </c>
      <c r="BE44" s="57">
        <f t="shared" si="16"/>
        <v>59.2</v>
      </c>
      <c r="BF44" s="117">
        <f t="shared" si="17"/>
        <v>56</v>
      </c>
      <c r="BG44" s="57">
        <f t="shared" si="18"/>
        <v>59.6</v>
      </c>
      <c r="BH44" s="57">
        <f t="shared" si="19"/>
        <v>57</v>
      </c>
      <c r="BI44" s="57">
        <f t="shared" si="20"/>
        <v>56.2</v>
      </c>
      <c r="BJ44" s="57">
        <f t="shared" si="21"/>
        <v>56.3</v>
      </c>
      <c r="BK44" s="57">
        <f t="shared" si="22"/>
        <v>55.2</v>
      </c>
      <c r="BL44" s="57">
        <f t="shared" si="23"/>
        <v>55</v>
      </c>
      <c r="BM44" s="57">
        <f t="shared" si="24"/>
        <v>55.5</v>
      </c>
      <c r="BN44" s="57">
        <f t="shared" si="25"/>
        <v>53.9</v>
      </c>
      <c r="BO44" s="57">
        <f t="shared" si="26"/>
        <v>48.9</v>
      </c>
      <c r="BP44" s="57">
        <f t="shared" si="27"/>
        <v>46.5</v>
      </c>
      <c r="BQ44" s="118">
        <f>[1]!dbsum(AS44:BP44)</f>
        <v>74.099999999999994</v>
      </c>
      <c r="BS44" s="88">
        <v>80</v>
      </c>
      <c r="BT44" s="57">
        <v>74</v>
      </c>
      <c r="BU44" s="57">
        <v>78</v>
      </c>
      <c r="BV44" s="57">
        <v>91</v>
      </c>
      <c r="BW44" s="57">
        <v>70</v>
      </c>
      <c r="BX44" s="57">
        <v>64</v>
      </c>
      <c r="BY44" s="57">
        <v>71</v>
      </c>
      <c r="BZ44" s="57">
        <v>70</v>
      </c>
      <c r="CA44" s="57">
        <v>67</v>
      </c>
      <c r="CB44" s="57">
        <v>67</v>
      </c>
      <c r="CC44" s="57">
        <v>63</v>
      </c>
      <c r="CD44" s="57">
        <v>63</v>
      </c>
      <c r="CE44" s="57">
        <v>62</v>
      </c>
      <c r="CF44" s="57">
        <v>57</v>
      </c>
      <c r="CG44" s="57">
        <v>60</v>
      </c>
      <c r="CH44" s="57">
        <v>57</v>
      </c>
      <c r="CI44" s="57">
        <v>56</v>
      </c>
      <c r="CJ44" s="57">
        <v>55</v>
      </c>
      <c r="CK44" s="57">
        <v>55</v>
      </c>
      <c r="CL44" s="57">
        <v>55</v>
      </c>
      <c r="CM44" s="57">
        <v>56</v>
      </c>
      <c r="CN44" s="57">
        <v>55</v>
      </c>
      <c r="CO44" s="57">
        <v>51</v>
      </c>
      <c r="CP44" s="112">
        <v>50</v>
      </c>
    </row>
    <row r="45" spans="2:94" x14ac:dyDescent="0.35">
      <c r="B45" s="41" t="s">
        <v>450</v>
      </c>
      <c r="D45" s="41" t="s">
        <v>451</v>
      </c>
      <c r="F45" s="50"/>
      <c r="G45" t="s">
        <v>452</v>
      </c>
      <c r="H45" s="88">
        <v>77</v>
      </c>
      <c r="I45" s="57">
        <v>61</v>
      </c>
      <c r="J45" s="57">
        <v>61</v>
      </c>
      <c r="K45" s="57">
        <v>65</v>
      </c>
      <c r="L45" s="57">
        <v>70</v>
      </c>
      <c r="M45" s="57">
        <v>69</v>
      </c>
      <c r="N45" s="57">
        <v>80</v>
      </c>
      <c r="O45" s="57">
        <v>71</v>
      </c>
      <c r="P45" s="57">
        <v>65</v>
      </c>
      <c r="Q45" s="57">
        <v>67</v>
      </c>
      <c r="R45" s="57">
        <v>62</v>
      </c>
      <c r="S45" s="57">
        <v>59</v>
      </c>
      <c r="T45" s="57">
        <v>63</v>
      </c>
      <c r="U45" s="57">
        <v>60</v>
      </c>
      <c r="V45" s="57">
        <v>60</v>
      </c>
      <c r="W45" s="57">
        <v>60</v>
      </c>
      <c r="X45" s="57">
        <v>59</v>
      </c>
      <c r="Y45" s="57">
        <v>57</v>
      </c>
      <c r="Z45" s="57">
        <v>55</v>
      </c>
      <c r="AA45" s="57">
        <v>53</v>
      </c>
      <c r="AB45" s="57">
        <v>52</v>
      </c>
      <c r="AC45" s="57">
        <v>49</v>
      </c>
      <c r="AD45" s="57">
        <v>47</v>
      </c>
      <c r="AE45" s="112">
        <v>44</v>
      </c>
      <c r="AF45" s="58" t="s">
        <v>89</v>
      </c>
      <c r="AH45" s="105" cm="1">
        <f t="array" ref="AH45">[1]!dbsum(H45:J45)</f>
        <v>77.2</v>
      </c>
      <c r="AI45" s="106" cm="1">
        <f t="array" ref="AI45">[1]!dbsum(K45:M45)</f>
        <v>73.2</v>
      </c>
      <c r="AJ45" s="106" cm="1">
        <f t="array" ref="AJ45">[1]!dbsum(N45:P45)</f>
        <v>80.599999999999994</v>
      </c>
      <c r="AK45" s="106" cm="1">
        <f t="array" ref="AK45">[1]!dbsum(Q45:S45)</f>
        <v>68.7</v>
      </c>
      <c r="AL45" s="106" cm="1">
        <f t="array" ref="AL45">[1]!dbsum(T45:V45)</f>
        <v>66</v>
      </c>
      <c r="AM45" s="106" cm="1">
        <f t="array" ref="AM45">[1]!dbsum(W45:Y45)</f>
        <v>63.6</v>
      </c>
      <c r="AN45" s="106" cm="1">
        <f t="array" ref="AN45">[1]!dbsum(Z45:AB45)</f>
        <v>58.3</v>
      </c>
      <c r="AO45" s="107" cm="1">
        <f t="array" ref="AO45">[1]!dbsum(AC45:AE45)</f>
        <v>51.9</v>
      </c>
      <c r="AQ45" s="15" t="str">
        <f t="shared" si="2"/>
        <v>19c</v>
      </c>
      <c r="AR45" s="50" t="str">
        <f t="shared" si="3"/>
        <v>1m from tonal noise emitting pipework to S of DAF1</v>
      </c>
      <c r="AS45" s="88">
        <f t="shared" si="4"/>
        <v>46.8</v>
      </c>
      <c r="AT45" s="57">
        <f t="shared" si="5"/>
        <v>34.799999999999997</v>
      </c>
      <c r="AU45" s="57">
        <f t="shared" si="6"/>
        <v>38.5</v>
      </c>
      <c r="AV45" s="57">
        <f t="shared" si="7"/>
        <v>45.9</v>
      </c>
      <c r="AW45" s="57">
        <f t="shared" si="8"/>
        <v>53.9</v>
      </c>
      <c r="AX45" s="57">
        <f t="shared" si="9"/>
        <v>55.6</v>
      </c>
      <c r="AY45" s="57">
        <f t="shared" si="10"/>
        <v>69.099999999999994</v>
      </c>
      <c r="AZ45" s="57">
        <f t="shared" si="11"/>
        <v>62.4</v>
      </c>
      <c r="BA45" s="57">
        <f t="shared" si="12"/>
        <v>58.4</v>
      </c>
      <c r="BB45" s="57">
        <f t="shared" si="13"/>
        <v>62.8</v>
      </c>
      <c r="BC45" s="57">
        <f t="shared" si="14"/>
        <v>58.8</v>
      </c>
      <c r="BD45" s="57">
        <f t="shared" si="15"/>
        <v>57.1</v>
      </c>
      <c r="BE45" s="57">
        <f t="shared" si="16"/>
        <v>62.2</v>
      </c>
      <c r="BF45" s="117">
        <f t="shared" si="17"/>
        <v>60</v>
      </c>
      <c r="BG45" s="57">
        <f t="shared" si="18"/>
        <v>60.6</v>
      </c>
      <c r="BH45" s="57">
        <f t="shared" si="19"/>
        <v>61</v>
      </c>
      <c r="BI45" s="57">
        <f t="shared" si="20"/>
        <v>60.2</v>
      </c>
      <c r="BJ45" s="57">
        <f t="shared" si="21"/>
        <v>58.3</v>
      </c>
      <c r="BK45" s="57">
        <f t="shared" si="22"/>
        <v>56.2</v>
      </c>
      <c r="BL45" s="57">
        <f t="shared" si="23"/>
        <v>54</v>
      </c>
      <c r="BM45" s="57">
        <f t="shared" si="24"/>
        <v>52.5</v>
      </c>
      <c r="BN45" s="57">
        <f t="shared" si="25"/>
        <v>48.9</v>
      </c>
      <c r="BO45" s="57">
        <f t="shared" si="26"/>
        <v>45.9</v>
      </c>
      <c r="BP45" s="57">
        <f t="shared" si="27"/>
        <v>41.5</v>
      </c>
      <c r="BQ45" s="118">
        <f>[1]!dbsum(AS45:BP45)</f>
        <v>73.5</v>
      </c>
      <c r="BS45" s="88">
        <v>80</v>
      </c>
      <c r="BT45" s="57">
        <v>63</v>
      </c>
      <c r="BU45" s="57">
        <v>63</v>
      </c>
      <c r="BV45" s="57">
        <v>67</v>
      </c>
      <c r="BW45" s="57">
        <v>77</v>
      </c>
      <c r="BX45" s="57">
        <v>70</v>
      </c>
      <c r="BY45" s="57">
        <v>81</v>
      </c>
      <c r="BZ45" s="57">
        <v>76</v>
      </c>
      <c r="CA45" s="57">
        <v>67</v>
      </c>
      <c r="CB45" s="57">
        <v>71</v>
      </c>
      <c r="CC45" s="57">
        <v>64</v>
      </c>
      <c r="CD45" s="57">
        <v>61</v>
      </c>
      <c r="CE45" s="57">
        <v>67</v>
      </c>
      <c r="CF45" s="57">
        <v>63</v>
      </c>
      <c r="CG45" s="57">
        <v>64</v>
      </c>
      <c r="CH45" s="57">
        <v>62</v>
      </c>
      <c r="CI45" s="57">
        <v>63</v>
      </c>
      <c r="CJ45" s="57">
        <v>60</v>
      </c>
      <c r="CK45" s="57">
        <v>58</v>
      </c>
      <c r="CL45" s="57">
        <v>56</v>
      </c>
      <c r="CM45" s="57">
        <v>53</v>
      </c>
      <c r="CN45" s="57">
        <v>50</v>
      </c>
      <c r="CO45" s="57">
        <v>47</v>
      </c>
      <c r="CP45" s="112">
        <v>45</v>
      </c>
    </row>
    <row r="46" spans="2:94" x14ac:dyDescent="0.35">
      <c r="B46" s="41" t="s">
        <v>453</v>
      </c>
      <c r="D46" s="41">
        <v>20</v>
      </c>
      <c r="E46" s="57">
        <v>20</v>
      </c>
      <c r="F46" s="41"/>
      <c r="G46" t="s">
        <v>454</v>
      </c>
      <c r="H46" s="88">
        <v>67</v>
      </c>
      <c r="I46" s="57">
        <v>57</v>
      </c>
      <c r="J46" s="57">
        <v>65</v>
      </c>
      <c r="K46" s="57">
        <v>78</v>
      </c>
      <c r="L46" s="57">
        <v>61</v>
      </c>
      <c r="M46" s="57">
        <v>58</v>
      </c>
      <c r="N46" s="57">
        <v>60</v>
      </c>
      <c r="O46" s="57">
        <v>57</v>
      </c>
      <c r="P46" s="57">
        <v>56</v>
      </c>
      <c r="Q46" s="57">
        <v>57</v>
      </c>
      <c r="R46" s="57">
        <v>56</v>
      </c>
      <c r="S46" s="57">
        <v>55</v>
      </c>
      <c r="T46" s="57">
        <v>57</v>
      </c>
      <c r="U46" s="57">
        <v>53</v>
      </c>
      <c r="V46" s="57">
        <v>53</v>
      </c>
      <c r="W46" s="57">
        <v>50</v>
      </c>
      <c r="X46" s="57">
        <v>50</v>
      </c>
      <c r="Y46" s="57">
        <v>48</v>
      </c>
      <c r="Z46" s="57">
        <v>46</v>
      </c>
      <c r="AA46" s="57">
        <v>44</v>
      </c>
      <c r="AB46" s="57">
        <v>43</v>
      </c>
      <c r="AC46" s="57">
        <v>42</v>
      </c>
      <c r="AD46" s="57">
        <v>38</v>
      </c>
      <c r="AE46" s="112">
        <v>35</v>
      </c>
      <c r="AF46" s="58" t="s">
        <v>89</v>
      </c>
      <c r="AH46" s="105" cm="1">
        <f t="array" ref="AH46">[1]!dbsum(H46:J46)</f>
        <v>69.400000000000006</v>
      </c>
      <c r="AI46" s="106" cm="1">
        <f t="array" ref="AI46">[1]!dbsum(K46:M46)</f>
        <v>78.099999999999994</v>
      </c>
      <c r="AJ46" s="106" cm="1">
        <f t="array" ref="AJ46">[1]!dbsum(N46:P46)</f>
        <v>62.8</v>
      </c>
      <c r="AK46" s="106" cm="1">
        <f t="array" ref="AK46">[1]!dbsum(Q46:S46)</f>
        <v>60.8</v>
      </c>
      <c r="AL46" s="106" cm="1">
        <f t="array" ref="AL46">[1]!dbsum(T46:V46)</f>
        <v>59.5</v>
      </c>
      <c r="AM46" s="106" cm="1">
        <f t="array" ref="AM46">[1]!dbsum(W46:Y46)</f>
        <v>54.2</v>
      </c>
      <c r="AN46" s="106" cm="1">
        <f t="array" ref="AN46">[1]!dbsum(Z46:AB46)</f>
        <v>49.3</v>
      </c>
      <c r="AO46" s="107" cm="1">
        <f t="array" ref="AO46">[1]!dbsum(AC46:AE46)</f>
        <v>44</v>
      </c>
      <c r="AQ46" s="15">
        <f t="shared" si="2"/>
        <v>20</v>
      </c>
      <c r="AR46" s="50" t="str">
        <f t="shared" si="3"/>
        <v>1m to W right corner of DAF1 extension / MBR Building</v>
      </c>
      <c r="AS46" s="88">
        <f t="shared" si="4"/>
        <v>36.799999999999997</v>
      </c>
      <c r="AT46" s="57">
        <f t="shared" si="5"/>
        <v>30.8</v>
      </c>
      <c r="AU46" s="57">
        <f t="shared" si="6"/>
        <v>42.5</v>
      </c>
      <c r="AV46" s="57">
        <f t="shared" si="7"/>
        <v>58.9</v>
      </c>
      <c r="AW46" s="57">
        <f t="shared" si="8"/>
        <v>44.9</v>
      </c>
      <c r="AX46" s="57">
        <f t="shared" si="9"/>
        <v>44.6</v>
      </c>
      <c r="AY46" s="57">
        <f t="shared" si="10"/>
        <v>49.1</v>
      </c>
      <c r="AZ46" s="57">
        <f t="shared" si="11"/>
        <v>48.4</v>
      </c>
      <c r="BA46" s="57">
        <f t="shared" si="12"/>
        <v>49.4</v>
      </c>
      <c r="BB46" s="57">
        <f t="shared" si="13"/>
        <v>52.8</v>
      </c>
      <c r="BC46" s="57">
        <f t="shared" si="14"/>
        <v>52.8</v>
      </c>
      <c r="BD46" s="57">
        <f t="shared" si="15"/>
        <v>53.1</v>
      </c>
      <c r="BE46" s="57">
        <f t="shared" si="16"/>
        <v>56.2</v>
      </c>
      <c r="BF46" s="117">
        <f t="shared" si="17"/>
        <v>53</v>
      </c>
      <c r="BG46" s="57">
        <f t="shared" si="18"/>
        <v>53.6</v>
      </c>
      <c r="BH46" s="57">
        <f t="shared" si="19"/>
        <v>51</v>
      </c>
      <c r="BI46" s="57">
        <f t="shared" si="20"/>
        <v>51.2</v>
      </c>
      <c r="BJ46" s="57">
        <f t="shared" si="21"/>
        <v>49.3</v>
      </c>
      <c r="BK46" s="57">
        <f t="shared" si="22"/>
        <v>47.2</v>
      </c>
      <c r="BL46" s="57">
        <f t="shared" si="23"/>
        <v>45</v>
      </c>
      <c r="BM46" s="57">
        <f t="shared" si="24"/>
        <v>43.5</v>
      </c>
      <c r="BN46" s="57">
        <f t="shared" si="25"/>
        <v>41.9</v>
      </c>
      <c r="BO46" s="57">
        <f t="shared" si="26"/>
        <v>36.9</v>
      </c>
      <c r="BP46" s="57">
        <f t="shared" si="27"/>
        <v>32.5</v>
      </c>
      <c r="BQ46" s="118">
        <f>[1]!dbsum(AS46:BP46)</f>
        <v>64.8</v>
      </c>
      <c r="BS46" s="88">
        <v>71</v>
      </c>
      <c r="BT46" s="57">
        <v>59</v>
      </c>
      <c r="BU46" s="57">
        <v>66</v>
      </c>
      <c r="BV46" s="57">
        <v>78</v>
      </c>
      <c r="BW46" s="57">
        <v>64</v>
      </c>
      <c r="BX46" s="57">
        <v>59</v>
      </c>
      <c r="BY46" s="57">
        <v>61</v>
      </c>
      <c r="BZ46" s="57">
        <v>59</v>
      </c>
      <c r="CA46" s="57">
        <v>58</v>
      </c>
      <c r="CB46" s="57">
        <v>58</v>
      </c>
      <c r="CC46" s="57">
        <v>57</v>
      </c>
      <c r="CD46" s="57">
        <v>56</v>
      </c>
      <c r="CE46" s="57">
        <v>58</v>
      </c>
      <c r="CF46" s="57">
        <v>54</v>
      </c>
      <c r="CG46" s="57">
        <v>54</v>
      </c>
      <c r="CH46" s="57">
        <v>51</v>
      </c>
      <c r="CI46" s="57">
        <v>50</v>
      </c>
      <c r="CJ46" s="57">
        <v>49</v>
      </c>
      <c r="CK46" s="57">
        <v>47</v>
      </c>
      <c r="CL46" s="57">
        <v>44</v>
      </c>
      <c r="CM46" s="57">
        <v>44</v>
      </c>
      <c r="CN46" s="57">
        <v>43</v>
      </c>
      <c r="CO46" s="57">
        <v>39</v>
      </c>
      <c r="CP46" s="112">
        <v>35</v>
      </c>
    </row>
    <row r="47" spans="2:94" x14ac:dyDescent="0.35">
      <c r="B47" s="41" t="s">
        <v>455</v>
      </c>
      <c r="D47" s="41">
        <v>21</v>
      </c>
      <c r="E47" s="57">
        <v>21</v>
      </c>
      <c r="F47" s="41"/>
      <c r="G47" t="s">
        <v>456</v>
      </c>
      <c r="H47" s="88">
        <v>79</v>
      </c>
      <c r="I47" s="57">
        <v>63</v>
      </c>
      <c r="J47" s="57">
        <v>61</v>
      </c>
      <c r="K47" s="57">
        <v>71</v>
      </c>
      <c r="L47" s="57">
        <v>60</v>
      </c>
      <c r="M47" s="57">
        <v>59</v>
      </c>
      <c r="N47" s="57">
        <v>61</v>
      </c>
      <c r="O47" s="57">
        <v>60</v>
      </c>
      <c r="P47" s="57">
        <v>58</v>
      </c>
      <c r="Q47" s="57">
        <v>57</v>
      </c>
      <c r="R47" s="57">
        <v>58</v>
      </c>
      <c r="S47" s="57">
        <v>57</v>
      </c>
      <c r="T47" s="57">
        <v>57</v>
      </c>
      <c r="U47" s="57">
        <v>55</v>
      </c>
      <c r="V47" s="57">
        <v>55</v>
      </c>
      <c r="W47" s="57">
        <v>54</v>
      </c>
      <c r="X47" s="57">
        <v>52</v>
      </c>
      <c r="Y47" s="57">
        <v>52</v>
      </c>
      <c r="Z47" s="57">
        <v>50</v>
      </c>
      <c r="AA47" s="57">
        <v>47</v>
      </c>
      <c r="AB47" s="57">
        <v>45</v>
      </c>
      <c r="AC47" s="57">
        <v>44</v>
      </c>
      <c r="AD47" s="57">
        <v>40</v>
      </c>
      <c r="AE47" s="112">
        <v>37</v>
      </c>
      <c r="AF47" s="58" t="s">
        <v>89</v>
      </c>
      <c r="AH47" s="105" cm="1">
        <f t="array" ref="AH47">[1]!dbsum(H47:J47)</f>
        <v>79.2</v>
      </c>
      <c r="AI47" s="106" cm="1">
        <f t="array" ref="AI47">[1]!dbsum(K47:M47)</f>
        <v>71.599999999999994</v>
      </c>
      <c r="AJ47" s="106" cm="1">
        <f t="array" ref="AJ47">[1]!dbsum(N47:P47)</f>
        <v>64.599999999999994</v>
      </c>
      <c r="AK47" s="106" cm="1">
        <f t="array" ref="AK47">[1]!dbsum(Q47:S47)</f>
        <v>62.1</v>
      </c>
      <c r="AL47" s="106" cm="1">
        <f t="array" ref="AL47">[1]!dbsum(T47:V47)</f>
        <v>60.5</v>
      </c>
      <c r="AM47" s="106" cm="1">
        <f t="array" ref="AM47">[1]!dbsum(W47:Y47)</f>
        <v>57.5</v>
      </c>
      <c r="AN47" s="106" cm="1">
        <f t="array" ref="AN47">[1]!dbsum(Z47:AB47)</f>
        <v>52.6</v>
      </c>
      <c r="AO47" s="107" cm="1">
        <f t="array" ref="AO47">[1]!dbsum(AC47:AE47)</f>
        <v>46</v>
      </c>
      <c r="AQ47" s="15">
        <f t="shared" si="2"/>
        <v>21</v>
      </c>
      <c r="AR47" s="50" t="str">
        <f t="shared" si="3"/>
        <v>5m from front DAF1 extension / MBR Building</v>
      </c>
      <c r="AS47" s="88">
        <f t="shared" si="4"/>
        <v>48.8</v>
      </c>
      <c r="AT47" s="57">
        <f t="shared" si="5"/>
        <v>36.799999999999997</v>
      </c>
      <c r="AU47" s="57">
        <f t="shared" si="6"/>
        <v>38.5</v>
      </c>
      <c r="AV47" s="57">
        <f t="shared" si="7"/>
        <v>51.9</v>
      </c>
      <c r="AW47" s="57">
        <f t="shared" si="8"/>
        <v>43.9</v>
      </c>
      <c r="AX47" s="57">
        <f t="shared" si="9"/>
        <v>45.6</v>
      </c>
      <c r="AY47" s="57">
        <f t="shared" si="10"/>
        <v>50.1</v>
      </c>
      <c r="AZ47" s="57">
        <f t="shared" si="11"/>
        <v>51.4</v>
      </c>
      <c r="BA47" s="57">
        <f t="shared" si="12"/>
        <v>51.4</v>
      </c>
      <c r="BB47" s="57">
        <f t="shared" si="13"/>
        <v>52.8</v>
      </c>
      <c r="BC47" s="57">
        <f t="shared" si="14"/>
        <v>54.8</v>
      </c>
      <c r="BD47" s="57">
        <f t="shared" si="15"/>
        <v>55.1</v>
      </c>
      <c r="BE47" s="57">
        <f t="shared" si="16"/>
        <v>56.2</v>
      </c>
      <c r="BF47" s="117">
        <f t="shared" si="17"/>
        <v>55</v>
      </c>
      <c r="BG47" s="57">
        <f t="shared" si="18"/>
        <v>55.6</v>
      </c>
      <c r="BH47" s="57">
        <f t="shared" si="19"/>
        <v>55</v>
      </c>
      <c r="BI47" s="57">
        <f t="shared" si="20"/>
        <v>53.2</v>
      </c>
      <c r="BJ47" s="57">
        <f t="shared" si="21"/>
        <v>53.3</v>
      </c>
      <c r="BK47" s="57">
        <f t="shared" si="22"/>
        <v>51.2</v>
      </c>
      <c r="BL47" s="57">
        <f t="shared" si="23"/>
        <v>48</v>
      </c>
      <c r="BM47" s="57">
        <f t="shared" si="24"/>
        <v>45.5</v>
      </c>
      <c r="BN47" s="57">
        <f t="shared" si="25"/>
        <v>43.9</v>
      </c>
      <c r="BO47" s="57">
        <f t="shared" si="26"/>
        <v>38.9</v>
      </c>
      <c r="BP47" s="57">
        <f t="shared" si="27"/>
        <v>34.5</v>
      </c>
      <c r="BQ47" s="118">
        <f>[1]!dbsum(AS47:BP47)</f>
        <v>65.599999999999994</v>
      </c>
      <c r="BS47" s="88">
        <v>80</v>
      </c>
      <c r="BT47" s="57">
        <v>65</v>
      </c>
      <c r="BU47" s="57">
        <v>63</v>
      </c>
      <c r="BV47" s="57">
        <v>72</v>
      </c>
      <c r="BW47" s="57">
        <v>62</v>
      </c>
      <c r="BX47" s="57">
        <v>61</v>
      </c>
      <c r="BY47" s="57">
        <v>64</v>
      </c>
      <c r="BZ47" s="57">
        <v>61</v>
      </c>
      <c r="CA47" s="57">
        <v>60</v>
      </c>
      <c r="CB47" s="57">
        <v>58</v>
      </c>
      <c r="CC47" s="57">
        <v>59</v>
      </c>
      <c r="CD47" s="57">
        <v>58</v>
      </c>
      <c r="CE47" s="57">
        <v>59</v>
      </c>
      <c r="CF47" s="57">
        <v>56</v>
      </c>
      <c r="CG47" s="57">
        <v>56</v>
      </c>
      <c r="CH47" s="57">
        <v>54</v>
      </c>
      <c r="CI47" s="57">
        <v>53</v>
      </c>
      <c r="CJ47" s="57">
        <v>52</v>
      </c>
      <c r="CK47" s="57">
        <v>50</v>
      </c>
      <c r="CL47" s="57">
        <v>51</v>
      </c>
      <c r="CM47" s="57">
        <v>46</v>
      </c>
      <c r="CN47" s="57">
        <v>45</v>
      </c>
      <c r="CO47" s="57">
        <v>40</v>
      </c>
      <c r="CP47" s="112">
        <v>37</v>
      </c>
    </row>
    <row r="48" spans="2:94" x14ac:dyDescent="0.35">
      <c r="B48" s="41" t="s">
        <v>457</v>
      </c>
      <c r="D48" s="41" t="s">
        <v>458</v>
      </c>
      <c r="F48" s="50"/>
      <c r="G48" t="s">
        <v>459</v>
      </c>
      <c r="H48" s="88">
        <v>75</v>
      </c>
      <c r="I48" s="57">
        <v>64</v>
      </c>
      <c r="J48" s="57">
        <v>57</v>
      </c>
      <c r="K48" s="57">
        <v>66</v>
      </c>
      <c r="L48" s="57">
        <v>61</v>
      </c>
      <c r="M48" s="57">
        <v>60</v>
      </c>
      <c r="N48" s="57">
        <v>67</v>
      </c>
      <c r="O48" s="57">
        <v>59</v>
      </c>
      <c r="P48" s="57">
        <v>57</v>
      </c>
      <c r="Q48" s="57">
        <v>58</v>
      </c>
      <c r="R48" s="57">
        <v>58</v>
      </c>
      <c r="S48" s="57">
        <v>59</v>
      </c>
      <c r="T48" s="57">
        <v>62</v>
      </c>
      <c r="U48" s="57">
        <v>58</v>
      </c>
      <c r="V48" s="57">
        <v>58</v>
      </c>
      <c r="W48" s="57">
        <v>58</v>
      </c>
      <c r="X48" s="57">
        <v>58</v>
      </c>
      <c r="Y48" s="57">
        <v>59</v>
      </c>
      <c r="Z48" s="57">
        <v>57</v>
      </c>
      <c r="AA48" s="57">
        <v>53</v>
      </c>
      <c r="AB48" s="57">
        <v>51</v>
      </c>
      <c r="AC48" s="57">
        <v>49</v>
      </c>
      <c r="AD48" s="57">
        <v>45</v>
      </c>
      <c r="AE48" s="112">
        <v>42</v>
      </c>
      <c r="AF48" s="58" t="s">
        <v>89</v>
      </c>
      <c r="AH48" s="105" cm="1">
        <f t="array" ref="AH48">[1]!dbsum(H48:J48)</f>
        <v>75.400000000000006</v>
      </c>
      <c r="AI48" s="106" cm="1">
        <f t="array" ref="AI48">[1]!dbsum(K48:M48)</f>
        <v>68</v>
      </c>
      <c r="AJ48" s="106" cm="1">
        <f t="array" ref="AJ48">[1]!dbsum(N48:P48)</f>
        <v>68</v>
      </c>
      <c r="AK48" s="106" cm="1">
        <f t="array" ref="AK48">[1]!dbsum(Q48:S48)</f>
        <v>63.1</v>
      </c>
      <c r="AL48" s="106" cm="1">
        <f t="array" ref="AL48">[1]!dbsum(T48:V48)</f>
        <v>64.5</v>
      </c>
      <c r="AM48" s="106" cm="1">
        <f t="array" ref="AM48">[1]!dbsum(W48:Y48)</f>
        <v>63.1</v>
      </c>
      <c r="AN48" s="106" cm="1">
        <f t="array" ref="AN48">[1]!dbsum(Z48:AB48)</f>
        <v>59.2</v>
      </c>
      <c r="AO48" s="107" cm="1">
        <f t="array" ref="AO48">[1]!dbsum(AC48:AE48)</f>
        <v>51</v>
      </c>
      <c r="AQ48" s="15" t="str">
        <f t="shared" si="2"/>
        <v>21a</v>
      </c>
      <c r="AR48" s="50" t="str">
        <f t="shared" si="3"/>
        <v>1m from front DAF1 extension</v>
      </c>
      <c r="AS48" s="88">
        <f t="shared" si="4"/>
        <v>44.8</v>
      </c>
      <c r="AT48" s="57">
        <f t="shared" si="5"/>
        <v>37.799999999999997</v>
      </c>
      <c r="AU48" s="57">
        <f t="shared" si="6"/>
        <v>34.5</v>
      </c>
      <c r="AV48" s="57">
        <f t="shared" si="7"/>
        <v>46.9</v>
      </c>
      <c r="AW48" s="57">
        <f t="shared" si="8"/>
        <v>44.9</v>
      </c>
      <c r="AX48" s="57">
        <f t="shared" si="9"/>
        <v>46.6</v>
      </c>
      <c r="AY48" s="57">
        <f t="shared" si="10"/>
        <v>56.1</v>
      </c>
      <c r="AZ48" s="57">
        <f t="shared" si="11"/>
        <v>50.4</v>
      </c>
      <c r="BA48" s="57">
        <f t="shared" si="12"/>
        <v>50.4</v>
      </c>
      <c r="BB48" s="57">
        <f t="shared" si="13"/>
        <v>53.8</v>
      </c>
      <c r="BC48" s="57">
        <f t="shared" si="14"/>
        <v>54.8</v>
      </c>
      <c r="BD48" s="57">
        <f t="shared" si="15"/>
        <v>57.1</v>
      </c>
      <c r="BE48" s="57">
        <f t="shared" si="16"/>
        <v>61.2</v>
      </c>
      <c r="BF48" s="117">
        <f t="shared" si="17"/>
        <v>58</v>
      </c>
      <c r="BG48" s="57">
        <f t="shared" si="18"/>
        <v>58.6</v>
      </c>
      <c r="BH48" s="57">
        <f t="shared" si="19"/>
        <v>59</v>
      </c>
      <c r="BI48" s="57">
        <f t="shared" si="20"/>
        <v>59.2</v>
      </c>
      <c r="BJ48" s="57">
        <f t="shared" si="21"/>
        <v>60.3</v>
      </c>
      <c r="BK48" s="57">
        <f t="shared" si="22"/>
        <v>58.2</v>
      </c>
      <c r="BL48" s="57">
        <f t="shared" si="23"/>
        <v>54</v>
      </c>
      <c r="BM48" s="57">
        <f t="shared" si="24"/>
        <v>51.5</v>
      </c>
      <c r="BN48" s="57">
        <f t="shared" si="25"/>
        <v>48.9</v>
      </c>
      <c r="BO48" s="57">
        <f t="shared" si="26"/>
        <v>43.9</v>
      </c>
      <c r="BP48" s="57">
        <f t="shared" si="27"/>
        <v>39.5</v>
      </c>
      <c r="BQ48" s="118">
        <f>[1]!dbsum(AS48:BP48)</f>
        <v>69.2</v>
      </c>
      <c r="BS48" s="88">
        <v>77</v>
      </c>
      <c r="BT48" s="57">
        <v>65</v>
      </c>
      <c r="BU48" s="57">
        <v>59</v>
      </c>
      <c r="BV48" s="57">
        <v>69</v>
      </c>
      <c r="BW48" s="57">
        <v>65</v>
      </c>
      <c r="BX48" s="57">
        <v>61</v>
      </c>
      <c r="BY48" s="57">
        <v>70</v>
      </c>
      <c r="BZ48" s="57">
        <v>60</v>
      </c>
      <c r="CA48" s="57">
        <v>60</v>
      </c>
      <c r="CB48" s="57">
        <v>59</v>
      </c>
      <c r="CC48" s="57">
        <v>59</v>
      </c>
      <c r="CD48" s="57">
        <v>60</v>
      </c>
      <c r="CE48" s="57">
        <v>64</v>
      </c>
      <c r="CF48" s="57">
        <v>60</v>
      </c>
      <c r="CG48" s="57">
        <v>59</v>
      </c>
      <c r="CH48" s="57">
        <v>58</v>
      </c>
      <c r="CI48" s="57">
        <v>58</v>
      </c>
      <c r="CJ48" s="57">
        <v>59</v>
      </c>
      <c r="CK48" s="57">
        <v>57</v>
      </c>
      <c r="CL48" s="57">
        <v>56</v>
      </c>
      <c r="CM48" s="57">
        <v>51</v>
      </c>
      <c r="CN48" s="57">
        <v>49</v>
      </c>
      <c r="CO48" s="57">
        <v>46</v>
      </c>
      <c r="CP48" s="112">
        <v>43</v>
      </c>
    </row>
    <row r="49" spans="2:94" x14ac:dyDescent="0.35">
      <c r="B49" s="41" t="s">
        <v>460</v>
      </c>
      <c r="D49" s="41">
        <v>22</v>
      </c>
      <c r="E49" s="57">
        <v>22</v>
      </c>
      <c r="F49" s="41">
        <v>17</v>
      </c>
      <c r="G49" t="s">
        <v>461</v>
      </c>
      <c r="H49" s="88">
        <v>64</v>
      </c>
      <c r="I49" s="57">
        <v>58</v>
      </c>
      <c r="J49" s="57">
        <v>60</v>
      </c>
      <c r="K49" s="57">
        <v>67</v>
      </c>
      <c r="L49" s="57">
        <v>64</v>
      </c>
      <c r="M49" s="57">
        <v>61</v>
      </c>
      <c r="N49" s="57">
        <v>61</v>
      </c>
      <c r="O49" s="57">
        <v>59</v>
      </c>
      <c r="P49" s="57">
        <v>60</v>
      </c>
      <c r="Q49" s="57">
        <v>59</v>
      </c>
      <c r="R49" s="57">
        <v>59</v>
      </c>
      <c r="S49" s="57">
        <v>58</v>
      </c>
      <c r="T49" s="57">
        <v>58</v>
      </c>
      <c r="U49" s="57">
        <v>60</v>
      </c>
      <c r="V49" s="57">
        <v>60</v>
      </c>
      <c r="W49" s="57">
        <v>59</v>
      </c>
      <c r="X49" s="57">
        <v>58</v>
      </c>
      <c r="Y49" s="57">
        <v>58</v>
      </c>
      <c r="Z49" s="57">
        <v>59</v>
      </c>
      <c r="AA49" s="57">
        <v>58</v>
      </c>
      <c r="AB49" s="57">
        <v>58</v>
      </c>
      <c r="AC49" s="57">
        <v>62</v>
      </c>
      <c r="AD49" s="57">
        <v>58</v>
      </c>
      <c r="AE49" s="112">
        <v>57</v>
      </c>
      <c r="AF49" s="58" t="s">
        <v>89</v>
      </c>
      <c r="AH49" s="105" cm="1">
        <f t="array" ref="AH49">[1]!dbsum(H49:J49)</f>
        <v>66.2</v>
      </c>
      <c r="AI49" s="106" cm="1">
        <f t="array" ref="AI49">[1]!dbsum(K49:M49)</f>
        <v>69.400000000000006</v>
      </c>
      <c r="AJ49" s="106" cm="1">
        <f t="array" ref="AJ49">[1]!dbsum(N49:P49)</f>
        <v>64.8</v>
      </c>
      <c r="AK49" s="106" cm="1">
        <f t="array" ref="AK49">[1]!dbsum(Q49:S49)</f>
        <v>63.5</v>
      </c>
      <c r="AL49" s="106" cm="1">
        <f t="array" ref="AL49">[1]!dbsum(T49:V49)</f>
        <v>64.2</v>
      </c>
      <c r="AM49" s="106" cm="1">
        <f t="array" ref="AM49">[1]!dbsum(W49:Y49)</f>
        <v>63.1</v>
      </c>
      <c r="AN49" s="106" cm="1">
        <f t="array" ref="AN49">[1]!dbsum(Z49:AB49)</f>
        <v>63.1</v>
      </c>
      <c r="AO49" s="107" cm="1">
        <f t="array" ref="AO49">[1]!dbsum(AC49:AE49)</f>
        <v>64.3</v>
      </c>
      <c r="AQ49" s="15">
        <f t="shared" si="2"/>
        <v>22</v>
      </c>
      <c r="AR49" s="50" t="str">
        <f t="shared" si="3"/>
        <v>1m from shorter of ground level pumps</v>
      </c>
      <c r="AS49" s="88">
        <f t="shared" si="4"/>
        <v>33.799999999999997</v>
      </c>
      <c r="AT49" s="57">
        <f t="shared" si="5"/>
        <v>31.8</v>
      </c>
      <c r="AU49" s="57">
        <f t="shared" si="6"/>
        <v>37.5</v>
      </c>
      <c r="AV49" s="57">
        <f t="shared" si="7"/>
        <v>47.9</v>
      </c>
      <c r="AW49" s="57">
        <f t="shared" si="8"/>
        <v>47.9</v>
      </c>
      <c r="AX49" s="57">
        <f t="shared" si="9"/>
        <v>47.6</v>
      </c>
      <c r="AY49" s="57">
        <f t="shared" si="10"/>
        <v>50.1</v>
      </c>
      <c r="AZ49" s="57">
        <f t="shared" si="11"/>
        <v>50.4</v>
      </c>
      <c r="BA49" s="57">
        <f t="shared" si="12"/>
        <v>53.4</v>
      </c>
      <c r="BB49" s="57">
        <f t="shared" si="13"/>
        <v>54.8</v>
      </c>
      <c r="BC49" s="57">
        <f t="shared" si="14"/>
        <v>55.8</v>
      </c>
      <c r="BD49" s="57">
        <f t="shared" si="15"/>
        <v>56.1</v>
      </c>
      <c r="BE49" s="57">
        <f t="shared" si="16"/>
        <v>57.2</v>
      </c>
      <c r="BF49" s="117">
        <f t="shared" si="17"/>
        <v>60</v>
      </c>
      <c r="BG49" s="57">
        <f t="shared" si="18"/>
        <v>60.6</v>
      </c>
      <c r="BH49" s="57">
        <f t="shared" si="19"/>
        <v>60</v>
      </c>
      <c r="BI49" s="57">
        <f t="shared" si="20"/>
        <v>59.2</v>
      </c>
      <c r="BJ49" s="57">
        <f t="shared" si="21"/>
        <v>59.3</v>
      </c>
      <c r="BK49" s="57">
        <f t="shared" si="22"/>
        <v>60.2</v>
      </c>
      <c r="BL49" s="57">
        <f t="shared" si="23"/>
        <v>59</v>
      </c>
      <c r="BM49" s="57">
        <f t="shared" si="24"/>
        <v>58.5</v>
      </c>
      <c r="BN49" s="57">
        <f t="shared" si="25"/>
        <v>61.9</v>
      </c>
      <c r="BO49" s="57">
        <f t="shared" si="26"/>
        <v>56.9</v>
      </c>
      <c r="BP49" s="57">
        <f t="shared" si="27"/>
        <v>54.5</v>
      </c>
      <c r="BQ49" s="118">
        <f>[1]!dbsum(AS49:BP49)</f>
        <v>70.8</v>
      </c>
      <c r="BS49" s="88">
        <v>67</v>
      </c>
      <c r="BT49" s="57">
        <v>61</v>
      </c>
      <c r="BU49" s="57">
        <v>63</v>
      </c>
      <c r="BV49" s="57">
        <v>69</v>
      </c>
      <c r="BW49" s="57">
        <v>67</v>
      </c>
      <c r="BX49" s="57">
        <v>63</v>
      </c>
      <c r="BY49" s="57">
        <v>62</v>
      </c>
      <c r="BZ49" s="57">
        <v>61</v>
      </c>
      <c r="CA49" s="57">
        <v>62</v>
      </c>
      <c r="CB49" s="57">
        <v>61</v>
      </c>
      <c r="CC49" s="57">
        <v>60</v>
      </c>
      <c r="CD49" s="57">
        <v>59</v>
      </c>
      <c r="CE49" s="57">
        <v>59</v>
      </c>
      <c r="CF49" s="57">
        <v>61</v>
      </c>
      <c r="CG49" s="57">
        <v>61</v>
      </c>
      <c r="CH49" s="57">
        <v>61</v>
      </c>
      <c r="CI49" s="57">
        <v>59</v>
      </c>
      <c r="CJ49" s="57">
        <v>59</v>
      </c>
      <c r="CK49" s="57">
        <v>60</v>
      </c>
      <c r="CL49" s="57">
        <v>60</v>
      </c>
      <c r="CM49" s="57">
        <v>58</v>
      </c>
      <c r="CN49" s="57">
        <v>63</v>
      </c>
      <c r="CO49" s="57">
        <v>59</v>
      </c>
      <c r="CP49" s="112">
        <v>58</v>
      </c>
    </row>
    <row r="50" spans="2:94" x14ac:dyDescent="0.35">
      <c r="B50" s="41" t="s">
        <v>462</v>
      </c>
      <c r="D50" s="41">
        <v>23</v>
      </c>
      <c r="E50" s="57">
        <v>23</v>
      </c>
      <c r="F50" s="41">
        <v>17</v>
      </c>
      <c r="G50" t="s">
        <v>463</v>
      </c>
      <c r="H50" s="88">
        <v>64</v>
      </c>
      <c r="I50" s="57">
        <v>61</v>
      </c>
      <c r="J50" s="57">
        <v>61</v>
      </c>
      <c r="K50" s="57">
        <v>67</v>
      </c>
      <c r="L50" s="57">
        <v>62</v>
      </c>
      <c r="M50" s="57">
        <v>60</v>
      </c>
      <c r="N50" s="57">
        <v>61</v>
      </c>
      <c r="O50" s="57">
        <v>60</v>
      </c>
      <c r="P50" s="57">
        <v>60</v>
      </c>
      <c r="Q50" s="57">
        <v>61</v>
      </c>
      <c r="R50" s="57">
        <v>59</v>
      </c>
      <c r="S50" s="57">
        <v>58</v>
      </c>
      <c r="T50" s="57">
        <v>57</v>
      </c>
      <c r="U50" s="57">
        <v>57</v>
      </c>
      <c r="V50" s="57">
        <v>58</v>
      </c>
      <c r="W50" s="57">
        <v>56</v>
      </c>
      <c r="X50" s="57">
        <v>55</v>
      </c>
      <c r="Y50" s="57">
        <v>54</v>
      </c>
      <c r="Z50" s="57">
        <v>53</v>
      </c>
      <c r="AA50" s="57">
        <v>52</v>
      </c>
      <c r="AB50" s="57">
        <v>52</v>
      </c>
      <c r="AC50" s="57">
        <v>56</v>
      </c>
      <c r="AD50" s="57">
        <v>48</v>
      </c>
      <c r="AE50" s="112">
        <v>47</v>
      </c>
      <c r="AF50" s="58" t="s">
        <v>89</v>
      </c>
      <c r="AH50" s="105" cm="1">
        <f t="array" ref="AH50">[1]!dbsum(H50:J50)</f>
        <v>67</v>
      </c>
      <c r="AI50" s="106" cm="1">
        <f t="array" ref="AI50">[1]!dbsum(K50:M50)</f>
        <v>68.8</v>
      </c>
      <c r="AJ50" s="106" cm="1">
        <f t="array" ref="AJ50">[1]!dbsum(N50:P50)</f>
        <v>65.099999999999994</v>
      </c>
      <c r="AK50" s="106" cm="1">
        <f t="array" ref="AK50">[1]!dbsum(Q50:S50)</f>
        <v>64.3</v>
      </c>
      <c r="AL50" s="106" cm="1">
        <f t="array" ref="AL50">[1]!dbsum(T50:V50)</f>
        <v>62.1</v>
      </c>
      <c r="AM50" s="106" cm="1">
        <f t="array" ref="AM50">[1]!dbsum(W50:Y50)</f>
        <v>59.8</v>
      </c>
      <c r="AN50" s="106" cm="1">
        <f t="array" ref="AN50">[1]!dbsum(Z50:AB50)</f>
        <v>57.1</v>
      </c>
      <c r="AO50" s="107" cm="1">
        <f t="array" ref="AO50">[1]!dbsum(AC50:AE50)</f>
        <v>57.1</v>
      </c>
      <c r="AQ50" s="15">
        <f t="shared" si="2"/>
        <v>23</v>
      </c>
      <c r="AR50" s="50" t="str">
        <f t="shared" si="3"/>
        <v>1m from longer of ground level pumps</v>
      </c>
      <c r="AS50" s="88">
        <f t="shared" si="4"/>
        <v>33.799999999999997</v>
      </c>
      <c r="AT50" s="57">
        <f t="shared" si="5"/>
        <v>34.799999999999997</v>
      </c>
      <c r="AU50" s="57">
        <f t="shared" si="6"/>
        <v>38.5</v>
      </c>
      <c r="AV50" s="57">
        <f t="shared" si="7"/>
        <v>47.9</v>
      </c>
      <c r="AW50" s="57">
        <f t="shared" si="8"/>
        <v>45.9</v>
      </c>
      <c r="AX50" s="57">
        <f t="shared" si="9"/>
        <v>46.6</v>
      </c>
      <c r="AY50" s="57">
        <f t="shared" si="10"/>
        <v>50.1</v>
      </c>
      <c r="AZ50" s="57">
        <f t="shared" si="11"/>
        <v>51.4</v>
      </c>
      <c r="BA50" s="57">
        <f t="shared" si="12"/>
        <v>53.4</v>
      </c>
      <c r="BB50" s="57">
        <f t="shared" si="13"/>
        <v>56.8</v>
      </c>
      <c r="BC50" s="57">
        <f t="shared" si="14"/>
        <v>55.8</v>
      </c>
      <c r="BD50" s="57">
        <f t="shared" si="15"/>
        <v>56.1</v>
      </c>
      <c r="BE50" s="57">
        <f t="shared" si="16"/>
        <v>56.2</v>
      </c>
      <c r="BF50" s="117">
        <f t="shared" si="17"/>
        <v>57</v>
      </c>
      <c r="BG50" s="57">
        <f t="shared" si="18"/>
        <v>58.6</v>
      </c>
      <c r="BH50" s="57">
        <f t="shared" si="19"/>
        <v>57</v>
      </c>
      <c r="BI50" s="57">
        <f t="shared" si="20"/>
        <v>56.2</v>
      </c>
      <c r="BJ50" s="57">
        <f t="shared" si="21"/>
        <v>55.3</v>
      </c>
      <c r="BK50" s="57">
        <f t="shared" si="22"/>
        <v>54.2</v>
      </c>
      <c r="BL50" s="57">
        <f t="shared" si="23"/>
        <v>53</v>
      </c>
      <c r="BM50" s="57">
        <f t="shared" si="24"/>
        <v>52.5</v>
      </c>
      <c r="BN50" s="57">
        <f t="shared" si="25"/>
        <v>55.9</v>
      </c>
      <c r="BO50" s="57">
        <f t="shared" si="26"/>
        <v>46.9</v>
      </c>
      <c r="BP50" s="57">
        <f t="shared" si="27"/>
        <v>44.5</v>
      </c>
      <c r="BQ50" s="118">
        <f>[1]!dbsum(AS50:BP50)</f>
        <v>67.7</v>
      </c>
      <c r="BS50" s="88">
        <v>69</v>
      </c>
      <c r="BT50" s="57">
        <v>63</v>
      </c>
      <c r="BU50" s="57">
        <v>64</v>
      </c>
      <c r="BV50" s="57">
        <v>69</v>
      </c>
      <c r="BW50" s="57">
        <v>65</v>
      </c>
      <c r="BX50" s="57">
        <v>61</v>
      </c>
      <c r="BY50" s="57">
        <v>64</v>
      </c>
      <c r="BZ50" s="57">
        <v>61</v>
      </c>
      <c r="CA50" s="57">
        <v>62</v>
      </c>
      <c r="CB50" s="57">
        <v>63</v>
      </c>
      <c r="CC50" s="57">
        <v>60</v>
      </c>
      <c r="CD50" s="57">
        <v>60</v>
      </c>
      <c r="CE50" s="57">
        <v>58</v>
      </c>
      <c r="CF50" s="57">
        <v>58</v>
      </c>
      <c r="CG50" s="57">
        <v>58</v>
      </c>
      <c r="CH50" s="57">
        <v>57</v>
      </c>
      <c r="CI50" s="57">
        <v>56</v>
      </c>
      <c r="CJ50" s="57">
        <v>54</v>
      </c>
      <c r="CK50" s="57">
        <v>54</v>
      </c>
      <c r="CL50" s="57">
        <v>54</v>
      </c>
      <c r="CM50" s="57">
        <v>53</v>
      </c>
      <c r="CN50" s="57">
        <v>57</v>
      </c>
      <c r="CO50" s="57">
        <v>48</v>
      </c>
      <c r="CP50" s="112">
        <v>48</v>
      </c>
    </row>
    <row r="51" spans="2:94" x14ac:dyDescent="0.35">
      <c r="B51" s="41" t="s">
        <v>464</v>
      </c>
      <c r="D51" s="41">
        <v>24</v>
      </c>
      <c r="E51" s="57">
        <v>24</v>
      </c>
      <c r="F51" s="41"/>
      <c r="G51" t="s">
        <v>368</v>
      </c>
      <c r="H51" s="88">
        <v>68</v>
      </c>
      <c r="I51" s="57">
        <v>61</v>
      </c>
      <c r="J51" s="57">
        <v>64</v>
      </c>
      <c r="K51" s="57">
        <v>65</v>
      </c>
      <c r="L51" s="57">
        <v>64</v>
      </c>
      <c r="M51" s="57">
        <v>67</v>
      </c>
      <c r="N51" s="57">
        <v>65</v>
      </c>
      <c r="O51" s="57">
        <v>63</v>
      </c>
      <c r="P51" s="57">
        <v>65</v>
      </c>
      <c r="Q51" s="57">
        <v>63</v>
      </c>
      <c r="R51" s="57">
        <v>66</v>
      </c>
      <c r="S51" s="57">
        <v>63</v>
      </c>
      <c r="T51" s="57">
        <v>64</v>
      </c>
      <c r="U51" s="57">
        <v>66</v>
      </c>
      <c r="V51" s="57">
        <v>66</v>
      </c>
      <c r="W51" s="57">
        <v>63</v>
      </c>
      <c r="X51" s="57">
        <v>62</v>
      </c>
      <c r="Y51" s="57">
        <v>58</v>
      </c>
      <c r="Z51" s="57">
        <v>56</v>
      </c>
      <c r="AA51" s="57">
        <v>54</v>
      </c>
      <c r="AB51" s="57">
        <v>52</v>
      </c>
      <c r="AC51" s="57">
        <v>50</v>
      </c>
      <c r="AD51" s="57">
        <v>47</v>
      </c>
      <c r="AE51" s="112">
        <v>44</v>
      </c>
      <c r="AF51" s="58" t="s">
        <v>89</v>
      </c>
      <c r="AH51" s="105" cm="1">
        <f t="array" ref="AH51">[1]!dbsum(H51:J51)</f>
        <v>70</v>
      </c>
      <c r="AI51" s="106" cm="1">
        <f t="array" ref="AI51">[1]!dbsum(K51:M51)</f>
        <v>70.3</v>
      </c>
      <c r="AJ51" s="106" cm="1">
        <f t="array" ref="AJ51">[1]!dbsum(N51:P51)</f>
        <v>69.2</v>
      </c>
      <c r="AK51" s="106" cm="1">
        <f t="array" ref="AK51">[1]!dbsum(Q51:S51)</f>
        <v>69</v>
      </c>
      <c r="AL51" s="106" cm="1">
        <f t="array" ref="AL51">[1]!dbsum(T51:V51)</f>
        <v>70.2</v>
      </c>
      <c r="AM51" s="106" cm="1">
        <f t="array" ref="AM51">[1]!dbsum(W51:Y51)</f>
        <v>66.2</v>
      </c>
      <c r="AN51" s="106" cm="1">
        <f t="array" ref="AN51">[1]!dbsum(Z51:AB51)</f>
        <v>59.1</v>
      </c>
      <c r="AO51" s="107" cm="1">
        <f t="array" ref="AO51">[1]!dbsum(AC51:AE51)</f>
        <v>52.4</v>
      </c>
      <c r="AQ51" s="15">
        <f t="shared" si="2"/>
        <v>24</v>
      </c>
      <c r="AR51" s="50" t="str">
        <f t="shared" si="3"/>
        <v>On metal steps over plinth wall</v>
      </c>
      <c r="AS51" s="88">
        <f t="shared" si="4"/>
        <v>37.799999999999997</v>
      </c>
      <c r="AT51" s="57">
        <f t="shared" si="5"/>
        <v>34.799999999999997</v>
      </c>
      <c r="AU51" s="57">
        <f t="shared" si="6"/>
        <v>41.5</v>
      </c>
      <c r="AV51" s="57">
        <f t="shared" si="7"/>
        <v>45.9</v>
      </c>
      <c r="AW51" s="57">
        <f t="shared" si="8"/>
        <v>47.9</v>
      </c>
      <c r="AX51" s="57">
        <f t="shared" si="9"/>
        <v>53.6</v>
      </c>
      <c r="AY51" s="57">
        <f t="shared" si="10"/>
        <v>54.1</v>
      </c>
      <c r="AZ51" s="57">
        <f t="shared" si="11"/>
        <v>54.4</v>
      </c>
      <c r="BA51" s="57">
        <f t="shared" si="12"/>
        <v>58.4</v>
      </c>
      <c r="BB51" s="57">
        <f t="shared" si="13"/>
        <v>58.8</v>
      </c>
      <c r="BC51" s="57">
        <f t="shared" si="14"/>
        <v>62.8</v>
      </c>
      <c r="BD51" s="57">
        <f t="shared" si="15"/>
        <v>61.1</v>
      </c>
      <c r="BE51" s="57">
        <f t="shared" si="16"/>
        <v>63.2</v>
      </c>
      <c r="BF51" s="117">
        <f t="shared" si="17"/>
        <v>66</v>
      </c>
      <c r="BG51" s="57">
        <f t="shared" si="18"/>
        <v>66.599999999999994</v>
      </c>
      <c r="BH51" s="57">
        <f t="shared" si="19"/>
        <v>64</v>
      </c>
      <c r="BI51" s="57">
        <f t="shared" si="20"/>
        <v>63.2</v>
      </c>
      <c r="BJ51" s="57">
        <f t="shared" si="21"/>
        <v>59.3</v>
      </c>
      <c r="BK51" s="57">
        <f t="shared" si="22"/>
        <v>57.2</v>
      </c>
      <c r="BL51" s="57">
        <f t="shared" si="23"/>
        <v>55</v>
      </c>
      <c r="BM51" s="57">
        <f t="shared" si="24"/>
        <v>52.5</v>
      </c>
      <c r="BN51" s="57">
        <f t="shared" si="25"/>
        <v>49.9</v>
      </c>
      <c r="BO51" s="57">
        <f t="shared" si="26"/>
        <v>45.9</v>
      </c>
      <c r="BP51" s="57">
        <f t="shared" si="27"/>
        <v>41.5</v>
      </c>
      <c r="BQ51" s="118">
        <f>[1]!dbsum(AS51:BP51)</f>
        <v>73.599999999999994</v>
      </c>
      <c r="BS51" s="88">
        <v>74</v>
      </c>
      <c r="BT51" s="57">
        <v>63</v>
      </c>
      <c r="BU51" s="57">
        <v>67</v>
      </c>
      <c r="BV51" s="57">
        <v>68</v>
      </c>
      <c r="BW51" s="57">
        <v>66</v>
      </c>
      <c r="BX51" s="57">
        <v>70</v>
      </c>
      <c r="BY51" s="57">
        <v>67</v>
      </c>
      <c r="BZ51" s="57">
        <v>65</v>
      </c>
      <c r="CA51" s="57">
        <v>67</v>
      </c>
      <c r="CB51" s="57">
        <v>65</v>
      </c>
      <c r="CC51" s="57">
        <v>67</v>
      </c>
      <c r="CD51" s="57">
        <v>64</v>
      </c>
      <c r="CE51" s="57">
        <v>66</v>
      </c>
      <c r="CF51" s="57">
        <v>67</v>
      </c>
      <c r="CG51" s="57">
        <v>67</v>
      </c>
      <c r="CH51" s="57">
        <v>64</v>
      </c>
      <c r="CI51" s="57">
        <v>63</v>
      </c>
      <c r="CJ51" s="57">
        <v>59</v>
      </c>
      <c r="CK51" s="57">
        <v>57</v>
      </c>
      <c r="CL51" s="57">
        <v>57</v>
      </c>
      <c r="CM51" s="57">
        <v>53</v>
      </c>
      <c r="CN51" s="57">
        <v>51</v>
      </c>
      <c r="CO51" s="57">
        <v>48</v>
      </c>
      <c r="CP51" s="112">
        <v>45</v>
      </c>
    </row>
    <row r="52" spans="2:94" x14ac:dyDescent="0.35">
      <c r="B52" s="41" t="s">
        <v>465</v>
      </c>
      <c r="D52" s="41">
        <v>25</v>
      </c>
      <c r="E52" s="57">
        <v>25</v>
      </c>
      <c r="F52" s="41"/>
      <c r="G52" t="s">
        <v>370</v>
      </c>
      <c r="H52" s="88">
        <v>67</v>
      </c>
      <c r="I52" s="57">
        <v>63</v>
      </c>
      <c r="J52" s="57">
        <v>64</v>
      </c>
      <c r="K52" s="57">
        <v>63</v>
      </c>
      <c r="L52" s="57">
        <v>65</v>
      </c>
      <c r="M52" s="57">
        <v>67</v>
      </c>
      <c r="N52" s="57">
        <v>65</v>
      </c>
      <c r="O52" s="57">
        <v>62</v>
      </c>
      <c r="P52" s="57">
        <v>65</v>
      </c>
      <c r="Q52" s="57">
        <v>66</v>
      </c>
      <c r="R52" s="57">
        <v>68</v>
      </c>
      <c r="S52" s="57">
        <v>66</v>
      </c>
      <c r="T52" s="57">
        <v>68</v>
      </c>
      <c r="U52" s="57">
        <v>70</v>
      </c>
      <c r="V52" s="57">
        <v>71</v>
      </c>
      <c r="W52" s="57">
        <v>67</v>
      </c>
      <c r="X52" s="57">
        <v>67</v>
      </c>
      <c r="Y52" s="57">
        <v>62</v>
      </c>
      <c r="Z52" s="57">
        <v>60</v>
      </c>
      <c r="AA52" s="57">
        <v>58</v>
      </c>
      <c r="AB52" s="57">
        <v>54</v>
      </c>
      <c r="AC52" s="57">
        <v>51</v>
      </c>
      <c r="AD52" s="57">
        <v>49</v>
      </c>
      <c r="AE52" s="112">
        <v>46</v>
      </c>
      <c r="AF52" s="58" t="s">
        <v>89</v>
      </c>
      <c r="AH52" s="105" cm="1">
        <f t="array" ref="AH52">[1]!dbsum(H52:J52)</f>
        <v>69.8</v>
      </c>
      <c r="AI52" s="106" cm="1">
        <f t="array" ref="AI52">[1]!dbsum(K52:M52)</f>
        <v>70.099999999999994</v>
      </c>
      <c r="AJ52" s="106" cm="1">
        <f t="array" ref="AJ52">[1]!dbsum(N52:P52)</f>
        <v>69</v>
      </c>
      <c r="AK52" s="106" cm="1">
        <f t="array" ref="AK52">[1]!dbsum(Q52:S52)</f>
        <v>71.5</v>
      </c>
      <c r="AL52" s="106" cm="1">
        <f t="array" ref="AL52">[1]!dbsum(T52:V52)</f>
        <v>74.599999999999994</v>
      </c>
      <c r="AM52" s="106" cm="1">
        <f t="array" ref="AM52">[1]!dbsum(W52:Y52)</f>
        <v>70.599999999999994</v>
      </c>
      <c r="AN52" s="106" cm="1">
        <f t="array" ref="AN52">[1]!dbsum(Z52:AB52)</f>
        <v>62.7</v>
      </c>
      <c r="AO52" s="107" cm="1">
        <f t="array" ref="AO52">[1]!dbsum(AC52:AE52)</f>
        <v>53.9</v>
      </c>
      <c r="AQ52" s="15">
        <f t="shared" si="2"/>
        <v>25</v>
      </c>
      <c r="AR52" s="50" t="str">
        <f t="shared" si="3"/>
        <v>1m pump to south of BT1</v>
      </c>
      <c r="AS52" s="88">
        <f t="shared" si="4"/>
        <v>36.799999999999997</v>
      </c>
      <c r="AT52" s="57">
        <f t="shared" si="5"/>
        <v>36.799999999999997</v>
      </c>
      <c r="AU52" s="57">
        <f t="shared" si="6"/>
        <v>41.5</v>
      </c>
      <c r="AV52" s="57">
        <f t="shared" si="7"/>
        <v>43.9</v>
      </c>
      <c r="AW52" s="57">
        <f t="shared" si="8"/>
        <v>48.9</v>
      </c>
      <c r="AX52" s="57">
        <f t="shared" si="9"/>
        <v>53.6</v>
      </c>
      <c r="AY52" s="57">
        <f t="shared" si="10"/>
        <v>54.1</v>
      </c>
      <c r="AZ52" s="57">
        <f t="shared" si="11"/>
        <v>53.4</v>
      </c>
      <c r="BA52" s="57">
        <f t="shared" si="12"/>
        <v>58.4</v>
      </c>
      <c r="BB52" s="57">
        <f t="shared" si="13"/>
        <v>61.8</v>
      </c>
      <c r="BC52" s="57">
        <f t="shared" si="14"/>
        <v>64.8</v>
      </c>
      <c r="BD52" s="57">
        <f t="shared" si="15"/>
        <v>64.099999999999994</v>
      </c>
      <c r="BE52" s="57">
        <f t="shared" si="16"/>
        <v>67.2</v>
      </c>
      <c r="BF52" s="117">
        <f t="shared" si="17"/>
        <v>70</v>
      </c>
      <c r="BG52" s="57">
        <f t="shared" si="18"/>
        <v>71.599999999999994</v>
      </c>
      <c r="BH52" s="57">
        <f t="shared" si="19"/>
        <v>68</v>
      </c>
      <c r="BI52" s="57">
        <f t="shared" si="20"/>
        <v>68.2</v>
      </c>
      <c r="BJ52" s="57">
        <f t="shared" si="21"/>
        <v>63.3</v>
      </c>
      <c r="BK52" s="57">
        <f t="shared" si="22"/>
        <v>61.2</v>
      </c>
      <c r="BL52" s="57">
        <f t="shared" si="23"/>
        <v>59</v>
      </c>
      <c r="BM52" s="57">
        <f t="shared" si="24"/>
        <v>54.5</v>
      </c>
      <c r="BN52" s="57">
        <f t="shared" si="25"/>
        <v>50.9</v>
      </c>
      <c r="BO52" s="57">
        <f t="shared" si="26"/>
        <v>47.9</v>
      </c>
      <c r="BP52" s="57">
        <f t="shared" si="27"/>
        <v>43.5</v>
      </c>
      <c r="BQ52" s="118">
        <f>[1]!dbsum(AS52:BP52)</f>
        <v>77.5</v>
      </c>
      <c r="BS52" s="88">
        <v>72</v>
      </c>
      <c r="BT52" s="57">
        <v>66</v>
      </c>
      <c r="BU52" s="57">
        <v>69</v>
      </c>
      <c r="BV52" s="57">
        <v>66</v>
      </c>
      <c r="BW52" s="57">
        <v>68</v>
      </c>
      <c r="BX52" s="57">
        <v>69</v>
      </c>
      <c r="BY52" s="57">
        <v>68</v>
      </c>
      <c r="BZ52" s="57">
        <v>64</v>
      </c>
      <c r="CA52" s="57">
        <v>68</v>
      </c>
      <c r="CB52" s="57">
        <v>68</v>
      </c>
      <c r="CC52" s="57">
        <v>70</v>
      </c>
      <c r="CD52" s="57">
        <v>67</v>
      </c>
      <c r="CE52" s="57">
        <v>71</v>
      </c>
      <c r="CF52" s="57">
        <v>71</v>
      </c>
      <c r="CG52" s="57">
        <v>72</v>
      </c>
      <c r="CH52" s="57">
        <v>68</v>
      </c>
      <c r="CI52" s="57">
        <v>68</v>
      </c>
      <c r="CJ52" s="57">
        <v>63</v>
      </c>
      <c r="CK52" s="57">
        <v>62</v>
      </c>
      <c r="CL52" s="57">
        <v>60</v>
      </c>
      <c r="CM52" s="57">
        <v>55</v>
      </c>
      <c r="CN52" s="57">
        <v>53</v>
      </c>
      <c r="CO52" s="57">
        <v>50</v>
      </c>
      <c r="CP52" s="112">
        <v>48</v>
      </c>
    </row>
    <row r="53" spans="2:94" x14ac:dyDescent="0.35">
      <c r="B53" s="41" t="s">
        <v>466</v>
      </c>
      <c r="D53" s="41" t="s">
        <v>467</v>
      </c>
      <c r="F53" s="50"/>
      <c r="G53" t="s">
        <v>468</v>
      </c>
      <c r="H53" s="88">
        <v>60</v>
      </c>
      <c r="I53" s="57">
        <v>61</v>
      </c>
      <c r="J53" s="57">
        <v>63</v>
      </c>
      <c r="K53" s="57">
        <v>62</v>
      </c>
      <c r="L53" s="57">
        <v>63</v>
      </c>
      <c r="M53" s="57">
        <v>64</v>
      </c>
      <c r="N53" s="57">
        <v>63</v>
      </c>
      <c r="O53" s="57">
        <v>62</v>
      </c>
      <c r="P53" s="57">
        <v>64</v>
      </c>
      <c r="Q53" s="57">
        <v>64</v>
      </c>
      <c r="R53" s="57">
        <v>67</v>
      </c>
      <c r="S53" s="57">
        <v>65</v>
      </c>
      <c r="T53" s="57">
        <v>70</v>
      </c>
      <c r="U53" s="57">
        <v>71</v>
      </c>
      <c r="V53" s="57">
        <v>72</v>
      </c>
      <c r="W53" s="57">
        <v>70</v>
      </c>
      <c r="X53" s="57">
        <v>67</v>
      </c>
      <c r="Y53" s="57">
        <v>65</v>
      </c>
      <c r="Z53" s="57">
        <v>63</v>
      </c>
      <c r="AA53" s="57">
        <v>61</v>
      </c>
      <c r="AB53" s="57">
        <v>58</v>
      </c>
      <c r="AC53" s="57">
        <v>55</v>
      </c>
      <c r="AD53" s="57">
        <v>53</v>
      </c>
      <c r="AE53" s="112">
        <v>49</v>
      </c>
      <c r="AF53" s="58" t="s">
        <v>89</v>
      </c>
      <c r="AH53" s="105" cm="1">
        <f t="array" ref="AH53">[1]!dbsum(H53:J53)</f>
        <v>66.3</v>
      </c>
      <c r="AI53" s="106" cm="1">
        <f t="array" ref="AI53">[1]!dbsum(K53:M53)</f>
        <v>67.8</v>
      </c>
      <c r="AJ53" s="106" cm="1">
        <f t="array" ref="AJ53">[1]!dbsum(N53:P53)</f>
        <v>67.8</v>
      </c>
      <c r="AK53" s="106" cm="1">
        <f t="array" ref="AK53">[1]!dbsum(Q53:S53)</f>
        <v>70.3</v>
      </c>
      <c r="AL53" s="106" cm="1">
        <f t="array" ref="AL53">[1]!dbsum(T53:V53)</f>
        <v>75.8</v>
      </c>
      <c r="AM53" s="106" cm="1">
        <f t="array" ref="AM53">[1]!dbsum(W53:Y53)</f>
        <v>72.599999999999994</v>
      </c>
      <c r="AN53" s="106" cm="1">
        <f t="array" ref="AN53">[1]!dbsum(Z53:AB53)</f>
        <v>65.900000000000006</v>
      </c>
      <c r="AO53" s="107" cm="1">
        <f t="array" ref="AO53">[1]!dbsum(AC53:AE53)</f>
        <v>57.7</v>
      </c>
      <c r="AQ53" s="15" t="str">
        <f t="shared" si="2"/>
        <v>25a</v>
      </c>
      <c r="AR53" s="50" t="str">
        <f t="shared" si="3"/>
        <v>1m from ground level pump towards E of BT1</v>
      </c>
      <c r="AS53" s="88">
        <f t="shared" si="4"/>
        <v>29.8</v>
      </c>
      <c r="AT53" s="57">
        <f t="shared" si="5"/>
        <v>34.799999999999997</v>
      </c>
      <c r="AU53" s="57">
        <f t="shared" si="6"/>
        <v>40.5</v>
      </c>
      <c r="AV53" s="57">
        <f t="shared" si="7"/>
        <v>42.9</v>
      </c>
      <c r="AW53" s="57">
        <f t="shared" si="8"/>
        <v>46.9</v>
      </c>
      <c r="AX53" s="57">
        <f t="shared" si="9"/>
        <v>50.6</v>
      </c>
      <c r="AY53" s="57">
        <f t="shared" si="10"/>
        <v>52.1</v>
      </c>
      <c r="AZ53" s="57">
        <f t="shared" si="11"/>
        <v>53.4</v>
      </c>
      <c r="BA53" s="57">
        <f t="shared" si="12"/>
        <v>57.4</v>
      </c>
      <c r="BB53" s="57">
        <f t="shared" si="13"/>
        <v>59.8</v>
      </c>
      <c r="BC53" s="57">
        <f t="shared" si="14"/>
        <v>63.8</v>
      </c>
      <c r="BD53" s="57">
        <f t="shared" si="15"/>
        <v>63.1</v>
      </c>
      <c r="BE53" s="57">
        <f t="shared" si="16"/>
        <v>69.2</v>
      </c>
      <c r="BF53" s="117">
        <f t="shared" si="17"/>
        <v>71</v>
      </c>
      <c r="BG53" s="57">
        <f t="shared" si="18"/>
        <v>72.599999999999994</v>
      </c>
      <c r="BH53" s="57">
        <f t="shared" si="19"/>
        <v>71</v>
      </c>
      <c r="BI53" s="57">
        <f t="shared" si="20"/>
        <v>68.2</v>
      </c>
      <c r="BJ53" s="57">
        <f t="shared" si="21"/>
        <v>66.3</v>
      </c>
      <c r="BK53" s="57">
        <f t="shared" si="22"/>
        <v>64.2</v>
      </c>
      <c r="BL53" s="57">
        <f t="shared" si="23"/>
        <v>62</v>
      </c>
      <c r="BM53" s="57">
        <f t="shared" si="24"/>
        <v>58.5</v>
      </c>
      <c r="BN53" s="57">
        <f t="shared" si="25"/>
        <v>54.9</v>
      </c>
      <c r="BO53" s="57">
        <f t="shared" si="26"/>
        <v>51.9</v>
      </c>
      <c r="BP53" s="57">
        <f t="shared" si="27"/>
        <v>46.5</v>
      </c>
      <c r="BQ53" s="118">
        <f>[1]!dbsum(AS53:BP53)</f>
        <v>78.7</v>
      </c>
      <c r="BS53" s="88">
        <v>63</v>
      </c>
      <c r="BT53" s="57">
        <v>64</v>
      </c>
      <c r="BU53" s="57">
        <v>68</v>
      </c>
      <c r="BV53" s="57">
        <v>66</v>
      </c>
      <c r="BW53" s="57">
        <v>65</v>
      </c>
      <c r="BX53" s="57">
        <v>65</v>
      </c>
      <c r="BY53" s="57">
        <v>64</v>
      </c>
      <c r="BZ53" s="57">
        <v>63</v>
      </c>
      <c r="CA53" s="57">
        <v>66</v>
      </c>
      <c r="CB53" s="57">
        <v>65</v>
      </c>
      <c r="CC53" s="57">
        <v>69</v>
      </c>
      <c r="CD53" s="57">
        <v>66</v>
      </c>
      <c r="CE53" s="57">
        <v>71</v>
      </c>
      <c r="CF53" s="57">
        <v>72</v>
      </c>
      <c r="CG53" s="57">
        <v>73</v>
      </c>
      <c r="CH53" s="57">
        <v>71</v>
      </c>
      <c r="CI53" s="57">
        <v>67</v>
      </c>
      <c r="CJ53" s="57">
        <v>65</v>
      </c>
      <c r="CK53" s="57">
        <v>64</v>
      </c>
      <c r="CL53" s="57">
        <v>62</v>
      </c>
      <c r="CM53" s="57">
        <v>58</v>
      </c>
      <c r="CN53" s="57">
        <v>55</v>
      </c>
      <c r="CO53" s="57">
        <v>54</v>
      </c>
      <c r="CP53" s="112">
        <v>50</v>
      </c>
    </row>
    <row r="54" spans="2:94" x14ac:dyDescent="0.35">
      <c r="B54" s="41" t="s">
        <v>469</v>
      </c>
      <c r="D54" s="41">
        <v>26</v>
      </c>
      <c r="E54" s="57">
        <v>26</v>
      </c>
      <c r="F54" s="41"/>
      <c r="G54" t="s">
        <v>470</v>
      </c>
      <c r="H54" s="88">
        <v>72</v>
      </c>
      <c r="I54" s="57">
        <v>63</v>
      </c>
      <c r="J54" s="57">
        <v>62</v>
      </c>
      <c r="K54" s="57">
        <v>64</v>
      </c>
      <c r="L54" s="57">
        <v>63</v>
      </c>
      <c r="M54" s="57">
        <v>66</v>
      </c>
      <c r="N54" s="57">
        <v>65</v>
      </c>
      <c r="O54" s="57">
        <v>63</v>
      </c>
      <c r="P54" s="57">
        <v>68</v>
      </c>
      <c r="Q54" s="57">
        <v>65</v>
      </c>
      <c r="R54" s="57">
        <v>69</v>
      </c>
      <c r="S54" s="57">
        <v>65</v>
      </c>
      <c r="T54" s="57">
        <v>66</v>
      </c>
      <c r="U54" s="57">
        <v>67</v>
      </c>
      <c r="V54" s="57">
        <v>72</v>
      </c>
      <c r="W54" s="57">
        <v>68</v>
      </c>
      <c r="X54" s="57">
        <v>70</v>
      </c>
      <c r="Y54" s="57">
        <v>63</v>
      </c>
      <c r="Z54" s="57">
        <v>59</v>
      </c>
      <c r="AA54" s="57">
        <v>55</v>
      </c>
      <c r="AB54" s="57">
        <v>53</v>
      </c>
      <c r="AC54" s="57">
        <v>50</v>
      </c>
      <c r="AD54" s="57">
        <v>49</v>
      </c>
      <c r="AE54" s="112">
        <v>46</v>
      </c>
      <c r="AF54" s="58" t="s">
        <v>89</v>
      </c>
      <c r="AH54" s="105" cm="1">
        <f t="array" ref="AH54">[1]!dbsum(H54:J54)</f>
        <v>72.900000000000006</v>
      </c>
      <c r="AI54" s="106" cm="1">
        <f t="array" ref="AI54">[1]!dbsum(K54:M54)</f>
        <v>69.3</v>
      </c>
      <c r="AJ54" s="106" cm="1">
        <f t="array" ref="AJ54">[1]!dbsum(N54:P54)</f>
        <v>70.599999999999994</v>
      </c>
      <c r="AK54" s="106" cm="1">
        <f t="array" ref="AK54">[1]!dbsum(Q54:S54)</f>
        <v>71.5</v>
      </c>
      <c r="AL54" s="106" cm="1">
        <f t="array" ref="AL54">[1]!dbsum(T54:V54)</f>
        <v>74</v>
      </c>
      <c r="AM54" s="106" cm="1">
        <f t="array" ref="AM54">[1]!dbsum(W54:Y54)</f>
        <v>72.599999999999994</v>
      </c>
      <c r="AN54" s="106" cm="1">
        <f t="array" ref="AN54">[1]!dbsum(Z54:AB54)</f>
        <v>61.2</v>
      </c>
      <c r="AO54" s="107" cm="1">
        <f t="array" ref="AO54">[1]!dbsum(AC54:AE54)</f>
        <v>53.4</v>
      </c>
      <c r="AQ54" s="15">
        <f t="shared" si="2"/>
        <v>26</v>
      </c>
      <c r="AR54" s="50" t="str">
        <f t="shared" si="3"/>
        <v>1m from pump to N side of Siltbuster / DAF 3</v>
      </c>
      <c r="AS54" s="88">
        <f t="shared" si="4"/>
        <v>41.8</v>
      </c>
      <c r="AT54" s="57">
        <f t="shared" si="5"/>
        <v>36.799999999999997</v>
      </c>
      <c r="AU54" s="57">
        <f t="shared" si="6"/>
        <v>39.5</v>
      </c>
      <c r="AV54" s="57">
        <f t="shared" si="7"/>
        <v>44.9</v>
      </c>
      <c r="AW54" s="57">
        <f t="shared" si="8"/>
        <v>46.9</v>
      </c>
      <c r="AX54" s="57">
        <f t="shared" si="9"/>
        <v>52.6</v>
      </c>
      <c r="AY54" s="57">
        <f t="shared" si="10"/>
        <v>54.1</v>
      </c>
      <c r="AZ54" s="57">
        <f t="shared" si="11"/>
        <v>54.4</v>
      </c>
      <c r="BA54" s="57">
        <f t="shared" si="12"/>
        <v>61.4</v>
      </c>
      <c r="BB54" s="57">
        <f t="shared" si="13"/>
        <v>60.8</v>
      </c>
      <c r="BC54" s="57">
        <f t="shared" si="14"/>
        <v>65.8</v>
      </c>
      <c r="BD54" s="57">
        <f t="shared" si="15"/>
        <v>63.1</v>
      </c>
      <c r="BE54" s="57">
        <f t="shared" si="16"/>
        <v>65.2</v>
      </c>
      <c r="BF54" s="117">
        <f t="shared" si="17"/>
        <v>67</v>
      </c>
      <c r="BG54" s="57">
        <f t="shared" si="18"/>
        <v>72.599999999999994</v>
      </c>
      <c r="BH54" s="57">
        <f t="shared" si="19"/>
        <v>69</v>
      </c>
      <c r="BI54" s="57">
        <f t="shared" si="20"/>
        <v>71.2</v>
      </c>
      <c r="BJ54" s="57">
        <f t="shared" si="21"/>
        <v>64.3</v>
      </c>
      <c r="BK54" s="57">
        <f t="shared" si="22"/>
        <v>60.2</v>
      </c>
      <c r="BL54" s="57">
        <f t="shared" si="23"/>
        <v>56</v>
      </c>
      <c r="BM54" s="57">
        <f t="shared" si="24"/>
        <v>53.5</v>
      </c>
      <c r="BN54" s="57">
        <f t="shared" si="25"/>
        <v>49.9</v>
      </c>
      <c r="BO54" s="57">
        <f t="shared" si="26"/>
        <v>47.9</v>
      </c>
      <c r="BP54" s="57">
        <f t="shared" si="27"/>
        <v>43.5</v>
      </c>
      <c r="BQ54" s="118">
        <f>[1]!dbsum(AS54:BP54)</f>
        <v>77.900000000000006</v>
      </c>
      <c r="BS54" s="88">
        <v>76</v>
      </c>
      <c r="BT54" s="57">
        <v>66</v>
      </c>
      <c r="BU54" s="57">
        <v>65</v>
      </c>
      <c r="BV54" s="57">
        <v>67</v>
      </c>
      <c r="BW54" s="57">
        <v>66</v>
      </c>
      <c r="BX54" s="57">
        <v>68</v>
      </c>
      <c r="BY54" s="57">
        <v>67</v>
      </c>
      <c r="BZ54" s="57">
        <v>64</v>
      </c>
      <c r="CA54" s="57">
        <v>69</v>
      </c>
      <c r="CB54" s="57">
        <v>66</v>
      </c>
      <c r="CC54" s="57">
        <v>70</v>
      </c>
      <c r="CD54" s="57">
        <v>66</v>
      </c>
      <c r="CE54" s="57">
        <v>67</v>
      </c>
      <c r="CF54" s="57">
        <v>70</v>
      </c>
      <c r="CG54" s="57">
        <v>75</v>
      </c>
      <c r="CH54" s="57">
        <v>71</v>
      </c>
      <c r="CI54" s="57">
        <v>73</v>
      </c>
      <c r="CJ54" s="57">
        <v>64</v>
      </c>
      <c r="CK54" s="57">
        <v>60</v>
      </c>
      <c r="CL54" s="57">
        <v>57</v>
      </c>
      <c r="CM54" s="57">
        <v>54</v>
      </c>
      <c r="CN54" s="57">
        <v>50</v>
      </c>
      <c r="CO54" s="57">
        <v>50</v>
      </c>
      <c r="CP54" s="112">
        <v>47</v>
      </c>
    </row>
    <row r="55" spans="2:94" x14ac:dyDescent="0.35">
      <c r="B55" s="41" t="s">
        <v>471</v>
      </c>
      <c r="D55" s="41">
        <v>27</v>
      </c>
      <c r="E55" s="57">
        <v>27</v>
      </c>
      <c r="F55" s="41"/>
      <c r="G55" t="s">
        <v>472</v>
      </c>
      <c r="H55" s="88">
        <v>65</v>
      </c>
      <c r="I55" s="57">
        <v>59</v>
      </c>
      <c r="J55" s="57">
        <v>59</v>
      </c>
      <c r="K55" s="57">
        <v>61</v>
      </c>
      <c r="L55" s="57">
        <v>61</v>
      </c>
      <c r="M55" s="57">
        <v>60</v>
      </c>
      <c r="N55" s="57">
        <v>63</v>
      </c>
      <c r="O55" s="57">
        <v>62</v>
      </c>
      <c r="P55" s="57">
        <v>64</v>
      </c>
      <c r="Q55" s="57">
        <v>61</v>
      </c>
      <c r="R55" s="57">
        <v>62</v>
      </c>
      <c r="S55" s="57">
        <v>61</v>
      </c>
      <c r="T55" s="57">
        <v>61</v>
      </c>
      <c r="U55" s="57">
        <v>62</v>
      </c>
      <c r="V55" s="57">
        <v>62</v>
      </c>
      <c r="W55" s="57">
        <v>61</v>
      </c>
      <c r="X55" s="57">
        <v>61</v>
      </c>
      <c r="Y55" s="57">
        <v>60</v>
      </c>
      <c r="Z55" s="57">
        <v>57</v>
      </c>
      <c r="AA55" s="57">
        <v>56</v>
      </c>
      <c r="AB55" s="57">
        <v>54</v>
      </c>
      <c r="AC55" s="57">
        <v>51</v>
      </c>
      <c r="AD55" s="57">
        <v>50</v>
      </c>
      <c r="AE55" s="112">
        <v>46</v>
      </c>
      <c r="AF55" s="58" t="s">
        <v>89</v>
      </c>
      <c r="AH55" s="105" cm="1">
        <f t="array" ref="AH55">[1]!dbsum(H55:J55)</f>
        <v>66.8</v>
      </c>
      <c r="AI55" s="106" cm="1">
        <f t="array" ref="AI55">[1]!dbsum(K55:M55)</f>
        <v>65.5</v>
      </c>
      <c r="AJ55" s="106" cm="1">
        <f t="array" ref="AJ55">[1]!dbsum(N55:P55)</f>
        <v>67.8</v>
      </c>
      <c r="AK55" s="106" cm="1">
        <f t="array" ref="AK55">[1]!dbsum(Q55:S55)</f>
        <v>66.099999999999994</v>
      </c>
      <c r="AL55" s="106" cm="1">
        <f t="array" ref="AL55">[1]!dbsum(T55:V55)</f>
        <v>66.5</v>
      </c>
      <c r="AM55" s="106" cm="1">
        <f t="array" ref="AM55">[1]!dbsum(W55:Y55)</f>
        <v>65.5</v>
      </c>
      <c r="AN55" s="106" cm="1">
        <f t="array" ref="AN55">[1]!dbsum(Z55:AB55)</f>
        <v>60.6</v>
      </c>
      <c r="AO55" s="107" cm="1">
        <f t="array" ref="AO55">[1]!dbsum(AC55:AE55)</f>
        <v>54.2</v>
      </c>
      <c r="AQ55" s="15">
        <f t="shared" si="2"/>
        <v>27</v>
      </c>
      <c r="AR55" s="50" t="str">
        <f t="shared" si="3"/>
        <v>2m to E (rear) side of Siltbuster / DAF 3</v>
      </c>
      <c r="AS55" s="88">
        <f t="shared" si="4"/>
        <v>34.799999999999997</v>
      </c>
      <c r="AT55" s="57">
        <f t="shared" si="5"/>
        <v>32.799999999999997</v>
      </c>
      <c r="AU55" s="57">
        <f t="shared" si="6"/>
        <v>36.5</v>
      </c>
      <c r="AV55" s="57">
        <f t="shared" si="7"/>
        <v>41.9</v>
      </c>
      <c r="AW55" s="57">
        <f t="shared" si="8"/>
        <v>44.9</v>
      </c>
      <c r="AX55" s="57">
        <f t="shared" si="9"/>
        <v>46.6</v>
      </c>
      <c r="AY55" s="57">
        <f t="shared" si="10"/>
        <v>52.1</v>
      </c>
      <c r="AZ55" s="57">
        <f t="shared" si="11"/>
        <v>53.4</v>
      </c>
      <c r="BA55" s="57">
        <f t="shared" si="12"/>
        <v>57.4</v>
      </c>
      <c r="BB55" s="57">
        <f t="shared" si="13"/>
        <v>56.8</v>
      </c>
      <c r="BC55" s="57">
        <f t="shared" si="14"/>
        <v>58.8</v>
      </c>
      <c r="BD55" s="57">
        <f t="shared" si="15"/>
        <v>59.1</v>
      </c>
      <c r="BE55" s="57">
        <f t="shared" si="16"/>
        <v>60.2</v>
      </c>
      <c r="BF55" s="117">
        <f t="shared" si="17"/>
        <v>62</v>
      </c>
      <c r="BG55" s="57">
        <f t="shared" si="18"/>
        <v>62.6</v>
      </c>
      <c r="BH55" s="57">
        <f t="shared" si="19"/>
        <v>62</v>
      </c>
      <c r="BI55" s="57">
        <f t="shared" si="20"/>
        <v>62.2</v>
      </c>
      <c r="BJ55" s="57">
        <f t="shared" si="21"/>
        <v>61.3</v>
      </c>
      <c r="BK55" s="57">
        <f t="shared" si="22"/>
        <v>58.2</v>
      </c>
      <c r="BL55" s="57">
        <f t="shared" si="23"/>
        <v>57</v>
      </c>
      <c r="BM55" s="57">
        <f t="shared" si="24"/>
        <v>54.5</v>
      </c>
      <c r="BN55" s="57">
        <f t="shared" si="25"/>
        <v>50.9</v>
      </c>
      <c r="BO55" s="57">
        <f t="shared" si="26"/>
        <v>48.9</v>
      </c>
      <c r="BP55" s="57">
        <f t="shared" si="27"/>
        <v>43.5</v>
      </c>
      <c r="BQ55" s="118">
        <f>[1]!dbsum(AS55:BP55)</f>
        <v>71.400000000000006</v>
      </c>
      <c r="BS55" s="88">
        <v>69</v>
      </c>
      <c r="BT55" s="57">
        <v>62</v>
      </c>
      <c r="BU55" s="57">
        <v>63</v>
      </c>
      <c r="BV55" s="57">
        <v>63</v>
      </c>
      <c r="BW55" s="57">
        <v>63</v>
      </c>
      <c r="BX55" s="57">
        <v>62</v>
      </c>
      <c r="BY55" s="57">
        <v>65</v>
      </c>
      <c r="BZ55" s="57">
        <v>63</v>
      </c>
      <c r="CA55" s="57">
        <v>65</v>
      </c>
      <c r="CB55" s="57">
        <v>62</v>
      </c>
      <c r="CC55" s="57">
        <v>63</v>
      </c>
      <c r="CD55" s="57">
        <v>62</v>
      </c>
      <c r="CE55" s="57">
        <v>62</v>
      </c>
      <c r="CF55" s="57">
        <v>63</v>
      </c>
      <c r="CG55" s="57">
        <v>64</v>
      </c>
      <c r="CH55" s="57">
        <v>62</v>
      </c>
      <c r="CI55" s="57">
        <v>63</v>
      </c>
      <c r="CJ55" s="57">
        <v>61</v>
      </c>
      <c r="CK55" s="57">
        <v>58</v>
      </c>
      <c r="CL55" s="57">
        <v>57</v>
      </c>
      <c r="CM55" s="57">
        <v>54</v>
      </c>
      <c r="CN55" s="57">
        <v>52</v>
      </c>
      <c r="CO55" s="57">
        <v>50</v>
      </c>
      <c r="CP55" s="112">
        <v>47</v>
      </c>
    </row>
    <row r="56" spans="2:94" x14ac:dyDescent="0.35">
      <c r="B56" s="41" t="s">
        <v>473</v>
      </c>
      <c r="D56" s="41">
        <v>28</v>
      </c>
      <c r="E56" s="57">
        <v>28</v>
      </c>
      <c r="F56" s="41">
        <v>7</v>
      </c>
      <c r="G56" t="s">
        <v>474</v>
      </c>
      <c r="H56" s="88">
        <v>70</v>
      </c>
      <c r="I56" s="57">
        <v>61</v>
      </c>
      <c r="J56" s="57">
        <v>62</v>
      </c>
      <c r="K56" s="57">
        <v>68</v>
      </c>
      <c r="L56" s="57">
        <v>61</v>
      </c>
      <c r="M56" s="57">
        <v>63</v>
      </c>
      <c r="N56" s="57">
        <v>66</v>
      </c>
      <c r="O56" s="57">
        <v>65</v>
      </c>
      <c r="P56" s="57">
        <v>65</v>
      </c>
      <c r="Q56" s="57">
        <v>65</v>
      </c>
      <c r="R56" s="57">
        <v>63</v>
      </c>
      <c r="S56" s="57">
        <v>63</v>
      </c>
      <c r="T56" s="57">
        <v>65</v>
      </c>
      <c r="U56" s="57">
        <v>63</v>
      </c>
      <c r="V56" s="57">
        <v>63</v>
      </c>
      <c r="W56" s="57">
        <v>63</v>
      </c>
      <c r="X56" s="57">
        <v>62</v>
      </c>
      <c r="Y56" s="57">
        <v>61</v>
      </c>
      <c r="Z56" s="57">
        <v>61</v>
      </c>
      <c r="AA56" s="57">
        <v>60</v>
      </c>
      <c r="AB56" s="57">
        <v>59</v>
      </c>
      <c r="AC56" s="57">
        <v>57</v>
      </c>
      <c r="AD56" s="57">
        <v>54</v>
      </c>
      <c r="AE56" s="112">
        <v>50</v>
      </c>
      <c r="AF56" s="58" t="s">
        <v>89</v>
      </c>
      <c r="AH56" s="105" cm="1">
        <f t="array" ref="AH56">[1]!dbsum(H56:J56)</f>
        <v>71.099999999999994</v>
      </c>
      <c r="AI56" s="106" cm="1">
        <f t="array" ref="AI56">[1]!dbsum(K56:M56)</f>
        <v>69.8</v>
      </c>
      <c r="AJ56" s="106" cm="1">
        <f t="array" ref="AJ56">[1]!dbsum(N56:P56)</f>
        <v>70.099999999999994</v>
      </c>
      <c r="AK56" s="106" cm="1">
        <f t="array" ref="AK56">[1]!dbsum(Q56:S56)</f>
        <v>68.5</v>
      </c>
      <c r="AL56" s="106" cm="1">
        <f t="array" ref="AL56">[1]!dbsum(T56:V56)</f>
        <v>68.5</v>
      </c>
      <c r="AM56" s="106" cm="1">
        <f t="array" ref="AM56">[1]!dbsum(W56:Y56)</f>
        <v>66.8</v>
      </c>
      <c r="AN56" s="106" cm="1">
        <f t="array" ref="AN56">[1]!dbsum(Z56:AB56)</f>
        <v>64.8</v>
      </c>
      <c r="AO56" s="107" cm="1">
        <f t="array" ref="AO56">[1]!dbsum(AC56:AE56)</f>
        <v>59.3</v>
      </c>
      <c r="AQ56" s="15">
        <f t="shared" si="2"/>
        <v>28</v>
      </c>
      <c r="AR56" s="50" t="str">
        <f t="shared" si="3"/>
        <v>5m from open door to DAF1 / MBR Building</v>
      </c>
      <c r="AS56" s="88">
        <f t="shared" si="4"/>
        <v>39.799999999999997</v>
      </c>
      <c r="AT56" s="57">
        <f t="shared" si="5"/>
        <v>34.799999999999997</v>
      </c>
      <c r="AU56" s="57">
        <f t="shared" si="6"/>
        <v>39.5</v>
      </c>
      <c r="AV56" s="57">
        <f t="shared" si="7"/>
        <v>48.9</v>
      </c>
      <c r="AW56" s="57">
        <f t="shared" si="8"/>
        <v>44.9</v>
      </c>
      <c r="AX56" s="57">
        <f t="shared" si="9"/>
        <v>49.6</v>
      </c>
      <c r="AY56" s="57">
        <f t="shared" si="10"/>
        <v>55.1</v>
      </c>
      <c r="AZ56" s="57">
        <f t="shared" si="11"/>
        <v>56.4</v>
      </c>
      <c r="BA56" s="57">
        <f t="shared" si="12"/>
        <v>58.4</v>
      </c>
      <c r="BB56" s="57">
        <f t="shared" si="13"/>
        <v>60.8</v>
      </c>
      <c r="BC56" s="57">
        <f t="shared" si="14"/>
        <v>59.8</v>
      </c>
      <c r="BD56" s="57">
        <f t="shared" si="15"/>
        <v>61.1</v>
      </c>
      <c r="BE56" s="57">
        <f t="shared" si="16"/>
        <v>64.2</v>
      </c>
      <c r="BF56" s="117">
        <f t="shared" si="17"/>
        <v>63</v>
      </c>
      <c r="BG56" s="57">
        <f t="shared" si="18"/>
        <v>63.6</v>
      </c>
      <c r="BH56" s="57">
        <f t="shared" si="19"/>
        <v>64</v>
      </c>
      <c r="BI56" s="57">
        <f t="shared" si="20"/>
        <v>63.2</v>
      </c>
      <c r="BJ56" s="57">
        <f t="shared" si="21"/>
        <v>62.3</v>
      </c>
      <c r="BK56" s="57">
        <f t="shared" si="22"/>
        <v>62.2</v>
      </c>
      <c r="BL56" s="57">
        <f t="shared" si="23"/>
        <v>61</v>
      </c>
      <c r="BM56" s="57">
        <f t="shared" si="24"/>
        <v>59.5</v>
      </c>
      <c r="BN56" s="57">
        <f t="shared" si="25"/>
        <v>56.9</v>
      </c>
      <c r="BO56" s="57">
        <f t="shared" si="26"/>
        <v>52.9</v>
      </c>
      <c r="BP56" s="57">
        <f t="shared" si="27"/>
        <v>47.5</v>
      </c>
      <c r="BQ56" s="118">
        <f>[1]!dbsum(AS56:BP56)</f>
        <v>73.599999999999994</v>
      </c>
      <c r="BS56" s="88">
        <v>73</v>
      </c>
      <c r="BT56" s="57">
        <v>64</v>
      </c>
      <c r="BU56" s="57">
        <v>64</v>
      </c>
      <c r="BV56" s="57">
        <v>69</v>
      </c>
      <c r="BW56" s="57">
        <v>64</v>
      </c>
      <c r="BX56" s="57">
        <v>65</v>
      </c>
      <c r="BY56" s="57">
        <v>69</v>
      </c>
      <c r="BZ56" s="57">
        <v>67</v>
      </c>
      <c r="CA56" s="57">
        <v>67</v>
      </c>
      <c r="CB56" s="57">
        <v>66</v>
      </c>
      <c r="CC56" s="57">
        <v>64</v>
      </c>
      <c r="CD56" s="57">
        <v>64</v>
      </c>
      <c r="CE56" s="57">
        <v>66</v>
      </c>
      <c r="CF56" s="57">
        <v>64</v>
      </c>
      <c r="CG56" s="57">
        <v>64</v>
      </c>
      <c r="CH56" s="57">
        <v>63</v>
      </c>
      <c r="CI56" s="57">
        <v>62</v>
      </c>
      <c r="CJ56" s="57">
        <v>62</v>
      </c>
      <c r="CK56" s="57">
        <v>61</v>
      </c>
      <c r="CL56" s="57">
        <v>60</v>
      </c>
      <c r="CM56" s="57">
        <v>59</v>
      </c>
      <c r="CN56" s="57">
        <v>58</v>
      </c>
      <c r="CO56" s="57">
        <v>55</v>
      </c>
      <c r="CP56" s="112">
        <v>51</v>
      </c>
    </row>
    <row r="57" spans="2:94" x14ac:dyDescent="0.35">
      <c r="B57" s="41" t="s">
        <v>475</v>
      </c>
      <c r="D57" s="41" t="s">
        <v>476</v>
      </c>
      <c r="F57" s="50"/>
      <c r="G57" t="s">
        <v>477</v>
      </c>
      <c r="H57" s="88">
        <v>70</v>
      </c>
      <c r="I57" s="57">
        <v>59</v>
      </c>
      <c r="J57" s="57">
        <v>60</v>
      </c>
      <c r="K57" s="57">
        <v>67</v>
      </c>
      <c r="L57" s="57">
        <v>62</v>
      </c>
      <c r="M57" s="57">
        <v>62</v>
      </c>
      <c r="N57" s="57">
        <v>65</v>
      </c>
      <c r="O57" s="57">
        <v>64</v>
      </c>
      <c r="P57" s="57">
        <v>63</v>
      </c>
      <c r="Q57" s="57">
        <v>64</v>
      </c>
      <c r="R57" s="57">
        <v>62</v>
      </c>
      <c r="S57" s="57">
        <v>62</v>
      </c>
      <c r="T57" s="57">
        <v>64</v>
      </c>
      <c r="U57" s="57">
        <v>62</v>
      </c>
      <c r="V57" s="57">
        <v>64</v>
      </c>
      <c r="W57" s="57">
        <v>62</v>
      </c>
      <c r="X57" s="57">
        <v>61</v>
      </c>
      <c r="Y57" s="57">
        <v>61</v>
      </c>
      <c r="Z57" s="57">
        <v>60</v>
      </c>
      <c r="AA57" s="57">
        <v>59</v>
      </c>
      <c r="AB57" s="57">
        <v>58</v>
      </c>
      <c r="AC57" s="57">
        <v>57</v>
      </c>
      <c r="AD57" s="57">
        <v>54</v>
      </c>
      <c r="AE57" s="112">
        <v>49</v>
      </c>
      <c r="AF57" s="58" t="s">
        <v>89</v>
      </c>
      <c r="AH57" s="105" cm="1">
        <f t="array" ref="AH57">[1]!dbsum(H57:J57)</f>
        <v>70.7</v>
      </c>
      <c r="AI57" s="106" cm="1">
        <f t="array" ref="AI57">[1]!dbsum(K57:M57)</f>
        <v>69.099999999999994</v>
      </c>
      <c r="AJ57" s="106" cm="1">
        <f t="array" ref="AJ57">[1]!dbsum(N57:P57)</f>
        <v>68.8</v>
      </c>
      <c r="AK57" s="106" cm="1">
        <f t="array" ref="AK57">[1]!dbsum(Q57:S57)</f>
        <v>67.5</v>
      </c>
      <c r="AL57" s="106" cm="1">
        <f t="array" ref="AL57">[1]!dbsum(T57:V57)</f>
        <v>68.2</v>
      </c>
      <c r="AM57" s="106" cm="1">
        <f t="array" ref="AM57">[1]!dbsum(W57:Y57)</f>
        <v>66.099999999999994</v>
      </c>
      <c r="AN57" s="106" cm="1">
        <f t="array" ref="AN57">[1]!dbsum(Z57:AB57)</f>
        <v>63.8</v>
      </c>
      <c r="AO57" s="107" cm="1">
        <f t="array" ref="AO57">[1]!dbsum(AC57:AE57)</f>
        <v>59.2</v>
      </c>
      <c r="AQ57" s="15" t="str">
        <f t="shared" si="2"/>
        <v>28a</v>
      </c>
      <c r="AR57" s="50" t="str">
        <f t="shared" si="3"/>
        <v>10m from open door to DAF1 / MBR Building</v>
      </c>
      <c r="AS57" s="88">
        <f t="shared" si="4"/>
        <v>39.799999999999997</v>
      </c>
      <c r="AT57" s="57">
        <f t="shared" si="5"/>
        <v>32.799999999999997</v>
      </c>
      <c r="AU57" s="57">
        <f t="shared" si="6"/>
        <v>37.5</v>
      </c>
      <c r="AV57" s="57">
        <f t="shared" si="7"/>
        <v>47.9</v>
      </c>
      <c r="AW57" s="57">
        <f t="shared" si="8"/>
        <v>45.9</v>
      </c>
      <c r="AX57" s="57">
        <f t="shared" si="9"/>
        <v>48.6</v>
      </c>
      <c r="AY57" s="57">
        <f t="shared" si="10"/>
        <v>54.1</v>
      </c>
      <c r="AZ57" s="57">
        <f t="shared" si="11"/>
        <v>55.4</v>
      </c>
      <c r="BA57" s="57">
        <f t="shared" si="12"/>
        <v>56.4</v>
      </c>
      <c r="BB57" s="57">
        <f t="shared" si="13"/>
        <v>59.8</v>
      </c>
      <c r="BC57" s="57">
        <f t="shared" si="14"/>
        <v>58.8</v>
      </c>
      <c r="BD57" s="57">
        <f t="shared" si="15"/>
        <v>60.1</v>
      </c>
      <c r="BE57" s="57">
        <f t="shared" si="16"/>
        <v>63.2</v>
      </c>
      <c r="BF57" s="117">
        <f t="shared" si="17"/>
        <v>62</v>
      </c>
      <c r="BG57" s="57">
        <f t="shared" si="18"/>
        <v>64.599999999999994</v>
      </c>
      <c r="BH57" s="57">
        <f t="shared" si="19"/>
        <v>63</v>
      </c>
      <c r="BI57" s="57">
        <f t="shared" si="20"/>
        <v>62.2</v>
      </c>
      <c r="BJ57" s="57">
        <f t="shared" si="21"/>
        <v>62.3</v>
      </c>
      <c r="BK57" s="57">
        <f t="shared" si="22"/>
        <v>61.2</v>
      </c>
      <c r="BL57" s="57">
        <f t="shared" si="23"/>
        <v>60</v>
      </c>
      <c r="BM57" s="57">
        <f t="shared" si="24"/>
        <v>58.5</v>
      </c>
      <c r="BN57" s="57">
        <f t="shared" si="25"/>
        <v>56.9</v>
      </c>
      <c r="BO57" s="57">
        <f t="shared" si="26"/>
        <v>52.9</v>
      </c>
      <c r="BP57" s="57">
        <f t="shared" si="27"/>
        <v>46.5</v>
      </c>
      <c r="BQ57" s="118">
        <f>[1]!dbsum(AS57:BP57)</f>
        <v>72.900000000000006</v>
      </c>
      <c r="BS57" s="88">
        <v>71</v>
      </c>
      <c r="BT57" s="57">
        <v>63</v>
      </c>
      <c r="BU57" s="57">
        <v>66</v>
      </c>
      <c r="BV57" s="57">
        <v>67</v>
      </c>
      <c r="BW57" s="57">
        <v>63</v>
      </c>
      <c r="BX57" s="57">
        <v>61</v>
      </c>
      <c r="BY57" s="57">
        <v>61</v>
      </c>
      <c r="BZ57" s="57">
        <v>62</v>
      </c>
      <c r="CA57" s="57">
        <v>63</v>
      </c>
      <c r="CB57" s="57">
        <v>62</v>
      </c>
      <c r="CC57" s="57">
        <v>60</v>
      </c>
      <c r="CD57" s="57">
        <v>60</v>
      </c>
      <c r="CE57" s="57">
        <v>61</v>
      </c>
      <c r="CF57" s="57">
        <v>59</v>
      </c>
      <c r="CG57" s="57">
        <v>60</v>
      </c>
      <c r="CH57" s="57">
        <v>59</v>
      </c>
      <c r="CI57" s="57">
        <v>58</v>
      </c>
      <c r="CJ57" s="57">
        <v>57</v>
      </c>
      <c r="CK57" s="57">
        <v>56</v>
      </c>
      <c r="CL57" s="57">
        <v>55</v>
      </c>
      <c r="CM57" s="57">
        <v>53</v>
      </c>
      <c r="CN57" s="57">
        <v>52</v>
      </c>
      <c r="CO57" s="57">
        <v>48</v>
      </c>
      <c r="CP57" s="112">
        <v>44</v>
      </c>
    </row>
    <row r="58" spans="2:94" x14ac:dyDescent="0.35">
      <c r="B58" s="41" t="s">
        <v>478</v>
      </c>
      <c r="D58" s="41">
        <v>29</v>
      </c>
      <c r="E58" s="57">
        <v>29</v>
      </c>
      <c r="F58" s="41">
        <v>19</v>
      </c>
      <c r="G58" t="s">
        <v>378</v>
      </c>
      <c r="H58" s="88">
        <v>67</v>
      </c>
      <c r="I58" s="57">
        <v>60</v>
      </c>
      <c r="J58" s="57">
        <v>63</v>
      </c>
      <c r="K58" s="57">
        <v>65</v>
      </c>
      <c r="L58" s="57">
        <v>61</v>
      </c>
      <c r="M58" s="57">
        <v>59</v>
      </c>
      <c r="N58" s="57">
        <v>59</v>
      </c>
      <c r="O58" s="57">
        <v>61</v>
      </c>
      <c r="P58" s="57">
        <v>62</v>
      </c>
      <c r="Q58" s="57">
        <v>60</v>
      </c>
      <c r="R58" s="57">
        <v>59</v>
      </c>
      <c r="S58" s="57">
        <v>59</v>
      </c>
      <c r="T58" s="57">
        <v>60</v>
      </c>
      <c r="U58" s="57">
        <v>58</v>
      </c>
      <c r="V58" s="57">
        <v>59</v>
      </c>
      <c r="W58" s="57">
        <v>58</v>
      </c>
      <c r="X58" s="57">
        <v>57</v>
      </c>
      <c r="Y58" s="57">
        <v>56</v>
      </c>
      <c r="Z58" s="57">
        <v>55</v>
      </c>
      <c r="AA58" s="57">
        <v>54</v>
      </c>
      <c r="AB58" s="57">
        <v>53</v>
      </c>
      <c r="AC58" s="57">
        <v>51</v>
      </c>
      <c r="AD58" s="57">
        <v>48</v>
      </c>
      <c r="AE58" s="112">
        <v>43</v>
      </c>
      <c r="AF58" s="58" t="s">
        <v>89</v>
      </c>
      <c r="AH58" s="105" cm="1">
        <f t="array" ref="AH58">[1]!dbsum(H58:J58)</f>
        <v>69</v>
      </c>
      <c r="AI58" s="106" cm="1">
        <f t="array" ref="AI58">[1]!dbsum(K58:M58)</f>
        <v>67.2</v>
      </c>
      <c r="AJ58" s="106" cm="1">
        <f t="array" ref="AJ58">[1]!dbsum(N58:P58)</f>
        <v>65.599999999999994</v>
      </c>
      <c r="AK58" s="106" cm="1">
        <f t="array" ref="AK58">[1]!dbsum(Q58:S58)</f>
        <v>64.099999999999994</v>
      </c>
      <c r="AL58" s="106" cm="1">
        <f t="array" ref="AL58">[1]!dbsum(T58:V58)</f>
        <v>63.8</v>
      </c>
      <c r="AM58" s="106" cm="1">
        <f t="array" ref="AM58">[1]!dbsum(W58:Y58)</f>
        <v>61.8</v>
      </c>
      <c r="AN58" s="106" cm="1">
        <f t="array" ref="AN58">[1]!dbsum(Z58:AB58)</f>
        <v>58.8</v>
      </c>
      <c r="AO58" s="107" cm="1">
        <f t="array" ref="AO58">[1]!dbsum(AC58:AE58)</f>
        <v>53.2</v>
      </c>
      <c r="AQ58" s="15">
        <f t="shared" si="2"/>
        <v>29</v>
      </c>
      <c r="AR58" s="50" t="str">
        <f t="shared" si="3"/>
        <v>Rear of DAF1</v>
      </c>
      <c r="AS58" s="88">
        <f t="shared" si="4"/>
        <v>36.799999999999997</v>
      </c>
      <c r="AT58" s="57">
        <f t="shared" si="5"/>
        <v>33.799999999999997</v>
      </c>
      <c r="AU58" s="57">
        <f t="shared" si="6"/>
        <v>40.5</v>
      </c>
      <c r="AV58" s="57">
        <f t="shared" si="7"/>
        <v>45.9</v>
      </c>
      <c r="AW58" s="57">
        <f t="shared" si="8"/>
        <v>44.9</v>
      </c>
      <c r="AX58" s="57">
        <f t="shared" si="9"/>
        <v>45.6</v>
      </c>
      <c r="AY58" s="57">
        <f t="shared" si="10"/>
        <v>48.1</v>
      </c>
      <c r="AZ58" s="57">
        <f t="shared" si="11"/>
        <v>52.4</v>
      </c>
      <c r="BA58" s="57">
        <f t="shared" si="12"/>
        <v>55.4</v>
      </c>
      <c r="BB58" s="57">
        <f t="shared" si="13"/>
        <v>55.8</v>
      </c>
      <c r="BC58" s="57">
        <f t="shared" si="14"/>
        <v>55.8</v>
      </c>
      <c r="BD58" s="57">
        <f t="shared" si="15"/>
        <v>57.1</v>
      </c>
      <c r="BE58" s="57">
        <f t="shared" si="16"/>
        <v>59.2</v>
      </c>
      <c r="BF58" s="117">
        <f t="shared" si="17"/>
        <v>58</v>
      </c>
      <c r="BG58" s="57">
        <f t="shared" si="18"/>
        <v>59.6</v>
      </c>
      <c r="BH58" s="57">
        <f t="shared" si="19"/>
        <v>59</v>
      </c>
      <c r="BI58" s="57">
        <f t="shared" si="20"/>
        <v>58.2</v>
      </c>
      <c r="BJ58" s="57">
        <f t="shared" si="21"/>
        <v>57.3</v>
      </c>
      <c r="BK58" s="57">
        <f t="shared" si="22"/>
        <v>56.2</v>
      </c>
      <c r="BL58" s="57">
        <f t="shared" si="23"/>
        <v>55</v>
      </c>
      <c r="BM58" s="57">
        <f t="shared" si="24"/>
        <v>53.5</v>
      </c>
      <c r="BN58" s="57">
        <f t="shared" si="25"/>
        <v>50.9</v>
      </c>
      <c r="BO58" s="57">
        <f t="shared" si="26"/>
        <v>46.9</v>
      </c>
      <c r="BP58" s="57">
        <f t="shared" si="27"/>
        <v>40.5</v>
      </c>
      <c r="BQ58" s="118">
        <f>[1]!dbsum(AS58:BP58)</f>
        <v>68.7</v>
      </c>
      <c r="BS58" s="88">
        <v>71</v>
      </c>
      <c r="BT58" s="57">
        <v>65</v>
      </c>
      <c r="BU58" s="57">
        <v>63</v>
      </c>
      <c r="BV58" s="57">
        <v>68</v>
      </c>
      <c r="BW58" s="57">
        <v>69</v>
      </c>
      <c r="BX58" s="57">
        <v>64</v>
      </c>
      <c r="BY58" s="57">
        <v>69</v>
      </c>
      <c r="BZ58" s="57">
        <v>66</v>
      </c>
      <c r="CA58" s="57">
        <v>66</v>
      </c>
      <c r="CB58" s="57">
        <v>66</v>
      </c>
      <c r="CC58" s="57">
        <v>64</v>
      </c>
      <c r="CD58" s="57">
        <v>65</v>
      </c>
      <c r="CE58" s="57">
        <v>67</v>
      </c>
      <c r="CF58" s="57">
        <v>65</v>
      </c>
      <c r="CG58" s="57">
        <v>64</v>
      </c>
      <c r="CH58" s="57">
        <v>63</v>
      </c>
      <c r="CI58" s="57">
        <v>64</v>
      </c>
      <c r="CJ58" s="57">
        <v>61</v>
      </c>
      <c r="CK58" s="57">
        <v>60</v>
      </c>
      <c r="CL58" s="57">
        <v>58</v>
      </c>
      <c r="CM58" s="57">
        <v>57</v>
      </c>
      <c r="CN58" s="57">
        <v>55</v>
      </c>
      <c r="CO58" s="57">
        <v>53</v>
      </c>
      <c r="CP58" s="112">
        <v>50</v>
      </c>
    </row>
    <row r="59" spans="2:94" x14ac:dyDescent="0.35">
      <c r="B59" s="41" t="s">
        <v>479</v>
      </c>
      <c r="D59" s="41" t="s">
        <v>480</v>
      </c>
      <c r="F59" s="50"/>
      <c r="G59" t="s">
        <v>481</v>
      </c>
      <c r="H59" s="88">
        <v>66</v>
      </c>
      <c r="I59" s="57">
        <v>61</v>
      </c>
      <c r="J59" s="57">
        <v>60</v>
      </c>
      <c r="K59" s="57">
        <v>66</v>
      </c>
      <c r="L59" s="57">
        <v>67</v>
      </c>
      <c r="M59" s="57">
        <v>63</v>
      </c>
      <c r="N59" s="57">
        <v>67</v>
      </c>
      <c r="O59" s="57">
        <v>63</v>
      </c>
      <c r="P59" s="57">
        <v>65</v>
      </c>
      <c r="Q59" s="57">
        <v>64</v>
      </c>
      <c r="R59" s="57">
        <v>63</v>
      </c>
      <c r="S59" s="57">
        <v>64</v>
      </c>
      <c r="T59" s="57">
        <v>66</v>
      </c>
      <c r="U59" s="57">
        <v>64</v>
      </c>
      <c r="V59" s="57">
        <v>63</v>
      </c>
      <c r="W59" s="57">
        <v>62</v>
      </c>
      <c r="X59" s="57">
        <v>63</v>
      </c>
      <c r="Y59" s="57">
        <v>60</v>
      </c>
      <c r="Z59" s="57">
        <v>60</v>
      </c>
      <c r="AA59" s="57">
        <v>57</v>
      </c>
      <c r="AB59" s="57">
        <v>56</v>
      </c>
      <c r="AC59" s="57">
        <v>54</v>
      </c>
      <c r="AD59" s="57">
        <v>52</v>
      </c>
      <c r="AE59" s="112">
        <v>49</v>
      </c>
      <c r="AF59" s="58" t="s">
        <v>89</v>
      </c>
      <c r="AH59" s="105" cm="1">
        <f t="array" ref="AH59">[1]!dbsum(H59:J59)</f>
        <v>68</v>
      </c>
      <c r="AI59" s="106" cm="1">
        <f t="array" ref="AI59">[1]!dbsum(K59:M59)</f>
        <v>70.400000000000006</v>
      </c>
      <c r="AJ59" s="106" cm="1">
        <f t="array" ref="AJ59">[1]!dbsum(N59:P59)</f>
        <v>70.099999999999994</v>
      </c>
      <c r="AK59" s="106" cm="1">
        <f t="array" ref="AK59">[1]!dbsum(Q59:S59)</f>
        <v>68.5</v>
      </c>
      <c r="AL59" s="106" cm="1">
        <f t="array" ref="AL59">[1]!dbsum(T59:V59)</f>
        <v>69.3</v>
      </c>
      <c r="AM59" s="106" cm="1">
        <f t="array" ref="AM59">[1]!dbsum(W59:Y59)</f>
        <v>66.599999999999994</v>
      </c>
      <c r="AN59" s="106" cm="1">
        <f t="array" ref="AN59">[1]!dbsum(Z59:AB59)</f>
        <v>62.8</v>
      </c>
      <c r="AO59" s="107" cm="1">
        <f t="array" ref="AO59">[1]!dbsum(AC59:AE59)</f>
        <v>56.9</v>
      </c>
      <c r="AQ59" s="15" t="str">
        <f t="shared" si="2"/>
        <v>29a</v>
      </c>
      <c r="AR59" s="50" t="str">
        <f t="shared" si="3"/>
        <v>2m from main louvre to rear of DAF2</v>
      </c>
      <c r="AS59" s="88">
        <f t="shared" si="4"/>
        <v>35.799999999999997</v>
      </c>
      <c r="AT59" s="57">
        <f t="shared" si="5"/>
        <v>34.799999999999997</v>
      </c>
      <c r="AU59" s="57">
        <f t="shared" si="6"/>
        <v>37.5</v>
      </c>
      <c r="AV59" s="57">
        <f t="shared" si="7"/>
        <v>46.9</v>
      </c>
      <c r="AW59" s="57">
        <f t="shared" si="8"/>
        <v>50.9</v>
      </c>
      <c r="AX59" s="57">
        <f t="shared" si="9"/>
        <v>49.6</v>
      </c>
      <c r="AY59" s="57">
        <f t="shared" si="10"/>
        <v>56.1</v>
      </c>
      <c r="AZ59" s="57">
        <f t="shared" si="11"/>
        <v>54.4</v>
      </c>
      <c r="BA59" s="57">
        <f t="shared" si="12"/>
        <v>58.4</v>
      </c>
      <c r="BB59" s="57">
        <f t="shared" si="13"/>
        <v>59.8</v>
      </c>
      <c r="BC59" s="57">
        <f t="shared" si="14"/>
        <v>59.8</v>
      </c>
      <c r="BD59" s="57">
        <f t="shared" si="15"/>
        <v>62.1</v>
      </c>
      <c r="BE59" s="57">
        <f t="shared" si="16"/>
        <v>65.2</v>
      </c>
      <c r="BF59" s="117">
        <f t="shared" si="17"/>
        <v>64</v>
      </c>
      <c r="BG59" s="57">
        <f t="shared" si="18"/>
        <v>63.6</v>
      </c>
      <c r="BH59" s="57">
        <f t="shared" si="19"/>
        <v>63</v>
      </c>
      <c r="BI59" s="57">
        <f t="shared" si="20"/>
        <v>64.2</v>
      </c>
      <c r="BJ59" s="57">
        <f t="shared" si="21"/>
        <v>61.3</v>
      </c>
      <c r="BK59" s="57">
        <f t="shared" si="22"/>
        <v>61.2</v>
      </c>
      <c r="BL59" s="57">
        <f t="shared" si="23"/>
        <v>58</v>
      </c>
      <c r="BM59" s="57">
        <f t="shared" si="24"/>
        <v>56.5</v>
      </c>
      <c r="BN59" s="57">
        <f t="shared" si="25"/>
        <v>53.9</v>
      </c>
      <c r="BO59" s="57">
        <f t="shared" si="26"/>
        <v>50.9</v>
      </c>
      <c r="BP59" s="57">
        <f t="shared" si="27"/>
        <v>46.5</v>
      </c>
      <c r="BQ59" s="118">
        <f>[1]!dbsum(AS59:BP59)</f>
        <v>73.400000000000006</v>
      </c>
      <c r="BS59" s="88">
        <v>82</v>
      </c>
      <c r="BT59" s="57">
        <v>69</v>
      </c>
      <c r="BU59" s="57">
        <v>67</v>
      </c>
      <c r="BV59" s="57">
        <v>71</v>
      </c>
      <c r="BW59" s="57">
        <v>72</v>
      </c>
      <c r="BX59" s="57">
        <v>69</v>
      </c>
      <c r="BY59" s="57">
        <v>74</v>
      </c>
      <c r="BZ59" s="57">
        <v>72</v>
      </c>
      <c r="CA59" s="57">
        <v>73</v>
      </c>
      <c r="CB59" s="57">
        <v>76</v>
      </c>
      <c r="CC59" s="57">
        <v>73</v>
      </c>
      <c r="CD59" s="57">
        <v>72</v>
      </c>
      <c r="CE59" s="57">
        <v>76</v>
      </c>
      <c r="CF59" s="57">
        <v>73</v>
      </c>
      <c r="CG59" s="57">
        <v>72</v>
      </c>
      <c r="CH59" s="57">
        <v>70</v>
      </c>
      <c r="CI59" s="57">
        <v>70</v>
      </c>
      <c r="CJ59" s="57">
        <v>69</v>
      </c>
      <c r="CK59" s="57">
        <v>68</v>
      </c>
      <c r="CL59" s="57">
        <v>67</v>
      </c>
      <c r="CM59" s="57">
        <v>65</v>
      </c>
      <c r="CN59" s="57">
        <v>64</v>
      </c>
      <c r="CO59" s="57">
        <v>61</v>
      </c>
      <c r="CP59" s="112">
        <v>57</v>
      </c>
    </row>
    <row r="60" spans="2:94" x14ac:dyDescent="0.35">
      <c r="B60" s="41" t="s">
        <v>482</v>
      </c>
      <c r="D60" s="41" t="s">
        <v>483</v>
      </c>
      <c r="F60" s="50"/>
      <c r="G60" t="s">
        <v>484</v>
      </c>
      <c r="H60" s="88">
        <v>80</v>
      </c>
      <c r="I60" s="57">
        <v>67</v>
      </c>
      <c r="J60" s="57">
        <v>64</v>
      </c>
      <c r="K60" s="57">
        <v>67</v>
      </c>
      <c r="L60" s="57">
        <v>70</v>
      </c>
      <c r="M60" s="57">
        <v>68</v>
      </c>
      <c r="N60" s="57">
        <v>72</v>
      </c>
      <c r="O60" s="57">
        <v>70</v>
      </c>
      <c r="P60" s="57">
        <v>71</v>
      </c>
      <c r="Q60" s="57">
        <v>74</v>
      </c>
      <c r="R60" s="57">
        <v>72</v>
      </c>
      <c r="S60" s="57">
        <v>71</v>
      </c>
      <c r="T60" s="57">
        <v>73</v>
      </c>
      <c r="U60" s="57">
        <v>71</v>
      </c>
      <c r="V60" s="57">
        <v>72</v>
      </c>
      <c r="W60" s="57">
        <v>69</v>
      </c>
      <c r="X60" s="57">
        <v>69</v>
      </c>
      <c r="Y60" s="57">
        <v>68</v>
      </c>
      <c r="Z60" s="57">
        <v>67</v>
      </c>
      <c r="AA60" s="57">
        <v>66</v>
      </c>
      <c r="AB60" s="57">
        <v>65</v>
      </c>
      <c r="AC60" s="57">
        <v>63</v>
      </c>
      <c r="AD60" s="57">
        <v>60</v>
      </c>
      <c r="AE60" s="112">
        <v>57</v>
      </c>
      <c r="AF60" s="58" t="s">
        <v>89</v>
      </c>
      <c r="AH60" s="105" cm="1">
        <f t="array" ref="AH60">[1]!dbsum(H60:J60)</f>
        <v>80.3</v>
      </c>
      <c r="AI60" s="106" cm="1">
        <f t="array" ref="AI60">[1]!dbsum(K60:M60)</f>
        <v>73.3</v>
      </c>
      <c r="AJ60" s="106" cm="1">
        <f t="array" ref="AJ60">[1]!dbsum(N60:P60)</f>
        <v>75.8</v>
      </c>
      <c r="AK60" s="106" cm="1">
        <f t="array" ref="AK60">[1]!dbsum(Q60:S60)</f>
        <v>77.3</v>
      </c>
      <c r="AL60" s="106" cm="1">
        <f t="array" ref="AL60">[1]!dbsum(T60:V60)</f>
        <v>76.8</v>
      </c>
      <c r="AM60" s="106" cm="1">
        <f t="array" ref="AM60">[1]!dbsum(W60:Y60)</f>
        <v>73.5</v>
      </c>
      <c r="AN60" s="106" cm="1">
        <f t="array" ref="AN60">[1]!dbsum(Z60:AB60)</f>
        <v>70.8</v>
      </c>
      <c r="AO60" s="107" cm="1">
        <f t="array" ref="AO60">[1]!dbsum(AC60:AE60)</f>
        <v>65.400000000000006</v>
      </c>
      <c r="AQ60" s="15" t="str">
        <f t="shared" si="2"/>
        <v>29b</v>
      </c>
      <c r="AR60" s="50" t="str">
        <f t="shared" si="3"/>
        <v>2m above centre of general external plant area</v>
      </c>
      <c r="AS60" s="88">
        <f t="shared" si="4"/>
        <v>49.8</v>
      </c>
      <c r="AT60" s="57">
        <f t="shared" si="5"/>
        <v>40.799999999999997</v>
      </c>
      <c r="AU60" s="57">
        <f t="shared" si="6"/>
        <v>41.5</v>
      </c>
      <c r="AV60" s="57">
        <f t="shared" si="7"/>
        <v>47.9</v>
      </c>
      <c r="AW60" s="57">
        <f t="shared" si="8"/>
        <v>53.9</v>
      </c>
      <c r="AX60" s="57">
        <f t="shared" si="9"/>
        <v>54.6</v>
      </c>
      <c r="AY60" s="57">
        <f t="shared" si="10"/>
        <v>61.1</v>
      </c>
      <c r="AZ60" s="57">
        <f t="shared" si="11"/>
        <v>61.4</v>
      </c>
      <c r="BA60" s="57">
        <f t="shared" si="12"/>
        <v>64.400000000000006</v>
      </c>
      <c r="BB60" s="57">
        <f t="shared" si="13"/>
        <v>69.8</v>
      </c>
      <c r="BC60" s="57">
        <f t="shared" si="14"/>
        <v>68.8</v>
      </c>
      <c r="BD60" s="57">
        <f t="shared" si="15"/>
        <v>69.099999999999994</v>
      </c>
      <c r="BE60" s="57">
        <f t="shared" si="16"/>
        <v>72.2</v>
      </c>
      <c r="BF60" s="117">
        <f t="shared" si="17"/>
        <v>71</v>
      </c>
      <c r="BG60" s="57">
        <f t="shared" si="18"/>
        <v>72.599999999999994</v>
      </c>
      <c r="BH60" s="57">
        <f t="shared" si="19"/>
        <v>70</v>
      </c>
      <c r="BI60" s="57">
        <f t="shared" si="20"/>
        <v>70.2</v>
      </c>
      <c r="BJ60" s="57">
        <f t="shared" si="21"/>
        <v>69.3</v>
      </c>
      <c r="BK60" s="57">
        <f t="shared" si="22"/>
        <v>68.2</v>
      </c>
      <c r="BL60" s="57">
        <f t="shared" si="23"/>
        <v>67</v>
      </c>
      <c r="BM60" s="57">
        <f t="shared" si="24"/>
        <v>65.5</v>
      </c>
      <c r="BN60" s="57">
        <f t="shared" si="25"/>
        <v>62.9</v>
      </c>
      <c r="BO60" s="57">
        <f t="shared" si="26"/>
        <v>58.9</v>
      </c>
      <c r="BP60" s="57">
        <f t="shared" si="27"/>
        <v>54.5</v>
      </c>
      <c r="BQ60" s="118">
        <f>[1]!dbsum(AS60:BP60)</f>
        <v>81</v>
      </c>
      <c r="BS60" s="88">
        <v>77</v>
      </c>
      <c r="BT60" s="57">
        <v>69</v>
      </c>
      <c r="BU60" s="57">
        <v>66</v>
      </c>
      <c r="BV60" s="57">
        <v>78</v>
      </c>
      <c r="BW60" s="57">
        <v>75</v>
      </c>
      <c r="BX60" s="57">
        <v>67</v>
      </c>
      <c r="BY60" s="57">
        <v>71</v>
      </c>
      <c r="BZ60" s="57">
        <v>68</v>
      </c>
      <c r="CA60" s="57">
        <v>70</v>
      </c>
      <c r="CB60" s="57">
        <v>71</v>
      </c>
      <c r="CC60" s="57">
        <v>68</v>
      </c>
      <c r="CD60" s="57">
        <v>68</v>
      </c>
      <c r="CE60" s="57">
        <v>71</v>
      </c>
      <c r="CF60" s="57">
        <v>69</v>
      </c>
      <c r="CG60" s="57">
        <v>70</v>
      </c>
      <c r="CH60" s="57">
        <v>72</v>
      </c>
      <c r="CI60" s="57">
        <v>71</v>
      </c>
      <c r="CJ60" s="57">
        <v>68</v>
      </c>
      <c r="CK60" s="57">
        <v>67</v>
      </c>
      <c r="CL60" s="57">
        <v>67</v>
      </c>
      <c r="CM60" s="57">
        <v>66</v>
      </c>
      <c r="CN60" s="57">
        <v>65</v>
      </c>
      <c r="CO60" s="57">
        <v>64</v>
      </c>
      <c r="CP60" s="112">
        <v>64</v>
      </c>
    </row>
    <row r="61" spans="2:94" x14ac:dyDescent="0.35">
      <c r="B61" s="41" t="s">
        <v>485</v>
      </c>
      <c r="D61" s="41">
        <v>30</v>
      </c>
      <c r="E61" s="57">
        <v>30</v>
      </c>
      <c r="F61" s="41"/>
      <c r="G61" t="s">
        <v>380</v>
      </c>
      <c r="H61" s="88">
        <v>74</v>
      </c>
      <c r="I61" s="57">
        <v>68</v>
      </c>
      <c r="J61" s="57">
        <v>65</v>
      </c>
      <c r="K61" s="57">
        <v>77</v>
      </c>
      <c r="L61" s="57">
        <v>74</v>
      </c>
      <c r="M61" s="57">
        <v>65</v>
      </c>
      <c r="N61" s="57">
        <v>70</v>
      </c>
      <c r="O61" s="57">
        <v>66</v>
      </c>
      <c r="P61" s="57">
        <v>68</v>
      </c>
      <c r="Q61" s="57">
        <v>69</v>
      </c>
      <c r="R61" s="57">
        <v>66</v>
      </c>
      <c r="S61" s="57">
        <v>67</v>
      </c>
      <c r="T61" s="57">
        <v>69</v>
      </c>
      <c r="U61" s="57">
        <v>68</v>
      </c>
      <c r="V61" s="57">
        <v>69</v>
      </c>
      <c r="W61" s="57">
        <v>71</v>
      </c>
      <c r="X61" s="57">
        <v>70</v>
      </c>
      <c r="Y61" s="57">
        <v>67</v>
      </c>
      <c r="Z61" s="57">
        <v>67</v>
      </c>
      <c r="AA61" s="57">
        <v>66</v>
      </c>
      <c r="AB61" s="57">
        <v>65</v>
      </c>
      <c r="AC61" s="57">
        <v>64</v>
      </c>
      <c r="AD61" s="57">
        <v>63</v>
      </c>
      <c r="AE61" s="112">
        <v>63</v>
      </c>
      <c r="AF61" s="58" t="s">
        <v>89</v>
      </c>
      <c r="AH61" s="105" cm="1">
        <f t="array" ref="AH61">[1]!dbsum(H61:J61)</f>
        <v>75.400000000000006</v>
      </c>
      <c r="AI61" s="106" cm="1">
        <f t="array" ref="AI61">[1]!dbsum(K61:M61)</f>
        <v>78.900000000000006</v>
      </c>
      <c r="AJ61" s="106" cm="1">
        <f t="array" ref="AJ61">[1]!dbsum(N61:P61)</f>
        <v>73.099999999999994</v>
      </c>
      <c r="AK61" s="106" cm="1">
        <f t="array" ref="AK61">[1]!dbsum(Q61:S61)</f>
        <v>72.3</v>
      </c>
      <c r="AL61" s="106" cm="1">
        <f t="array" ref="AL61">[1]!dbsum(T61:V61)</f>
        <v>73.5</v>
      </c>
      <c r="AM61" s="106" cm="1">
        <f t="array" ref="AM61">[1]!dbsum(W61:Y61)</f>
        <v>74.400000000000006</v>
      </c>
      <c r="AN61" s="106" cm="1">
        <f t="array" ref="AN61">[1]!dbsum(Z61:AB61)</f>
        <v>70.8</v>
      </c>
      <c r="AO61" s="107" cm="1">
        <f t="array" ref="AO61">[1]!dbsum(AC61:AE61)</f>
        <v>68.099999999999994</v>
      </c>
      <c r="AQ61" s="15">
        <f t="shared" si="2"/>
        <v>30</v>
      </c>
      <c r="AR61" s="50" t="str">
        <f t="shared" si="3"/>
        <v>2m from unit, 1m from fan outlet</v>
      </c>
      <c r="AS61" s="88">
        <f t="shared" si="4"/>
        <v>43.8</v>
      </c>
      <c r="AT61" s="57">
        <f t="shared" si="5"/>
        <v>41.8</v>
      </c>
      <c r="AU61" s="57">
        <f t="shared" si="6"/>
        <v>42.5</v>
      </c>
      <c r="AV61" s="57">
        <f t="shared" si="7"/>
        <v>57.9</v>
      </c>
      <c r="AW61" s="57">
        <f t="shared" si="8"/>
        <v>57.9</v>
      </c>
      <c r="AX61" s="57">
        <f t="shared" si="9"/>
        <v>51.6</v>
      </c>
      <c r="AY61" s="57">
        <f t="shared" si="10"/>
        <v>59.1</v>
      </c>
      <c r="AZ61" s="57">
        <f t="shared" si="11"/>
        <v>57.4</v>
      </c>
      <c r="BA61" s="57">
        <f t="shared" si="12"/>
        <v>61.4</v>
      </c>
      <c r="BB61" s="57">
        <f t="shared" si="13"/>
        <v>64.8</v>
      </c>
      <c r="BC61" s="57">
        <f t="shared" si="14"/>
        <v>62.8</v>
      </c>
      <c r="BD61" s="57">
        <f t="shared" si="15"/>
        <v>65.099999999999994</v>
      </c>
      <c r="BE61" s="57">
        <f t="shared" si="16"/>
        <v>68.2</v>
      </c>
      <c r="BF61" s="117">
        <f t="shared" si="17"/>
        <v>68</v>
      </c>
      <c r="BG61" s="57">
        <f t="shared" si="18"/>
        <v>69.599999999999994</v>
      </c>
      <c r="BH61" s="57">
        <f t="shared" si="19"/>
        <v>72</v>
      </c>
      <c r="BI61" s="57">
        <f t="shared" si="20"/>
        <v>71.2</v>
      </c>
      <c r="BJ61" s="57">
        <f t="shared" si="21"/>
        <v>68.3</v>
      </c>
      <c r="BK61" s="57">
        <f t="shared" si="22"/>
        <v>68.2</v>
      </c>
      <c r="BL61" s="57">
        <f t="shared" si="23"/>
        <v>67</v>
      </c>
      <c r="BM61" s="57">
        <f t="shared" si="24"/>
        <v>65.5</v>
      </c>
      <c r="BN61" s="57">
        <f t="shared" si="25"/>
        <v>63.9</v>
      </c>
      <c r="BO61" s="57">
        <f t="shared" si="26"/>
        <v>61.9</v>
      </c>
      <c r="BP61" s="57">
        <f t="shared" si="27"/>
        <v>60.5</v>
      </c>
      <c r="BQ61" s="118">
        <f>[1]!dbsum(AS61:BP61)</f>
        <v>79.599999999999994</v>
      </c>
      <c r="BS61" s="88">
        <v>74</v>
      </c>
      <c r="BT61" s="57">
        <v>77</v>
      </c>
      <c r="BU61" s="57">
        <v>83</v>
      </c>
      <c r="BV61" s="57">
        <v>82</v>
      </c>
      <c r="BW61" s="57">
        <v>73</v>
      </c>
      <c r="BX61" s="57">
        <v>68</v>
      </c>
      <c r="BY61" s="57">
        <v>70</v>
      </c>
      <c r="BZ61" s="57">
        <v>68</v>
      </c>
      <c r="CA61" s="57">
        <v>68</v>
      </c>
      <c r="CB61" s="57">
        <v>68</v>
      </c>
      <c r="CC61" s="57">
        <v>64</v>
      </c>
      <c r="CD61" s="57">
        <v>63</v>
      </c>
      <c r="CE61" s="57">
        <v>66</v>
      </c>
      <c r="CF61" s="57">
        <v>63</v>
      </c>
      <c r="CG61" s="57">
        <v>61</v>
      </c>
      <c r="CH61" s="57">
        <v>58</v>
      </c>
      <c r="CI61" s="57">
        <v>56</v>
      </c>
      <c r="CJ61" s="57">
        <v>55</v>
      </c>
      <c r="CK61" s="57">
        <v>52</v>
      </c>
      <c r="CL61" s="57">
        <v>57</v>
      </c>
      <c r="CM61" s="57">
        <v>49</v>
      </c>
      <c r="CN61" s="57">
        <v>46</v>
      </c>
      <c r="CO61" s="57">
        <v>44</v>
      </c>
      <c r="CP61" s="112">
        <v>42</v>
      </c>
    </row>
    <row r="62" spans="2:94" x14ac:dyDescent="0.35">
      <c r="B62" s="41" t="s">
        <v>486</v>
      </c>
      <c r="D62" s="41">
        <v>31</v>
      </c>
      <c r="E62" s="57">
        <v>31</v>
      </c>
      <c r="F62" s="41">
        <v>12</v>
      </c>
      <c r="G62" t="s">
        <v>487</v>
      </c>
      <c r="H62" s="88">
        <v>71</v>
      </c>
      <c r="I62" s="57">
        <v>75</v>
      </c>
      <c r="J62" s="57">
        <v>80</v>
      </c>
      <c r="K62" s="57">
        <v>79</v>
      </c>
      <c r="L62" s="57">
        <v>71</v>
      </c>
      <c r="M62" s="57">
        <v>66</v>
      </c>
      <c r="N62" s="57">
        <v>68</v>
      </c>
      <c r="O62" s="57">
        <v>66</v>
      </c>
      <c r="P62" s="57">
        <v>66</v>
      </c>
      <c r="Q62" s="57">
        <v>67</v>
      </c>
      <c r="R62" s="57">
        <v>63</v>
      </c>
      <c r="S62" s="57">
        <v>62</v>
      </c>
      <c r="T62" s="57">
        <v>65</v>
      </c>
      <c r="U62" s="57">
        <v>62</v>
      </c>
      <c r="V62" s="57">
        <v>60</v>
      </c>
      <c r="W62" s="57">
        <v>58</v>
      </c>
      <c r="X62" s="57">
        <v>55</v>
      </c>
      <c r="Y62" s="57">
        <v>54</v>
      </c>
      <c r="Z62" s="57">
        <v>52</v>
      </c>
      <c r="AA62" s="57">
        <v>49</v>
      </c>
      <c r="AB62" s="57">
        <v>47</v>
      </c>
      <c r="AC62" s="57">
        <v>45</v>
      </c>
      <c r="AD62" s="57">
        <v>43</v>
      </c>
      <c r="AE62" s="112">
        <v>41</v>
      </c>
      <c r="AF62" s="58" t="s">
        <v>89</v>
      </c>
      <c r="AH62" s="105" cm="1">
        <f t="array" ref="AH62">[1]!dbsum(H62:J62)</f>
        <v>81.599999999999994</v>
      </c>
      <c r="AI62" s="106" cm="1">
        <f t="array" ref="AI62">[1]!dbsum(K62:M62)</f>
        <v>79.8</v>
      </c>
      <c r="AJ62" s="106" cm="1">
        <f t="array" ref="AJ62">[1]!dbsum(N62:P62)</f>
        <v>71.5</v>
      </c>
      <c r="AK62" s="106" cm="1">
        <f t="array" ref="AK62">[1]!dbsum(Q62:S62)</f>
        <v>69.3</v>
      </c>
      <c r="AL62" s="106" cm="1">
        <f t="array" ref="AL62">[1]!dbsum(T62:V62)</f>
        <v>67.599999999999994</v>
      </c>
      <c r="AM62" s="106" cm="1">
        <f t="array" ref="AM62">[1]!dbsum(W62:Y62)</f>
        <v>60.8</v>
      </c>
      <c r="AN62" s="106" cm="1">
        <f t="array" ref="AN62">[1]!dbsum(Z62:AB62)</f>
        <v>54.6</v>
      </c>
      <c r="AO62" s="107" cm="1">
        <f t="array" ref="AO62">[1]!dbsum(AC62:AE62)</f>
        <v>48.1</v>
      </c>
      <c r="AQ62" s="15">
        <f t="shared" si="2"/>
        <v>31</v>
      </c>
      <c r="AR62" s="50" t="str">
        <f t="shared" si="3"/>
        <v>On gantry - 1m from AT1a aerator to N</v>
      </c>
      <c r="AS62" s="88">
        <f t="shared" si="4"/>
        <v>40.799999999999997</v>
      </c>
      <c r="AT62" s="57">
        <f t="shared" si="5"/>
        <v>48.8</v>
      </c>
      <c r="AU62" s="57">
        <f t="shared" si="6"/>
        <v>57.5</v>
      </c>
      <c r="AV62" s="57">
        <f t="shared" si="7"/>
        <v>59.9</v>
      </c>
      <c r="AW62" s="57">
        <f t="shared" si="8"/>
        <v>54.9</v>
      </c>
      <c r="AX62" s="57">
        <f t="shared" si="9"/>
        <v>52.6</v>
      </c>
      <c r="AY62" s="57">
        <f t="shared" si="10"/>
        <v>57.1</v>
      </c>
      <c r="AZ62" s="57">
        <f t="shared" si="11"/>
        <v>57.4</v>
      </c>
      <c r="BA62" s="57">
        <f t="shared" si="12"/>
        <v>59.4</v>
      </c>
      <c r="BB62" s="57">
        <f t="shared" si="13"/>
        <v>62.8</v>
      </c>
      <c r="BC62" s="57">
        <f t="shared" si="14"/>
        <v>59.8</v>
      </c>
      <c r="BD62" s="57">
        <f t="shared" si="15"/>
        <v>60.1</v>
      </c>
      <c r="BE62" s="57">
        <f t="shared" si="16"/>
        <v>64.2</v>
      </c>
      <c r="BF62" s="117">
        <f t="shared" si="17"/>
        <v>62</v>
      </c>
      <c r="BG62" s="57">
        <f t="shared" si="18"/>
        <v>60.6</v>
      </c>
      <c r="BH62" s="57">
        <f t="shared" si="19"/>
        <v>59</v>
      </c>
      <c r="BI62" s="57">
        <f t="shared" si="20"/>
        <v>56.2</v>
      </c>
      <c r="BJ62" s="57">
        <f t="shared" si="21"/>
        <v>55.3</v>
      </c>
      <c r="BK62" s="57">
        <f t="shared" si="22"/>
        <v>53.2</v>
      </c>
      <c r="BL62" s="57">
        <f t="shared" si="23"/>
        <v>50</v>
      </c>
      <c r="BM62" s="57">
        <f t="shared" si="24"/>
        <v>47.5</v>
      </c>
      <c r="BN62" s="57">
        <f t="shared" si="25"/>
        <v>44.9</v>
      </c>
      <c r="BO62" s="57">
        <f t="shared" si="26"/>
        <v>41.9</v>
      </c>
      <c r="BP62" s="57">
        <f t="shared" si="27"/>
        <v>38.5</v>
      </c>
      <c r="BQ62" s="118">
        <f>[1]!dbsum(AS62:BP62)</f>
        <v>71.8</v>
      </c>
      <c r="BS62" s="88">
        <v>66</v>
      </c>
      <c r="BT62" s="57">
        <v>64</v>
      </c>
      <c r="BU62" s="57">
        <v>66</v>
      </c>
      <c r="BV62" s="57">
        <v>68</v>
      </c>
      <c r="BW62" s="57">
        <v>70</v>
      </c>
      <c r="BX62" s="57">
        <v>73</v>
      </c>
      <c r="BY62" s="57">
        <v>74</v>
      </c>
      <c r="BZ62" s="57">
        <v>77</v>
      </c>
      <c r="CA62" s="57">
        <v>75</v>
      </c>
      <c r="CB62" s="57">
        <v>62</v>
      </c>
      <c r="CC62" s="57">
        <v>67</v>
      </c>
      <c r="CD62" s="57">
        <v>68</v>
      </c>
      <c r="CE62" s="57">
        <v>69</v>
      </c>
      <c r="CF62" s="57">
        <v>67</v>
      </c>
      <c r="CG62" s="57">
        <v>65</v>
      </c>
      <c r="CH62" s="57">
        <v>66</v>
      </c>
      <c r="CI62" s="57">
        <v>65</v>
      </c>
      <c r="CJ62" s="57">
        <v>68</v>
      </c>
      <c r="CK62" s="57">
        <v>63</v>
      </c>
      <c r="CL62" s="57">
        <v>62</v>
      </c>
      <c r="CM62" s="57">
        <v>68</v>
      </c>
      <c r="CN62" s="57">
        <v>60</v>
      </c>
      <c r="CO62" s="57">
        <v>61</v>
      </c>
      <c r="CP62" s="112">
        <v>57</v>
      </c>
    </row>
    <row r="63" spans="2:94" x14ac:dyDescent="0.35">
      <c r="B63" s="41" t="s">
        <v>488</v>
      </c>
      <c r="D63" s="41">
        <v>32</v>
      </c>
      <c r="E63" s="57">
        <v>32</v>
      </c>
      <c r="F63" s="41">
        <v>13</v>
      </c>
      <c r="G63" t="s">
        <v>489</v>
      </c>
      <c r="H63" s="89" t="s">
        <v>89</v>
      </c>
      <c r="I63" s="121" t="s">
        <v>89</v>
      </c>
      <c r="J63" s="121" t="s">
        <v>89</v>
      </c>
      <c r="K63" s="121" t="s">
        <v>89</v>
      </c>
      <c r="L63" s="121" t="s">
        <v>89</v>
      </c>
      <c r="M63" s="121" t="s">
        <v>89</v>
      </c>
      <c r="N63" s="121" t="s">
        <v>89</v>
      </c>
      <c r="O63" s="121" t="s">
        <v>89</v>
      </c>
      <c r="P63" s="121" t="s">
        <v>89</v>
      </c>
      <c r="Q63" s="121" t="s">
        <v>89</v>
      </c>
      <c r="R63" s="121" t="s">
        <v>89</v>
      </c>
      <c r="S63" s="121" t="s">
        <v>89</v>
      </c>
      <c r="T63" s="121" t="s">
        <v>89</v>
      </c>
      <c r="U63" s="121" t="s">
        <v>89</v>
      </c>
      <c r="V63" s="121" t="s">
        <v>89</v>
      </c>
      <c r="W63" s="121" t="s">
        <v>89</v>
      </c>
      <c r="X63" s="121" t="s">
        <v>89</v>
      </c>
      <c r="Y63" s="121" t="s">
        <v>89</v>
      </c>
      <c r="Z63" s="121" t="s">
        <v>89</v>
      </c>
      <c r="AA63" s="121" t="s">
        <v>89</v>
      </c>
      <c r="AB63" s="121" t="s">
        <v>89</v>
      </c>
      <c r="AC63" s="121" t="s">
        <v>89</v>
      </c>
      <c r="AD63" s="121" t="s">
        <v>89</v>
      </c>
      <c r="AE63" s="122" t="s">
        <v>89</v>
      </c>
      <c r="AF63" s="58" t="s">
        <v>89</v>
      </c>
      <c r="AH63" s="123" t="s">
        <v>89</v>
      </c>
      <c r="AI63" s="121" t="s">
        <v>89</v>
      </c>
      <c r="AJ63" s="121" t="s">
        <v>89</v>
      </c>
      <c r="AK63" s="121" t="s">
        <v>89</v>
      </c>
      <c r="AL63" s="121" t="s">
        <v>89</v>
      </c>
      <c r="AM63" s="121" t="s">
        <v>89</v>
      </c>
      <c r="AN63" s="121" t="s">
        <v>89</v>
      </c>
      <c r="AO63" s="122" t="s">
        <v>89</v>
      </c>
      <c r="AQ63" s="15">
        <f t="shared" si="2"/>
        <v>32</v>
      </c>
      <c r="AR63" s="50" t="str">
        <f t="shared" si="3"/>
        <v>On gantry - 1m from AT1b aerator/blower to N</v>
      </c>
      <c r="AS63" s="89" t="s">
        <v>89</v>
      </c>
      <c r="AT63" s="121" t="s">
        <v>89</v>
      </c>
      <c r="AU63" s="121" t="s">
        <v>89</v>
      </c>
      <c r="AV63" s="121" t="s">
        <v>89</v>
      </c>
      <c r="AW63" s="121" t="s">
        <v>89</v>
      </c>
      <c r="AX63" s="121" t="s">
        <v>89</v>
      </c>
      <c r="AY63" s="121" t="s">
        <v>89</v>
      </c>
      <c r="AZ63" s="121" t="s">
        <v>89</v>
      </c>
      <c r="BA63" s="121" t="s">
        <v>89</v>
      </c>
      <c r="BB63" s="121" t="s">
        <v>89</v>
      </c>
      <c r="BC63" s="121" t="s">
        <v>89</v>
      </c>
      <c r="BD63" s="121" t="s">
        <v>89</v>
      </c>
      <c r="BE63" s="121" t="s">
        <v>89</v>
      </c>
      <c r="BF63" s="124" t="s">
        <v>89</v>
      </c>
      <c r="BG63" s="121" t="s">
        <v>89</v>
      </c>
      <c r="BH63" s="121" t="s">
        <v>89</v>
      </c>
      <c r="BI63" s="121" t="s">
        <v>89</v>
      </c>
      <c r="BJ63" s="121" t="s">
        <v>89</v>
      </c>
      <c r="BK63" s="121" t="s">
        <v>89</v>
      </c>
      <c r="BL63" s="121" t="s">
        <v>89</v>
      </c>
      <c r="BM63" s="121" t="s">
        <v>89</v>
      </c>
      <c r="BN63" s="121" t="s">
        <v>89</v>
      </c>
      <c r="BO63" s="121" t="s">
        <v>89</v>
      </c>
      <c r="BP63" s="121" t="s">
        <v>89</v>
      </c>
      <c r="BQ63" s="125" t="s">
        <v>89</v>
      </c>
      <c r="BS63" s="89" t="s">
        <v>89</v>
      </c>
      <c r="BT63" s="57" t="s">
        <v>89</v>
      </c>
      <c r="BU63" s="57" t="s">
        <v>89</v>
      </c>
      <c r="BV63" s="57" t="s">
        <v>89</v>
      </c>
      <c r="BW63" s="57" t="s">
        <v>89</v>
      </c>
      <c r="BX63" s="57" t="s">
        <v>89</v>
      </c>
      <c r="BY63" s="57" t="s">
        <v>89</v>
      </c>
      <c r="BZ63" s="57" t="s">
        <v>89</v>
      </c>
      <c r="CA63" s="57" t="s">
        <v>89</v>
      </c>
      <c r="CB63" s="57" t="s">
        <v>89</v>
      </c>
      <c r="CC63" s="57" t="s">
        <v>89</v>
      </c>
      <c r="CD63" s="57" t="s">
        <v>89</v>
      </c>
      <c r="CE63" s="57" t="s">
        <v>89</v>
      </c>
      <c r="CF63" s="57" t="s">
        <v>89</v>
      </c>
      <c r="CG63" s="57" t="s">
        <v>89</v>
      </c>
      <c r="CH63" s="57" t="s">
        <v>89</v>
      </c>
      <c r="CI63" s="57" t="s">
        <v>89</v>
      </c>
      <c r="CJ63" s="57" t="s">
        <v>89</v>
      </c>
      <c r="CK63" s="57" t="s">
        <v>89</v>
      </c>
      <c r="CL63" s="57" t="s">
        <v>89</v>
      </c>
      <c r="CM63" s="57" t="s">
        <v>89</v>
      </c>
      <c r="CN63" s="57" t="s">
        <v>89</v>
      </c>
      <c r="CO63" s="57" t="s">
        <v>89</v>
      </c>
      <c r="CP63" s="58" t="s">
        <v>89</v>
      </c>
    </row>
    <row r="64" spans="2:94" x14ac:dyDescent="0.35">
      <c r="B64" s="41" t="s">
        <v>490</v>
      </c>
      <c r="D64" s="41" t="s">
        <v>491</v>
      </c>
      <c r="F64" s="50"/>
      <c r="G64" t="s">
        <v>492</v>
      </c>
      <c r="H64" s="88">
        <v>61</v>
      </c>
      <c r="I64" s="57">
        <v>62</v>
      </c>
      <c r="J64" s="57">
        <v>63</v>
      </c>
      <c r="K64" s="57">
        <v>65</v>
      </c>
      <c r="L64" s="57">
        <v>68</v>
      </c>
      <c r="M64" s="57">
        <v>71</v>
      </c>
      <c r="N64" s="57">
        <v>72</v>
      </c>
      <c r="O64" s="57">
        <v>75</v>
      </c>
      <c r="P64" s="57">
        <v>73</v>
      </c>
      <c r="Q64" s="57">
        <v>61</v>
      </c>
      <c r="R64" s="57">
        <v>65</v>
      </c>
      <c r="S64" s="57">
        <v>67</v>
      </c>
      <c r="T64" s="57">
        <v>68</v>
      </c>
      <c r="U64" s="57">
        <v>66</v>
      </c>
      <c r="V64" s="57">
        <v>64</v>
      </c>
      <c r="W64" s="57">
        <v>65</v>
      </c>
      <c r="X64" s="57">
        <v>64</v>
      </c>
      <c r="Y64" s="57">
        <v>67</v>
      </c>
      <c r="Z64" s="57">
        <v>62</v>
      </c>
      <c r="AA64" s="57">
        <v>62</v>
      </c>
      <c r="AB64" s="57">
        <v>66</v>
      </c>
      <c r="AC64" s="57">
        <v>59</v>
      </c>
      <c r="AD64" s="57">
        <v>59</v>
      </c>
      <c r="AE64" s="112">
        <v>55</v>
      </c>
      <c r="AF64" s="58" t="s">
        <v>89</v>
      </c>
      <c r="AH64" s="105" cm="1">
        <f t="array" ref="AH64">[1]!dbsum(H64:J64)</f>
        <v>66.8</v>
      </c>
      <c r="AI64" s="106" cm="1">
        <f t="array" ref="AI64">[1]!dbsum(K64:M64)</f>
        <v>73.400000000000006</v>
      </c>
      <c r="AJ64" s="106" cm="1">
        <f t="array" ref="AJ64">[1]!dbsum(N64:P64)</f>
        <v>78.3</v>
      </c>
      <c r="AK64" s="106" cm="1">
        <f t="array" ref="AK64">[1]!dbsum(Q64:S64)</f>
        <v>69.7</v>
      </c>
      <c r="AL64" s="106" cm="1">
        <f t="array" ref="AL64">[1]!dbsum(T64:V64)</f>
        <v>71.099999999999994</v>
      </c>
      <c r="AM64" s="106" cm="1">
        <f t="array" ref="AM64">[1]!dbsum(W64:Y64)</f>
        <v>70.3</v>
      </c>
      <c r="AN64" s="106" cm="1">
        <f t="array" ref="AN64">[1]!dbsum(Z64:AB64)</f>
        <v>68.5</v>
      </c>
      <c r="AO64" s="107" cm="1">
        <f t="array" ref="AO64">[1]!dbsum(AC64:AE64)</f>
        <v>62.8</v>
      </c>
      <c r="AQ64" s="15" t="str">
        <f t="shared" si="2"/>
        <v>32a</v>
      </c>
      <c r="AR64" s="50" t="str">
        <f t="shared" si="3"/>
        <v>Elevated microphone - 1m from AT1a aerator/blower to E</v>
      </c>
      <c r="AS64" s="88">
        <f t="shared" si="4"/>
        <v>30.8</v>
      </c>
      <c r="AT64" s="57">
        <f t="shared" si="5"/>
        <v>35.799999999999997</v>
      </c>
      <c r="AU64" s="57">
        <f t="shared" si="6"/>
        <v>40.5</v>
      </c>
      <c r="AV64" s="57">
        <f t="shared" si="7"/>
        <v>45.9</v>
      </c>
      <c r="AW64" s="57">
        <f t="shared" si="8"/>
        <v>51.9</v>
      </c>
      <c r="AX64" s="57">
        <f t="shared" si="9"/>
        <v>57.6</v>
      </c>
      <c r="AY64" s="57">
        <f t="shared" si="10"/>
        <v>61.1</v>
      </c>
      <c r="AZ64" s="57">
        <f t="shared" si="11"/>
        <v>66.400000000000006</v>
      </c>
      <c r="BA64" s="57">
        <f t="shared" si="12"/>
        <v>66.400000000000006</v>
      </c>
      <c r="BB64" s="57">
        <f t="shared" si="13"/>
        <v>56.8</v>
      </c>
      <c r="BC64" s="57">
        <f t="shared" si="14"/>
        <v>61.8</v>
      </c>
      <c r="BD64" s="57">
        <f t="shared" si="15"/>
        <v>65.099999999999994</v>
      </c>
      <c r="BE64" s="57">
        <f t="shared" si="16"/>
        <v>67.2</v>
      </c>
      <c r="BF64" s="117">
        <f t="shared" si="17"/>
        <v>66</v>
      </c>
      <c r="BG64" s="57">
        <f t="shared" si="18"/>
        <v>64.599999999999994</v>
      </c>
      <c r="BH64" s="57">
        <f t="shared" si="19"/>
        <v>66</v>
      </c>
      <c r="BI64" s="57">
        <f t="shared" si="20"/>
        <v>65.2</v>
      </c>
      <c r="BJ64" s="57">
        <f t="shared" si="21"/>
        <v>68.3</v>
      </c>
      <c r="BK64" s="57">
        <f t="shared" si="22"/>
        <v>63.2</v>
      </c>
      <c r="BL64" s="57">
        <f t="shared" si="23"/>
        <v>63</v>
      </c>
      <c r="BM64" s="57">
        <f t="shared" si="24"/>
        <v>66.5</v>
      </c>
      <c r="BN64" s="57">
        <f t="shared" si="25"/>
        <v>58.9</v>
      </c>
      <c r="BO64" s="57">
        <f t="shared" si="26"/>
        <v>57.9</v>
      </c>
      <c r="BP64" s="57">
        <f t="shared" si="27"/>
        <v>52.5</v>
      </c>
      <c r="BQ64" s="118">
        <f>[1]!dbsum(AS64:BP64)</f>
        <v>77.2</v>
      </c>
      <c r="BS64" s="88">
        <v>67</v>
      </c>
      <c r="BT64" s="57">
        <v>65</v>
      </c>
      <c r="BU64" s="57">
        <v>70</v>
      </c>
      <c r="BV64" s="57">
        <v>70</v>
      </c>
      <c r="BW64" s="57">
        <v>69</v>
      </c>
      <c r="BX64" s="57">
        <v>68</v>
      </c>
      <c r="BY64" s="57">
        <v>68</v>
      </c>
      <c r="BZ64" s="57">
        <v>72</v>
      </c>
      <c r="CA64" s="57">
        <v>68</v>
      </c>
      <c r="CB64" s="57">
        <v>63</v>
      </c>
      <c r="CC64" s="57">
        <v>63</v>
      </c>
      <c r="CD64" s="57">
        <v>66</v>
      </c>
      <c r="CE64" s="57">
        <v>66</v>
      </c>
      <c r="CF64" s="57">
        <v>64</v>
      </c>
      <c r="CG64" s="57">
        <v>63</v>
      </c>
      <c r="CH64" s="57">
        <v>66</v>
      </c>
      <c r="CI64" s="57">
        <v>61</v>
      </c>
      <c r="CJ64" s="57">
        <v>65</v>
      </c>
      <c r="CK64" s="57">
        <v>62</v>
      </c>
      <c r="CL64" s="57">
        <v>59</v>
      </c>
      <c r="CM64" s="57">
        <v>58</v>
      </c>
      <c r="CN64" s="57">
        <v>51</v>
      </c>
      <c r="CO64" s="57">
        <v>53</v>
      </c>
      <c r="CP64" s="112">
        <v>45</v>
      </c>
    </row>
    <row r="65" spans="2:94" x14ac:dyDescent="0.35">
      <c r="B65" s="41" t="s">
        <v>493</v>
      </c>
      <c r="D65" s="41" t="s">
        <v>494</v>
      </c>
      <c r="F65" s="50"/>
      <c r="G65" t="s">
        <v>495</v>
      </c>
      <c r="H65" s="88">
        <v>62</v>
      </c>
      <c r="I65" s="57">
        <v>62</v>
      </c>
      <c r="J65" s="57">
        <v>67</v>
      </c>
      <c r="K65" s="57">
        <v>68</v>
      </c>
      <c r="L65" s="57">
        <v>67</v>
      </c>
      <c r="M65" s="57">
        <v>65</v>
      </c>
      <c r="N65" s="57">
        <v>67</v>
      </c>
      <c r="O65" s="57">
        <v>71</v>
      </c>
      <c r="P65" s="57">
        <v>67</v>
      </c>
      <c r="Q65" s="57">
        <v>61</v>
      </c>
      <c r="R65" s="57">
        <v>62</v>
      </c>
      <c r="S65" s="57">
        <v>65</v>
      </c>
      <c r="T65" s="57">
        <v>65</v>
      </c>
      <c r="U65" s="57">
        <v>63</v>
      </c>
      <c r="V65" s="57">
        <v>62</v>
      </c>
      <c r="W65" s="57">
        <v>66</v>
      </c>
      <c r="X65" s="57">
        <v>60</v>
      </c>
      <c r="Y65" s="57">
        <v>64</v>
      </c>
      <c r="Z65" s="57">
        <v>61</v>
      </c>
      <c r="AA65" s="57">
        <v>59</v>
      </c>
      <c r="AB65" s="57">
        <v>57</v>
      </c>
      <c r="AC65" s="57">
        <v>51</v>
      </c>
      <c r="AD65" s="57">
        <v>50</v>
      </c>
      <c r="AE65" s="112">
        <v>45</v>
      </c>
      <c r="AF65" s="58" t="s">
        <v>89</v>
      </c>
      <c r="AH65" s="105" cm="1">
        <f t="array" ref="AH65">[1]!dbsum(H65:J65)</f>
        <v>69.099999999999994</v>
      </c>
      <c r="AI65" s="106" cm="1">
        <f t="array" ref="AI65">[1]!dbsum(K65:M65)</f>
        <v>71.599999999999994</v>
      </c>
      <c r="AJ65" s="106" cm="1">
        <f t="array" ref="AJ65">[1]!dbsum(N65:P65)</f>
        <v>73.5</v>
      </c>
      <c r="AK65" s="106" cm="1">
        <f t="array" ref="AK65">[1]!dbsum(Q65:S65)</f>
        <v>67.8</v>
      </c>
      <c r="AL65" s="106" cm="1">
        <f t="array" ref="AL65">[1]!dbsum(T65:V65)</f>
        <v>68.3</v>
      </c>
      <c r="AM65" s="106" cm="1">
        <f t="array" ref="AM65">[1]!dbsum(W65:Y65)</f>
        <v>68.7</v>
      </c>
      <c r="AN65" s="106" cm="1">
        <f t="array" ref="AN65">[1]!dbsum(Z65:AB65)</f>
        <v>64.099999999999994</v>
      </c>
      <c r="AO65" s="107" cm="1">
        <f t="array" ref="AO65">[1]!dbsum(AC65:AE65)</f>
        <v>54.1</v>
      </c>
      <c r="AQ65" s="15" t="str">
        <f t="shared" si="2"/>
        <v>32b</v>
      </c>
      <c r="AR65" s="50" t="str">
        <f t="shared" si="3"/>
        <v>Elevated microphone - 1m from AT1b aerator/blower to E</v>
      </c>
      <c r="AS65" s="88">
        <f t="shared" si="4"/>
        <v>31.8</v>
      </c>
      <c r="AT65" s="57">
        <f t="shared" si="5"/>
        <v>35.799999999999997</v>
      </c>
      <c r="AU65" s="57">
        <f t="shared" si="6"/>
        <v>44.5</v>
      </c>
      <c r="AV65" s="57">
        <f t="shared" si="7"/>
        <v>48.9</v>
      </c>
      <c r="AW65" s="57">
        <f t="shared" si="8"/>
        <v>50.9</v>
      </c>
      <c r="AX65" s="57">
        <f t="shared" si="9"/>
        <v>51.6</v>
      </c>
      <c r="AY65" s="57">
        <f t="shared" si="10"/>
        <v>56.1</v>
      </c>
      <c r="AZ65" s="57">
        <f t="shared" si="11"/>
        <v>62.4</v>
      </c>
      <c r="BA65" s="57">
        <f t="shared" si="12"/>
        <v>60.4</v>
      </c>
      <c r="BB65" s="57">
        <f t="shared" si="13"/>
        <v>56.8</v>
      </c>
      <c r="BC65" s="57">
        <f t="shared" si="14"/>
        <v>58.8</v>
      </c>
      <c r="BD65" s="57">
        <f t="shared" si="15"/>
        <v>63.1</v>
      </c>
      <c r="BE65" s="57">
        <f t="shared" si="16"/>
        <v>64.2</v>
      </c>
      <c r="BF65" s="117">
        <f t="shared" si="17"/>
        <v>63</v>
      </c>
      <c r="BG65" s="57">
        <f t="shared" si="18"/>
        <v>62.6</v>
      </c>
      <c r="BH65" s="57">
        <f t="shared" si="19"/>
        <v>67</v>
      </c>
      <c r="BI65" s="57">
        <f t="shared" si="20"/>
        <v>61.2</v>
      </c>
      <c r="BJ65" s="57">
        <f t="shared" si="21"/>
        <v>65.3</v>
      </c>
      <c r="BK65" s="57">
        <f t="shared" si="22"/>
        <v>62.2</v>
      </c>
      <c r="BL65" s="57">
        <f t="shared" si="23"/>
        <v>60</v>
      </c>
      <c r="BM65" s="57">
        <f t="shared" si="24"/>
        <v>57.5</v>
      </c>
      <c r="BN65" s="57">
        <f t="shared" si="25"/>
        <v>50.9</v>
      </c>
      <c r="BO65" s="57">
        <f t="shared" si="26"/>
        <v>48.9</v>
      </c>
      <c r="BP65" s="57">
        <f t="shared" si="27"/>
        <v>42.5</v>
      </c>
      <c r="BQ65" s="118">
        <f>[1]!dbsum(AS65:BP65)</f>
        <v>74.2</v>
      </c>
      <c r="BS65" s="88">
        <v>70</v>
      </c>
      <c r="BT65" s="57">
        <v>67</v>
      </c>
      <c r="BU65" s="57">
        <v>69</v>
      </c>
      <c r="BV65" s="57">
        <v>69</v>
      </c>
      <c r="BW65" s="57">
        <v>67</v>
      </c>
      <c r="BX65" s="57">
        <v>69</v>
      </c>
      <c r="BY65" s="57">
        <v>70</v>
      </c>
      <c r="BZ65" s="57">
        <v>69</v>
      </c>
      <c r="CA65" s="57">
        <v>67</v>
      </c>
      <c r="CB65" s="57">
        <v>67</v>
      </c>
      <c r="CC65" s="57">
        <v>67</v>
      </c>
      <c r="CD65" s="57">
        <v>67</v>
      </c>
      <c r="CE65" s="57">
        <v>67</v>
      </c>
      <c r="CF65" s="57">
        <v>67</v>
      </c>
      <c r="CG65" s="57">
        <v>67</v>
      </c>
      <c r="CH65" s="57">
        <v>66</v>
      </c>
      <c r="CI65" s="57">
        <v>63</v>
      </c>
      <c r="CJ65" s="57">
        <v>65</v>
      </c>
      <c r="CK65" s="57">
        <v>63</v>
      </c>
      <c r="CL65" s="57">
        <v>61</v>
      </c>
      <c r="CM65" s="57">
        <v>61</v>
      </c>
      <c r="CN65" s="57">
        <v>55</v>
      </c>
      <c r="CO65" s="57">
        <v>59</v>
      </c>
      <c r="CP65" s="112">
        <v>52</v>
      </c>
    </row>
    <row r="66" spans="2:94" x14ac:dyDescent="0.35">
      <c r="B66" s="41" t="s">
        <v>496</v>
      </c>
      <c r="D66" s="41">
        <v>33</v>
      </c>
      <c r="E66" s="57">
        <v>33</v>
      </c>
      <c r="F66" s="41"/>
      <c r="G66" t="s">
        <v>497</v>
      </c>
      <c r="H66" s="88">
        <v>67</v>
      </c>
      <c r="I66" s="57">
        <v>64</v>
      </c>
      <c r="J66" s="57">
        <v>66</v>
      </c>
      <c r="K66" s="57">
        <v>67</v>
      </c>
      <c r="L66" s="57">
        <v>65</v>
      </c>
      <c r="M66" s="57">
        <v>67</v>
      </c>
      <c r="N66" s="57">
        <v>69</v>
      </c>
      <c r="O66" s="57">
        <v>68</v>
      </c>
      <c r="P66" s="57">
        <v>66</v>
      </c>
      <c r="Q66" s="57">
        <v>65</v>
      </c>
      <c r="R66" s="57">
        <v>66</v>
      </c>
      <c r="S66" s="57">
        <v>66</v>
      </c>
      <c r="T66" s="57">
        <v>65</v>
      </c>
      <c r="U66" s="57">
        <v>66</v>
      </c>
      <c r="V66" s="57">
        <v>65</v>
      </c>
      <c r="W66" s="57">
        <v>65</v>
      </c>
      <c r="X66" s="57">
        <v>62</v>
      </c>
      <c r="Y66" s="57">
        <v>64</v>
      </c>
      <c r="Z66" s="57">
        <v>62</v>
      </c>
      <c r="AA66" s="57">
        <v>60</v>
      </c>
      <c r="AB66" s="57">
        <v>59</v>
      </c>
      <c r="AC66" s="57">
        <v>54</v>
      </c>
      <c r="AD66" s="57">
        <v>57</v>
      </c>
      <c r="AE66" s="112">
        <v>51</v>
      </c>
      <c r="AF66" s="58" t="s">
        <v>89</v>
      </c>
      <c r="AH66" s="105" cm="1">
        <f t="array" ref="AH66">[1]!dbsum(H66:J66)</f>
        <v>70.599999999999994</v>
      </c>
      <c r="AI66" s="106" cm="1">
        <f t="array" ref="AI66">[1]!dbsum(K66:M66)</f>
        <v>71.2</v>
      </c>
      <c r="AJ66" s="106" cm="1">
        <f t="array" ref="AJ66">[1]!dbsum(N66:P66)</f>
        <v>72.599999999999994</v>
      </c>
      <c r="AK66" s="106" cm="1">
        <f t="array" ref="AK66">[1]!dbsum(Q66:S66)</f>
        <v>70.5</v>
      </c>
      <c r="AL66" s="106" cm="1">
        <f t="array" ref="AL66">[1]!dbsum(T66:V66)</f>
        <v>70.099999999999994</v>
      </c>
      <c r="AM66" s="106" cm="1">
        <f t="array" ref="AM66">[1]!dbsum(W66:Y66)</f>
        <v>68.599999999999994</v>
      </c>
      <c r="AN66" s="106" cm="1">
        <f t="array" ref="AN66">[1]!dbsum(Z66:AB66)</f>
        <v>65.3</v>
      </c>
      <c r="AO66" s="107" cm="1">
        <f t="array" ref="AO66">[1]!dbsum(AC66:AE66)</f>
        <v>59.4</v>
      </c>
      <c r="AQ66" s="15">
        <f t="shared" si="2"/>
        <v>33</v>
      </c>
      <c r="AR66" s="50" t="str">
        <f t="shared" si="3"/>
        <v>2m from pumps to front of UF / RO feed / storage tanks</v>
      </c>
      <c r="AS66" s="88">
        <f t="shared" si="4"/>
        <v>36.799999999999997</v>
      </c>
      <c r="AT66" s="57">
        <f t="shared" si="5"/>
        <v>37.799999999999997</v>
      </c>
      <c r="AU66" s="57">
        <f t="shared" si="6"/>
        <v>43.5</v>
      </c>
      <c r="AV66" s="57">
        <f t="shared" si="7"/>
        <v>47.9</v>
      </c>
      <c r="AW66" s="57">
        <f t="shared" si="8"/>
        <v>48.9</v>
      </c>
      <c r="AX66" s="57">
        <f t="shared" si="9"/>
        <v>53.6</v>
      </c>
      <c r="AY66" s="57">
        <f t="shared" si="10"/>
        <v>58.1</v>
      </c>
      <c r="AZ66" s="57">
        <f t="shared" si="11"/>
        <v>59.4</v>
      </c>
      <c r="BA66" s="57">
        <f t="shared" si="12"/>
        <v>59.4</v>
      </c>
      <c r="BB66" s="57">
        <f t="shared" si="13"/>
        <v>60.8</v>
      </c>
      <c r="BC66" s="57">
        <f t="shared" si="14"/>
        <v>62.8</v>
      </c>
      <c r="BD66" s="57">
        <f t="shared" si="15"/>
        <v>64.099999999999994</v>
      </c>
      <c r="BE66" s="57">
        <f t="shared" si="16"/>
        <v>64.2</v>
      </c>
      <c r="BF66" s="117">
        <f t="shared" si="17"/>
        <v>66</v>
      </c>
      <c r="BG66" s="57">
        <f t="shared" si="18"/>
        <v>65.599999999999994</v>
      </c>
      <c r="BH66" s="57">
        <f t="shared" si="19"/>
        <v>66</v>
      </c>
      <c r="BI66" s="57">
        <f t="shared" si="20"/>
        <v>63.2</v>
      </c>
      <c r="BJ66" s="57">
        <f t="shared" si="21"/>
        <v>65.3</v>
      </c>
      <c r="BK66" s="57">
        <f t="shared" si="22"/>
        <v>63.2</v>
      </c>
      <c r="BL66" s="57">
        <f t="shared" si="23"/>
        <v>61</v>
      </c>
      <c r="BM66" s="57">
        <f t="shared" si="24"/>
        <v>59.5</v>
      </c>
      <c r="BN66" s="57">
        <f t="shared" si="25"/>
        <v>53.9</v>
      </c>
      <c r="BO66" s="57">
        <f t="shared" si="26"/>
        <v>55.9</v>
      </c>
      <c r="BP66" s="57">
        <f t="shared" si="27"/>
        <v>48.5</v>
      </c>
      <c r="BQ66" s="118">
        <f>[1]!dbsum(AS66:BP66)</f>
        <v>75.2</v>
      </c>
      <c r="BS66" s="88">
        <v>66</v>
      </c>
      <c r="BT66" s="57">
        <v>60</v>
      </c>
      <c r="BU66" s="57">
        <v>60</v>
      </c>
      <c r="BV66" s="57">
        <v>60</v>
      </c>
      <c r="BW66" s="57">
        <v>58</v>
      </c>
      <c r="BX66" s="57">
        <v>58</v>
      </c>
      <c r="BY66" s="57">
        <v>61</v>
      </c>
      <c r="BZ66" s="57">
        <v>68</v>
      </c>
      <c r="CA66" s="57">
        <v>57</v>
      </c>
      <c r="CB66" s="57">
        <v>56</v>
      </c>
      <c r="CC66" s="57">
        <v>57</v>
      </c>
      <c r="CD66" s="57">
        <v>57</v>
      </c>
      <c r="CE66" s="57">
        <v>57</v>
      </c>
      <c r="CF66" s="57">
        <v>55</v>
      </c>
      <c r="CG66" s="57">
        <v>68</v>
      </c>
      <c r="CH66" s="57">
        <v>61</v>
      </c>
      <c r="CI66" s="57">
        <v>62</v>
      </c>
      <c r="CJ66" s="57">
        <v>60</v>
      </c>
      <c r="CK66" s="57">
        <v>62</v>
      </c>
      <c r="CL66" s="57">
        <v>58</v>
      </c>
      <c r="CM66" s="57">
        <v>59</v>
      </c>
      <c r="CN66" s="57">
        <v>62</v>
      </c>
      <c r="CO66" s="57">
        <v>63</v>
      </c>
      <c r="CP66" s="112">
        <v>53</v>
      </c>
    </row>
    <row r="67" spans="2:94" x14ac:dyDescent="0.35">
      <c r="B67" s="41" t="s">
        <v>498</v>
      </c>
      <c r="D67" s="41">
        <v>34</v>
      </c>
      <c r="E67" s="57">
        <v>34</v>
      </c>
      <c r="F67" s="41">
        <v>20</v>
      </c>
      <c r="G67" t="s">
        <v>388</v>
      </c>
      <c r="H67" s="88">
        <v>63</v>
      </c>
      <c r="I67" s="57">
        <v>58</v>
      </c>
      <c r="J67" s="57">
        <v>57</v>
      </c>
      <c r="K67" s="57">
        <v>58</v>
      </c>
      <c r="L67" s="57">
        <v>56</v>
      </c>
      <c r="M67" s="57">
        <v>56</v>
      </c>
      <c r="N67" s="57">
        <v>60</v>
      </c>
      <c r="O67" s="57">
        <v>67</v>
      </c>
      <c r="P67" s="57">
        <v>56</v>
      </c>
      <c r="Q67" s="57">
        <v>55</v>
      </c>
      <c r="R67" s="57">
        <v>55</v>
      </c>
      <c r="S67" s="57">
        <v>55</v>
      </c>
      <c r="T67" s="57">
        <v>56</v>
      </c>
      <c r="U67" s="57">
        <v>54</v>
      </c>
      <c r="V67" s="57">
        <v>63</v>
      </c>
      <c r="W67" s="57">
        <v>59</v>
      </c>
      <c r="X67" s="57">
        <v>60</v>
      </c>
      <c r="Y67" s="57">
        <v>59</v>
      </c>
      <c r="Z67" s="57">
        <v>61</v>
      </c>
      <c r="AA67" s="57">
        <v>57</v>
      </c>
      <c r="AB67" s="57">
        <v>58</v>
      </c>
      <c r="AC67" s="57">
        <v>61</v>
      </c>
      <c r="AD67" s="57">
        <v>62</v>
      </c>
      <c r="AE67" s="112">
        <v>53</v>
      </c>
      <c r="AF67" s="58" t="s">
        <v>89</v>
      </c>
      <c r="AH67" s="105" cm="1">
        <f t="array" ref="AH67">[1]!dbsum(H67:J67)</f>
        <v>65</v>
      </c>
      <c r="AI67" s="106" cm="1">
        <f t="array" ref="AI67">[1]!dbsum(K67:M67)</f>
        <v>61.5</v>
      </c>
      <c r="AJ67" s="106" cm="1">
        <f t="array" ref="AJ67">[1]!dbsum(N67:P67)</f>
        <v>68.099999999999994</v>
      </c>
      <c r="AK67" s="106" cm="1">
        <f t="array" ref="AK67">[1]!dbsum(Q67:S67)</f>
        <v>59.8</v>
      </c>
      <c r="AL67" s="106" cm="1">
        <f t="array" ref="AL67">[1]!dbsum(T67:V67)</f>
        <v>64.2</v>
      </c>
      <c r="AM67" s="106" cm="1">
        <f t="array" ref="AM67">[1]!dbsum(W67:Y67)</f>
        <v>64.099999999999994</v>
      </c>
      <c r="AN67" s="106" cm="1">
        <f t="array" ref="AN67">[1]!dbsum(Z67:AB67)</f>
        <v>63.8</v>
      </c>
      <c r="AO67" s="107" cm="1">
        <f t="array" ref="AO67">[1]!dbsum(AC67:AE67)</f>
        <v>64.8</v>
      </c>
      <c r="AQ67" s="15">
        <f t="shared" si="2"/>
        <v>34</v>
      </c>
      <c r="AR67" s="50" t="str">
        <f t="shared" si="3"/>
        <v>At site boundary 2m from pumps</v>
      </c>
      <c r="AS67" s="88">
        <f t="shared" si="4"/>
        <v>32.799999999999997</v>
      </c>
      <c r="AT67" s="57">
        <f t="shared" si="5"/>
        <v>31.8</v>
      </c>
      <c r="AU67" s="57">
        <f t="shared" si="6"/>
        <v>34.5</v>
      </c>
      <c r="AV67" s="57">
        <f t="shared" si="7"/>
        <v>38.9</v>
      </c>
      <c r="AW67" s="57">
        <f t="shared" si="8"/>
        <v>39.9</v>
      </c>
      <c r="AX67" s="57">
        <f t="shared" si="9"/>
        <v>42.6</v>
      </c>
      <c r="AY67" s="57">
        <f t="shared" si="10"/>
        <v>49.1</v>
      </c>
      <c r="AZ67" s="57">
        <f t="shared" si="11"/>
        <v>58.4</v>
      </c>
      <c r="BA67" s="57">
        <f t="shared" si="12"/>
        <v>49.4</v>
      </c>
      <c r="BB67" s="57">
        <f t="shared" si="13"/>
        <v>50.8</v>
      </c>
      <c r="BC67" s="57">
        <f t="shared" si="14"/>
        <v>51.8</v>
      </c>
      <c r="BD67" s="57">
        <f t="shared" si="15"/>
        <v>53.1</v>
      </c>
      <c r="BE67" s="57">
        <f t="shared" si="16"/>
        <v>55.2</v>
      </c>
      <c r="BF67" s="117">
        <f t="shared" si="17"/>
        <v>54</v>
      </c>
      <c r="BG67" s="57">
        <f t="shared" si="18"/>
        <v>63.6</v>
      </c>
      <c r="BH67" s="57">
        <f t="shared" si="19"/>
        <v>60</v>
      </c>
      <c r="BI67" s="57">
        <f t="shared" si="20"/>
        <v>61.2</v>
      </c>
      <c r="BJ67" s="57">
        <f t="shared" si="21"/>
        <v>60.3</v>
      </c>
      <c r="BK67" s="57">
        <f t="shared" si="22"/>
        <v>62.2</v>
      </c>
      <c r="BL67" s="57">
        <f t="shared" si="23"/>
        <v>58</v>
      </c>
      <c r="BM67" s="57">
        <f t="shared" si="24"/>
        <v>58.5</v>
      </c>
      <c r="BN67" s="57">
        <f t="shared" si="25"/>
        <v>60.9</v>
      </c>
      <c r="BO67" s="57">
        <f t="shared" si="26"/>
        <v>60.9</v>
      </c>
      <c r="BP67" s="57">
        <f t="shared" si="27"/>
        <v>50.5</v>
      </c>
      <c r="BQ67" s="118">
        <f>[1]!dbsum(AS67:BP67)</f>
        <v>71.2</v>
      </c>
      <c r="BS67" s="88">
        <v>64</v>
      </c>
      <c r="BT67" s="57">
        <v>56</v>
      </c>
      <c r="BU67" s="57">
        <v>53</v>
      </c>
      <c r="BV67" s="57">
        <v>54</v>
      </c>
      <c r="BW67" s="57">
        <v>53</v>
      </c>
      <c r="BX67" s="57">
        <v>54</v>
      </c>
      <c r="BY67" s="57">
        <v>54</v>
      </c>
      <c r="BZ67" s="57">
        <v>50</v>
      </c>
      <c r="CA67" s="57">
        <v>51</v>
      </c>
      <c r="CB67" s="57">
        <v>55</v>
      </c>
      <c r="CC67" s="57">
        <v>54</v>
      </c>
      <c r="CD67" s="57">
        <v>50</v>
      </c>
      <c r="CE67" s="57">
        <v>54</v>
      </c>
      <c r="CF67" s="57">
        <v>50</v>
      </c>
      <c r="CG67" s="57">
        <v>52</v>
      </c>
      <c r="CH67" s="57">
        <v>53</v>
      </c>
      <c r="CI67" s="57">
        <v>48</v>
      </c>
      <c r="CJ67" s="57">
        <v>49</v>
      </c>
      <c r="CK67" s="57">
        <v>46</v>
      </c>
      <c r="CL67" s="57">
        <v>52</v>
      </c>
      <c r="CM67" s="57">
        <v>44</v>
      </c>
      <c r="CN67" s="57">
        <v>48</v>
      </c>
      <c r="CO67" s="57">
        <v>67</v>
      </c>
      <c r="CP67" s="112">
        <v>53</v>
      </c>
    </row>
    <row r="68" spans="2:94" x14ac:dyDescent="0.35">
      <c r="B68" s="41" t="s">
        <v>499</v>
      </c>
      <c r="D68" s="41">
        <v>35</v>
      </c>
      <c r="F68" s="50"/>
      <c r="G68" t="s">
        <v>500</v>
      </c>
      <c r="H68" s="88">
        <v>61</v>
      </c>
      <c r="I68" s="57">
        <v>53</v>
      </c>
      <c r="J68" s="57">
        <v>51</v>
      </c>
      <c r="K68" s="57">
        <v>51</v>
      </c>
      <c r="L68" s="57">
        <v>51</v>
      </c>
      <c r="M68" s="57">
        <v>52</v>
      </c>
      <c r="N68" s="57">
        <v>52</v>
      </c>
      <c r="O68" s="57">
        <v>49</v>
      </c>
      <c r="P68" s="57">
        <v>50</v>
      </c>
      <c r="Q68" s="57">
        <v>54</v>
      </c>
      <c r="R68" s="57">
        <v>53</v>
      </c>
      <c r="S68" s="57">
        <v>49</v>
      </c>
      <c r="T68" s="57">
        <v>53</v>
      </c>
      <c r="U68" s="57">
        <v>50</v>
      </c>
      <c r="V68" s="57">
        <v>51</v>
      </c>
      <c r="W68" s="57">
        <v>52</v>
      </c>
      <c r="X68" s="57">
        <v>48</v>
      </c>
      <c r="Y68" s="57">
        <v>48</v>
      </c>
      <c r="Z68" s="57">
        <v>46</v>
      </c>
      <c r="AA68" s="57">
        <v>48</v>
      </c>
      <c r="AB68" s="57">
        <v>42</v>
      </c>
      <c r="AC68" s="57">
        <v>46</v>
      </c>
      <c r="AD68" s="57">
        <v>64</v>
      </c>
      <c r="AE68" s="112">
        <v>51</v>
      </c>
      <c r="AF68" s="58" t="s">
        <v>89</v>
      </c>
      <c r="AH68" s="105" cm="1">
        <f t="array" ref="AH68">[1]!dbsum(H68:J68)</f>
        <v>62</v>
      </c>
      <c r="AI68" s="106" cm="1">
        <f t="array" ref="AI68">[1]!dbsum(K68:M68)</f>
        <v>56.1</v>
      </c>
      <c r="AJ68" s="106" cm="1">
        <f t="array" ref="AJ68">[1]!dbsum(N68:P68)</f>
        <v>55.3</v>
      </c>
      <c r="AK68" s="106" cm="1">
        <f t="array" ref="AK68">[1]!dbsum(Q68:S68)</f>
        <v>57.2</v>
      </c>
      <c r="AL68" s="106" cm="1">
        <f t="array" ref="AL68">[1]!dbsum(T68:V68)</f>
        <v>56.3</v>
      </c>
      <c r="AM68" s="106" cm="1">
        <f t="array" ref="AM68">[1]!dbsum(W68:Y68)</f>
        <v>54.5</v>
      </c>
      <c r="AN68" s="106" cm="1">
        <f t="array" ref="AN68">[1]!dbsum(Z68:AB68)</f>
        <v>50.7</v>
      </c>
      <c r="AO68" s="107" cm="1">
        <f t="array" ref="AO68">[1]!dbsum(AC68:AE68)</f>
        <v>64.3</v>
      </c>
      <c r="AQ68" s="15">
        <f t="shared" si="2"/>
        <v>35</v>
      </c>
      <c r="AR68" s="50" t="str">
        <f t="shared" si="3"/>
        <v>1m from ARP</v>
      </c>
      <c r="AS68" s="88">
        <f t="shared" si="4"/>
        <v>30.8</v>
      </c>
      <c r="AT68" s="57">
        <f t="shared" si="5"/>
        <v>26.8</v>
      </c>
      <c r="AU68" s="57">
        <f t="shared" si="6"/>
        <v>28.5</v>
      </c>
      <c r="AV68" s="57">
        <f t="shared" si="7"/>
        <v>31.9</v>
      </c>
      <c r="AW68" s="57">
        <f t="shared" si="8"/>
        <v>34.9</v>
      </c>
      <c r="AX68" s="57">
        <f t="shared" si="9"/>
        <v>38.6</v>
      </c>
      <c r="AY68" s="57">
        <f t="shared" si="10"/>
        <v>41.1</v>
      </c>
      <c r="AZ68" s="57">
        <f t="shared" si="11"/>
        <v>40.4</v>
      </c>
      <c r="BA68" s="57">
        <f t="shared" si="12"/>
        <v>43.4</v>
      </c>
      <c r="BB68" s="57">
        <f t="shared" si="13"/>
        <v>49.8</v>
      </c>
      <c r="BC68" s="57">
        <f t="shared" si="14"/>
        <v>49.8</v>
      </c>
      <c r="BD68" s="57">
        <f t="shared" si="15"/>
        <v>47.1</v>
      </c>
      <c r="BE68" s="57">
        <f t="shared" si="16"/>
        <v>52.2</v>
      </c>
      <c r="BF68" s="117">
        <f t="shared" si="17"/>
        <v>50</v>
      </c>
      <c r="BG68" s="57">
        <f t="shared" si="18"/>
        <v>51.6</v>
      </c>
      <c r="BH68" s="57">
        <f t="shared" si="19"/>
        <v>53</v>
      </c>
      <c r="BI68" s="57">
        <f t="shared" si="20"/>
        <v>49.2</v>
      </c>
      <c r="BJ68" s="57">
        <f t="shared" si="21"/>
        <v>49.3</v>
      </c>
      <c r="BK68" s="57">
        <f t="shared" si="22"/>
        <v>47.2</v>
      </c>
      <c r="BL68" s="57">
        <f t="shared" si="23"/>
        <v>49</v>
      </c>
      <c r="BM68" s="57">
        <f t="shared" si="24"/>
        <v>42.5</v>
      </c>
      <c r="BN68" s="57">
        <f t="shared" si="25"/>
        <v>45.9</v>
      </c>
      <c r="BO68" s="57">
        <f t="shared" si="26"/>
        <v>62.9</v>
      </c>
      <c r="BP68" s="57">
        <f t="shared" si="27"/>
        <v>48.5</v>
      </c>
      <c r="BQ68" s="118">
        <f>[1]!dbsum(AS68:BP68)</f>
        <v>65.2</v>
      </c>
      <c r="BS68" s="88">
        <v>71</v>
      </c>
      <c r="BT68" s="57">
        <v>59</v>
      </c>
      <c r="BU68" s="57">
        <v>59</v>
      </c>
      <c r="BV68" s="57">
        <v>58</v>
      </c>
      <c r="BW68" s="57">
        <v>56</v>
      </c>
      <c r="BX68" s="57">
        <v>58</v>
      </c>
      <c r="BY68" s="57">
        <v>57</v>
      </c>
      <c r="BZ68" s="57">
        <v>59</v>
      </c>
      <c r="CA68" s="57">
        <v>54</v>
      </c>
      <c r="CB68" s="57">
        <v>54</v>
      </c>
      <c r="CC68" s="57">
        <v>62</v>
      </c>
      <c r="CD68" s="57">
        <v>54</v>
      </c>
      <c r="CE68" s="57">
        <v>52</v>
      </c>
      <c r="CF68" s="57">
        <v>50</v>
      </c>
      <c r="CG68" s="57">
        <v>50</v>
      </c>
      <c r="CH68" s="57">
        <v>48</v>
      </c>
      <c r="CI68" s="57">
        <v>49</v>
      </c>
      <c r="CJ68" s="57">
        <v>45</v>
      </c>
      <c r="CK68" s="57">
        <v>42</v>
      </c>
      <c r="CL68" s="57">
        <v>43</v>
      </c>
      <c r="CM68" s="57">
        <v>38</v>
      </c>
      <c r="CN68" s="57">
        <v>37</v>
      </c>
      <c r="CO68" s="57">
        <v>53</v>
      </c>
      <c r="CP68" s="112">
        <v>39</v>
      </c>
    </row>
    <row r="69" spans="2:94" x14ac:dyDescent="0.35">
      <c r="B69" s="41" t="s">
        <v>501</v>
      </c>
      <c r="D69" s="41">
        <v>36</v>
      </c>
      <c r="F69" s="50"/>
      <c r="G69" t="s">
        <v>502</v>
      </c>
      <c r="H69" s="88">
        <v>65</v>
      </c>
      <c r="I69" s="57">
        <v>56</v>
      </c>
      <c r="J69" s="57">
        <v>56</v>
      </c>
      <c r="K69" s="57">
        <v>54</v>
      </c>
      <c r="L69" s="57">
        <v>52</v>
      </c>
      <c r="M69" s="57">
        <v>54</v>
      </c>
      <c r="N69" s="57">
        <v>55</v>
      </c>
      <c r="O69" s="57">
        <v>57</v>
      </c>
      <c r="P69" s="57">
        <v>53</v>
      </c>
      <c r="Q69" s="57">
        <v>53</v>
      </c>
      <c r="R69" s="57">
        <v>58</v>
      </c>
      <c r="S69" s="57">
        <v>52</v>
      </c>
      <c r="T69" s="57">
        <v>50</v>
      </c>
      <c r="U69" s="57">
        <v>49</v>
      </c>
      <c r="V69" s="57">
        <v>48</v>
      </c>
      <c r="W69" s="57">
        <v>48</v>
      </c>
      <c r="X69" s="57">
        <v>47</v>
      </c>
      <c r="Y69" s="57">
        <v>44</v>
      </c>
      <c r="Z69" s="57">
        <v>41</v>
      </c>
      <c r="AA69" s="57">
        <v>42</v>
      </c>
      <c r="AB69" s="57">
        <v>38</v>
      </c>
      <c r="AC69" s="57">
        <v>37</v>
      </c>
      <c r="AD69" s="57">
        <v>51</v>
      </c>
      <c r="AE69" s="112">
        <v>38</v>
      </c>
      <c r="AF69" s="58" t="s">
        <v>89</v>
      </c>
      <c r="AH69" s="105" cm="1">
        <f t="array" ref="AH69">[1]!dbsum(H69:J69)</f>
        <v>66</v>
      </c>
      <c r="AI69" s="106" cm="1">
        <f t="array" ref="AI69">[1]!dbsum(K69:M69)</f>
        <v>58.2</v>
      </c>
      <c r="AJ69" s="106" cm="1">
        <f t="array" ref="AJ69">[1]!dbsum(N69:P69)</f>
        <v>60.1</v>
      </c>
      <c r="AK69" s="106" cm="1">
        <f t="array" ref="AK69">[1]!dbsum(Q69:S69)</f>
        <v>60</v>
      </c>
      <c r="AL69" s="106" cm="1">
        <f t="array" ref="AL69">[1]!dbsum(T69:V69)</f>
        <v>53.8</v>
      </c>
      <c r="AM69" s="106" cm="1">
        <f t="array" ref="AM69">[1]!dbsum(W69:Y69)</f>
        <v>51.4</v>
      </c>
      <c r="AN69" s="106" cm="1">
        <f t="array" ref="AN69">[1]!dbsum(Z69:AB69)</f>
        <v>45.4</v>
      </c>
      <c r="AO69" s="107" cm="1">
        <f t="array" ref="AO69">[1]!dbsum(AC69:AE69)</f>
        <v>51.4</v>
      </c>
      <c r="AQ69" s="15">
        <f t="shared" si="2"/>
        <v>36</v>
      </c>
      <c r="AR69" s="50" t="str">
        <f t="shared" si="3"/>
        <v>1m to rear of Reverse Osmosis (RO) containers</v>
      </c>
      <c r="AS69" s="88">
        <f t="shared" si="4"/>
        <v>34.799999999999997</v>
      </c>
      <c r="AT69" s="57">
        <f t="shared" si="5"/>
        <v>29.8</v>
      </c>
      <c r="AU69" s="57">
        <f t="shared" si="6"/>
        <v>33.5</v>
      </c>
      <c r="AV69" s="57">
        <f t="shared" si="7"/>
        <v>34.9</v>
      </c>
      <c r="AW69" s="57">
        <f t="shared" si="8"/>
        <v>35.9</v>
      </c>
      <c r="AX69" s="57">
        <f t="shared" si="9"/>
        <v>40.6</v>
      </c>
      <c r="AY69" s="57">
        <f t="shared" si="10"/>
        <v>44.1</v>
      </c>
      <c r="AZ69" s="57">
        <f t="shared" si="11"/>
        <v>48.4</v>
      </c>
      <c r="BA69" s="57">
        <f t="shared" si="12"/>
        <v>46.4</v>
      </c>
      <c r="BB69" s="57">
        <f t="shared" si="13"/>
        <v>48.8</v>
      </c>
      <c r="BC69" s="57">
        <f t="shared" si="14"/>
        <v>54.8</v>
      </c>
      <c r="BD69" s="57">
        <f t="shared" si="15"/>
        <v>50.1</v>
      </c>
      <c r="BE69" s="57">
        <f t="shared" si="16"/>
        <v>49.2</v>
      </c>
      <c r="BF69" s="117">
        <f t="shared" si="17"/>
        <v>49</v>
      </c>
      <c r="BG69" s="57">
        <f t="shared" si="18"/>
        <v>48.6</v>
      </c>
      <c r="BH69" s="57">
        <f t="shared" si="19"/>
        <v>49</v>
      </c>
      <c r="BI69" s="57">
        <f t="shared" si="20"/>
        <v>48.2</v>
      </c>
      <c r="BJ69" s="57">
        <f t="shared" si="21"/>
        <v>45.3</v>
      </c>
      <c r="BK69" s="57">
        <f t="shared" si="22"/>
        <v>42.2</v>
      </c>
      <c r="BL69" s="57">
        <f t="shared" si="23"/>
        <v>43</v>
      </c>
      <c r="BM69" s="57">
        <f t="shared" si="24"/>
        <v>38.5</v>
      </c>
      <c r="BN69" s="57">
        <f t="shared" si="25"/>
        <v>36.9</v>
      </c>
      <c r="BO69" s="57">
        <f t="shared" si="26"/>
        <v>49.9</v>
      </c>
      <c r="BP69" s="57">
        <f t="shared" si="27"/>
        <v>35.5</v>
      </c>
      <c r="BQ69" s="118">
        <f>[1]!dbsum(AS69:BP69)</f>
        <v>60.8</v>
      </c>
      <c r="BS69" s="88">
        <v>63</v>
      </c>
      <c r="BT69" s="57">
        <v>58</v>
      </c>
      <c r="BU69" s="57">
        <v>66</v>
      </c>
      <c r="BV69" s="57">
        <v>56</v>
      </c>
      <c r="BW69" s="57">
        <v>55</v>
      </c>
      <c r="BX69" s="57">
        <v>55</v>
      </c>
      <c r="BY69" s="57">
        <v>56</v>
      </c>
      <c r="BZ69" s="57">
        <v>52</v>
      </c>
      <c r="CA69" s="57">
        <v>52</v>
      </c>
      <c r="CB69" s="57">
        <v>54</v>
      </c>
      <c r="CC69" s="57">
        <v>53</v>
      </c>
      <c r="CD69" s="57">
        <v>52</v>
      </c>
      <c r="CE69" s="57">
        <v>54</v>
      </c>
      <c r="CF69" s="57">
        <v>52</v>
      </c>
      <c r="CG69" s="57">
        <v>54</v>
      </c>
      <c r="CH69" s="57">
        <v>52</v>
      </c>
      <c r="CI69" s="57">
        <v>49</v>
      </c>
      <c r="CJ69" s="57">
        <v>46</v>
      </c>
      <c r="CK69" s="57">
        <v>45</v>
      </c>
      <c r="CL69" s="57">
        <v>42</v>
      </c>
      <c r="CM69" s="57">
        <v>38</v>
      </c>
      <c r="CN69" s="57">
        <v>34</v>
      </c>
      <c r="CO69" s="57">
        <v>32</v>
      </c>
      <c r="CP69" s="112">
        <v>27</v>
      </c>
    </row>
    <row r="70" spans="2:94" x14ac:dyDescent="0.35">
      <c r="B70" s="41" t="s">
        <v>503</v>
      </c>
      <c r="D70" s="41">
        <v>37</v>
      </c>
      <c r="F70" s="50"/>
      <c r="G70" t="s">
        <v>504</v>
      </c>
      <c r="H70" s="88">
        <v>60</v>
      </c>
      <c r="I70" s="57">
        <v>56</v>
      </c>
      <c r="J70" s="57">
        <v>65</v>
      </c>
      <c r="K70" s="57">
        <v>54</v>
      </c>
      <c r="L70" s="57">
        <v>54</v>
      </c>
      <c r="M70" s="57">
        <v>53</v>
      </c>
      <c r="N70" s="57">
        <v>54</v>
      </c>
      <c r="O70" s="57">
        <v>51</v>
      </c>
      <c r="P70" s="57">
        <v>50</v>
      </c>
      <c r="Q70" s="57">
        <v>53</v>
      </c>
      <c r="R70" s="57">
        <v>52</v>
      </c>
      <c r="S70" s="57">
        <v>51</v>
      </c>
      <c r="T70" s="57">
        <v>53</v>
      </c>
      <c r="U70" s="57">
        <v>51</v>
      </c>
      <c r="V70" s="57">
        <v>53</v>
      </c>
      <c r="W70" s="57">
        <v>52</v>
      </c>
      <c r="X70" s="57">
        <v>48</v>
      </c>
      <c r="Y70" s="57">
        <v>46</v>
      </c>
      <c r="Z70" s="57">
        <v>44</v>
      </c>
      <c r="AA70" s="57">
        <v>42</v>
      </c>
      <c r="AB70" s="57">
        <v>38</v>
      </c>
      <c r="AC70" s="57">
        <v>33</v>
      </c>
      <c r="AD70" s="57">
        <v>31</v>
      </c>
      <c r="AE70" s="112">
        <v>26</v>
      </c>
      <c r="AF70" s="58" t="s">
        <v>89</v>
      </c>
      <c r="AH70" s="105" cm="1">
        <f t="array" ref="AH70">[1]!dbsum(H70:J70)</f>
        <v>66.599999999999994</v>
      </c>
      <c r="AI70" s="106" cm="1">
        <f t="array" ref="AI70">[1]!dbsum(K70:M70)</f>
        <v>58.5</v>
      </c>
      <c r="AJ70" s="106" cm="1">
        <f t="array" ref="AJ70">[1]!dbsum(N70:P70)</f>
        <v>56.8</v>
      </c>
      <c r="AK70" s="106" cm="1">
        <f t="array" ref="AK70">[1]!dbsum(Q70:S70)</f>
        <v>56.8</v>
      </c>
      <c r="AL70" s="106" cm="1">
        <f t="array" ref="AL70">[1]!dbsum(T70:V70)</f>
        <v>57.2</v>
      </c>
      <c r="AM70" s="106" cm="1">
        <f t="array" ref="AM70">[1]!dbsum(W70:Y70)</f>
        <v>54.2</v>
      </c>
      <c r="AN70" s="106" cm="1">
        <f t="array" ref="AN70">[1]!dbsum(Z70:AB70)</f>
        <v>46.7</v>
      </c>
      <c r="AO70" s="107" cm="1">
        <f t="array" ref="AO70">[1]!dbsum(AC70:AE70)</f>
        <v>35.6</v>
      </c>
      <c r="AQ70" s="15">
        <f t="shared" si="2"/>
        <v>37</v>
      </c>
      <c r="AR70" s="50" t="str">
        <f t="shared" si="3"/>
        <v>1m to front at side of Reverse Osmosis (RO) containers</v>
      </c>
      <c r="AS70" s="88">
        <f t="shared" si="4"/>
        <v>29.8</v>
      </c>
      <c r="AT70" s="57">
        <f t="shared" si="5"/>
        <v>29.8</v>
      </c>
      <c r="AU70" s="57">
        <f t="shared" si="6"/>
        <v>42.5</v>
      </c>
      <c r="AV70" s="57">
        <f t="shared" si="7"/>
        <v>34.9</v>
      </c>
      <c r="AW70" s="57">
        <f t="shared" si="8"/>
        <v>37.9</v>
      </c>
      <c r="AX70" s="57">
        <f t="shared" si="9"/>
        <v>39.6</v>
      </c>
      <c r="AY70" s="57">
        <f t="shared" si="10"/>
        <v>43.1</v>
      </c>
      <c r="AZ70" s="57">
        <f t="shared" si="11"/>
        <v>42.4</v>
      </c>
      <c r="BA70" s="57">
        <f t="shared" si="12"/>
        <v>43.4</v>
      </c>
      <c r="BB70" s="57">
        <f t="shared" si="13"/>
        <v>48.8</v>
      </c>
      <c r="BC70" s="57">
        <f t="shared" si="14"/>
        <v>48.8</v>
      </c>
      <c r="BD70" s="57">
        <f t="shared" si="15"/>
        <v>49.1</v>
      </c>
      <c r="BE70" s="57">
        <f t="shared" si="16"/>
        <v>52.2</v>
      </c>
      <c r="BF70" s="117">
        <f t="shared" si="17"/>
        <v>51</v>
      </c>
      <c r="BG70" s="57">
        <f t="shared" si="18"/>
        <v>53.6</v>
      </c>
      <c r="BH70" s="57">
        <f t="shared" si="19"/>
        <v>53</v>
      </c>
      <c r="BI70" s="57">
        <f t="shared" si="20"/>
        <v>49.2</v>
      </c>
      <c r="BJ70" s="57">
        <f t="shared" si="21"/>
        <v>47.3</v>
      </c>
      <c r="BK70" s="57">
        <f t="shared" si="22"/>
        <v>45.2</v>
      </c>
      <c r="BL70" s="57">
        <f t="shared" si="23"/>
        <v>43</v>
      </c>
      <c r="BM70" s="57">
        <f t="shared" si="24"/>
        <v>38.5</v>
      </c>
      <c r="BN70" s="57">
        <f t="shared" si="25"/>
        <v>32.9</v>
      </c>
      <c r="BO70" s="57">
        <f t="shared" si="26"/>
        <v>29.9</v>
      </c>
      <c r="BP70" s="57">
        <f t="shared" si="27"/>
        <v>23.5</v>
      </c>
      <c r="BQ70" s="118">
        <f>[1]!dbsum(AS70:BP70)</f>
        <v>61</v>
      </c>
      <c r="BS70" s="88">
        <v>62</v>
      </c>
      <c r="BT70" s="57">
        <v>53</v>
      </c>
      <c r="BU70" s="57">
        <v>56</v>
      </c>
      <c r="BV70" s="57">
        <v>58</v>
      </c>
      <c r="BW70" s="57">
        <v>58</v>
      </c>
      <c r="BX70" s="57">
        <v>57</v>
      </c>
      <c r="BY70" s="57">
        <v>56</v>
      </c>
      <c r="BZ70" s="57">
        <v>55</v>
      </c>
      <c r="CA70" s="57">
        <v>59</v>
      </c>
      <c r="CB70" s="57">
        <v>50</v>
      </c>
      <c r="CC70" s="57">
        <v>48</v>
      </c>
      <c r="CD70" s="57">
        <v>46</v>
      </c>
      <c r="CE70" s="57">
        <v>44</v>
      </c>
      <c r="CF70" s="57">
        <v>44</v>
      </c>
      <c r="CG70" s="57">
        <v>46</v>
      </c>
      <c r="CH70" s="57">
        <v>42</v>
      </c>
      <c r="CI70" s="57">
        <v>41</v>
      </c>
      <c r="CJ70" s="57">
        <v>42</v>
      </c>
      <c r="CK70" s="57">
        <v>42</v>
      </c>
      <c r="CL70" s="57">
        <v>42</v>
      </c>
      <c r="CM70" s="57">
        <v>40</v>
      </c>
      <c r="CN70" s="57">
        <v>37</v>
      </c>
      <c r="CO70" s="57">
        <v>40</v>
      </c>
      <c r="CP70" s="112">
        <v>34</v>
      </c>
    </row>
    <row r="71" spans="2:94" ht="15" thickBot="1" x14ac:dyDescent="0.4">
      <c r="B71" s="42" t="s">
        <v>505</v>
      </c>
      <c r="D71" s="42">
        <v>38</v>
      </c>
      <c r="E71" s="22"/>
      <c r="F71" s="51"/>
      <c r="G71" s="22" t="s">
        <v>506</v>
      </c>
      <c r="H71" s="99">
        <v>60</v>
      </c>
      <c r="I71" s="101">
        <v>50</v>
      </c>
      <c r="J71" s="101">
        <v>55</v>
      </c>
      <c r="K71" s="101">
        <v>56</v>
      </c>
      <c r="L71" s="101">
        <v>55</v>
      </c>
      <c r="M71" s="101">
        <v>56</v>
      </c>
      <c r="N71" s="101">
        <v>54</v>
      </c>
      <c r="O71" s="101">
        <v>53</v>
      </c>
      <c r="P71" s="101">
        <v>57</v>
      </c>
      <c r="Q71" s="101">
        <v>49</v>
      </c>
      <c r="R71" s="101">
        <v>47</v>
      </c>
      <c r="S71" s="101">
        <v>45</v>
      </c>
      <c r="T71" s="101">
        <v>43</v>
      </c>
      <c r="U71" s="101">
        <v>43</v>
      </c>
      <c r="V71" s="101">
        <v>45</v>
      </c>
      <c r="W71" s="101">
        <v>41</v>
      </c>
      <c r="X71" s="101">
        <v>40</v>
      </c>
      <c r="Y71" s="101">
        <v>41</v>
      </c>
      <c r="Z71" s="101">
        <v>40</v>
      </c>
      <c r="AA71" s="101">
        <v>41</v>
      </c>
      <c r="AB71" s="101">
        <v>38</v>
      </c>
      <c r="AC71" s="101">
        <v>35</v>
      </c>
      <c r="AD71" s="101">
        <v>37</v>
      </c>
      <c r="AE71" s="113">
        <v>32</v>
      </c>
      <c r="AF71" s="59" t="s">
        <v>89</v>
      </c>
      <c r="AH71" s="108" cm="1">
        <f t="array" ref="AH71">[1]!dbsum(H71:J71)</f>
        <v>61.5</v>
      </c>
      <c r="AI71" s="109" cm="1">
        <f t="array" ref="AI71">[1]!dbsum(K71:M71)</f>
        <v>60.5</v>
      </c>
      <c r="AJ71" s="109" cm="1">
        <f t="array" ref="AJ71">[1]!dbsum(N71:P71)</f>
        <v>59.8</v>
      </c>
      <c r="AK71" s="109" cm="1">
        <f t="array" ref="AK71">[1]!dbsum(Q71:S71)</f>
        <v>52.1</v>
      </c>
      <c r="AL71" s="109" cm="1">
        <f t="array" ref="AL71">[1]!dbsum(T71:V71)</f>
        <v>48.5</v>
      </c>
      <c r="AM71" s="109" cm="1">
        <f t="array" ref="AM71">[1]!dbsum(W71:Y71)</f>
        <v>45.5</v>
      </c>
      <c r="AN71" s="109" cm="1">
        <f t="array" ref="AN71">[1]!dbsum(Z71:AB71)</f>
        <v>44.6</v>
      </c>
      <c r="AO71" s="110" cm="1">
        <f t="array" ref="AO71">[1]!dbsum(AC71:AE71)</f>
        <v>39.9</v>
      </c>
      <c r="AQ71" s="20">
        <f t="shared" si="2"/>
        <v>38</v>
      </c>
      <c r="AR71" s="51" t="str">
        <f t="shared" si="3"/>
        <v>1m to front at centre of Reverse Osmosis (RO)containers</v>
      </c>
      <c r="AS71" s="99">
        <f>H71+AS$11</f>
        <v>29.8</v>
      </c>
      <c r="AT71" s="101">
        <f t="shared" si="5"/>
        <v>23.8</v>
      </c>
      <c r="AU71" s="101">
        <f t="shared" si="6"/>
        <v>32.5</v>
      </c>
      <c r="AV71" s="101">
        <f t="shared" si="7"/>
        <v>36.9</v>
      </c>
      <c r="AW71" s="101">
        <f t="shared" si="8"/>
        <v>38.9</v>
      </c>
      <c r="AX71" s="101">
        <f t="shared" si="9"/>
        <v>42.6</v>
      </c>
      <c r="AY71" s="101">
        <f t="shared" si="10"/>
        <v>43.1</v>
      </c>
      <c r="AZ71" s="101">
        <f t="shared" si="11"/>
        <v>44.4</v>
      </c>
      <c r="BA71" s="101">
        <f t="shared" si="12"/>
        <v>50.4</v>
      </c>
      <c r="BB71" s="101">
        <f t="shared" si="13"/>
        <v>44.8</v>
      </c>
      <c r="BC71" s="101">
        <f t="shared" si="14"/>
        <v>43.8</v>
      </c>
      <c r="BD71" s="101">
        <f t="shared" si="15"/>
        <v>43.1</v>
      </c>
      <c r="BE71" s="101">
        <f t="shared" si="16"/>
        <v>42.2</v>
      </c>
      <c r="BF71" s="119">
        <f t="shared" si="17"/>
        <v>43</v>
      </c>
      <c r="BG71" s="101">
        <f t="shared" si="18"/>
        <v>45.6</v>
      </c>
      <c r="BH71" s="101">
        <f t="shared" si="19"/>
        <v>42</v>
      </c>
      <c r="BI71" s="101">
        <f t="shared" si="20"/>
        <v>41.2</v>
      </c>
      <c r="BJ71" s="101">
        <f t="shared" si="21"/>
        <v>42.3</v>
      </c>
      <c r="BK71" s="101">
        <f t="shared" si="22"/>
        <v>41.2</v>
      </c>
      <c r="BL71" s="101">
        <f t="shared" si="23"/>
        <v>42</v>
      </c>
      <c r="BM71" s="101">
        <f t="shared" si="24"/>
        <v>38.5</v>
      </c>
      <c r="BN71" s="101">
        <f t="shared" si="25"/>
        <v>34.9</v>
      </c>
      <c r="BO71" s="101">
        <f t="shared" si="26"/>
        <v>35.9</v>
      </c>
      <c r="BP71" s="101">
        <f t="shared" si="27"/>
        <v>29.5</v>
      </c>
      <c r="BQ71" s="120">
        <f>[1]!dbsum(AS71:BP71)</f>
        <v>56.3</v>
      </c>
      <c r="BS71" s="99">
        <v>60</v>
      </c>
      <c r="BT71" s="101">
        <v>54</v>
      </c>
      <c r="BU71" s="101">
        <v>57</v>
      </c>
      <c r="BV71" s="101">
        <v>52</v>
      </c>
      <c r="BW71" s="101">
        <v>52</v>
      </c>
      <c r="BX71" s="101">
        <v>57</v>
      </c>
      <c r="BY71" s="101">
        <v>55</v>
      </c>
      <c r="BZ71" s="101">
        <v>55</v>
      </c>
      <c r="CA71" s="101">
        <v>67</v>
      </c>
      <c r="CB71" s="101">
        <v>54</v>
      </c>
      <c r="CC71" s="101">
        <v>48</v>
      </c>
      <c r="CD71" s="101">
        <v>46</v>
      </c>
      <c r="CE71" s="101">
        <v>46</v>
      </c>
      <c r="CF71" s="101">
        <v>45</v>
      </c>
      <c r="CG71" s="101">
        <v>48</v>
      </c>
      <c r="CH71" s="101">
        <v>46</v>
      </c>
      <c r="CI71" s="101">
        <v>45</v>
      </c>
      <c r="CJ71" s="101">
        <v>45</v>
      </c>
      <c r="CK71" s="101">
        <v>45</v>
      </c>
      <c r="CL71" s="101">
        <v>57</v>
      </c>
      <c r="CM71" s="101">
        <v>45</v>
      </c>
      <c r="CN71" s="101">
        <v>36</v>
      </c>
      <c r="CO71" s="101">
        <v>37</v>
      </c>
      <c r="CP71" s="113">
        <v>30</v>
      </c>
    </row>
  </sheetData>
  <mergeCells count="18">
    <mergeCell ref="B13:B15"/>
    <mergeCell ref="D13:D15"/>
    <mergeCell ref="E13:E15"/>
    <mergeCell ref="G13:G15"/>
    <mergeCell ref="H13:AE13"/>
    <mergeCell ref="F13:F15"/>
    <mergeCell ref="AS9:BP9"/>
    <mergeCell ref="AF13:AF15"/>
    <mergeCell ref="AH13:AO13"/>
    <mergeCell ref="AQ13:AQ15"/>
    <mergeCell ref="AR13:AR15"/>
    <mergeCell ref="AS13:BP13"/>
    <mergeCell ref="BS13:CP13"/>
    <mergeCell ref="BS14:CP14"/>
    <mergeCell ref="BQ13:BQ15"/>
    <mergeCell ref="H14:AE14"/>
    <mergeCell ref="AH14:AO14"/>
    <mergeCell ref="AS14:BP14"/>
  </mergeCells>
  <phoneticPr fontId="1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95AE-7728-4D9E-97F3-5EA3A974F96F}">
  <sheetPr>
    <tabColor theme="4" tint="0.79998168889431442"/>
  </sheetPr>
  <dimension ref="B2:CJ26"/>
  <sheetViews>
    <sheetView zoomScale="70" zoomScaleNormal="70" workbookViewId="0">
      <selection activeCell="AT23" sqref="AT23"/>
    </sheetView>
  </sheetViews>
  <sheetFormatPr defaultRowHeight="14.5" x14ac:dyDescent="0.35"/>
  <cols>
    <col min="2" max="2" width="25.81640625" bestFit="1" customWidth="1"/>
    <col min="4" max="4" width="16.54296875" customWidth="1"/>
    <col min="5" max="5" width="43.81640625" bestFit="1" customWidth="1"/>
    <col min="6" max="6" width="42.81640625" customWidth="1"/>
    <col min="7" max="7" width="7.453125" bestFit="1" customWidth="1"/>
    <col min="8" max="8" width="10.1796875" bestFit="1" customWidth="1"/>
    <col min="9" max="9" width="6.81640625" bestFit="1" customWidth="1"/>
    <col min="10" max="10" width="7.453125" bestFit="1" customWidth="1"/>
    <col min="11" max="11" width="5.453125" bestFit="1" customWidth="1"/>
    <col min="12" max="12" width="7.1796875" bestFit="1" customWidth="1"/>
    <col min="13" max="16" width="5.453125" bestFit="1" customWidth="1"/>
    <col min="17" max="26" width="5.81640625" bestFit="1" customWidth="1"/>
    <col min="27" max="36" width="7.1796875" bestFit="1" customWidth="1"/>
    <col min="37" max="40" width="8.453125" bestFit="1" customWidth="1"/>
  </cols>
  <sheetData>
    <row r="2" spans="2:88" ht="21" x14ac:dyDescent="0.5">
      <c r="B2" s="7"/>
      <c r="C2" s="7"/>
      <c r="D2" s="7" t="s">
        <v>88</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4" spans="2:88" ht="21" x14ac:dyDescent="0.5">
      <c r="D4" s="47" t="s">
        <v>125</v>
      </c>
      <c r="I4" s="1"/>
      <c r="J4" s="1"/>
    </row>
    <row r="5" spans="2:88" ht="15" thickBot="1" x14ac:dyDescent="0.4"/>
    <row r="6" spans="2:88" ht="15" thickBot="1" x14ac:dyDescent="0.4">
      <c r="B6" s="440" t="s">
        <v>126</v>
      </c>
      <c r="D6" s="1"/>
      <c r="E6" s="1"/>
      <c r="F6" s="1"/>
      <c r="K6" s="433" t="s">
        <v>127</v>
      </c>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5"/>
      <c r="AP6" s="515" t="s">
        <v>921</v>
      </c>
      <c r="AQ6" s="516"/>
      <c r="AR6" s="516"/>
      <c r="AS6" s="516"/>
      <c r="AT6" s="516"/>
      <c r="AU6" s="516"/>
      <c r="AV6" s="516"/>
      <c r="AW6" s="516"/>
      <c r="AX6" s="516"/>
      <c r="AY6" s="516"/>
      <c r="AZ6" s="516"/>
      <c r="BA6" s="516"/>
      <c r="BB6" s="516"/>
      <c r="BC6" s="516"/>
      <c r="BD6" s="516"/>
      <c r="BE6" s="516"/>
      <c r="BF6" s="516"/>
      <c r="BG6" s="516"/>
      <c r="BH6" s="516"/>
      <c r="BI6" s="516"/>
      <c r="BJ6" s="516"/>
      <c r="BK6" s="516"/>
      <c r="BL6" s="516"/>
      <c r="BM6" s="516"/>
      <c r="BN6" s="516"/>
      <c r="BO6" s="516"/>
      <c r="BP6" s="516"/>
      <c r="BQ6" s="516"/>
      <c r="BR6" s="516"/>
      <c r="BS6" s="517"/>
      <c r="BT6" s="1"/>
      <c r="BU6" s="1"/>
      <c r="BV6" s="1"/>
      <c r="BW6" s="1"/>
      <c r="BX6" s="1"/>
      <c r="BY6" s="1"/>
      <c r="BZ6" s="1"/>
      <c r="CA6" s="1"/>
      <c r="CB6" s="1"/>
      <c r="CC6" s="1"/>
      <c r="CD6" s="1"/>
      <c r="CE6" s="1"/>
      <c r="CF6" s="1"/>
      <c r="CG6" s="1"/>
      <c r="CH6" s="1"/>
      <c r="CI6" s="1"/>
      <c r="CJ6" s="1"/>
    </row>
    <row r="7" spans="2:88" ht="15" thickBot="1" x14ac:dyDescent="0.4">
      <c r="B7" s="441" t="s">
        <v>265</v>
      </c>
      <c r="F7" s="1"/>
      <c r="K7" s="433" t="s">
        <v>128</v>
      </c>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5"/>
      <c r="AP7" s="515" t="s">
        <v>128</v>
      </c>
      <c r="AQ7" s="516"/>
      <c r="AR7" s="516"/>
      <c r="AS7" s="516"/>
      <c r="AT7" s="516"/>
      <c r="AU7" s="516"/>
      <c r="AV7" s="516"/>
      <c r="AW7" s="516"/>
      <c r="AX7" s="516"/>
      <c r="AY7" s="516"/>
      <c r="AZ7" s="516"/>
      <c r="BA7" s="516"/>
      <c r="BB7" s="516"/>
      <c r="BC7" s="516"/>
      <c r="BD7" s="516"/>
      <c r="BE7" s="516"/>
      <c r="BF7" s="516"/>
      <c r="BG7" s="516"/>
      <c r="BH7" s="516"/>
      <c r="BI7" s="516"/>
      <c r="BJ7" s="516"/>
      <c r="BK7" s="516"/>
      <c r="BL7" s="516"/>
      <c r="BM7" s="516"/>
      <c r="BN7" s="516"/>
      <c r="BO7" s="516"/>
      <c r="BP7" s="516"/>
      <c r="BQ7" s="516"/>
      <c r="BR7" s="516"/>
      <c r="BS7" s="517"/>
      <c r="BT7" s="1"/>
      <c r="BU7" s="1"/>
      <c r="BV7" s="1"/>
      <c r="BW7" s="1"/>
      <c r="BX7" s="1"/>
      <c r="BY7" s="1"/>
      <c r="BZ7" s="1"/>
      <c r="CA7" s="1"/>
      <c r="CB7" s="1"/>
      <c r="CC7" s="1"/>
      <c r="CD7" s="1"/>
      <c r="CE7" s="1"/>
      <c r="CF7" s="1"/>
      <c r="CG7" s="1"/>
      <c r="CH7" s="1"/>
      <c r="CI7" s="1"/>
      <c r="CJ7" s="1"/>
    </row>
    <row r="8" spans="2:88" ht="15" thickBot="1" x14ac:dyDescent="0.4">
      <c r="B8" s="441"/>
      <c r="D8" s="12" t="s">
        <v>129</v>
      </c>
      <c r="E8" s="14" t="s">
        <v>130</v>
      </c>
      <c r="F8" s="13" t="s">
        <v>131</v>
      </c>
      <c r="G8" s="64" t="s">
        <v>132</v>
      </c>
      <c r="H8" s="135" t="s">
        <v>133</v>
      </c>
      <c r="I8" s="135" t="s">
        <v>134</v>
      </c>
      <c r="J8" s="66" t="s">
        <v>135</v>
      </c>
      <c r="K8" s="65">
        <v>25</v>
      </c>
      <c r="L8" s="65">
        <v>31.5</v>
      </c>
      <c r="M8" s="65">
        <v>40</v>
      </c>
      <c r="N8" s="114">
        <v>50</v>
      </c>
      <c r="O8" s="114">
        <v>63</v>
      </c>
      <c r="P8" s="114">
        <v>80</v>
      </c>
      <c r="Q8" s="114">
        <v>100</v>
      </c>
      <c r="R8" s="114">
        <v>125</v>
      </c>
      <c r="S8" s="114">
        <v>160</v>
      </c>
      <c r="T8" s="114">
        <v>200</v>
      </c>
      <c r="U8" s="114">
        <v>250</v>
      </c>
      <c r="V8" s="114">
        <v>315</v>
      </c>
      <c r="W8" s="114">
        <v>400</v>
      </c>
      <c r="X8" s="114">
        <v>500</v>
      </c>
      <c r="Y8" s="114">
        <v>630</v>
      </c>
      <c r="Z8" s="114">
        <v>800</v>
      </c>
      <c r="AA8" s="114">
        <v>1000</v>
      </c>
      <c r="AB8" s="114">
        <v>1250</v>
      </c>
      <c r="AC8" s="114">
        <v>1600</v>
      </c>
      <c r="AD8" s="114">
        <v>2000</v>
      </c>
      <c r="AE8" s="114">
        <v>2500</v>
      </c>
      <c r="AF8" s="114">
        <v>3150</v>
      </c>
      <c r="AG8" s="114">
        <v>4000</v>
      </c>
      <c r="AH8" s="114">
        <v>5000</v>
      </c>
      <c r="AI8" s="114">
        <v>6300</v>
      </c>
      <c r="AJ8" s="114">
        <v>8000</v>
      </c>
      <c r="AK8" s="114">
        <v>10000</v>
      </c>
      <c r="AL8" s="65">
        <v>12500</v>
      </c>
      <c r="AM8" s="65">
        <v>16000</v>
      </c>
      <c r="AN8" s="66">
        <v>20000</v>
      </c>
      <c r="AP8" s="518">
        <v>25</v>
      </c>
      <c r="AQ8" s="519">
        <v>31.5</v>
      </c>
      <c r="AR8" s="519">
        <v>40</v>
      </c>
      <c r="AS8" s="519">
        <v>50</v>
      </c>
      <c r="AT8" s="519">
        <v>63</v>
      </c>
      <c r="AU8" s="519">
        <v>80</v>
      </c>
      <c r="AV8" s="519">
        <v>100</v>
      </c>
      <c r="AW8" s="519">
        <v>125</v>
      </c>
      <c r="AX8" s="519">
        <v>160</v>
      </c>
      <c r="AY8" s="519">
        <v>200</v>
      </c>
      <c r="AZ8" s="519">
        <v>250</v>
      </c>
      <c r="BA8" s="519">
        <v>315</v>
      </c>
      <c r="BB8" s="519">
        <v>400</v>
      </c>
      <c r="BC8" s="519">
        <v>500</v>
      </c>
      <c r="BD8" s="519">
        <v>630</v>
      </c>
      <c r="BE8" s="519">
        <v>800</v>
      </c>
      <c r="BF8" s="519">
        <v>1000</v>
      </c>
      <c r="BG8" s="519">
        <v>1250</v>
      </c>
      <c r="BH8" s="519">
        <v>1600</v>
      </c>
      <c r="BI8" s="519">
        <v>2000</v>
      </c>
      <c r="BJ8" s="519">
        <v>2500</v>
      </c>
      <c r="BK8" s="519">
        <v>3150</v>
      </c>
      <c r="BL8" s="519">
        <v>4000</v>
      </c>
      <c r="BM8" s="519">
        <v>5000</v>
      </c>
      <c r="BN8" s="519">
        <v>6300</v>
      </c>
      <c r="BO8" s="519">
        <v>8000</v>
      </c>
      <c r="BP8" s="519">
        <v>10000</v>
      </c>
      <c r="BQ8" s="519">
        <v>12500</v>
      </c>
      <c r="BR8" s="519">
        <v>16000</v>
      </c>
      <c r="BS8" s="521">
        <v>20000</v>
      </c>
      <c r="BT8" s="1"/>
      <c r="BU8" s="1"/>
      <c r="BV8" s="1"/>
      <c r="BW8" s="1"/>
      <c r="BX8" s="1"/>
      <c r="BY8" s="1"/>
      <c r="BZ8" s="1"/>
      <c r="CA8" s="1"/>
      <c r="CB8" s="1"/>
      <c r="CC8" s="1"/>
      <c r="CD8" s="1"/>
      <c r="CE8" s="1"/>
      <c r="CF8" s="1"/>
      <c r="CG8" s="1"/>
      <c r="CH8" s="1"/>
      <c r="CI8" s="1"/>
      <c r="CJ8" s="1"/>
    </row>
    <row r="9" spans="2:88" x14ac:dyDescent="0.35">
      <c r="B9" s="40" t="s">
        <v>507</v>
      </c>
      <c r="D9" s="88">
        <v>16</v>
      </c>
      <c r="E9" s="50" t="s">
        <v>508</v>
      </c>
      <c r="F9" s="38" t="s">
        <v>509</v>
      </c>
      <c r="G9" s="131">
        <v>68</v>
      </c>
      <c r="H9" s="118">
        <v>69.8</v>
      </c>
      <c r="I9" s="118">
        <v>68.5</v>
      </c>
      <c r="J9" s="132">
        <v>67.400000000000006</v>
      </c>
      <c r="K9" s="117">
        <v>64.599999999999994</v>
      </c>
      <c r="L9" s="117">
        <v>60.9</v>
      </c>
      <c r="M9" s="117">
        <v>62.2</v>
      </c>
      <c r="N9" s="117">
        <v>62.1</v>
      </c>
      <c r="O9" s="117">
        <v>59.9</v>
      </c>
      <c r="P9" s="117">
        <v>59.8</v>
      </c>
      <c r="Q9" s="117">
        <v>56.4</v>
      </c>
      <c r="R9" s="117">
        <v>58.6</v>
      </c>
      <c r="S9" s="117">
        <v>58</v>
      </c>
      <c r="T9" s="117">
        <v>57.4</v>
      </c>
      <c r="U9" s="117">
        <v>57.6</v>
      </c>
      <c r="V9" s="117">
        <v>58.4</v>
      </c>
      <c r="W9" s="117">
        <v>58.2</v>
      </c>
      <c r="X9" s="117">
        <v>58.1</v>
      </c>
      <c r="Y9" s="117">
        <v>58.1</v>
      </c>
      <c r="Z9" s="117">
        <v>59.2</v>
      </c>
      <c r="AA9" s="117">
        <v>59</v>
      </c>
      <c r="AB9" s="117">
        <v>58</v>
      </c>
      <c r="AC9" s="117">
        <v>56.5</v>
      </c>
      <c r="AD9" s="117">
        <v>53.4</v>
      </c>
      <c r="AE9" s="117">
        <v>50.8</v>
      </c>
      <c r="AF9" s="117">
        <v>49</v>
      </c>
      <c r="AG9" s="117">
        <v>48.7</v>
      </c>
      <c r="AH9" s="117">
        <v>45.6</v>
      </c>
      <c r="AI9" s="117">
        <v>42.4</v>
      </c>
      <c r="AJ9" s="117">
        <v>40.700000000000003</v>
      </c>
      <c r="AK9" s="117">
        <v>35.5</v>
      </c>
      <c r="AL9" s="117">
        <v>30.9</v>
      </c>
      <c r="AM9" s="117">
        <v>24.2</v>
      </c>
      <c r="AN9" s="132">
        <v>16.600000000000001</v>
      </c>
      <c r="AP9" s="100">
        <v>70</v>
      </c>
      <c r="AQ9" s="61">
        <v>65.8</v>
      </c>
      <c r="AR9" s="61">
        <v>65.599999999999994</v>
      </c>
      <c r="AS9" s="61">
        <v>65.8</v>
      </c>
      <c r="AT9" s="61">
        <v>62.3</v>
      </c>
      <c r="AU9" s="61">
        <v>63.2</v>
      </c>
      <c r="AV9" s="61">
        <v>58.8</v>
      </c>
      <c r="AW9" s="61">
        <v>60.9</v>
      </c>
      <c r="AX9" s="61">
        <v>60</v>
      </c>
      <c r="AY9" s="61">
        <v>59.3</v>
      </c>
      <c r="AZ9" s="61">
        <v>59.1</v>
      </c>
      <c r="BA9" s="61">
        <v>60.1</v>
      </c>
      <c r="BB9" s="61">
        <v>59.5</v>
      </c>
      <c r="BC9" s="61">
        <v>59.4</v>
      </c>
      <c r="BD9" s="61">
        <v>59.1</v>
      </c>
      <c r="BE9" s="61">
        <v>60.3</v>
      </c>
      <c r="BF9" s="61">
        <v>60.1</v>
      </c>
      <c r="BG9" s="61">
        <v>59.4</v>
      </c>
      <c r="BH9" s="61">
        <v>57.5</v>
      </c>
      <c r="BI9" s="61">
        <v>54.4</v>
      </c>
      <c r="BJ9" s="61">
        <v>51.8</v>
      </c>
      <c r="BK9" s="61">
        <v>49.8</v>
      </c>
      <c r="BL9" s="61">
        <v>51.2</v>
      </c>
      <c r="BM9" s="61">
        <v>46.4</v>
      </c>
      <c r="BN9" s="61">
        <v>43.1</v>
      </c>
      <c r="BO9" s="61">
        <v>41.5</v>
      </c>
      <c r="BP9" s="61">
        <v>36.5</v>
      </c>
      <c r="BQ9" s="61">
        <v>31.7</v>
      </c>
      <c r="BR9" s="61">
        <v>25.2</v>
      </c>
      <c r="BS9" s="111">
        <v>19.7</v>
      </c>
    </row>
    <row r="10" spans="2:88" x14ac:dyDescent="0.35">
      <c r="B10" s="41" t="s">
        <v>510</v>
      </c>
      <c r="D10" s="88">
        <v>17</v>
      </c>
      <c r="E10" s="50" t="s">
        <v>511</v>
      </c>
      <c r="F10" s="38" t="s">
        <v>512</v>
      </c>
      <c r="G10" s="131">
        <v>70.599999999999994</v>
      </c>
      <c r="H10" s="118">
        <v>71.8</v>
      </c>
      <c r="I10" s="118">
        <v>70.900000000000006</v>
      </c>
      <c r="J10" s="132">
        <v>70.3</v>
      </c>
      <c r="K10" s="117">
        <v>64.5</v>
      </c>
      <c r="L10" s="117">
        <v>63.5</v>
      </c>
      <c r="M10" s="117">
        <v>62.2</v>
      </c>
      <c r="N10" s="117">
        <v>61.4</v>
      </c>
      <c r="O10" s="117">
        <v>59.2</v>
      </c>
      <c r="P10" s="117">
        <v>58.8</v>
      </c>
      <c r="Q10" s="117">
        <v>57.9</v>
      </c>
      <c r="R10" s="117">
        <v>58.6</v>
      </c>
      <c r="S10" s="117">
        <v>58.7</v>
      </c>
      <c r="T10" s="117">
        <v>59.6</v>
      </c>
      <c r="U10" s="117">
        <v>59.2</v>
      </c>
      <c r="V10" s="117">
        <v>59.1</v>
      </c>
      <c r="W10" s="117">
        <v>59.8</v>
      </c>
      <c r="X10" s="117">
        <v>60.9</v>
      </c>
      <c r="Y10" s="117">
        <v>60</v>
      </c>
      <c r="Z10" s="117">
        <v>61.4</v>
      </c>
      <c r="AA10" s="117">
        <v>61.7</v>
      </c>
      <c r="AB10" s="117">
        <v>61.7</v>
      </c>
      <c r="AC10" s="117">
        <v>60</v>
      </c>
      <c r="AD10" s="117">
        <v>57</v>
      </c>
      <c r="AE10" s="117">
        <v>55.4</v>
      </c>
      <c r="AF10" s="117">
        <v>53</v>
      </c>
      <c r="AG10" s="117">
        <v>52.3</v>
      </c>
      <c r="AH10" s="117">
        <v>49</v>
      </c>
      <c r="AI10" s="117">
        <v>45.9</v>
      </c>
      <c r="AJ10" s="117">
        <v>44.7</v>
      </c>
      <c r="AK10" s="117">
        <v>39.200000000000003</v>
      </c>
      <c r="AL10" s="117">
        <v>34.6</v>
      </c>
      <c r="AM10" s="117">
        <v>28.1</v>
      </c>
      <c r="AN10" s="132">
        <v>20.8</v>
      </c>
      <c r="AP10" s="88">
        <v>71.3</v>
      </c>
      <c r="AQ10" s="57">
        <v>70</v>
      </c>
      <c r="AR10" s="57">
        <v>67.599999999999994</v>
      </c>
      <c r="AS10" s="57">
        <v>65.8</v>
      </c>
      <c r="AT10" s="57">
        <v>62.3</v>
      </c>
      <c r="AU10" s="57">
        <v>62.1</v>
      </c>
      <c r="AV10" s="57">
        <v>60.4</v>
      </c>
      <c r="AW10" s="57">
        <v>60.8</v>
      </c>
      <c r="AX10" s="57">
        <v>60.4</v>
      </c>
      <c r="AY10" s="57">
        <v>61.4</v>
      </c>
      <c r="AZ10" s="57">
        <v>60.7</v>
      </c>
      <c r="BA10" s="57">
        <v>60.8</v>
      </c>
      <c r="BB10" s="57">
        <v>61</v>
      </c>
      <c r="BC10" s="57">
        <v>61.9</v>
      </c>
      <c r="BD10" s="57">
        <v>61.1</v>
      </c>
      <c r="BE10" s="57">
        <v>62.5</v>
      </c>
      <c r="BF10" s="57">
        <v>62.4</v>
      </c>
      <c r="BG10" s="57">
        <v>62.6</v>
      </c>
      <c r="BH10" s="57">
        <v>60.7</v>
      </c>
      <c r="BI10" s="57">
        <v>57.6</v>
      </c>
      <c r="BJ10" s="57">
        <v>56.1</v>
      </c>
      <c r="BK10" s="57">
        <v>53.7</v>
      </c>
      <c r="BL10" s="57">
        <v>53.7</v>
      </c>
      <c r="BM10" s="57">
        <v>50</v>
      </c>
      <c r="BN10" s="57">
        <v>46.6</v>
      </c>
      <c r="BO10" s="57">
        <v>45.4</v>
      </c>
      <c r="BP10" s="57">
        <v>40.200000000000003</v>
      </c>
      <c r="BQ10" s="57">
        <v>35.5</v>
      </c>
      <c r="BR10" s="57">
        <v>29.1</v>
      </c>
      <c r="BS10" s="112">
        <v>25.4</v>
      </c>
    </row>
    <row r="11" spans="2:88" x14ac:dyDescent="0.35">
      <c r="B11" s="41" t="s">
        <v>513</v>
      </c>
      <c r="D11" s="88">
        <v>18</v>
      </c>
      <c r="E11" s="50" t="s">
        <v>508</v>
      </c>
      <c r="F11" s="38" t="s">
        <v>514</v>
      </c>
      <c r="G11" s="131">
        <v>68.7</v>
      </c>
      <c r="H11" s="118">
        <v>70.900000000000006</v>
      </c>
      <c r="I11" s="118">
        <v>69.099999999999994</v>
      </c>
      <c r="J11" s="132">
        <v>68.3</v>
      </c>
      <c r="K11" s="117">
        <v>63.4</v>
      </c>
      <c r="L11" s="117">
        <v>62.4</v>
      </c>
      <c r="M11" s="117">
        <v>62.1</v>
      </c>
      <c r="N11" s="117">
        <v>59.9</v>
      </c>
      <c r="O11" s="117">
        <v>59.9</v>
      </c>
      <c r="P11" s="117">
        <v>60.1</v>
      </c>
      <c r="Q11" s="117">
        <v>58.5</v>
      </c>
      <c r="R11" s="117">
        <v>59.6</v>
      </c>
      <c r="S11" s="117">
        <v>58.5</v>
      </c>
      <c r="T11" s="117">
        <v>59.3</v>
      </c>
      <c r="U11" s="117">
        <v>59.8</v>
      </c>
      <c r="V11" s="117">
        <v>59.7</v>
      </c>
      <c r="W11" s="117">
        <v>59</v>
      </c>
      <c r="X11" s="117">
        <v>58.6</v>
      </c>
      <c r="Y11" s="117">
        <v>58.4</v>
      </c>
      <c r="Z11" s="117">
        <v>59.5</v>
      </c>
      <c r="AA11" s="117">
        <v>59.4</v>
      </c>
      <c r="AB11" s="117">
        <v>58.7</v>
      </c>
      <c r="AC11" s="117">
        <v>57.1</v>
      </c>
      <c r="AD11" s="117">
        <v>54.9</v>
      </c>
      <c r="AE11" s="117">
        <v>53.1</v>
      </c>
      <c r="AF11" s="117">
        <v>51.4</v>
      </c>
      <c r="AG11" s="117">
        <v>51.2</v>
      </c>
      <c r="AH11" s="117">
        <v>48.7</v>
      </c>
      <c r="AI11" s="117">
        <v>45.9</v>
      </c>
      <c r="AJ11" s="117">
        <v>44.3</v>
      </c>
      <c r="AK11" s="117">
        <v>39.700000000000003</v>
      </c>
      <c r="AL11" s="117">
        <v>35.4</v>
      </c>
      <c r="AM11" s="117">
        <v>30.2</v>
      </c>
      <c r="AN11" s="132">
        <v>23.4</v>
      </c>
      <c r="AP11" s="88">
        <v>68.900000000000006</v>
      </c>
      <c r="AQ11" s="57">
        <v>68.099999999999994</v>
      </c>
      <c r="AR11" s="57">
        <v>66.5</v>
      </c>
      <c r="AS11" s="57">
        <v>64</v>
      </c>
      <c r="AT11" s="57">
        <v>62.4</v>
      </c>
      <c r="AU11" s="57">
        <v>62.8</v>
      </c>
      <c r="AV11" s="57">
        <v>61.1</v>
      </c>
      <c r="AW11" s="57">
        <v>62</v>
      </c>
      <c r="AX11" s="57">
        <v>60.5</v>
      </c>
      <c r="AY11" s="57">
        <v>60.8</v>
      </c>
      <c r="AZ11" s="57">
        <v>61.4</v>
      </c>
      <c r="BA11" s="57">
        <v>61.2</v>
      </c>
      <c r="BB11" s="57">
        <v>60.3</v>
      </c>
      <c r="BC11" s="57">
        <v>59.9</v>
      </c>
      <c r="BD11" s="57">
        <v>59.6</v>
      </c>
      <c r="BE11" s="57">
        <v>60.4</v>
      </c>
      <c r="BF11" s="57">
        <v>60.5</v>
      </c>
      <c r="BG11" s="57">
        <v>59.8</v>
      </c>
      <c r="BH11" s="57">
        <v>57.8</v>
      </c>
      <c r="BI11" s="57">
        <v>55.7</v>
      </c>
      <c r="BJ11" s="57">
        <v>53.9</v>
      </c>
      <c r="BK11" s="57">
        <v>52.2</v>
      </c>
      <c r="BL11" s="57">
        <v>53.1</v>
      </c>
      <c r="BM11" s="57">
        <v>49.5</v>
      </c>
      <c r="BN11" s="57">
        <v>46.7</v>
      </c>
      <c r="BO11" s="57">
        <v>45.2</v>
      </c>
      <c r="BP11" s="57">
        <v>40.6</v>
      </c>
      <c r="BQ11" s="57">
        <v>36.5</v>
      </c>
      <c r="BR11" s="57">
        <v>31.4</v>
      </c>
      <c r="BS11" s="112">
        <v>25.3</v>
      </c>
    </row>
    <row r="12" spans="2:88" x14ac:dyDescent="0.35">
      <c r="B12" s="41" t="s">
        <v>515</v>
      </c>
      <c r="D12" s="88">
        <v>19</v>
      </c>
      <c r="E12" s="50" t="s">
        <v>516</v>
      </c>
      <c r="F12" s="38" t="s">
        <v>509</v>
      </c>
      <c r="G12" s="131">
        <v>63</v>
      </c>
      <c r="H12" s="118">
        <v>63.8</v>
      </c>
      <c r="I12" s="118">
        <v>63.3</v>
      </c>
      <c r="J12" s="132">
        <v>62.6</v>
      </c>
      <c r="K12" s="117">
        <v>68.900000000000006</v>
      </c>
      <c r="L12" s="117">
        <v>62.5</v>
      </c>
      <c r="M12" s="117">
        <v>61.8</v>
      </c>
      <c r="N12" s="117">
        <v>61.3</v>
      </c>
      <c r="O12" s="117">
        <v>57.6</v>
      </c>
      <c r="P12" s="117">
        <v>56.6</v>
      </c>
      <c r="Q12" s="117">
        <v>55.6</v>
      </c>
      <c r="R12" s="117">
        <v>56.2</v>
      </c>
      <c r="S12" s="117">
        <v>55.3</v>
      </c>
      <c r="T12" s="117">
        <v>55.6</v>
      </c>
      <c r="U12" s="117">
        <v>56.1</v>
      </c>
      <c r="V12" s="117">
        <v>55.1</v>
      </c>
      <c r="W12" s="117">
        <v>54.9</v>
      </c>
      <c r="X12" s="117">
        <v>54.5</v>
      </c>
      <c r="Y12" s="117">
        <v>52.7</v>
      </c>
      <c r="Z12" s="117">
        <v>53</v>
      </c>
      <c r="AA12" s="117">
        <v>51.8</v>
      </c>
      <c r="AB12" s="117">
        <v>53.3</v>
      </c>
      <c r="AC12" s="117">
        <v>52.3</v>
      </c>
      <c r="AD12" s="117">
        <v>50</v>
      </c>
      <c r="AE12" s="117">
        <v>46.6</v>
      </c>
      <c r="AF12" s="117">
        <v>44.9</v>
      </c>
      <c r="AG12" s="117">
        <v>43</v>
      </c>
      <c r="AH12" s="117">
        <v>40.6</v>
      </c>
      <c r="AI12" s="117">
        <v>37.6</v>
      </c>
      <c r="AJ12" s="117">
        <v>33.9</v>
      </c>
      <c r="AK12" s="117">
        <v>29.1</v>
      </c>
      <c r="AL12" s="117">
        <v>25.1</v>
      </c>
      <c r="AM12" s="117">
        <v>17.899999999999999</v>
      </c>
      <c r="AN12" s="132">
        <v>10.5</v>
      </c>
      <c r="AP12" s="88">
        <v>73.400000000000006</v>
      </c>
      <c r="AQ12" s="57">
        <v>67.3</v>
      </c>
      <c r="AR12" s="57">
        <v>65.3</v>
      </c>
      <c r="AS12" s="57">
        <v>65.900000000000006</v>
      </c>
      <c r="AT12" s="57">
        <v>60.2</v>
      </c>
      <c r="AU12" s="57">
        <v>59.2</v>
      </c>
      <c r="AV12" s="57">
        <v>57.8</v>
      </c>
      <c r="AW12" s="57">
        <v>58.1</v>
      </c>
      <c r="AX12" s="57">
        <v>57.1</v>
      </c>
      <c r="AY12" s="57">
        <v>57.1</v>
      </c>
      <c r="AZ12" s="57">
        <v>57.8</v>
      </c>
      <c r="BA12" s="57">
        <v>56.5</v>
      </c>
      <c r="BB12" s="57">
        <v>56</v>
      </c>
      <c r="BC12" s="57">
        <v>55.5</v>
      </c>
      <c r="BD12" s="57">
        <v>53.6</v>
      </c>
      <c r="BE12" s="57">
        <v>53.9</v>
      </c>
      <c r="BF12" s="57">
        <v>52.5</v>
      </c>
      <c r="BG12" s="57">
        <v>54.1</v>
      </c>
      <c r="BH12" s="57">
        <v>53.2</v>
      </c>
      <c r="BI12" s="57">
        <v>50.7</v>
      </c>
      <c r="BJ12" s="57">
        <v>47.1</v>
      </c>
      <c r="BK12" s="57">
        <v>45.5</v>
      </c>
      <c r="BL12" s="57">
        <v>43.7</v>
      </c>
      <c r="BM12" s="57">
        <v>41.3</v>
      </c>
      <c r="BN12" s="57">
        <v>38.1</v>
      </c>
      <c r="BO12" s="57">
        <v>34.299999999999997</v>
      </c>
      <c r="BP12" s="57">
        <v>29.6</v>
      </c>
      <c r="BQ12" s="57">
        <v>26</v>
      </c>
      <c r="BR12" s="57">
        <v>18.5</v>
      </c>
      <c r="BS12" s="112">
        <v>11</v>
      </c>
    </row>
    <row r="13" spans="2:88" ht="15" thickBot="1" x14ac:dyDescent="0.4">
      <c r="B13" s="42" t="s">
        <v>517</v>
      </c>
      <c r="D13" s="99">
        <v>20</v>
      </c>
      <c r="E13" s="51" t="s">
        <v>516</v>
      </c>
      <c r="F13" s="39" t="s">
        <v>514</v>
      </c>
      <c r="G13" s="133">
        <v>66</v>
      </c>
      <c r="H13" s="120">
        <v>67</v>
      </c>
      <c r="I13" s="120">
        <v>66.400000000000006</v>
      </c>
      <c r="J13" s="134">
        <v>65.599999999999994</v>
      </c>
      <c r="K13" s="119">
        <v>62.4</v>
      </c>
      <c r="L13" s="119">
        <v>62.5</v>
      </c>
      <c r="M13" s="119">
        <v>60.4</v>
      </c>
      <c r="N13" s="119">
        <v>59.6</v>
      </c>
      <c r="O13" s="119">
        <v>57.7</v>
      </c>
      <c r="P13" s="119">
        <v>56.3</v>
      </c>
      <c r="Q13" s="119">
        <v>57.4</v>
      </c>
      <c r="R13" s="119">
        <v>60</v>
      </c>
      <c r="S13" s="119">
        <v>60.5</v>
      </c>
      <c r="T13" s="119">
        <v>60.7</v>
      </c>
      <c r="U13" s="119">
        <v>60.7</v>
      </c>
      <c r="V13" s="119">
        <v>60.5</v>
      </c>
      <c r="W13" s="119">
        <v>59.1</v>
      </c>
      <c r="X13" s="119">
        <v>58.6</v>
      </c>
      <c r="Y13" s="119">
        <v>56.6</v>
      </c>
      <c r="Z13" s="119">
        <v>55.1</v>
      </c>
      <c r="AA13" s="119">
        <v>53.8</v>
      </c>
      <c r="AB13" s="119">
        <v>54.7</v>
      </c>
      <c r="AC13" s="119">
        <v>52.6</v>
      </c>
      <c r="AD13" s="119">
        <v>52.4</v>
      </c>
      <c r="AE13" s="119">
        <v>48.4</v>
      </c>
      <c r="AF13" s="119">
        <v>47</v>
      </c>
      <c r="AG13" s="119">
        <v>44.9</v>
      </c>
      <c r="AH13" s="119">
        <v>42.2</v>
      </c>
      <c r="AI13" s="119">
        <v>39.200000000000003</v>
      </c>
      <c r="AJ13" s="119">
        <v>36</v>
      </c>
      <c r="AK13" s="119">
        <v>33.299999999999997</v>
      </c>
      <c r="AL13" s="119">
        <v>30.5</v>
      </c>
      <c r="AM13" s="119">
        <v>25.2</v>
      </c>
      <c r="AN13" s="134">
        <v>17.600000000000001</v>
      </c>
      <c r="AP13" s="99">
        <v>68</v>
      </c>
      <c r="AQ13" s="101">
        <v>66.099999999999994</v>
      </c>
      <c r="AR13" s="101">
        <v>64.7</v>
      </c>
      <c r="AS13" s="101">
        <v>62.6</v>
      </c>
      <c r="AT13" s="101">
        <v>60.1</v>
      </c>
      <c r="AU13" s="101">
        <v>59.3</v>
      </c>
      <c r="AV13" s="101">
        <v>59.6</v>
      </c>
      <c r="AW13" s="101">
        <v>62.1</v>
      </c>
      <c r="AX13" s="101">
        <v>62.6</v>
      </c>
      <c r="AY13" s="101">
        <v>62.5</v>
      </c>
      <c r="AZ13" s="101">
        <v>62.6</v>
      </c>
      <c r="BA13" s="101">
        <v>62</v>
      </c>
      <c r="BB13" s="101">
        <v>60.3</v>
      </c>
      <c r="BC13" s="101">
        <v>59.6</v>
      </c>
      <c r="BD13" s="101">
        <v>57.6</v>
      </c>
      <c r="BE13" s="101">
        <v>56.1</v>
      </c>
      <c r="BF13" s="101">
        <v>54.8</v>
      </c>
      <c r="BG13" s="101">
        <v>55.7</v>
      </c>
      <c r="BH13" s="101">
        <v>53.4</v>
      </c>
      <c r="BI13" s="101">
        <v>53.4</v>
      </c>
      <c r="BJ13" s="101">
        <v>49.2</v>
      </c>
      <c r="BK13" s="101">
        <v>47.8</v>
      </c>
      <c r="BL13" s="101">
        <v>45.8</v>
      </c>
      <c r="BM13" s="101">
        <v>42.9</v>
      </c>
      <c r="BN13" s="101">
        <v>40.1</v>
      </c>
      <c r="BO13" s="101">
        <v>36.799999999999997</v>
      </c>
      <c r="BP13" s="101">
        <v>34.200000000000003</v>
      </c>
      <c r="BQ13" s="101">
        <v>31.4</v>
      </c>
      <c r="BR13" s="101">
        <v>26.1</v>
      </c>
      <c r="BS13" s="113">
        <v>18.600000000000001</v>
      </c>
    </row>
    <row r="15" spans="2:88" x14ac:dyDescent="0.35">
      <c r="D15" t="s">
        <v>518</v>
      </c>
    </row>
    <row r="16" spans="2:88" x14ac:dyDescent="0.35">
      <c r="BU16" s="19"/>
      <c r="BV16" s="19"/>
      <c r="BW16" s="19"/>
      <c r="BX16" s="19"/>
    </row>
    <row r="17" spans="4:76" ht="43.5" x14ac:dyDescent="0.35">
      <c r="D17" s="56" t="s">
        <v>519</v>
      </c>
      <c r="G17" s="56"/>
      <c r="M17" s="56"/>
      <c r="BU17" s="19"/>
      <c r="BV17" s="19"/>
      <c r="BW17" s="19"/>
      <c r="BX17" s="19"/>
    </row>
    <row r="18" spans="4:76" x14ac:dyDescent="0.35">
      <c r="D18" t="s">
        <v>520</v>
      </c>
      <c r="M18" s="2"/>
      <c r="BU18" s="19"/>
      <c r="BV18" s="19"/>
      <c r="BW18" s="19"/>
      <c r="BX18" s="19"/>
    </row>
    <row r="19" spans="4:76" x14ac:dyDescent="0.35">
      <c r="BU19" s="19"/>
      <c r="BV19" s="19"/>
      <c r="BW19" s="19"/>
      <c r="BX19" s="19"/>
    </row>
    <row r="20" spans="4:76" x14ac:dyDescent="0.35">
      <c r="BU20" s="19"/>
      <c r="BV20" s="19"/>
      <c r="BW20" s="19"/>
      <c r="BX20" s="19"/>
    </row>
    <row r="21" spans="4:76" x14ac:dyDescent="0.35">
      <c r="BU21" s="19"/>
      <c r="BV21" s="19"/>
      <c r="BW21" s="19"/>
      <c r="BX21" s="19"/>
    </row>
    <row r="22" spans="4:76" x14ac:dyDescent="0.35">
      <c r="BU22" s="19"/>
      <c r="BV22" s="19"/>
      <c r="BW22" s="19"/>
      <c r="BX22" s="19"/>
    </row>
    <row r="23" spans="4:76" x14ac:dyDescent="0.35">
      <c r="BU23" s="19"/>
      <c r="BV23" s="19"/>
      <c r="BW23" s="19"/>
      <c r="BX23" s="19"/>
    </row>
    <row r="24" spans="4:76" x14ac:dyDescent="0.35">
      <c r="BU24" s="19"/>
      <c r="BV24" s="19"/>
      <c r="BW24" s="19"/>
      <c r="BX24" s="19"/>
    </row>
    <row r="25" spans="4:76" x14ac:dyDescent="0.35">
      <c r="BU25" s="19"/>
      <c r="BV25" s="19"/>
      <c r="BW25" s="19"/>
      <c r="BX25" s="19"/>
    </row>
    <row r="26" spans="4:76" x14ac:dyDescent="0.35">
      <c r="BU26" s="19"/>
      <c r="BV26" s="19"/>
      <c r="BW26" s="19"/>
      <c r="BX26" s="19"/>
    </row>
  </sheetData>
  <mergeCells count="5">
    <mergeCell ref="K6:AN6"/>
    <mergeCell ref="K7:AN7"/>
    <mergeCell ref="B6:B8"/>
    <mergeCell ref="AP6:BS6"/>
    <mergeCell ref="AP7:BS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18D46-4C0F-4A3E-9CC5-5AB1434E5CDD}">
  <sheetPr>
    <tabColor theme="4" tint="0.79998168889431442"/>
  </sheetPr>
  <dimension ref="B2:BX45"/>
  <sheetViews>
    <sheetView zoomScale="85" zoomScaleNormal="85" workbookViewId="0">
      <selection activeCell="AU32" sqref="AU32"/>
    </sheetView>
  </sheetViews>
  <sheetFormatPr defaultRowHeight="14.5" x14ac:dyDescent="0.35"/>
  <cols>
    <col min="2" max="2" width="25.81640625" bestFit="1" customWidth="1"/>
    <col min="4" max="4" width="19.1796875" customWidth="1"/>
    <col min="5" max="5" width="43.81640625" bestFit="1" customWidth="1"/>
    <col min="6" max="6" width="42.81640625" customWidth="1"/>
    <col min="7" max="7" width="14.81640625" bestFit="1" customWidth="1"/>
    <col min="9" max="9" width="11.453125" customWidth="1"/>
    <col min="11" max="11" width="8.81640625" customWidth="1"/>
    <col min="13" max="13" width="10.1796875" customWidth="1"/>
    <col min="23" max="23" width="10.453125" customWidth="1"/>
    <col min="34" max="34" width="11.81640625" customWidth="1"/>
    <col min="42" max="42" width="5.36328125" bestFit="1" customWidth="1"/>
    <col min="43" max="43" width="6.90625" bestFit="1" customWidth="1"/>
    <col min="44" max="47" width="5.36328125" bestFit="1" customWidth="1"/>
    <col min="48" max="57" width="6.36328125" bestFit="1" customWidth="1"/>
    <col min="58" max="58" width="6.81640625" bestFit="1" customWidth="1"/>
    <col min="59" max="59" width="7.81640625" bestFit="1" customWidth="1"/>
    <col min="60" max="62" width="6.81640625" bestFit="1" customWidth="1"/>
    <col min="63" max="63" width="7.81640625" bestFit="1" customWidth="1"/>
    <col min="64" max="67" width="6.81640625" bestFit="1" customWidth="1"/>
    <col min="68" max="71" width="7.81640625" bestFit="1" customWidth="1"/>
    <col min="72" max="72" width="6.90625" bestFit="1" customWidth="1"/>
  </cols>
  <sheetData>
    <row r="2" spans="2:76" ht="21" x14ac:dyDescent="0.5">
      <c r="B2" s="7"/>
      <c r="C2" s="7"/>
      <c r="D2" s="7" t="s">
        <v>88</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4" spans="2:76" ht="21" x14ac:dyDescent="0.5">
      <c r="D4" s="47" t="s">
        <v>185</v>
      </c>
      <c r="I4" s="1"/>
      <c r="J4" s="1"/>
    </row>
    <row r="5" spans="2:76" ht="15" thickBot="1" x14ac:dyDescent="0.4"/>
    <row r="6" spans="2:76" ht="15" thickBot="1" x14ac:dyDescent="0.4">
      <c r="B6" s="440" t="s">
        <v>126</v>
      </c>
      <c r="D6" s="1"/>
      <c r="E6" s="1"/>
      <c r="F6" s="1"/>
      <c r="K6" s="433" t="s">
        <v>127</v>
      </c>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5"/>
      <c r="AP6" s="515" t="s">
        <v>921</v>
      </c>
      <c r="AQ6" s="516"/>
      <c r="AR6" s="516"/>
      <c r="AS6" s="516"/>
      <c r="AT6" s="516"/>
      <c r="AU6" s="516"/>
      <c r="AV6" s="516"/>
      <c r="AW6" s="516"/>
      <c r="AX6" s="516"/>
      <c r="AY6" s="516"/>
      <c r="AZ6" s="516"/>
      <c r="BA6" s="516"/>
      <c r="BB6" s="516"/>
      <c r="BC6" s="516"/>
      <c r="BD6" s="516"/>
      <c r="BE6" s="516"/>
      <c r="BF6" s="516"/>
      <c r="BG6" s="516"/>
      <c r="BH6" s="516"/>
      <c r="BI6" s="516"/>
      <c r="BJ6" s="516"/>
      <c r="BK6" s="516"/>
      <c r="BL6" s="516"/>
      <c r="BM6" s="516"/>
      <c r="BN6" s="516"/>
      <c r="BO6" s="516"/>
      <c r="BP6" s="516"/>
      <c r="BQ6" s="516"/>
      <c r="BR6" s="516"/>
      <c r="BS6" s="517"/>
    </row>
    <row r="7" spans="2:76" ht="15" thickBot="1" x14ac:dyDescent="0.4">
      <c r="B7" s="441" t="s">
        <v>265</v>
      </c>
      <c r="F7" s="1"/>
      <c r="K7" s="433" t="s">
        <v>128</v>
      </c>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5"/>
      <c r="AP7" s="515" t="s">
        <v>128</v>
      </c>
      <c r="AQ7" s="516"/>
      <c r="AR7" s="516"/>
      <c r="AS7" s="516"/>
      <c r="AT7" s="516"/>
      <c r="AU7" s="516"/>
      <c r="AV7" s="516"/>
      <c r="AW7" s="516"/>
      <c r="AX7" s="516"/>
      <c r="AY7" s="516"/>
      <c r="AZ7" s="516"/>
      <c r="BA7" s="516"/>
      <c r="BB7" s="516"/>
      <c r="BC7" s="516"/>
      <c r="BD7" s="516"/>
      <c r="BE7" s="516"/>
      <c r="BF7" s="516"/>
      <c r="BG7" s="516"/>
      <c r="BH7" s="516"/>
      <c r="BI7" s="516"/>
      <c r="BJ7" s="516"/>
      <c r="BK7" s="516"/>
      <c r="BL7" s="516"/>
      <c r="BM7" s="516"/>
      <c r="BN7" s="516"/>
      <c r="BO7" s="516"/>
      <c r="BP7" s="516"/>
      <c r="BQ7" s="516"/>
      <c r="BR7" s="516"/>
      <c r="BS7" s="517"/>
      <c r="BT7" s="201"/>
      <c r="BU7" s="201"/>
      <c r="BV7" s="201"/>
      <c r="BW7" s="201"/>
    </row>
    <row r="8" spans="2:76" ht="15" thickBot="1" x14ac:dyDescent="0.4">
      <c r="B8" s="441"/>
      <c r="D8" s="14" t="s">
        <v>129</v>
      </c>
      <c r="E8" s="12" t="s">
        <v>130</v>
      </c>
      <c r="F8" s="14" t="s">
        <v>131</v>
      </c>
      <c r="G8" s="14" t="s">
        <v>132</v>
      </c>
      <c r="H8" s="13" t="s">
        <v>133</v>
      </c>
      <c r="I8" s="14" t="s">
        <v>134</v>
      </c>
      <c r="J8" s="13" t="s">
        <v>135</v>
      </c>
      <c r="K8" s="65">
        <v>25</v>
      </c>
      <c r="L8" s="65">
        <v>31.5</v>
      </c>
      <c r="M8" s="65">
        <v>40</v>
      </c>
      <c r="N8" s="114">
        <v>50</v>
      </c>
      <c r="O8" s="114">
        <v>63</v>
      </c>
      <c r="P8" s="114">
        <v>80</v>
      </c>
      <c r="Q8" s="114">
        <v>100</v>
      </c>
      <c r="R8" s="114">
        <v>125</v>
      </c>
      <c r="S8" s="114">
        <v>160</v>
      </c>
      <c r="T8" s="114">
        <v>200</v>
      </c>
      <c r="U8" s="114">
        <v>250</v>
      </c>
      <c r="V8" s="114">
        <v>315</v>
      </c>
      <c r="W8" s="114">
        <v>400</v>
      </c>
      <c r="X8" s="114">
        <v>500</v>
      </c>
      <c r="Y8" s="114">
        <v>630</v>
      </c>
      <c r="Z8" s="114">
        <v>800</v>
      </c>
      <c r="AA8" s="114">
        <v>1000</v>
      </c>
      <c r="AB8" s="114">
        <v>1250</v>
      </c>
      <c r="AC8" s="114">
        <v>1600</v>
      </c>
      <c r="AD8" s="114">
        <v>2000</v>
      </c>
      <c r="AE8" s="114">
        <v>2500</v>
      </c>
      <c r="AF8" s="114">
        <v>3150</v>
      </c>
      <c r="AG8" s="114">
        <v>4000</v>
      </c>
      <c r="AH8" s="114">
        <v>5000</v>
      </c>
      <c r="AI8" s="114">
        <v>6300</v>
      </c>
      <c r="AJ8" s="114">
        <v>8000</v>
      </c>
      <c r="AK8" s="114">
        <v>10000</v>
      </c>
      <c r="AL8" s="65">
        <v>12500</v>
      </c>
      <c r="AM8" s="65">
        <v>16000</v>
      </c>
      <c r="AN8" s="66">
        <v>20000</v>
      </c>
      <c r="AP8" s="518">
        <v>25</v>
      </c>
      <c r="AQ8" s="519">
        <v>31.5</v>
      </c>
      <c r="AR8" s="519">
        <v>40</v>
      </c>
      <c r="AS8" s="519">
        <v>50</v>
      </c>
      <c r="AT8" s="519">
        <v>63</v>
      </c>
      <c r="AU8" s="519">
        <v>80</v>
      </c>
      <c r="AV8" s="519">
        <v>100</v>
      </c>
      <c r="AW8" s="519">
        <v>125</v>
      </c>
      <c r="AX8" s="519">
        <v>160</v>
      </c>
      <c r="AY8" s="519">
        <v>200</v>
      </c>
      <c r="AZ8" s="519">
        <v>250</v>
      </c>
      <c r="BA8" s="519">
        <v>315</v>
      </c>
      <c r="BB8" s="519">
        <v>400</v>
      </c>
      <c r="BC8" s="519">
        <v>500</v>
      </c>
      <c r="BD8" s="519">
        <v>630</v>
      </c>
      <c r="BE8" s="519">
        <v>800</v>
      </c>
      <c r="BF8" s="519">
        <v>1000</v>
      </c>
      <c r="BG8" s="519">
        <v>1250</v>
      </c>
      <c r="BH8" s="519">
        <v>1600</v>
      </c>
      <c r="BI8" s="519">
        <v>2000</v>
      </c>
      <c r="BJ8" s="519">
        <v>2500</v>
      </c>
      <c r="BK8" s="519">
        <v>3150</v>
      </c>
      <c r="BL8" s="519">
        <v>4000</v>
      </c>
      <c r="BM8" s="519">
        <v>5000</v>
      </c>
      <c r="BN8" s="519">
        <v>6300</v>
      </c>
      <c r="BO8" s="519">
        <v>8000</v>
      </c>
      <c r="BP8" s="519">
        <v>10000</v>
      </c>
      <c r="BQ8" s="519">
        <v>12500</v>
      </c>
      <c r="BR8" s="519">
        <v>16000</v>
      </c>
      <c r="BS8" s="521">
        <v>20000</v>
      </c>
      <c r="BT8" s="201"/>
      <c r="BU8" s="201"/>
      <c r="BV8" s="201"/>
      <c r="BW8" s="201"/>
    </row>
    <row r="9" spans="2:76" x14ac:dyDescent="0.35">
      <c r="B9" s="40" t="s">
        <v>521</v>
      </c>
      <c r="D9" s="41">
        <v>19</v>
      </c>
      <c r="E9" s="29" t="s">
        <v>522</v>
      </c>
      <c r="F9" s="409" t="s">
        <v>523</v>
      </c>
      <c r="G9" s="90">
        <v>62.6</v>
      </c>
      <c r="H9" s="90">
        <v>63.3</v>
      </c>
      <c r="I9" s="406">
        <v>63.1</v>
      </c>
      <c r="J9" s="406">
        <v>62.2</v>
      </c>
      <c r="K9" s="24">
        <v>61</v>
      </c>
      <c r="L9" s="24">
        <v>58.4</v>
      </c>
      <c r="M9" s="24">
        <v>61.2</v>
      </c>
      <c r="N9" s="24">
        <v>63.3</v>
      </c>
      <c r="O9" s="24">
        <v>56.4</v>
      </c>
      <c r="P9" s="24">
        <v>58.1</v>
      </c>
      <c r="Q9" s="24">
        <v>58.9</v>
      </c>
      <c r="R9" s="24">
        <v>57.3</v>
      </c>
      <c r="S9" s="24">
        <v>56.4</v>
      </c>
      <c r="T9" s="24">
        <v>57.3</v>
      </c>
      <c r="U9" s="24">
        <v>55.6</v>
      </c>
      <c r="V9" s="24">
        <v>57</v>
      </c>
      <c r="W9" s="24">
        <v>56.1</v>
      </c>
      <c r="X9" s="24">
        <v>54.9</v>
      </c>
      <c r="Y9" s="24">
        <v>52.3</v>
      </c>
      <c r="Z9" s="24">
        <v>51.6</v>
      </c>
      <c r="AA9" s="24">
        <v>51.2</v>
      </c>
      <c r="AB9" s="24">
        <v>51.8</v>
      </c>
      <c r="AC9" s="24">
        <v>51.8</v>
      </c>
      <c r="AD9" s="24">
        <v>47.4</v>
      </c>
      <c r="AE9" s="24">
        <v>44.9</v>
      </c>
      <c r="AF9" s="24">
        <v>43.7</v>
      </c>
      <c r="AG9" s="24">
        <v>42.4</v>
      </c>
      <c r="AH9" s="24">
        <v>38.1</v>
      </c>
      <c r="AI9" s="24">
        <v>34.9</v>
      </c>
      <c r="AJ9" s="24">
        <v>32.200000000000003</v>
      </c>
      <c r="AK9" s="24">
        <v>25.5</v>
      </c>
      <c r="AL9" s="24">
        <v>20.5</v>
      </c>
      <c r="AM9" s="24">
        <v>14.9</v>
      </c>
      <c r="AN9" s="90">
        <v>9.8000000000000007</v>
      </c>
      <c r="AP9" s="402">
        <v>67.900000000000006</v>
      </c>
      <c r="AQ9" s="403">
        <v>66.900000000000006</v>
      </c>
      <c r="AR9" s="403">
        <v>64</v>
      </c>
      <c r="AS9" s="403">
        <v>66.400000000000006</v>
      </c>
      <c r="AT9" s="403">
        <v>59.6</v>
      </c>
      <c r="AU9" s="403">
        <v>61.4</v>
      </c>
      <c r="AV9" s="403">
        <v>60.7</v>
      </c>
      <c r="AW9" s="403">
        <v>59.4</v>
      </c>
      <c r="AX9" s="403">
        <v>58.1</v>
      </c>
      <c r="AY9" s="403">
        <v>58.6</v>
      </c>
      <c r="AZ9" s="403">
        <v>57.1</v>
      </c>
      <c r="BA9" s="403">
        <v>58.4</v>
      </c>
      <c r="BB9" s="403">
        <v>57.2</v>
      </c>
      <c r="BC9" s="403">
        <v>55.8</v>
      </c>
      <c r="BD9" s="403">
        <v>53.6</v>
      </c>
      <c r="BE9" s="403">
        <v>52.7</v>
      </c>
      <c r="BF9" s="403">
        <v>52.1</v>
      </c>
      <c r="BG9" s="403">
        <v>52.9</v>
      </c>
      <c r="BH9" s="403">
        <v>52.6</v>
      </c>
      <c r="BI9" s="403">
        <v>48.2</v>
      </c>
      <c r="BJ9" s="403">
        <v>45.6</v>
      </c>
      <c r="BK9" s="403">
        <v>44.3</v>
      </c>
      <c r="BL9" s="403">
        <v>43.1</v>
      </c>
      <c r="BM9" s="403">
        <v>39</v>
      </c>
      <c r="BN9" s="403">
        <v>35.5</v>
      </c>
      <c r="BO9" s="403">
        <v>32.700000000000003</v>
      </c>
      <c r="BP9" s="403">
        <v>26.1</v>
      </c>
      <c r="BQ9" s="403">
        <v>21</v>
      </c>
      <c r="BR9" s="403">
        <v>16.399999999999999</v>
      </c>
      <c r="BS9" s="153">
        <v>14.8</v>
      </c>
      <c r="BT9" s="24"/>
      <c r="BU9" s="201"/>
      <c r="BV9" s="201"/>
      <c r="BW9" s="201"/>
      <c r="BX9" s="201"/>
    </row>
    <row r="10" spans="2:76" x14ac:dyDescent="0.35">
      <c r="B10" s="41" t="s">
        <v>524</v>
      </c>
      <c r="D10" s="41">
        <v>20</v>
      </c>
      <c r="E10" s="29" t="s">
        <v>525</v>
      </c>
      <c r="F10" s="409" t="s">
        <v>523</v>
      </c>
      <c r="G10" s="90">
        <v>66.8</v>
      </c>
      <c r="H10" s="90">
        <v>67.8</v>
      </c>
      <c r="I10" s="17">
        <v>67.2</v>
      </c>
      <c r="J10" s="17">
        <v>66.5</v>
      </c>
      <c r="K10" s="24">
        <v>62.7</v>
      </c>
      <c r="L10" s="24">
        <v>63.1</v>
      </c>
      <c r="M10" s="24">
        <v>67.7</v>
      </c>
      <c r="N10" s="24">
        <v>62.7</v>
      </c>
      <c r="O10" s="24">
        <v>60</v>
      </c>
      <c r="P10" s="24">
        <v>61.5</v>
      </c>
      <c r="Q10" s="24">
        <v>61.1</v>
      </c>
      <c r="R10" s="24">
        <v>61</v>
      </c>
      <c r="S10" s="24">
        <v>61.9</v>
      </c>
      <c r="T10" s="24">
        <v>62</v>
      </c>
      <c r="U10" s="24">
        <v>60.5</v>
      </c>
      <c r="V10" s="24">
        <v>62.2</v>
      </c>
      <c r="W10" s="24">
        <v>62</v>
      </c>
      <c r="X10" s="24">
        <v>59.8</v>
      </c>
      <c r="Y10" s="24">
        <v>57.2</v>
      </c>
      <c r="Z10" s="24">
        <v>55.4</v>
      </c>
      <c r="AA10" s="24">
        <v>54</v>
      </c>
      <c r="AB10" s="24">
        <v>53.3</v>
      </c>
      <c r="AC10" s="24">
        <v>54.1</v>
      </c>
      <c r="AD10" s="24">
        <v>53.6</v>
      </c>
      <c r="AE10" s="24">
        <v>48</v>
      </c>
      <c r="AF10" s="24">
        <v>46.6</v>
      </c>
      <c r="AG10" s="24">
        <v>44.4</v>
      </c>
      <c r="AH10" s="24">
        <v>42</v>
      </c>
      <c r="AI10" s="24">
        <v>38.6</v>
      </c>
      <c r="AJ10" s="24">
        <v>35.6</v>
      </c>
      <c r="AK10" s="24">
        <v>31.1</v>
      </c>
      <c r="AL10" s="24">
        <v>27.9</v>
      </c>
      <c r="AM10" s="24">
        <v>22.6</v>
      </c>
      <c r="AN10" s="90">
        <v>14.3</v>
      </c>
      <c r="AP10" s="92">
        <v>70.900000000000006</v>
      </c>
      <c r="AQ10" s="24">
        <v>69.099999999999994</v>
      </c>
      <c r="AR10" s="24">
        <v>71.5</v>
      </c>
      <c r="AS10" s="24">
        <v>67.900000000000006</v>
      </c>
      <c r="AT10" s="24">
        <v>65</v>
      </c>
      <c r="AU10" s="24">
        <v>65.7</v>
      </c>
      <c r="AV10" s="24">
        <v>63.4</v>
      </c>
      <c r="AW10" s="24">
        <v>63</v>
      </c>
      <c r="AX10" s="24">
        <v>63.9</v>
      </c>
      <c r="AY10" s="24">
        <v>63.9</v>
      </c>
      <c r="AZ10" s="24">
        <v>62.1</v>
      </c>
      <c r="BA10" s="24">
        <v>63.8</v>
      </c>
      <c r="BB10" s="24">
        <v>63.1</v>
      </c>
      <c r="BC10" s="24">
        <v>61</v>
      </c>
      <c r="BD10" s="24">
        <v>58.1</v>
      </c>
      <c r="BE10" s="24">
        <v>56.4</v>
      </c>
      <c r="BF10" s="24">
        <v>54.8</v>
      </c>
      <c r="BG10" s="24">
        <v>54.2</v>
      </c>
      <c r="BH10" s="24">
        <v>54.8</v>
      </c>
      <c r="BI10" s="24">
        <v>54.5</v>
      </c>
      <c r="BJ10" s="24">
        <v>48.6</v>
      </c>
      <c r="BK10" s="24">
        <v>47.1</v>
      </c>
      <c r="BL10" s="24">
        <v>45</v>
      </c>
      <c r="BM10" s="24">
        <v>42.7</v>
      </c>
      <c r="BN10" s="24">
        <v>39</v>
      </c>
      <c r="BO10" s="24">
        <v>36.200000000000003</v>
      </c>
      <c r="BP10" s="24">
        <v>31.7</v>
      </c>
      <c r="BQ10" s="24">
        <v>28.7</v>
      </c>
      <c r="BR10" s="24">
        <v>24.7</v>
      </c>
      <c r="BS10" s="90">
        <v>24.4</v>
      </c>
      <c r="BT10" s="24"/>
      <c r="BU10" s="201"/>
      <c r="BV10" s="201"/>
      <c r="BW10" s="201"/>
      <c r="BX10" s="201"/>
    </row>
    <row r="11" spans="2:76" x14ac:dyDescent="0.35">
      <c r="B11" s="41" t="s">
        <v>526</v>
      </c>
      <c r="D11" s="41">
        <v>21</v>
      </c>
      <c r="E11" s="29" t="s">
        <v>527</v>
      </c>
      <c r="F11" s="427" t="s">
        <v>528</v>
      </c>
      <c r="G11" s="90">
        <v>75.5</v>
      </c>
      <c r="H11" s="90">
        <v>76.099999999999994</v>
      </c>
      <c r="I11" s="17">
        <v>75.8</v>
      </c>
      <c r="J11" s="17">
        <v>75.099999999999994</v>
      </c>
      <c r="K11" s="24">
        <v>57</v>
      </c>
      <c r="L11" s="24">
        <v>61.1</v>
      </c>
      <c r="M11" s="24">
        <v>63.6</v>
      </c>
      <c r="N11" s="24">
        <v>71</v>
      </c>
      <c r="O11" s="24">
        <v>63.6</v>
      </c>
      <c r="P11" s="24">
        <v>62.3</v>
      </c>
      <c r="Q11" s="24">
        <v>66.8</v>
      </c>
      <c r="R11" s="24">
        <v>67.599999999999994</v>
      </c>
      <c r="S11" s="24">
        <v>65.7</v>
      </c>
      <c r="T11" s="24">
        <v>63</v>
      </c>
      <c r="U11" s="24">
        <v>62.3</v>
      </c>
      <c r="V11" s="24">
        <v>65</v>
      </c>
      <c r="W11" s="24">
        <v>62.4</v>
      </c>
      <c r="X11" s="24">
        <v>64</v>
      </c>
      <c r="Y11" s="24">
        <v>63.5</v>
      </c>
      <c r="Z11" s="24">
        <v>65.3</v>
      </c>
      <c r="AA11" s="24">
        <v>67.900000000000006</v>
      </c>
      <c r="AB11" s="24">
        <v>66.5</v>
      </c>
      <c r="AC11" s="24">
        <v>63.9</v>
      </c>
      <c r="AD11" s="24">
        <v>63.6</v>
      </c>
      <c r="AE11" s="24">
        <v>58.3</v>
      </c>
      <c r="AF11" s="24">
        <v>57.9</v>
      </c>
      <c r="AG11" s="24">
        <v>57.6</v>
      </c>
      <c r="AH11" s="24">
        <v>59.8</v>
      </c>
      <c r="AI11" s="24">
        <v>56.9</v>
      </c>
      <c r="AJ11" s="24">
        <v>53.1</v>
      </c>
      <c r="AK11" s="24">
        <v>53</v>
      </c>
      <c r="AL11" s="24">
        <v>53.9</v>
      </c>
      <c r="AM11" s="24">
        <v>49.5</v>
      </c>
      <c r="AN11" s="90">
        <v>46.1</v>
      </c>
      <c r="AP11" s="92">
        <v>63.2</v>
      </c>
      <c r="AQ11" s="24">
        <v>64.900000000000006</v>
      </c>
      <c r="AR11" s="24">
        <v>67</v>
      </c>
      <c r="AS11" s="24">
        <v>74.099999999999994</v>
      </c>
      <c r="AT11" s="24">
        <v>66.3</v>
      </c>
      <c r="AU11" s="24">
        <v>65.7</v>
      </c>
      <c r="AV11" s="24">
        <v>69.2</v>
      </c>
      <c r="AW11" s="24">
        <v>70</v>
      </c>
      <c r="AX11" s="24">
        <v>67.5</v>
      </c>
      <c r="AY11" s="24">
        <v>64.599999999999994</v>
      </c>
      <c r="AZ11" s="24">
        <v>63.8</v>
      </c>
      <c r="BA11" s="24">
        <v>66.099999999999994</v>
      </c>
      <c r="BB11" s="24">
        <v>63.6</v>
      </c>
      <c r="BC11" s="24">
        <v>65</v>
      </c>
      <c r="BD11" s="24">
        <v>64.2</v>
      </c>
      <c r="BE11" s="24">
        <v>66.3</v>
      </c>
      <c r="BF11" s="24">
        <v>68.900000000000006</v>
      </c>
      <c r="BG11" s="24">
        <v>67.099999999999994</v>
      </c>
      <c r="BH11" s="24">
        <v>64.5</v>
      </c>
      <c r="BI11" s="24">
        <v>64.5</v>
      </c>
      <c r="BJ11" s="24">
        <v>58.8</v>
      </c>
      <c r="BK11" s="24">
        <v>58.4</v>
      </c>
      <c r="BL11" s="24">
        <v>58.8</v>
      </c>
      <c r="BM11" s="24">
        <v>60.3</v>
      </c>
      <c r="BN11" s="24">
        <v>57.3</v>
      </c>
      <c r="BO11" s="24">
        <v>53.6</v>
      </c>
      <c r="BP11" s="24">
        <v>53.2</v>
      </c>
      <c r="BQ11" s="24">
        <v>54.2</v>
      </c>
      <c r="BR11" s="24">
        <v>49.8</v>
      </c>
      <c r="BS11" s="90">
        <v>46.4</v>
      </c>
      <c r="BT11" s="24"/>
      <c r="BU11" s="4"/>
      <c r="BV11" s="4"/>
      <c r="BW11" s="4"/>
      <c r="BX11" s="4"/>
    </row>
    <row r="12" spans="2:76" x14ac:dyDescent="0.35">
      <c r="B12" s="41" t="s">
        <v>529</v>
      </c>
      <c r="D12" s="41">
        <v>22</v>
      </c>
      <c r="E12" s="29" t="s">
        <v>530</v>
      </c>
      <c r="F12" s="427"/>
      <c r="G12" s="90">
        <v>69.3</v>
      </c>
      <c r="H12" s="90">
        <v>70.599999999999994</v>
      </c>
      <c r="I12" s="17">
        <v>69.7</v>
      </c>
      <c r="J12" s="17">
        <v>68.900000000000006</v>
      </c>
      <c r="K12" s="24">
        <v>60.7</v>
      </c>
      <c r="L12" s="24">
        <v>61.7</v>
      </c>
      <c r="M12" s="24">
        <v>62.9</v>
      </c>
      <c r="N12" s="24">
        <v>64.400000000000006</v>
      </c>
      <c r="O12" s="24">
        <v>61.3</v>
      </c>
      <c r="P12" s="24">
        <v>59.5</v>
      </c>
      <c r="Q12" s="24">
        <v>61.6</v>
      </c>
      <c r="R12" s="24">
        <v>61.4</v>
      </c>
      <c r="S12" s="24">
        <v>59.4</v>
      </c>
      <c r="T12" s="24">
        <v>60.8</v>
      </c>
      <c r="U12" s="24">
        <v>60.4</v>
      </c>
      <c r="V12" s="24">
        <v>59.7</v>
      </c>
      <c r="W12" s="24">
        <v>61.2</v>
      </c>
      <c r="X12" s="24">
        <v>59.6</v>
      </c>
      <c r="Y12" s="24">
        <v>57.7</v>
      </c>
      <c r="Z12" s="24">
        <v>58</v>
      </c>
      <c r="AA12" s="24">
        <v>59.4</v>
      </c>
      <c r="AB12" s="24">
        <v>58.3</v>
      </c>
      <c r="AC12" s="24">
        <v>58</v>
      </c>
      <c r="AD12" s="24">
        <v>55.4</v>
      </c>
      <c r="AE12" s="24">
        <v>53.9</v>
      </c>
      <c r="AF12" s="24">
        <v>55.4</v>
      </c>
      <c r="AG12" s="24">
        <v>54.1</v>
      </c>
      <c r="AH12" s="24">
        <v>51.5</v>
      </c>
      <c r="AI12" s="24">
        <v>48.3</v>
      </c>
      <c r="AJ12" s="24">
        <v>46.1</v>
      </c>
      <c r="AK12" s="24">
        <v>42.9</v>
      </c>
      <c r="AL12" s="24">
        <v>40.1</v>
      </c>
      <c r="AM12" s="24">
        <v>35.5</v>
      </c>
      <c r="AN12" s="90">
        <v>28.1</v>
      </c>
      <c r="AP12" s="92">
        <v>65.599999999999994</v>
      </c>
      <c r="AQ12" s="24">
        <v>65.400000000000006</v>
      </c>
      <c r="AR12" s="24">
        <v>66.3</v>
      </c>
      <c r="AS12" s="24">
        <v>67.3</v>
      </c>
      <c r="AT12" s="24">
        <v>64.5</v>
      </c>
      <c r="AU12" s="24">
        <v>63.7</v>
      </c>
      <c r="AV12" s="24">
        <v>64.8</v>
      </c>
      <c r="AW12" s="24">
        <v>64.3</v>
      </c>
      <c r="AX12" s="24">
        <v>61.7</v>
      </c>
      <c r="AY12" s="24">
        <v>62.8</v>
      </c>
      <c r="AZ12" s="24">
        <v>62.2</v>
      </c>
      <c r="BA12" s="24">
        <v>61.4</v>
      </c>
      <c r="BB12" s="24">
        <v>62.5</v>
      </c>
      <c r="BC12" s="24">
        <v>60.8</v>
      </c>
      <c r="BD12" s="24">
        <v>59.2</v>
      </c>
      <c r="BE12" s="24">
        <v>59.1</v>
      </c>
      <c r="BF12" s="24">
        <v>60.5</v>
      </c>
      <c r="BG12" s="24">
        <v>59</v>
      </c>
      <c r="BH12" s="24">
        <v>59.1</v>
      </c>
      <c r="BI12" s="24">
        <v>56.2</v>
      </c>
      <c r="BJ12" s="24">
        <v>54.8</v>
      </c>
      <c r="BK12" s="24">
        <v>56.2</v>
      </c>
      <c r="BL12" s="24">
        <v>55.6</v>
      </c>
      <c r="BM12" s="24">
        <v>52.1</v>
      </c>
      <c r="BN12" s="24">
        <v>49</v>
      </c>
      <c r="BO12" s="24">
        <v>46.8</v>
      </c>
      <c r="BP12" s="24">
        <v>43.4</v>
      </c>
      <c r="BQ12" s="24">
        <v>40.799999999999997</v>
      </c>
      <c r="BR12" s="24">
        <v>36.1</v>
      </c>
      <c r="BS12" s="90">
        <v>28.9</v>
      </c>
      <c r="BT12" s="24"/>
      <c r="BU12" s="4"/>
      <c r="BV12" s="4"/>
      <c r="BW12" s="4"/>
      <c r="BX12" s="4"/>
    </row>
    <row r="13" spans="2:76" x14ac:dyDescent="0.35">
      <c r="B13" s="41" t="s">
        <v>531</v>
      </c>
      <c r="D13" s="41">
        <v>23</v>
      </c>
      <c r="E13" s="29" t="s">
        <v>532</v>
      </c>
      <c r="F13" s="427"/>
      <c r="G13" s="90">
        <v>69.599999999999994</v>
      </c>
      <c r="H13" s="90">
        <v>71.7</v>
      </c>
      <c r="I13" s="17">
        <v>69.900000000000006</v>
      </c>
      <c r="J13" s="17">
        <v>69.2</v>
      </c>
      <c r="K13" s="24">
        <v>63.4</v>
      </c>
      <c r="L13" s="24">
        <v>61.8</v>
      </c>
      <c r="M13" s="24">
        <v>63.5</v>
      </c>
      <c r="N13" s="24">
        <v>63.8</v>
      </c>
      <c r="O13" s="24">
        <v>58.4</v>
      </c>
      <c r="P13" s="24">
        <v>59.8</v>
      </c>
      <c r="Q13" s="24">
        <v>61</v>
      </c>
      <c r="R13" s="24">
        <v>60.2</v>
      </c>
      <c r="S13" s="24">
        <v>60.6</v>
      </c>
      <c r="T13" s="24">
        <v>60.7</v>
      </c>
      <c r="U13" s="24">
        <v>57.4</v>
      </c>
      <c r="V13" s="24">
        <v>58.3</v>
      </c>
      <c r="W13" s="24">
        <v>59.5</v>
      </c>
      <c r="X13" s="24">
        <v>59.9</v>
      </c>
      <c r="Y13" s="24">
        <v>58.3</v>
      </c>
      <c r="Z13" s="24">
        <v>57.7</v>
      </c>
      <c r="AA13" s="24">
        <v>58.2</v>
      </c>
      <c r="AB13" s="24">
        <v>59</v>
      </c>
      <c r="AC13" s="24">
        <v>57.8</v>
      </c>
      <c r="AD13" s="24">
        <v>57</v>
      </c>
      <c r="AE13" s="24">
        <v>56.5</v>
      </c>
      <c r="AF13" s="24">
        <v>55.1</v>
      </c>
      <c r="AG13" s="24">
        <v>54</v>
      </c>
      <c r="AH13" s="24">
        <v>52.5</v>
      </c>
      <c r="AI13" s="24">
        <v>50.1</v>
      </c>
      <c r="AJ13" s="24">
        <v>47.8</v>
      </c>
      <c r="AK13" s="24">
        <v>44.1</v>
      </c>
      <c r="AL13" s="24">
        <v>42.4</v>
      </c>
      <c r="AM13" s="24">
        <v>37.6</v>
      </c>
      <c r="AN13" s="90">
        <v>32</v>
      </c>
      <c r="AP13" s="92">
        <v>68.8</v>
      </c>
      <c r="AQ13" s="24">
        <v>65.599999999999994</v>
      </c>
      <c r="AR13" s="24">
        <v>66.400000000000006</v>
      </c>
      <c r="AS13" s="24">
        <v>67.2</v>
      </c>
      <c r="AT13" s="24">
        <v>62.5</v>
      </c>
      <c r="AU13" s="24">
        <v>63.4</v>
      </c>
      <c r="AV13" s="24">
        <v>64.2</v>
      </c>
      <c r="AW13" s="24">
        <v>63.2</v>
      </c>
      <c r="AX13" s="24">
        <v>63.4</v>
      </c>
      <c r="AY13" s="24">
        <v>62.2</v>
      </c>
      <c r="AZ13" s="24">
        <v>59</v>
      </c>
      <c r="BA13" s="24">
        <v>60.2</v>
      </c>
      <c r="BB13" s="24">
        <v>60.7</v>
      </c>
      <c r="BC13" s="24">
        <v>61.4</v>
      </c>
      <c r="BD13" s="24">
        <v>59.9</v>
      </c>
      <c r="BE13" s="24">
        <v>58.5</v>
      </c>
      <c r="BF13" s="24">
        <v>59.5</v>
      </c>
      <c r="BG13" s="24">
        <v>60</v>
      </c>
      <c r="BH13" s="24">
        <v>59.2</v>
      </c>
      <c r="BI13" s="24">
        <v>57.9</v>
      </c>
      <c r="BJ13" s="24">
        <v>57.5</v>
      </c>
      <c r="BK13" s="24">
        <v>56.1</v>
      </c>
      <c r="BL13" s="24">
        <v>56</v>
      </c>
      <c r="BM13" s="24">
        <v>53.4</v>
      </c>
      <c r="BN13" s="24">
        <v>50.9</v>
      </c>
      <c r="BO13" s="24">
        <v>48.6</v>
      </c>
      <c r="BP13" s="24">
        <v>44.6</v>
      </c>
      <c r="BQ13" s="24">
        <v>42.9</v>
      </c>
      <c r="BR13" s="24">
        <v>37.9</v>
      </c>
      <c r="BS13" s="90">
        <v>33.1</v>
      </c>
      <c r="BT13" s="24"/>
      <c r="BU13" s="4"/>
      <c r="BV13" s="4"/>
      <c r="BW13" s="4"/>
      <c r="BX13" s="4"/>
    </row>
    <row r="14" spans="2:76" x14ac:dyDescent="0.35">
      <c r="B14" s="41" t="s">
        <v>533</v>
      </c>
      <c r="D14" s="41">
        <v>38</v>
      </c>
      <c r="E14" s="29" t="s">
        <v>534</v>
      </c>
      <c r="F14" s="97" t="s">
        <v>535</v>
      </c>
      <c r="G14" s="90">
        <v>77.400000000000006</v>
      </c>
      <c r="H14" s="90">
        <v>78.900000000000006</v>
      </c>
      <c r="I14" s="17">
        <v>78</v>
      </c>
      <c r="J14" s="17">
        <v>76.8</v>
      </c>
      <c r="K14" s="24">
        <v>63.1</v>
      </c>
      <c r="L14" s="24">
        <v>56.5</v>
      </c>
      <c r="M14" s="24">
        <v>59.1</v>
      </c>
      <c r="N14" s="24">
        <v>61.8</v>
      </c>
      <c r="O14" s="24">
        <v>59.4</v>
      </c>
      <c r="P14" s="24">
        <v>60.7</v>
      </c>
      <c r="Q14" s="24">
        <v>57.2</v>
      </c>
      <c r="R14" s="24">
        <v>61.2</v>
      </c>
      <c r="S14" s="24">
        <v>58.8</v>
      </c>
      <c r="T14" s="24">
        <v>58.5</v>
      </c>
      <c r="U14" s="24">
        <v>59.5</v>
      </c>
      <c r="V14" s="24">
        <v>58.3</v>
      </c>
      <c r="W14" s="24">
        <v>59.5</v>
      </c>
      <c r="X14" s="24">
        <v>62.7</v>
      </c>
      <c r="Y14" s="24">
        <v>59.6</v>
      </c>
      <c r="Z14" s="24">
        <v>65.099999999999994</v>
      </c>
      <c r="AA14" s="24">
        <v>66.3</v>
      </c>
      <c r="AB14" s="24">
        <v>69.400000000000006</v>
      </c>
      <c r="AC14" s="24">
        <v>70.5</v>
      </c>
      <c r="AD14" s="24">
        <v>62.1</v>
      </c>
      <c r="AE14" s="24">
        <v>59.1</v>
      </c>
      <c r="AF14" s="24">
        <v>65.2</v>
      </c>
      <c r="AG14" s="24">
        <v>64</v>
      </c>
      <c r="AH14" s="24">
        <v>50.6</v>
      </c>
      <c r="AI14" s="24">
        <v>48.4</v>
      </c>
      <c r="AJ14" s="24">
        <v>45.9</v>
      </c>
      <c r="AK14" s="24">
        <v>41.2</v>
      </c>
      <c r="AL14" s="24">
        <v>38.200000000000003</v>
      </c>
      <c r="AM14" s="24">
        <v>33.9</v>
      </c>
      <c r="AN14" s="90">
        <v>29.1</v>
      </c>
      <c r="AP14" s="92">
        <v>65.900000000000006</v>
      </c>
      <c r="AQ14" s="24">
        <v>60.7</v>
      </c>
      <c r="AR14" s="24">
        <v>62.6</v>
      </c>
      <c r="AS14" s="24">
        <v>65.2</v>
      </c>
      <c r="AT14" s="24">
        <v>61.7</v>
      </c>
      <c r="AU14" s="24">
        <v>66.099999999999994</v>
      </c>
      <c r="AV14" s="24">
        <v>59.5</v>
      </c>
      <c r="AW14" s="24">
        <v>63.6</v>
      </c>
      <c r="AX14" s="24">
        <v>61.1</v>
      </c>
      <c r="AY14" s="24">
        <v>59.9</v>
      </c>
      <c r="AZ14" s="24">
        <v>60.7</v>
      </c>
      <c r="BA14" s="24">
        <v>59.8</v>
      </c>
      <c r="BB14" s="24">
        <v>60.7</v>
      </c>
      <c r="BC14" s="24">
        <v>64.099999999999994</v>
      </c>
      <c r="BD14" s="24">
        <v>60.8</v>
      </c>
      <c r="BE14" s="24">
        <v>66</v>
      </c>
      <c r="BF14" s="24">
        <v>67.2</v>
      </c>
      <c r="BG14" s="24">
        <v>70.2</v>
      </c>
      <c r="BH14" s="24">
        <v>71.599999999999994</v>
      </c>
      <c r="BI14" s="24">
        <v>63.1</v>
      </c>
      <c r="BJ14" s="24">
        <v>59.8</v>
      </c>
      <c r="BK14" s="24">
        <v>65.7</v>
      </c>
      <c r="BL14" s="24">
        <v>64.8</v>
      </c>
      <c r="BM14" s="24">
        <v>51.4</v>
      </c>
      <c r="BN14" s="24">
        <v>48.8</v>
      </c>
      <c r="BO14" s="24">
        <v>46.4</v>
      </c>
      <c r="BP14" s="24">
        <v>41.6</v>
      </c>
      <c r="BQ14" s="24">
        <v>38.6</v>
      </c>
      <c r="BR14" s="24">
        <v>34.4</v>
      </c>
      <c r="BS14" s="90">
        <v>29.6</v>
      </c>
      <c r="BT14" s="24"/>
      <c r="BU14" s="4"/>
      <c r="BV14" s="4"/>
    </row>
    <row r="15" spans="2:76" x14ac:dyDescent="0.35">
      <c r="B15" s="41" t="s">
        <v>536</v>
      </c>
      <c r="D15" s="41">
        <v>39</v>
      </c>
      <c r="E15" s="29" t="s">
        <v>534</v>
      </c>
      <c r="F15" s="97" t="s">
        <v>537</v>
      </c>
      <c r="G15" s="90">
        <v>76.900000000000006</v>
      </c>
      <c r="H15" s="90">
        <v>77.7</v>
      </c>
      <c r="I15" s="17">
        <v>77.2</v>
      </c>
      <c r="J15" s="17">
        <v>76.5</v>
      </c>
      <c r="K15" s="24">
        <v>60.5</v>
      </c>
      <c r="L15" s="24">
        <v>59.3</v>
      </c>
      <c r="M15" s="24">
        <v>60.6</v>
      </c>
      <c r="N15" s="24">
        <v>60.9</v>
      </c>
      <c r="O15" s="24">
        <v>58.5</v>
      </c>
      <c r="P15" s="24">
        <v>60.3</v>
      </c>
      <c r="Q15" s="24">
        <v>59</v>
      </c>
      <c r="R15" s="24">
        <v>59.9</v>
      </c>
      <c r="S15" s="24">
        <v>62.3</v>
      </c>
      <c r="T15" s="24">
        <v>62.2</v>
      </c>
      <c r="U15" s="24">
        <v>61.1</v>
      </c>
      <c r="V15" s="24">
        <v>60.2</v>
      </c>
      <c r="W15" s="24">
        <v>62.5</v>
      </c>
      <c r="X15" s="24">
        <v>62.8</v>
      </c>
      <c r="Y15" s="24">
        <v>62.9</v>
      </c>
      <c r="Z15" s="24">
        <v>67.8</v>
      </c>
      <c r="AA15" s="24">
        <v>67.599999999999994</v>
      </c>
      <c r="AB15" s="24">
        <v>68.3</v>
      </c>
      <c r="AC15" s="24">
        <v>67.2</v>
      </c>
      <c r="AD15" s="24">
        <v>64.5</v>
      </c>
      <c r="AE15" s="24">
        <v>63.6</v>
      </c>
      <c r="AF15" s="24">
        <v>63.1</v>
      </c>
      <c r="AG15" s="24">
        <v>60.3</v>
      </c>
      <c r="AH15" s="24">
        <v>56</v>
      </c>
      <c r="AI15" s="24">
        <v>53.8</v>
      </c>
      <c r="AJ15" s="24">
        <v>53</v>
      </c>
      <c r="AK15" s="24">
        <v>48.8</v>
      </c>
      <c r="AL15" s="24">
        <v>45.4</v>
      </c>
      <c r="AM15" s="24">
        <v>40.799999999999997</v>
      </c>
      <c r="AN15" s="90">
        <v>36.6</v>
      </c>
      <c r="AP15" s="92">
        <v>66.099999999999994</v>
      </c>
      <c r="AQ15" s="24">
        <v>62.8</v>
      </c>
      <c r="AR15" s="24">
        <v>63.6</v>
      </c>
      <c r="AS15" s="24">
        <v>63.9</v>
      </c>
      <c r="AT15" s="24">
        <v>61.3</v>
      </c>
      <c r="AU15" s="24">
        <v>64.5</v>
      </c>
      <c r="AV15" s="24">
        <v>62</v>
      </c>
      <c r="AW15" s="24">
        <v>62.6</v>
      </c>
      <c r="AX15" s="24">
        <v>63.8</v>
      </c>
      <c r="AY15" s="24">
        <v>63.7</v>
      </c>
      <c r="AZ15" s="24">
        <v>62.6</v>
      </c>
      <c r="BA15" s="24">
        <v>61.4</v>
      </c>
      <c r="BB15" s="24">
        <v>63.8</v>
      </c>
      <c r="BC15" s="24">
        <v>64</v>
      </c>
      <c r="BD15" s="24">
        <v>64</v>
      </c>
      <c r="BE15" s="24">
        <v>68.900000000000006</v>
      </c>
      <c r="BF15" s="24">
        <v>68.3</v>
      </c>
      <c r="BG15" s="24">
        <v>69.099999999999994</v>
      </c>
      <c r="BH15" s="24">
        <v>68.099999999999994</v>
      </c>
      <c r="BI15" s="24">
        <v>65.2</v>
      </c>
      <c r="BJ15" s="24">
        <v>64.3</v>
      </c>
      <c r="BK15" s="24">
        <v>63.8</v>
      </c>
      <c r="BL15" s="24">
        <v>61</v>
      </c>
      <c r="BM15" s="24">
        <v>56.5</v>
      </c>
      <c r="BN15" s="24">
        <v>54.3</v>
      </c>
      <c r="BO15" s="24">
        <v>53.4</v>
      </c>
      <c r="BP15" s="24">
        <v>49.1</v>
      </c>
      <c r="BQ15" s="24">
        <v>45.8</v>
      </c>
      <c r="BR15" s="24">
        <v>41.2</v>
      </c>
      <c r="BS15" s="90">
        <v>37.4</v>
      </c>
      <c r="BT15" s="24"/>
      <c r="BU15" s="4"/>
      <c r="BV15" s="4"/>
    </row>
    <row r="16" spans="2:76" x14ac:dyDescent="0.35">
      <c r="B16" s="41" t="s">
        <v>538</v>
      </c>
      <c r="D16" s="41">
        <v>40</v>
      </c>
      <c r="E16" s="29" t="s">
        <v>534</v>
      </c>
      <c r="F16" s="97" t="s">
        <v>539</v>
      </c>
      <c r="G16" s="90">
        <v>78.900000000000006</v>
      </c>
      <c r="H16" s="90">
        <v>80.099999999999994</v>
      </c>
      <c r="I16" s="17">
        <v>79.400000000000006</v>
      </c>
      <c r="J16" s="17">
        <v>78.2</v>
      </c>
      <c r="K16" s="24">
        <v>62.5</v>
      </c>
      <c r="L16" s="24">
        <v>60</v>
      </c>
      <c r="M16" s="24">
        <v>60.1</v>
      </c>
      <c r="N16" s="24">
        <v>66.8</v>
      </c>
      <c r="O16" s="24">
        <v>62.5</v>
      </c>
      <c r="P16" s="24">
        <v>63.9</v>
      </c>
      <c r="Q16" s="24">
        <v>63.2</v>
      </c>
      <c r="R16" s="24">
        <v>64.5</v>
      </c>
      <c r="S16" s="24">
        <v>66.5</v>
      </c>
      <c r="T16" s="24">
        <v>65.3</v>
      </c>
      <c r="U16" s="24">
        <v>62.1</v>
      </c>
      <c r="V16" s="24">
        <v>65.400000000000006</v>
      </c>
      <c r="W16" s="24">
        <v>66.099999999999994</v>
      </c>
      <c r="X16" s="24">
        <v>68.400000000000006</v>
      </c>
      <c r="Y16" s="24">
        <v>65.599999999999994</v>
      </c>
      <c r="Z16" s="24">
        <v>68</v>
      </c>
      <c r="AA16" s="24">
        <v>69.8</v>
      </c>
      <c r="AB16" s="24">
        <v>70.599999999999994</v>
      </c>
      <c r="AC16" s="24">
        <v>67.400000000000006</v>
      </c>
      <c r="AD16" s="24">
        <v>66.8</v>
      </c>
      <c r="AE16" s="24">
        <v>62</v>
      </c>
      <c r="AF16" s="24">
        <v>59.9</v>
      </c>
      <c r="AG16" s="24">
        <v>57.5</v>
      </c>
      <c r="AH16" s="24">
        <v>54.3</v>
      </c>
      <c r="AI16" s="24">
        <v>51.4</v>
      </c>
      <c r="AJ16" s="24">
        <v>49.2</v>
      </c>
      <c r="AK16" s="24">
        <v>46</v>
      </c>
      <c r="AL16" s="24">
        <v>41.8</v>
      </c>
      <c r="AM16" s="24">
        <v>36.1</v>
      </c>
      <c r="AN16" s="90">
        <v>29.1</v>
      </c>
      <c r="AP16" s="92">
        <v>67.8</v>
      </c>
      <c r="AQ16" s="24">
        <v>63.8</v>
      </c>
      <c r="AR16" s="24">
        <v>63.1</v>
      </c>
      <c r="AS16" s="24">
        <v>71.900000000000006</v>
      </c>
      <c r="AT16" s="24">
        <v>65.5</v>
      </c>
      <c r="AU16" s="24">
        <v>68.599999999999994</v>
      </c>
      <c r="AV16" s="24">
        <v>66.3</v>
      </c>
      <c r="AW16" s="24">
        <v>67.599999999999994</v>
      </c>
      <c r="AX16" s="24">
        <v>68.7</v>
      </c>
      <c r="AY16" s="24">
        <v>67.5</v>
      </c>
      <c r="AZ16" s="24">
        <v>64</v>
      </c>
      <c r="BA16" s="24">
        <v>68.2</v>
      </c>
      <c r="BB16" s="24">
        <v>67.8</v>
      </c>
      <c r="BC16" s="24">
        <v>70</v>
      </c>
      <c r="BD16" s="24">
        <v>67.099999999999994</v>
      </c>
      <c r="BE16" s="24">
        <v>70.5</v>
      </c>
      <c r="BF16" s="24">
        <v>71.3</v>
      </c>
      <c r="BG16" s="24">
        <v>72</v>
      </c>
      <c r="BH16" s="24">
        <v>68.3</v>
      </c>
      <c r="BI16" s="24">
        <v>67.900000000000006</v>
      </c>
      <c r="BJ16" s="24">
        <v>63.4</v>
      </c>
      <c r="BK16" s="24">
        <v>61.5</v>
      </c>
      <c r="BL16" s="24">
        <v>59.8</v>
      </c>
      <c r="BM16" s="24">
        <v>55.4</v>
      </c>
      <c r="BN16" s="24">
        <v>52.6</v>
      </c>
      <c r="BO16" s="24">
        <v>50.3</v>
      </c>
      <c r="BP16" s="24">
        <v>47.7</v>
      </c>
      <c r="BQ16" s="24">
        <v>43.6</v>
      </c>
      <c r="BR16" s="24">
        <v>37.9</v>
      </c>
      <c r="BS16" s="90">
        <v>31.8</v>
      </c>
      <c r="BT16" s="24"/>
      <c r="BU16" s="4"/>
      <c r="BV16" s="4"/>
    </row>
    <row r="17" spans="2:74" x14ac:dyDescent="0.35">
      <c r="B17" s="41" t="s">
        <v>540</v>
      </c>
      <c r="D17" s="41">
        <v>41</v>
      </c>
      <c r="E17" s="29" t="s">
        <v>534</v>
      </c>
      <c r="F17" s="97" t="s">
        <v>541</v>
      </c>
      <c r="G17" s="90">
        <v>79.599999999999994</v>
      </c>
      <c r="H17" s="90">
        <v>80.400000000000006</v>
      </c>
      <c r="I17" s="17">
        <v>79.900000000000006</v>
      </c>
      <c r="J17" s="17">
        <v>79.099999999999994</v>
      </c>
      <c r="K17" s="24">
        <v>64.599999999999994</v>
      </c>
      <c r="L17" s="24">
        <v>59.6</v>
      </c>
      <c r="M17" s="24">
        <v>58.5</v>
      </c>
      <c r="N17" s="24">
        <v>60.2</v>
      </c>
      <c r="O17" s="24">
        <v>61.3</v>
      </c>
      <c r="P17" s="24">
        <v>63</v>
      </c>
      <c r="Q17" s="24">
        <v>62</v>
      </c>
      <c r="R17" s="24">
        <v>62.5</v>
      </c>
      <c r="S17" s="24">
        <v>63.6</v>
      </c>
      <c r="T17" s="24">
        <v>62.6</v>
      </c>
      <c r="U17" s="24">
        <v>61.6</v>
      </c>
      <c r="V17" s="24">
        <v>63.8</v>
      </c>
      <c r="W17" s="24">
        <v>63.6</v>
      </c>
      <c r="X17" s="24">
        <v>67.099999999999994</v>
      </c>
      <c r="Y17" s="24">
        <v>65.400000000000006</v>
      </c>
      <c r="Z17" s="24">
        <v>69.8</v>
      </c>
      <c r="AA17" s="24">
        <v>71.400000000000006</v>
      </c>
      <c r="AB17" s="24">
        <v>71.8</v>
      </c>
      <c r="AC17" s="24">
        <v>70</v>
      </c>
      <c r="AD17" s="24">
        <v>66.5</v>
      </c>
      <c r="AE17" s="24">
        <v>64.7</v>
      </c>
      <c r="AF17" s="24">
        <v>63.1</v>
      </c>
      <c r="AG17" s="24">
        <v>61.1</v>
      </c>
      <c r="AH17" s="24">
        <v>57.7</v>
      </c>
      <c r="AI17" s="24">
        <v>54.7</v>
      </c>
      <c r="AJ17" s="24">
        <v>53.2</v>
      </c>
      <c r="AK17" s="24">
        <v>48.8</v>
      </c>
      <c r="AL17" s="24">
        <v>44</v>
      </c>
      <c r="AM17" s="24">
        <v>39.700000000000003</v>
      </c>
      <c r="AN17" s="90">
        <v>34.299999999999997</v>
      </c>
      <c r="AP17" s="92">
        <v>70</v>
      </c>
      <c r="AQ17" s="24">
        <v>64.3</v>
      </c>
      <c r="AR17" s="24">
        <v>62.2</v>
      </c>
      <c r="AS17" s="24">
        <v>63.4</v>
      </c>
      <c r="AT17" s="24">
        <v>64</v>
      </c>
      <c r="AU17" s="24">
        <v>67.5</v>
      </c>
      <c r="AV17" s="24">
        <v>66.099999999999994</v>
      </c>
      <c r="AW17" s="24">
        <v>65</v>
      </c>
      <c r="AX17" s="24">
        <v>65.2</v>
      </c>
      <c r="AY17" s="24">
        <v>64.2</v>
      </c>
      <c r="AZ17" s="24">
        <v>62.9</v>
      </c>
      <c r="BA17" s="24">
        <v>65.599999999999994</v>
      </c>
      <c r="BB17" s="24">
        <v>65</v>
      </c>
      <c r="BC17" s="24">
        <v>68.5</v>
      </c>
      <c r="BD17" s="24">
        <v>66.2</v>
      </c>
      <c r="BE17" s="24">
        <v>70.900000000000006</v>
      </c>
      <c r="BF17" s="24">
        <v>72.400000000000006</v>
      </c>
      <c r="BG17" s="24">
        <v>72.599999999999994</v>
      </c>
      <c r="BH17" s="24">
        <v>71</v>
      </c>
      <c r="BI17" s="24">
        <v>67.2</v>
      </c>
      <c r="BJ17" s="24">
        <v>65.400000000000006</v>
      </c>
      <c r="BK17" s="24">
        <v>63.8</v>
      </c>
      <c r="BL17" s="24">
        <v>62.1</v>
      </c>
      <c r="BM17" s="24">
        <v>58.3</v>
      </c>
      <c r="BN17" s="24">
        <v>55.2</v>
      </c>
      <c r="BO17" s="24">
        <v>53.6</v>
      </c>
      <c r="BP17" s="24">
        <v>49.5</v>
      </c>
      <c r="BQ17" s="24">
        <v>44.6</v>
      </c>
      <c r="BR17" s="24">
        <v>40.299999999999997</v>
      </c>
      <c r="BS17" s="90">
        <v>34.799999999999997</v>
      </c>
      <c r="BT17" s="24"/>
      <c r="BU17" s="4"/>
      <c r="BV17" s="4"/>
    </row>
    <row r="18" spans="2:74" ht="29.5" thickBot="1" x14ac:dyDescent="0.4">
      <c r="B18" s="30" t="s">
        <v>542</v>
      </c>
      <c r="D18" s="410" t="s">
        <v>89</v>
      </c>
      <c r="E18" s="411" t="s">
        <v>89</v>
      </c>
      <c r="F18" s="98" t="s">
        <v>543</v>
      </c>
      <c r="G18" s="95" t="s">
        <v>89</v>
      </c>
      <c r="H18" s="95" t="s">
        <v>89</v>
      </c>
      <c r="I18" s="412" t="s">
        <v>89</v>
      </c>
      <c r="J18" s="412" t="s">
        <v>89</v>
      </c>
      <c r="K18" s="96" t="s">
        <v>89</v>
      </c>
      <c r="L18" s="96" t="s">
        <v>89</v>
      </c>
      <c r="M18" s="96" t="s">
        <v>89</v>
      </c>
      <c r="N18" s="96" t="s">
        <v>89</v>
      </c>
      <c r="O18" s="96" t="s">
        <v>89</v>
      </c>
      <c r="P18" s="96" t="s">
        <v>89</v>
      </c>
      <c r="Q18" s="96" t="s">
        <v>89</v>
      </c>
      <c r="R18" s="96" t="s">
        <v>89</v>
      </c>
      <c r="S18" s="96" t="s">
        <v>89</v>
      </c>
      <c r="T18" s="96" t="s">
        <v>89</v>
      </c>
      <c r="U18" s="96" t="s">
        <v>89</v>
      </c>
      <c r="V18" s="96" t="s">
        <v>89</v>
      </c>
      <c r="W18" s="96" t="s">
        <v>89</v>
      </c>
      <c r="X18" s="96" t="s">
        <v>89</v>
      </c>
      <c r="Y18" s="96" t="s">
        <v>89</v>
      </c>
      <c r="Z18" s="96" t="s">
        <v>89</v>
      </c>
      <c r="AA18" s="96" t="s">
        <v>89</v>
      </c>
      <c r="AB18" s="96" t="s">
        <v>89</v>
      </c>
      <c r="AC18" s="96" t="s">
        <v>89</v>
      </c>
      <c r="AD18" s="96" t="s">
        <v>89</v>
      </c>
      <c r="AE18" s="96" t="s">
        <v>89</v>
      </c>
      <c r="AF18" s="96" t="s">
        <v>89</v>
      </c>
      <c r="AG18" s="96" t="s">
        <v>89</v>
      </c>
      <c r="AH18" s="96" t="s">
        <v>89</v>
      </c>
      <c r="AI18" s="96" t="s">
        <v>89</v>
      </c>
      <c r="AJ18" s="96" t="s">
        <v>89</v>
      </c>
      <c r="AK18" s="96" t="s">
        <v>89</v>
      </c>
      <c r="AL18" s="96" t="s">
        <v>89</v>
      </c>
      <c r="AM18" s="96" t="s">
        <v>89</v>
      </c>
      <c r="AN18" s="95" t="s">
        <v>89</v>
      </c>
      <c r="AP18" s="404" t="s">
        <v>89</v>
      </c>
      <c r="AQ18" s="259" t="s">
        <v>89</v>
      </c>
      <c r="AR18" s="259" t="s">
        <v>89</v>
      </c>
      <c r="AS18" s="259" t="s">
        <v>89</v>
      </c>
      <c r="AT18" s="259" t="s">
        <v>89</v>
      </c>
      <c r="AU18" s="259" t="s">
        <v>89</v>
      </c>
      <c r="AV18" s="259" t="s">
        <v>89</v>
      </c>
      <c r="AW18" s="259" t="s">
        <v>89</v>
      </c>
      <c r="AX18" s="259" t="s">
        <v>89</v>
      </c>
      <c r="AY18" s="259" t="s">
        <v>89</v>
      </c>
      <c r="AZ18" s="259" t="s">
        <v>89</v>
      </c>
      <c r="BA18" s="259" t="s">
        <v>89</v>
      </c>
      <c r="BB18" s="259" t="s">
        <v>89</v>
      </c>
      <c r="BC18" s="259" t="s">
        <v>89</v>
      </c>
      <c r="BD18" s="259" t="s">
        <v>89</v>
      </c>
      <c r="BE18" s="259" t="s">
        <v>89</v>
      </c>
      <c r="BF18" s="259" t="s">
        <v>89</v>
      </c>
      <c r="BG18" s="259" t="s">
        <v>89</v>
      </c>
      <c r="BH18" s="259" t="s">
        <v>89</v>
      </c>
      <c r="BI18" s="259" t="s">
        <v>89</v>
      </c>
      <c r="BJ18" s="259" t="s">
        <v>89</v>
      </c>
      <c r="BK18" s="259" t="s">
        <v>89</v>
      </c>
      <c r="BL18" s="259" t="s">
        <v>89</v>
      </c>
      <c r="BM18" s="259" t="s">
        <v>89</v>
      </c>
      <c r="BN18" s="259" t="s">
        <v>89</v>
      </c>
      <c r="BO18" s="259" t="s">
        <v>89</v>
      </c>
      <c r="BP18" s="259" t="s">
        <v>89</v>
      </c>
      <c r="BQ18" s="259" t="s">
        <v>89</v>
      </c>
      <c r="BR18" s="259" t="s">
        <v>89</v>
      </c>
      <c r="BS18" s="405" t="s">
        <v>89</v>
      </c>
    </row>
    <row r="20" spans="2:74" x14ac:dyDescent="0.35">
      <c r="D20" t="s">
        <v>178</v>
      </c>
    </row>
    <row r="22" spans="2:74" ht="43.5" x14ac:dyDescent="0.35">
      <c r="D22" s="56" t="s">
        <v>519</v>
      </c>
      <c r="G22" s="56"/>
      <c r="I22" s="56" t="s">
        <v>544</v>
      </c>
      <c r="M22" s="56"/>
      <c r="W22" s="56" t="s">
        <v>545</v>
      </c>
      <c r="AH22" s="56" t="s">
        <v>546</v>
      </c>
    </row>
    <row r="23" spans="2:74" ht="43.5" x14ac:dyDescent="0.35">
      <c r="D23" s="2" t="s">
        <v>547</v>
      </c>
      <c r="I23" s="2" t="s">
        <v>548</v>
      </c>
      <c r="M23" s="2"/>
      <c r="W23" s="5" t="s">
        <v>549</v>
      </c>
      <c r="AH23" s="2" t="s">
        <v>550</v>
      </c>
    </row>
    <row r="45" spans="24:24" x14ac:dyDescent="0.35">
      <c r="X45" t="s">
        <v>551</v>
      </c>
    </row>
  </sheetData>
  <mergeCells count="6">
    <mergeCell ref="K6:AN6"/>
    <mergeCell ref="K7:AN7"/>
    <mergeCell ref="F11:F13"/>
    <mergeCell ref="B6:B8"/>
    <mergeCell ref="AP6:BS6"/>
    <mergeCell ref="AP7:BS7"/>
  </mergeCells>
  <phoneticPr fontId="12"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2498-25F0-4948-831C-7F184F61FAB8}">
  <sheetPr>
    <tabColor rgb="FFFFCCCC"/>
  </sheetPr>
  <dimension ref="B2:BF53"/>
  <sheetViews>
    <sheetView zoomScale="70" zoomScaleNormal="70" workbookViewId="0">
      <selection activeCell="BE41" sqref="BE41"/>
    </sheetView>
  </sheetViews>
  <sheetFormatPr defaultRowHeight="14.5" x14ac:dyDescent="0.35"/>
  <cols>
    <col min="2" max="2" width="25.81640625" bestFit="1" customWidth="1"/>
    <col min="3" max="3" width="18" customWidth="1"/>
    <col min="4" max="4" width="43.81640625" bestFit="1" customWidth="1"/>
    <col min="5" max="5" width="50.1796875" bestFit="1" customWidth="1"/>
    <col min="6" max="6" width="14.81640625" bestFit="1" customWidth="1"/>
    <col min="8" max="8" width="11.453125" customWidth="1"/>
    <col min="10" max="36" width="9.81640625" customWidth="1"/>
  </cols>
  <sheetData>
    <row r="2" spans="2:58" ht="21" x14ac:dyDescent="0.5">
      <c r="B2" s="7"/>
      <c r="C2" s="7"/>
      <c r="D2" s="7" t="s">
        <v>88</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4" spans="2:58" ht="21" x14ac:dyDescent="0.5">
      <c r="C4" s="47" t="s">
        <v>552</v>
      </c>
      <c r="H4" s="1"/>
      <c r="I4" s="1"/>
    </row>
    <row r="5" spans="2:58" ht="15" thickBot="1" x14ac:dyDescent="0.4"/>
    <row r="6" spans="2:58" ht="15" thickBot="1" x14ac:dyDescent="0.4">
      <c r="B6" s="440" t="s">
        <v>126</v>
      </c>
      <c r="C6" s="1"/>
      <c r="D6" s="1"/>
      <c r="E6" s="1"/>
      <c r="J6" s="433" t="s">
        <v>127</v>
      </c>
      <c r="K6" s="434"/>
      <c r="L6" s="434"/>
      <c r="M6" s="434"/>
      <c r="N6" s="434"/>
      <c r="O6" s="434"/>
      <c r="P6" s="434"/>
      <c r="Q6" s="434"/>
      <c r="R6" s="434"/>
      <c r="S6" s="434"/>
      <c r="T6" s="434"/>
      <c r="U6" s="434"/>
      <c r="V6" s="434"/>
      <c r="W6" s="434"/>
      <c r="X6" s="434"/>
      <c r="Y6" s="434"/>
      <c r="Z6" s="434"/>
      <c r="AA6" s="434"/>
      <c r="AB6" s="434"/>
      <c r="AC6" s="434"/>
      <c r="AD6" s="434"/>
      <c r="AE6" s="434"/>
      <c r="AF6" s="434"/>
      <c r="AG6" s="435"/>
      <c r="AI6" s="515" t="s">
        <v>921</v>
      </c>
      <c r="AJ6" s="516"/>
      <c r="AK6" s="516"/>
      <c r="AL6" s="516"/>
      <c r="AM6" s="516"/>
      <c r="AN6" s="516"/>
      <c r="AO6" s="516"/>
      <c r="AP6" s="516"/>
      <c r="AQ6" s="516"/>
      <c r="AR6" s="516"/>
      <c r="AS6" s="516"/>
      <c r="AT6" s="516"/>
      <c r="AU6" s="516"/>
      <c r="AV6" s="516"/>
      <c r="AW6" s="516"/>
      <c r="AX6" s="516"/>
      <c r="AY6" s="516"/>
      <c r="AZ6" s="516"/>
      <c r="BA6" s="516"/>
      <c r="BB6" s="516"/>
      <c r="BC6" s="516"/>
      <c r="BD6" s="516"/>
      <c r="BE6" s="516"/>
      <c r="BF6" s="517"/>
    </row>
    <row r="7" spans="2:58" ht="15" thickBot="1" x14ac:dyDescent="0.4">
      <c r="B7" s="441" t="s">
        <v>265</v>
      </c>
      <c r="C7" s="4"/>
      <c r="E7" s="1"/>
      <c r="J7" s="433" t="s">
        <v>128</v>
      </c>
      <c r="K7" s="434"/>
      <c r="L7" s="434"/>
      <c r="M7" s="434"/>
      <c r="N7" s="434"/>
      <c r="O7" s="434"/>
      <c r="P7" s="434"/>
      <c r="Q7" s="434"/>
      <c r="R7" s="434"/>
      <c r="S7" s="434"/>
      <c r="T7" s="434"/>
      <c r="U7" s="434"/>
      <c r="V7" s="434"/>
      <c r="W7" s="434"/>
      <c r="X7" s="434"/>
      <c r="Y7" s="434"/>
      <c r="Z7" s="434"/>
      <c r="AA7" s="434"/>
      <c r="AB7" s="434"/>
      <c r="AC7" s="434"/>
      <c r="AD7" s="434"/>
      <c r="AE7" s="434"/>
      <c r="AF7" s="434"/>
      <c r="AG7" s="435"/>
      <c r="AI7" s="515" t="s">
        <v>128</v>
      </c>
      <c r="AJ7" s="516"/>
      <c r="AK7" s="516"/>
      <c r="AL7" s="516"/>
      <c r="AM7" s="516"/>
      <c r="AN7" s="516"/>
      <c r="AO7" s="516"/>
      <c r="AP7" s="516"/>
      <c r="AQ7" s="516"/>
      <c r="AR7" s="516"/>
      <c r="AS7" s="516"/>
      <c r="AT7" s="516"/>
      <c r="AU7" s="516"/>
      <c r="AV7" s="516"/>
      <c r="AW7" s="516"/>
      <c r="AX7" s="516"/>
      <c r="AY7" s="516"/>
      <c r="AZ7" s="516"/>
      <c r="BA7" s="516"/>
      <c r="BB7" s="516"/>
      <c r="BC7" s="516"/>
      <c r="BD7" s="516"/>
      <c r="BE7" s="516"/>
      <c r="BF7" s="517"/>
    </row>
    <row r="8" spans="2:58" ht="15" customHeight="1" thickBot="1" x14ac:dyDescent="0.4">
      <c r="B8" s="441"/>
      <c r="C8" s="4"/>
      <c r="D8" s="14" t="s">
        <v>130</v>
      </c>
      <c r="E8" s="528" t="s">
        <v>131</v>
      </c>
      <c r="F8" s="529" t="s">
        <v>132</v>
      </c>
      <c r="G8" s="530" t="s">
        <v>133</v>
      </c>
      <c r="H8" s="528" t="s">
        <v>134</v>
      </c>
      <c r="I8" s="530" t="s">
        <v>135</v>
      </c>
      <c r="J8" s="71">
        <v>50</v>
      </c>
      <c r="K8" s="72">
        <v>63</v>
      </c>
      <c r="L8" s="72">
        <v>80</v>
      </c>
      <c r="M8" s="72">
        <v>100</v>
      </c>
      <c r="N8" s="72">
        <v>125</v>
      </c>
      <c r="O8" s="72">
        <v>160</v>
      </c>
      <c r="P8" s="72">
        <v>200</v>
      </c>
      <c r="Q8" s="72">
        <v>250</v>
      </c>
      <c r="R8" s="72">
        <v>315</v>
      </c>
      <c r="S8" s="72">
        <v>400</v>
      </c>
      <c r="T8" s="72">
        <v>500</v>
      </c>
      <c r="U8" s="72">
        <v>630</v>
      </c>
      <c r="V8" s="72">
        <v>800</v>
      </c>
      <c r="W8" s="72">
        <v>1000</v>
      </c>
      <c r="X8" s="72">
        <v>1250</v>
      </c>
      <c r="Y8" s="72">
        <v>1600</v>
      </c>
      <c r="Z8" s="72">
        <v>2000</v>
      </c>
      <c r="AA8" s="72">
        <v>2500</v>
      </c>
      <c r="AB8" s="72">
        <v>3150</v>
      </c>
      <c r="AC8" s="72">
        <v>4000</v>
      </c>
      <c r="AD8" s="72">
        <v>5000</v>
      </c>
      <c r="AE8" s="72">
        <v>6300</v>
      </c>
      <c r="AF8" s="72">
        <v>8000</v>
      </c>
      <c r="AG8" s="70">
        <v>10000</v>
      </c>
      <c r="AI8" s="525">
        <v>50</v>
      </c>
      <c r="AJ8" s="526">
        <v>63</v>
      </c>
      <c r="AK8" s="526">
        <v>80</v>
      </c>
      <c r="AL8" s="526">
        <v>100</v>
      </c>
      <c r="AM8" s="526">
        <v>125</v>
      </c>
      <c r="AN8" s="526">
        <v>160</v>
      </c>
      <c r="AO8" s="526">
        <v>200</v>
      </c>
      <c r="AP8" s="526">
        <v>250</v>
      </c>
      <c r="AQ8" s="526">
        <v>315</v>
      </c>
      <c r="AR8" s="526">
        <v>400</v>
      </c>
      <c r="AS8" s="526">
        <v>500</v>
      </c>
      <c r="AT8" s="526">
        <v>630</v>
      </c>
      <c r="AU8" s="526">
        <v>800</v>
      </c>
      <c r="AV8" s="526">
        <v>1000</v>
      </c>
      <c r="AW8" s="526">
        <v>1250</v>
      </c>
      <c r="AX8" s="526">
        <v>1600</v>
      </c>
      <c r="AY8" s="526">
        <v>2000</v>
      </c>
      <c r="AZ8" s="526">
        <v>2500</v>
      </c>
      <c r="BA8" s="526">
        <v>3150</v>
      </c>
      <c r="BB8" s="526">
        <v>4000</v>
      </c>
      <c r="BC8" s="526">
        <v>5000</v>
      </c>
      <c r="BD8" s="526">
        <v>6300</v>
      </c>
      <c r="BE8" s="526">
        <v>8000</v>
      </c>
      <c r="BF8" s="527">
        <v>10000</v>
      </c>
    </row>
    <row r="9" spans="2:58" ht="14.5" customHeight="1" x14ac:dyDescent="0.35">
      <c r="B9" s="40" t="s">
        <v>553</v>
      </c>
      <c r="C9" s="4"/>
      <c r="D9" s="49" t="s">
        <v>554</v>
      </c>
      <c r="E9" s="211" t="s">
        <v>555</v>
      </c>
      <c r="F9" s="49">
        <v>75.400000000000006</v>
      </c>
      <c r="G9" s="62">
        <v>78.099999999999994</v>
      </c>
      <c r="H9" s="49">
        <v>76.5</v>
      </c>
      <c r="I9" s="49">
        <v>73.400000000000006</v>
      </c>
      <c r="J9" s="62">
        <v>60.3</v>
      </c>
      <c r="K9" s="62">
        <v>56.2</v>
      </c>
      <c r="L9" s="62">
        <v>59.3</v>
      </c>
      <c r="M9" s="62">
        <v>65.5</v>
      </c>
      <c r="N9" s="62">
        <v>59.2</v>
      </c>
      <c r="O9" s="62">
        <v>60.3</v>
      </c>
      <c r="P9" s="62">
        <v>59.3</v>
      </c>
      <c r="Q9" s="62">
        <v>58.4</v>
      </c>
      <c r="R9" s="62">
        <v>62</v>
      </c>
      <c r="S9" s="62">
        <v>62.8</v>
      </c>
      <c r="T9" s="62">
        <v>62.900000000000006</v>
      </c>
      <c r="U9" s="62">
        <v>65.400000000000006</v>
      </c>
      <c r="V9" s="62">
        <v>64.599999999999994</v>
      </c>
      <c r="W9" s="62">
        <v>64.3</v>
      </c>
      <c r="X9" s="62">
        <v>63.499999999999993</v>
      </c>
      <c r="Y9" s="62">
        <v>62.1</v>
      </c>
      <c r="Z9" s="62">
        <v>61.3</v>
      </c>
      <c r="AA9" s="62">
        <v>60.300000000000004</v>
      </c>
      <c r="AB9" s="62">
        <v>59.8</v>
      </c>
      <c r="AC9" s="62">
        <v>58.8</v>
      </c>
      <c r="AD9" s="62">
        <v>57.1</v>
      </c>
      <c r="AE9" s="62">
        <v>55</v>
      </c>
      <c r="AF9" s="62">
        <v>53.1</v>
      </c>
      <c r="AG9" s="37">
        <v>51.7</v>
      </c>
      <c r="AI9" s="129">
        <v>64.599999999999994</v>
      </c>
      <c r="AJ9" s="115">
        <v>59.2</v>
      </c>
      <c r="AK9" s="115">
        <v>62</v>
      </c>
      <c r="AL9" s="115">
        <v>67.5</v>
      </c>
      <c r="AM9" s="115">
        <v>61.6</v>
      </c>
      <c r="AN9" s="115">
        <v>62.8</v>
      </c>
      <c r="AO9" s="115">
        <v>61.9</v>
      </c>
      <c r="AP9" s="115">
        <v>62</v>
      </c>
      <c r="AQ9" s="115">
        <v>65.3</v>
      </c>
      <c r="AR9" s="115">
        <v>66.400000000000006</v>
      </c>
      <c r="AS9" s="115">
        <v>66.400000000000006</v>
      </c>
      <c r="AT9" s="115">
        <v>67.600000000000009</v>
      </c>
      <c r="AU9" s="115">
        <v>67.3</v>
      </c>
      <c r="AV9" s="115">
        <v>66</v>
      </c>
      <c r="AW9" s="115">
        <v>65.5</v>
      </c>
      <c r="AX9" s="115">
        <v>64.2</v>
      </c>
      <c r="AY9" s="115">
        <v>63.3</v>
      </c>
      <c r="AZ9" s="115">
        <v>62.2</v>
      </c>
      <c r="BA9" s="115">
        <v>61.3</v>
      </c>
      <c r="BB9" s="115">
        <v>60.4</v>
      </c>
      <c r="BC9" s="115">
        <v>59</v>
      </c>
      <c r="BD9" s="115">
        <v>57.1</v>
      </c>
      <c r="BE9" s="115">
        <v>55.2</v>
      </c>
      <c r="BF9" s="130">
        <v>53.2</v>
      </c>
    </row>
    <row r="10" spans="2:58" x14ac:dyDescent="0.35">
      <c r="B10" s="41" t="s">
        <v>556</v>
      </c>
      <c r="C10" s="4"/>
      <c r="D10" s="50" t="s">
        <v>557</v>
      </c>
      <c r="E10" s="224" t="s">
        <v>558</v>
      </c>
      <c r="F10" s="50">
        <v>69.3</v>
      </c>
      <c r="G10" s="531">
        <v>70.3</v>
      </c>
      <c r="H10" s="50">
        <v>69.7</v>
      </c>
      <c r="I10" s="50">
        <v>68.8</v>
      </c>
      <c r="J10" s="531">
        <v>59.599999999999994</v>
      </c>
      <c r="K10" s="531">
        <v>56.599999999999994</v>
      </c>
      <c r="L10" s="531">
        <v>59.1</v>
      </c>
      <c r="M10" s="531">
        <v>59.2</v>
      </c>
      <c r="N10" s="531">
        <v>55.5</v>
      </c>
      <c r="O10" s="531">
        <v>55.6</v>
      </c>
      <c r="P10" s="531">
        <v>54.4</v>
      </c>
      <c r="Q10" s="531">
        <v>54.7</v>
      </c>
      <c r="R10" s="531">
        <v>58.2</v>
      </c>
      <c r="S10" s="531">
        <v>56.699999999999996</v>
      </c>
      <c r="T10" s="531">
        <v>57</v>
      </c>
      <c r="U10" s="531">
        <v>56.6</v>
      </c>
      <c r="V10" s="531">
        <v>55.699999999999996</v>
      </c>
      <c r="W10" s="531">
        <v>57.5</v>
      </c>
      <c r="X10" s="531">
        <v>59.4</v>
      </c>
      <c r="Y10" s="531">
        <v>55.7</v>
      </c>
      <c r="Z10" s="531">
        <v>53.699999999999996</v>
      </c>
      <c r="AA10" s="531">
        <v>53</v>
      </c>
      <c r="AB10" s="531">
        <v>53.8</v>
      </c>
      <c r="AC10" s="531">
        <v>62.4</v>
      </c>
      <c r="AD10" s="531">
        <v>50.6</v>
      </c>
      <c r="AE10" s="531">
        <v>47</v>
      </c>
      <c r="AF10" s="531">
        <v>50.9</v>
      </c>
      <c r="AG10" s="38">
        <v>43.8</v>
      </c>
      <c r="AI10" s="131">
        <v>67.8</v>
      </c>
      <c r="AJ10" s="117">
        <v>64.8</v>
      </c>
      <c r="AK10" s="117">
        <v>63.4</v>
      </c>
      <c r="AL10" s="117">
        <v>62.5</v>
      </c>
      <c r="AM10" s="117">
        <v>58.7</v>
      </c>
      <c r="AN10" s="117">
        <v>58.3</v>
      </c>
      <c r="AO10" s="117">
        <v>57.1</v>
      </c>
      <c r="AP10" s="117">
        <v>56.2</v>
      </c>
      <c r="AQ10" s="117">
        <v>59.6</v>
      </c>
      <c r="AR10" s="117">
        <v>57.8</v>
      </c>
      <c r="AS10" s="117">
        <v>58.2</v>
      </c>
      <c r="AT10" s="117">
        <v>57.6</v>
      </c>
      <c r="AU10" s="117">
        <v>56.599999999999994</v>
      </c>
      <c r="AV10" s="117">
        <v>58.4</v>
      </c>
      <c r="AW10" s="117">
        <v>60.4</v>
      </c>
      <c r="AX10" s="117">
        <v>56.5</v>
      </c>
      <c r="AY10" s="117">
        <v>54.5</v>
      </c>
      <c r="AZ10" s="117">
        <v>53.6</v>
      </c>
      <c r="BA10" s="117">
        <v>54.5</v>
      </c>
      <c r="BB10" s="117">
        <v>63.599999999999994</v>
      </c>
      <c r="BC10" s="117">
        <v>51.2</v>
      </c>
      <c r="BD10" s="117">
        <v>47.5</v>
      </c>
      <c r="BE10" s="117">
        <v>51.800000000000004</v>
      </c>
      <c r="BF10" s="132">
        <v>44.2</v>
      </c>
    </row>
    <row r="11" spans="2:58" x14ac:dyDescent="0.35">
      <c r="B11" s="41" t="s">
        <v>559</v>
      </c>
      <c r="C11" s="4"/>
      <c r="D11" s="50" t="s">
        <v>560</v>
      </c>
      <c r="E11" s="224" t="s">
        <v>558</v>
      </c>
      <c r="F11" s="50">
        <v>71.8</v>
      </c>
      <c r="G11" s="531">
        <v>74.099999999999994</v>
      </c>
      <c r="H11" s="50">
        <v>73.2</v>
      </c>
      <c r="I11" s="50">
        <v>68.5</v>
      </c>
      <c r="J11" s="531">
        <v>58</v>
      </c>
      <c r="K11" s="531">
        <v>53.7</v>
      </c>
      <c r="L11" s="531">
        <v>57.6</v>
      </c>
      <c r="M11" s="531">
        <v>57.9</v>
      </c>
      <c r="N11" s="531">
        <v>54.300000000000004</v>
      </c>
      <c r="O11" s="531">
        <v>54</v>
      </c>
      <c r="P11" s="531">
        <v>55.199999999999996</v>
      </c>
      <c r="Q11" s="531">
        <v>54.800000000000004</v>
      </c>
      <c r="R11" s="531">
        <v>56.6</v>
      </c>
      <c r="S11" s="531">
        <v>54.699999999999996</v>
      </c>
      <c r="T11" s="531">
        <v>56.5</v>
      </c>
      <c r="U11" s="531">
        <v>58.1</v>
      </c>
      <c r="V11" s="531">
        <v>60.599999999999994</v>
      </c>
      <c r="W11" s="531">
        <v>56.7</v>
      </c>
      <c r="X11" s="531">
        <v>57.199999999999996</v>
      </c>
      <c r="Y11" s="531">
        <v>56.9</v>
      </c>
      <c r="Z11" s="531">
        <v>54.599999999999994</v>
      </c>
      <c r="AA11" s="531">
        <v>53.800000000000004</v>
      </c>
      <c r="AB11" s="531">
        <v>56.4</v>
      </c>
      <c r="AC11" s="531">
        <v>57.4</v>
      </c>
      <c r="AD11" s="531">
        <v>57.1</v>
      </c>
      <c r="AE11" s="531">
        <v>54.2</v>
      </c>
      <c r="AF11" s="531">
        <v>54.300000000000004</v>
      </c>
      <c r="AG11" s="38">
        <v>50.8</v>
      </c>
      <c r="AI11" s="131">
        <v>63.599999999999994</v>
      </c>
      <c r="AJ11" s="117">
        <v>57.5</v>
      </c>
      <c r="AK11" s="117">
        <v>60.7</v>
      </c>
      <c r="AL11" s="117">
        <v>60.800000000000004</v>
      </c>
      <c r="AM11" s="117">
        <v>56.800000000000004</v>
      </c>
      <c r="AN11" s="117">
        <v>56.1</v>
      </c>
      <c r="AO11" s="117">
        <v>57</v>
      </c>
      <c r="AP11" s="117">
        <v>56.300000000000004</v>
      </c>
      <c r="AQ11" s="117">
        <v>58.7</v>
      </c>
      <c r="AR11" s="117">
        <v>56.099999999999994</v>
      </c>
      <c r="AS11" s="117">
        <v>59.300000000000004</v>
      </c>
      <c r="AT11" s="117">
        <v>64.2</v>
      </c>
      <c r="AU11" s="117">
        <v>65.2</v>
      </c>
      <c r="AV11" s="117">
        <v>59.7</v>
      </c>
      <c r="AW11" s="117">
        <v>61.6</v>
      </c>
      <c r="AX11" s="117">
        <v>59.8</v>
      </c>
      <c r="AY11" s="117">
        <v>56.3</v>
      </c>
      <c r="AZ11" s="117">
        <v>56.2</v>
      </c>
      <c r="BA11" s="117">
        <v>58.599999999999994</v>
      </c>
      <c r="BB11" s="117">
        <v>59.8</v>
      </c>
      <c r="BC11" s="117">
        <v>60.4</v>
      </c>
      <c r="BD11" s="117">
        <v>56.9</v>
      </c>
      <c r="BE11" s="117">
        <v>58.9</v>
      </c>
      <c r="BF11" s="132">
        <v>55.7</v>
      </c>
    </row>
    <row r="12" spans="2:58" ht="15" thickBot="1" x14ac:dyDescent="0.4">
      <c r="B12" s="42" t="s">
        <v>561</v>
      </c>
      <c r="C12" s="4"/>
      <c r="D12" s="51" t="s">
        <v>562</v>
      </c>
      <c r="E12" s="202" t="s">
        <v>563</v>
      </c>
      <c r="F12" s="51">
        <v>77.599999999999994</v>
      </c>
      <c r="G12" s="22">
        <v>80.8</v>
      </c>
      <c r="H12" s="51">
        <v>79.900000000000006</v>
      </c>
      <c r="I12" s="51">
        <v>74.8</v>
      </c>
      <c r="J12" s="22">
        <v>60.099999999999994</v>
      </c>
      <c r="K12" s="22">
        <v>58.099999999999994</v>
      </c>
      <c r="L12" s="22">
        <v>66.099999999999994</v>
      </c>
      <c r="M12" s="22">
        <v>66.7</v>
      </c>
      <c r="N12" s="22">
        <v>62.6</v>
      </c>
      <c r="O12" s="22">
        <v>58.9</v>
      </c>
      <c r="P12" s="22">
        <v>60.4</v>
      </c>
      <c r="Q12" s="22">
        <v>59.7</v>
      </c>
      <c r="R12" s="22">
        <v>63.1</v>
      </c>
      <c r="S12" s="22">
        <v>60.8</v>
      </c>
      <c r="T12" s="22">
        <v>60.900000000000006</v>
      </c>
      <c r="U12" s="22">
        <v>62.5</v>
      </c>
      <c r="V12" s="22">
        <v>62.699999999999996</v>
      </c>
      <c r="W12" s="22">
        <v>64.3</v>
      </c>
      <c r="X12" s="22">
        <v>63.199999999999996</v>
      </c>
      <c r="Y12" s="22">
        <v>64</v>
      </c>
      <c r="Z12" s="22">
        <v>63.3</v>
      </c>
      <c r="AA12" s="22">
        <v>63.5</v>
      </c>
      <c r="AB12" s="22">
        <v>63.2</v>
      </c>
      <c r="AC12" s="22">
        <v>62.8</v>
      </c>
      <c r="AD12" s="22">
        <v>62.5</v>
      </c>
      <c r="AE12" s="22">
        <v>60.9</v>
      </c>
      <c r="AF12" s="22">
        <v>59.800000000000004</v>
      </c>
      <c r="AG12" s="39">
        <v>58.9</v>
      </c>
      <c r="AI12" s="133">
        <v>64.8</v>
      </c>
      <c r="AJ12" s="119">
        <v>61.900000000000006</v>
      </c>
      <c r="AK12" s="119">
        <v>70.2</v>
      </c>
      <c r="AL12" s="119">
        <v>69.400000000000006</v>
      </c>
      <c r="AM12" s="119">
        <v>65.099999999999994</v>
      </c>
      <c r="AN12" s="119">
        <v>61.1</v>
      </c>
      <c r="AO12" s="119">
        <v>62.4</v>
      </c>
      <c r="AP12" s="119">
        <v>61.4</v>
      </c>
      <c r="AQ12" s="119">
        <v>65.399999999999991</v>
      </c>
      <c r="AR12" s="119">
        <v>62.699999999999996</v>
      </c>
      <c r="AS12" s="119">
        <v>62.7</v>
      </c>
      <c r="AT12" s="119">
        <v>65</v>
      </c>
      <c r="AU12" s="119">
        <v>65.3</v>
      </c>
      <c r="AV12" s="119">
        <v>66.900000000000006</v>
      </c>
      <c r="AW12" s="119">
        <v>66.7</v>
      </c>
      <c r="AX12" s="119">
        <v>67.400000000000006</v>
      </c>
      <c r="AY12" s="119">
        <v>67.099999999999994</v>
      </c>
      <c r="AZ12" s="119">
        <v>66.8</v>
      </c>
      <c r="BA12" s="119">
        <v>66.099999999999994</v>
      </c>
      <c r="BB12" s="119">
        <v>65.8</v>
      </c>
      <c r="BC12" s="119">
        <v>65.599999999999994</v>
      </c>
      <c r="BD12" s="119">
        <v>63.6</v>
      </c>
      <c r="BE12" s="119">
        <v>62.1</v>
      </c>
      <c r="BF12" s="134">
        <v>61</v>
      </c>
    </row>
    <row r="14" spans="2:58" x14ac:dyDescent="0.35">
      <c r="C14" t="s">
        <v>178</v>
      </c>
    </row>
    <row r="15" spans="2:58" x14ac:dyDescent="0.35">
      <c r="M15" t="s">
        <v>564</v>
      </c>
      <c r="T15" t="s">
        <v>557</v>
      </c>
      <c r="AA15" t="s">
        <v>560</v>
      </c>
      <c r="AH15" t="s">
        <v>565</v>
      </c>
    </row>
    <row r="16" spans="2:58" ht="56.15" customHeight="1" x14ac:dyDescent="0.35">
      <c r="C16" s="56" t="s">
        <v>519</v>
      </c>
    </row>
    <row r="17" spans="3:42" x14ac:dyDescent="0.35">
      <c r="C17" s="2" t="s">
        <v>547</v>
      </c>
      <c r="AP17" s="19">
        <f>AP9-25</f>
        <v>37</v>
      </c>
    </row>
    <row r="52" spans="4:4" x14ac:dyDescent="0.35">
      <c r="D52" t="s">
        <v>566</v>
      </c>
    </row>
    <row r="53" spans="4:4" x14ac:dyDescent="0.35">
      <c r="D53" t="s">
        <v>567</v>
      </c>
    </row>
  </sheetData>
  <mergeCells count="5">
    <mergeCell ref="B6:B8"/>
    <mergeCell ref="J6:AG6"/>
    <mergeCell ref="J7:AG7"/>
    <mergeCell ref="AI6:BF6"/>
    <mergeCell ref="AI7:BF7"/>
  </mergeCells>
  <phoneticPr fontId="1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3B56E-3776-4FA7-8557-550865D236C6}">
  <sheetPr>
    <tabColor theme="5" tint="0.59999389629810485"/>
  </sheetPr>
  <dimension ref="A2:AG24"/>
  <sheetViews>
    <sheetView zoomScale="70" zoomScaleNormal="70" workbookViewId="0">
      <selection activeCell="AI7" sqref="AI7"/>
    </sheetView>
  </sheetViews>
  <sheetFormatPr defaultRowHeight="14.5" x14ac:dyDescent="0.35"/>
  <cols>
    <col min="11" max="11" width="19.1796875" bestFit="1" customWidth="1"/>
    <col min="13" max="13" width="8.1796875" bestFit="1" customWidth="1"/>
    <col min="14" max="14" width="11.453125" bestFit="1" customWidth="1"/>
    <col min="15" max="15" width="18" customWidth="1"/>
  </cols>
  <sheetData>
    <row r="2" spans="1:33" ht="26" x14ac:dyDescent="0.6">
      <c r="A2" s="43"/>
      <c r="B2" s="44" t="s">
        <v>568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row>
    <row r="3" spans="1:33" ht="15" thickBot="1" x14ac:dyDescent="0.4"/>
    <row r="4" spans="1:33" x14ac:dyDescent="0.35">
      <c r="K4" s="440" t="s">
        <v>126</v>
      </c>
    </row>
    <row r="5" spans="1:33" ht="15" thickBot="1" x14ac:dyDescent="0.4">
      <c r="K5" s="441"/>
    </row>
    <row r="6" spans="1:33" ht="15" thickBot="1" x14ac:dyDescent="0.4">
      <c r="K6" s="441"/>
      <c r="M6" s="160" t="s">
        <v>240</v>
      </c>
      <c r="N6" s="161" t="s">
        <v>241</v>
      </c>
      <c r="O6" s="163" t="s">
        <v>60</v>
      </c>
    </row>
    <row r="7" spans="1:33" ht="114.65" customHeight="1" x14ac:dyDescent="0.35">
      <c r="B7" s="485" t="s">
        <v>569</v>
      </c>
      <c r="C7" s="485"/>
      <c r="D7" s="485"/>
      <c r="E7" s="485"/>
      <c r="F7" s="485"/>
      <c r="G7" s="485"/>
      <c r="H7" s="485"/>
      <c r="I7" s="485"/>
      <c r="K7" s="26" t="s">
        <v>570</v>
      </c>
      <c r="M7" s="55">
        <v>70</v>
      </c>
      <c r="N7" s="162">
        <v>1</v>
      </c>
      <c r="O7" s="164" t="s">
        <v>571</v>
      </c>
    </row>
    <row r="8" spans="1:33" ht="29.15" customHeight="1" thickBot="1" x14ac:dyDescent="0.4">
      <c r="B8" s="5"/>
      <c r="C8" s="5"/>
      <c r="D8" s="5"/>
      <c r="E8" s="5"/>
      <c r="F8" s="5"/>
      <c r="G8" s="5"/>
      <c r="H8" s="5"/>
      <c r="I8" s="5"/>
      <c r="K8" s="30" t="s">
        <v>572</v>
      </c>
      <c r="M8" s="99" t="s">
        <v>247</v>
      </c>
      <c r="N8" s="113">
        <v>1</v>
      </c>
      <c r="O8" s="165" t="s">
        <v>573</v>
      </c>
    </row>
    <row r="10" spans="1:33" x14ac:dyDescent="0.35">
      <c r="A10" s="1" t="s">
        <v>574</v>
      </c>
    </row>
    <row r="13" spans="1:33" ht="409.5" customHeight="1" x14ac:dyDescent="0.35"/>
    <row r="24" spans="1:9" ht="17.149999999999999" customHeight="1" x14ac:dyDescent="0.35">
      <c r="A24" s="1" t="s">
        <v>575</v>
      </c>
      <c r="B24" s="5"/>
      <c r="C24" s="5"/>
      <c r="D24" s="5"/>
      <c r="E24" s="5"/>
      <c r="F24" s="5"/>
      <c r="G24" s="5"/>
      <c r="H24" s="5"/>
      <c r="I24" s="5"/>
    </row>
  </sheetData>
  <mergeCells count="2">
    <mergeCell ref="B7:I7"/>
    <mergeCell ref="K4:K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A12CF-42BA-4DC4-885E-87AC39255F58}">
  <sheetPr>
    <tabColor theme="7" tint="-0.499984740745262"/>
  </sheetPr>
  <dimension ref="B2:AN50"/>
  <sheetViews>
    <sheetView topLeftCell="N19" zoomScale="85" zoomScaleNormal="85" workbookViewId="0">
      <selection activeCell="AE49" sqref="AE49"/>
    </sheetView>
  </sheetViews>
  <sheetFormatPr defaultRowHeight="14.5" x14ac:dyDescent="0.35"/>
  <cols>
    <col min="3" max="3" width="30.54296875" bestFit="1" customWidth="1"/>
    <col min="4" max="4" width="24.54296875" bestFit="1" customWidth="1"/>
    <col min="5" max="5" width="21.54296875" bestFit="1" customWidth="1"/>
    <col min="6" max="6" width="44.81640625" customWidth="1"/>
    <col min="7" max="7" width="17.81640625" customWidth="1"/>
    <col min="8" max="8" width="18.453125" bestFit="1" customWidth="1"/>
    <col min="9" max="9" width="45.1796875" customWidth="1"/>
    <col min="11" max="11" width="6.54296875" bestFit="1" customWidth="1"/>
    <col min="12" max="12" width="8" bestFit="1" customWidth="1"/>
    <col min="13" max="14" width="6.54296875" bestFit="1" customWidth="1"/>
    <col min="15" max="15" width="5.81640625" bestFit="1" customWidth="1"/>
    <col min="16" max="26" width="6.54296875" bestFit="1" customWidth="1"/>
    <col min="27" max="36" width="8" bestFit="1" customWidth="1"/>
    <col min="37" max="40" width="9.54296875" bestFit="1" customWidth="1"/>
  </cols>
  <sheetData>
    <row r="2" spans="3:40" ht="26" x14ac:dyDescent="0.6">
      <c r="C2" s="174" t="s">
        <v>576</v>
      </c>
      <c r="D2" s="173"/>
      <c r="E2" s="173"/>
      <c r="F2" s="174"/>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row>
    <row r="3" spans="3:40" ht="15" thickBot="1" x14ac:dyDescent="0.4"/>
    <row r="4" spans="3:40" ht="15" thickBot="1" x14ac:dyDescent="0.4">
      <c r="K4" s="482" t="s">
        <v>127</v>
      </c>
      <c r="L4" s="483"/>
      <c r="M4" s="483"/>
      <c r="N4" s="483"/>
      <c r="O4" s="483"/>
      <c r="P4" s="483"/>
      <c r="Q4" s="483"/>
      <c r="R4" s="483"/>
      <c r="S4" s="483"/>
      <c r="T4" s="483"/>
      <c r="U4" s="483"/>
      <c r="V4" s="483"/>
      <c r="W4" s="483"/>
      <c r="X4" s="483"/>
      <c r="Y4" s="483"/>
      <c r="Z4" s="483"/>
      <c r="AA4" s="483"/>
      <c r="AB4" s="483"/>
      <c r="AC4" s="483"/>
      <c r="AD4" s="483"/>
      <c r="AE4" s="483"/>
      <c r="AF4" s="483"/>
      <c r="AG4" s="483"/>
      <c r="AH4" s="483"/>
      <c r="AI4" s="483"/>
      <c r="AJ4" s="483"/>
      <c r="AK4" s="483"/>
      <c r="AL4" s="483"/>
      <c r="AM4" s="483"/>
      <c r="AN4" s="484"/>
    </row>
    <row r="5" spans="3:40" ht="15" thickBot="1" x14ac:dyDescent="0.4">
      <c r="G5" s="486" t="s">
        <v>4</v>
      </c>
      <c r="H5" s="487"/>
      <c r="K5" s="433" t="s">
        <v>128</v>
      </c>
      <c r="L5" s="434"/>
      <c r="M5" s="434"/>
      <c r="N5" s="434"/>
      <c r="O5" s="434"/>
      <c r="P5" s="434"/>
      <c r="Q5" s="434"/>
      <c r="R5" s="434"/>
      <c r="S5" s="434"/>
      <c r="T5" s="434"/>
      <c r="U5" s="434"/>
      <c r="V5" s="434"/>
      <c r="W5" s="434"/>
      <c r="X5" s="434"/>
      <c r="Y5" s="434"/>
      <c r="Z5" s="434"/>
      <c r="AA5" s="434"/>
      <c r="AB5" s="434"/>
      <c r="AC5" s="434"/>
      <c r="AD5" s="434"/>
      <c r="AE5" s="434"/>
      <c r="AF5" s="434"/>
      <c r="AG5" s="434"/>
      <c r="AH5" s="434"/>
      <c r="AI5" s="434"/>
      <c r="AJ5" s="434"/>
      <c r="AK5" s="434"/>
      <c r="AL5" s="434"/>
      <c r="AM5" s="434"/>
      <c r="AN5" s="435"/>
    </row>
    <row r="6" spans="3:40" ht="15" thickBot="1" x14ac:dyDescent="0.4">
      <c r="C6" s="76" t="s">
        <v>577</v>
      </c>
      <c r="D6" s="298" t="s">
        <v>578</v>
      </c>
      <c r="E6" s="171" t="s">
        <v>579</v>
      </c>
      <c r="F6" s="77" t="s">
        <v>580</v>
      </c>
      <c r="G6" s="187" t="str">
        <f>'Agitator and Top Mixer'!M6</f>
        <v>LAeq, dB</v>
      </c>
      <c r="H6" s="163" t="str">
        <f>'Agitator and Top Mixer'!N6</f>
        <v>Distance (m)</v>
      </c>
      <c r="I6" s="78" t="s">
        <v>60</v>
      </c>
      <c r="K6" s="64">
        <v>25</v>
      </c>
      <c r="L6" s="65">
        <v>31.5</v>
      </c>
      <c r="M6" s="65">
        <v>40</v>
      </c>
      <c r="N6" s="65">
        <v>50</v>
      </c>
      <c r="O6" s="65">
        <v>63</v>
      </c>
      <c r="P6" s="65">
        <v>80</v>
      </c>
      <c r="Q6" s="65">
        <v>100</v>
      </c>
      <c r="R6" s="65">
        <v>125</v>
      </c>
      <c r="S6" s="65">
        <v>160</v>
      </c>
      <c r="T6" s="65">
        <v>200</v>
      </c>
      <c r="U6" s="65">
        <v>250</v>
      </c>
      <c r="V6" s="65">
        <v>315</v>
      </c>
      <c r="W6" s="65">
        <v>400</v>
      </c>
      <c r="X6" s="65">
        <v>500</v>
      </c>
      <c r="Y6" s="65">
        <v>630</v>
      </c>
      <c r="Z6" s="65">
        <v>800</v>
      </c>
      <c r="AA6" s="65">
        <v>1000</v>
      </c>
      <c r="AB6" s="65">
        <v>1250</v>
      </c>
      <c r="AC6" s="65">
        <v>1600</v>
      </c>
      <c r="AD6" s="65">
        <v>2000</v>
      </c>
      <c r="AE6" s="65">
        <v>2500</v>
      </c>
      <c r="AF6" s="65">
        <v>3150</v>
      </c>
      <c r="AG6" s="65">
        <v>4000</v>
      </c>
      <c r="AH6" s="65">
        <v>5000</v>
      </c>
      <c r="AI6" s="65">
        <v>6300</v>
      </c>
      <c r="AJ6" s="65">
        <v>8000</v>
      </c>
      <c r="AK6" s="65">
        <v>10000</v>
      </c>
      <c r="AL6" s="65">
        <v>12500</v>
      </c>
      <c r="AM6" s="65">
        <v>16000</v>
      </c>
      <c r="AN6" s="66">
        <v>20000</v>
      </c>
    </row>
    <row r="7" spans="3:40" x14ac:dyDescent="0.35">
      <c r="C7" s="491" t="s">
        <v>23</v>
      </c>
      <c r="D7" s="275" t="s">
        <v>570</v>
      </c>
      <c r="E7" s="493" t="s">
        <v>581</v>
      </c>
      <c r="F7" s="494" t="s">
        <v>582</v>
      </c>
      <c r="G7" s="209">
        <f>'Agitator and Top Mixer'!M7</f>
        <v>70</v>
      </c>
      <c r="H7" s="26">
        <f>'Agitator and Top Mixer'!N7</f>
        <v>1</v>
      </c>
      <c r="I7" s="26" t="s">
        <v>583</v>
      </c>
      <c r="K7" s="176" t="s">
        <v>89</v>
      </c>
      <c r="L7" s="177" t="s">
        <v>89</v>
      </c>
      <c r="M7" s="177" t="s">
        <v>89</v>
      </c>
      <c r="N7" s="177" t="s">
        <v>89</v>
      </c>
      <c r="O7" s="177" t="s">
        <v>89</v>
      </c>
      <c r="P7" s="177" t="s">
        <v>89</v>
      </c>
      <c r="Q7" s="177" t="s">
        <v>89</v>
      </c>
      <c r="R7" s="177" t="s">
        <v>89</v>
      </c>
      <c r="S7" s="177" t="s">
        <v>89</v>
      </c>
      <c r="T7" s="177" t="s">
        <v>89</v>
      </c>
      <c r="U7" s="177" t="s">
        <v>89</v>
      </c>
      <c r="V7" s="177" t="s">
        <v>89</v>
      </c>
      <c r="W7" s="177" t="s">
        <v>89</v>
      </c>
      <c r="X7" s="177" t="s">
        <v>89</v>
      </c>
      <c r="Y7" s="177" t="s">
        <v>89</v>
      </c>
      <c r="Z7" s="177" t="s">
        <v>89</v>
      </c>
      <c r="AA7" s="177" t="s">
        <v>89</v>
      </c>
      <c r="AB7" s="177" t="s">
        <v>89</v>
      </c>
      <c r="AC7" s="177" t="s">
        <v>89</v>
      </c>
      <c r="AD7" s="177" t="s">
        <v>89</v>
      </c>
      <c r="AE7" s="177" t="s">
        <v>89</v>
      </c>
      <c r="AF7" s="177" t="s">
        <v>89</v>
      </c>
      <c r="AG7" s="177" t="s">
        <v>89</v>
      </c>
      <c r="AH7" s="177" t="s">
        <v>89</v>
      </c>
      <c r="AI7" s="177" t="s">
        <v>89</v>
      </c>
      <c r="AJ7" s="177" t="s">
        <v>89</v>
      </c>
      <c r="AK7" s="177" t="s">
        <v>89</v>
      </c>
      <c r="AL7" s="177" t="s">
        <v>89</v>
      </c>
      <c r="AM7" s="177" t="s">
        <v>89</v>
      </c>
      <c r="AN7" s="154" t="s">
        <v>89</v>
      </c>
    </row>
    <row r="8" spans="3:40" x14ac:dyDescent="0.35">
      <c r="C8" s="425"/>
      <c r="D8" s="3" t="s">
        <v>572</v>
      </c>
      <c r="E8" s="423"/>
      <c r="F8" s="495"/>
      <c r="G8" s="175" t="str">
        <f>'Agitator and Top Mixer'!M8</f>
        <v>&lt;85</v>
      </c>
      <c r="H8" s="272">
        <f>'Agitator and Top Mixer'!N8</f>
        <v>1</v>
      </c>
      <c r="I8" s="419" t="s">
        <v>584</v>
      </c>
      <c r="K8" s="60" t="s">
        <v>89</v>
      </c>
      <c r="L8" s="8" t="s">
        <v>89</v>
      </c>
      <c r="M8" s="8" t="s">
        <v>89</v>
      </c>
      <c r="N8" s="8" t="s">
        <v>89</v>
      </c>
      <c r="O8" s="8" t="s">
        <v>89</v>
      </c>
      <c r="P8" s="8" t="s">
        <v>89</v>
      </c>
      <c r="Q8" s="8" t="s">
        <v>89</v>
      </c>
      <c r="R8" s="8" t="s">
        <v>89</v>
      </c>
      <c r="S8" s="8" t="s">
        <v>89</v>
      </c>
      <c r="T8" s="8" t="s">
        <v>89</v>
      </c>
      <c r="U8" s="8" t="s">
        <v>89</v>
      </c>
      <c r="V8" s="8" t="s">
        <v>89</v>
      </c>
      <c r="W8" s="8" t="s">
        <v>89</v>
      </c>
      <c r="X8" s="8" t="s">
        <v>89</v>
      </c>
      <c r="Y8" s="8" t="s">
        <v>89</v>
      </c>
      <c r="Z8" s="8" t="s">
        <v>89</v>
      </c>
      <c r="AA8" s="8" t="s">
        <v>89</v>
      </c>
      <c r="AB8" s="8" t="s">
        <v>89</v>
      </c>
      <c r="AC8" s="8" t="s">
        <v>89</v>
      </c>
      <c r="AD8" s="8" t="s">
        <v>89</v>
      </c>
      <c r="AE8" s="8" t="s">
        <v>89</v>
      </c>
      <c r="AF8" s="8" t="s">
        <v>89</v>
      </c>
      <c r="AG8" s="8" t="s">
        <v>89</v>
      </c>
      <c r="AH8" s="8" t="s">
        <v>89</v>
      </c>
      <c r="AI8" s="8" t="s">
        <v>89</v>
      </c>
      <c r="AJ8" s="8" t="s">
        <v>89</v>
      </c>
      <c r="AK8" s="8" t="s">
        <v>89</v>
      </c>
      <c r="AL8" s="8" t="s">
        <v>89</v>
      </c>
      <c r="AM8" s="8" t="s">
        <v>89</v>
      </c>
      <c r="AN8" s="158" t="s">
        <v>89</v>
      </c>
    </row>
    <row r="9" spans="3:40" ht="60.65" customHeight="1" x14ac:dyDescent="0.35">
      <c r="C9" s="425"/>
      <c r="D9" s="3" t="s">
        <v>246</v>
      </c>
      <c r="E9" s="423"/>
      <c r="F9" s="495"/>
      <c r="G9" s="175" t="str">
        <f>'Hepworth 2 Source Data-Creamery'!F17</f>
        <v>&lt;85</v>
      </c>
      <c r="H9" s="272">
        <f>'Hepworth 2 Source Data-Creamery'!G17</f>
        <v>1</v>
      </c>
      <c r="I9" s="419"/>
      <c r="K9" s="60" t="s">
        <v>89</v>
      </c>
      <c r="L9" s="8" t="s">
        <v>89</v>
      </c>
      <c r="M9" s="8" t="s">
        <v>89</v>
      </c>
      <c r="N9" s="8" t="s">
        <v>89</v>
      </c>
      <c r="O9" s="8" t="s">
        <v>89</v>
      </c>
      <c r="P9" s="8" t="s">
        <v>89</v>
      </c>
      <c r="Q9" s="8" t="s">
        <v>89</v>
      </c>
      <c r="R9" s="8" t="s">
        <v>89</v>
      </c>
      <c r="S9" s="8" t="s">
        <v>89</v>
      </c>
      <c r="T9" s="8" t="s">
        <v>89</v>
      </c>
      <c r="U9" s="8" t="s">
        <v>89</v>
      </c>
      <c r="V9" s="8" t="s">
        <v>89</v>
      </c>
      <c r="W9" s="8" t="s">
        <v>89</v>
      </c>
      <c r="X9" s="8" t="s">
        <v>89</v>
      </c>
      <c r="Y9" s="8" t="s">
        <v>89</v>
      </c>
      <c r="Z9" s="8" t="s">
        <v>89</v>
      </c>
      <c r="AA9" s="8" t="s">
        <v>89</v>
      </c>
      <c r="AB9" s="8" t="s">
        <v>89</v>
      </c>
      <c r="AC9" s="8" t="s">
        <v>89</v>
      </c>
      <c r="AD9" s="8" t="s">
        <v>89</v>
      </c>
      <c r="AE9" s="8" t="s">
        <v>89</v>
      </c>
      <c r="AF9" s="8" t="s">
        <v>89</v>
      </c>
      <c r="AG9" s="8" t="s">
        <v>89</v>
      </c>
      <c r="AH9" s="8" t="s">
        <v>89</v>
      </c>
      <c r="AI9" s="8" t="s">
        <v>89</v>
      </c>
      <c r="AJ9" s="8" t="s">
        <v>89</v>
      </c>
      <c r="AK9" s="8" t="s">
        <v>89</v>
      </c>
      <c r="AL9" s="8" t="s">
        <v>89</v>
      </c>
      <c r="AM9" s="8" t="s">
        <v>89</v>
      </c>
      <c r="AN9" s="158" t="s">
        <v>89</v>
      </c>
    </row>
    <row r="10" spans="3:40" x14ac:dyDescent="0.35">
      <c r="C10" s="425" t="s">
        <v>5</v>
      </c>
      <c r="D10" s="3" t="str">
        <f>'Hepworth 2020 - Creamery Meas'!B11</f>
        <v>2020_Hep__CRM_2a</v>
      </c>
      <c r="E10" s="3" t="s">
        <v>585</v>
      </c>
      <c r="F10" s="302" t="s">
        <v>582</v>
      </c>
      <c r="G10" s="24">
        <f>'Hepworth 2020 - Creamery Meas'!G11</f>
        <v>71.8</v>
      </c>
      <c r="H10" s="297" t="s">
        <v>586</v>
      </c>
      <c r="I10" s="419" t="str">
        <f>'Hepworth 2020 - Creamery Meas'!F11</f>
        <v>difficult to be sure what's going on, but measurements typically believed to be mostly due to nearest agitator…. where &gt;72 more stuff going on, where &lt;70 less residual noise/less plant..... All agitators on/off on fairly short cycles</v>
      </c>
      <c r="J10" s="5"/>
      <c r="K10" s="178">
        <f>'Hepworth 2020 - Creamery Meas'!K11</f>
        <v>50.9</v>
      </c>
      <c r="L10" s="179">
        <f>'Hepworth 2020 - Creamery Meas'!L11</f>
        <v>56.6</v>
      </c>
      <c r="M10" s="179">
        <f>'Hepworth 2020 - Creamery Meas'!M11</f>
        <v>57.4</v>
      </c>
      <c r="N10" s="179">
        <f>'Hepworth 2020 - Creamery Meas'!N11</f>
        <v>58.1</v>
      </c>
      <c r="O10" s="179">
        <f>'Hepworth 2020 - Creamery Meas'!O11</f>
        <v>60</v>
      </c>
      <c r="P10" s="179">
        <f>'Hepworth 2020 - Creamery Meas'!P11</f>
        <v>63.3</v>
      </c>
      <c r="Q10" s="179">
        <f>'Hepworth 2020 - Creamery Meas'!Q11</f>
        <v>58.8</v>
      </c>
      <c r="R10" s="179">
        <f>'Hepworth 2020 - Creamery Meas'!R11</f>
        <v>50.7</v>
      </c>
      <c r="S10" s="179">
        <f>'Hepworth 2020 - Creamery Meas'!S11</f>
        <v>51.9</v>
      </c>
      <c r="T10" s="179">
        <f>'Hepworth 2020 - Creamery Meas'!T11</f>
        <v>54.5</v>
      </c>
      <c r="U10" s="179">
        <f>'Hepworth 2020 - Creamery Meas'!U11</f>
        <v>61.7</v>
      </c>
      <c r="V10" s="179">
        <f>'Hepworth 2020 - Creamery Meas'!V11</f>
        <v>58.6</v>
      </c>
      <c r="W10" s="179">
        <f>'Hepworth 2020 - Creamery Meas'!W11</f>
        <v>57.8</v>
      </c>
      <c r="X10" s="179">
        <f>'Hepworth 2020 - Creamery Meas'!X11</f>
        <v>62.6</v>
      </c>
      <c r="Y10" s="179">
        <f>'Hepworth 2020 - Creamery Meas'!Y11</f>
        <v>62</v>
      </c>
      <c r="Z10" s="179">
        <f>'Hepworth 2020 - Creamery Meas'!Z11</f>
        <v>65.599999999999994</v>
      </c>
      <c r="AA10" s="179">
        <f>'Hepworth 2020 - Creamery Meas'!AA11</f>
        <v>61.8</v>
      </c>
      <c r="AB10" s="179">
        <f>'Hepworth 2020 - Creamery Meas'!AB11</f>
        <v>63.2</v>
      </c>
      <c r="AC10" s="179">
        <f>'Hepworth 2020 - Creamery Meas'!AC11</f>
        <v>60.5</v>
      </c>
      <c r="AD10" s="179">
        <f>'Hepworth 2020 - Creamery Meas'!AD11</f>
        <v>55.8</v>
      </c>
      <c r="AE10" s="179">
        <f>'Hepworth 2020 - Creamery Meas'!AE11</f>
        <v>51</v>
      </c>
      <c r="AF10" s="179">
        <f>'Hepworth 2020 - Creamery Meas'!AF11</f>
        <v>46.2</v>
      </c>
      <c r="AG10" s="179">
        <f>'Hepworth 2020 - Creamery Meas'!AG11</f>
        <v>44.5</v>
      </c>
      <c r="AH10" s="179">
        <f>'Hepworth 2020 - Creamery Meas'!AH11</f>
        <v>39</v>
      </c>
      <c r="AI10" s="179">
        <f>'Hepworth 2020 - Creamery Meas'!AI11</f>
        <v>33.5</v>
      </c>
      <c r="AJ10" s="179">
        <f>'Hepworth 2020 - Creamery Meas'!AJ11</f>
        <v>30.3</v>
      </c>
      <c r="AK10" s="179">
        <f>'Hepworth 2020 - Creamery Meas'!AK11</f>
        <v>25.9</v>
      </c>
      <c r="AL10" s="179">
        <f>'Hepworth 2020 - Creamery Meas'!AL11</f>
        <v>22.1</v>
      </c>
      <c r="AM10" s="179">
        <f>'Hepworth 2020 - Creamery Meas'!AM11</f>
        <v>13.5</v>
      </c>
      <c r="AN10" s="180">
        <f>'Hepworth 2020 - Creamery Meas'!AN11</f>
        <v>9.8000000000000007</v>
      </c>
    </row>
    <row r="11" spans="3:40" x14ac:dyDescent="0.35">
      <c r="C11" s="425"/>
      <c r="D11" s="3" t="str">
        <f>'Hepworth 2020 - Creamery Meas'!B12</f>
        <v>2020_Hep__CRM_2b</v>
      </c>
      <c r="E11" s="3" t="s">
        <v>585</v>
      </c>
      <c r="F11" s="302" t="s">
        <v>582</v>
      </c>
      <c r="G11" s="24">
        <f>'Hepworth 2020 - Creamery Meas'!G12</f>
        <v>72</v>
      </c>
      <c r="H11" s="297" t="s">
        <v>586</v>
      </c>
      <c r="I11" s="419"/>
      <c r="J11" s="5"/>
      <c r="K11" s="178">
        <f>'Hepworth 2020 - Creamery Meas'!K12</f>
        <v>52.8</v>
      </c>
      <c r="L11" s="179">
        <f>'Hepworth 2020 - Creamery Meas'!L12</f>
        <v>56.6</v>
      </c>
      <c r="M11" s="179">
        <f>'Hepworth 2020 - Creamery Meas'!M12</f>
        <v>57.3</v>
      </c>
      <c r="N11" s="179">
        <f>'Hepworth 2020 - Creamery Meas'!N12</f>
        <v>58.7</v>
      </c>
      <c r="O11" s="179">
        <f>'Hepworth 2020 - Creamery Meas'!O12</f>
        <v>60.2</v>
      </c>
      <c r="P11" s="179">
        <f>'Hepworth 2020 - Creamery Meas'!P12</f>
        <v>62.7</v>
      </c>
      <c r="Q11" s="179">
        <f>'Hepworth 2020 - Creamery Meas'!Q12</f>
        <v>57.8</v>
      </c>
      <c r="R11" s="179">
        <f>'Hepworth 2020 - Creamery Meas'!R12</f>
        <v>51.2</v>
      </c>
      <c r="S11" s="179">
        <f>'Hepworth 2020 - Creamery Meas'!S12</f>
        <v>53.1</v>
      </c>
      <c r="T11" s="179">
        <f>'Hepworth 2020 - Creamery Meas'!T12</f>
        <v>55</v>
      </c>
      <c r="U11" s="179">
        <f>'Hepworth 2020 - Creamery Meas'!U12</f>
        <v>60.8</v>
      </c>
      <c r="V11" s="179">
        <f>'Hepworth 2020 - Creamery Meas'!V12</f>
        <v>57.6</v>
      </c>
      <c r="W11" s="179">
        <f>'Hepworth 2020 - Creamery Meas'!W12</f>
        <v>57.1</v>
      </c>
      <c r="X11" s="179">
        <f>'Hepworth 2020 - Creamery Meas'!X12</f>
        <v>62.8</v>
      </c>
      <c r="Y11" s="179">
        <f>'Hepworth 2020 - Creamery Meas'!Y12</f>
        <v>62.3</v>
      </c>
      <c r="Z11" s="179">
        <f>'Hepworth 2020 - Creamery Meas'!Z12</f>
        <v>65</v>
      </c>
      <c r="AA11" s="179">
        <f>'Hepworth 2020 - Creamery Meas'!AA12</f>
        <v>61.3</v>
      </c>
      <c r="AB11" s="179">
        <f>'Hepworth 2020 - Creamery Meas'!AB12</f>
        <v>63.2</v>
      </c>
      <c r="AC11" s="179">
        <f>'Hepworth 2020 - Creamery Meas'!AC12</f>
        <v>59.7</v>
      </c>
      <c r="AD11" s="179">
        <f>'Hepworth 2020 - Creamery Meas'!AD12</f>
        <v>55.9</v>
      </c>
      <c r="AE11" s="179">
        <f>'Hepworth 2020 - Creamery Meas'!AE12</f>
        <v>50.9</v>
      </c>
      <c r="AF11" s="179">
        <f>'Hepworth 2020 - Creamery Meas'!AF12</f>
        <v>46.3</v>
      </c>
      <c r="AG11" s="179">
        <f>'Hepworth 2020 - Creamery Meas'!AG12</f>
        <v>44.7</v>
      </c>
      <c r="AH11" s="179">
        <f>'Hepworth 2020 - Creamery Meas'!AH12</f>
        <v>39.200000000000003</v>
      </c>
      <c r="AI11" s="179">
        <f>'Hepworth 2020 - Creamery Meas'!AI12</f>
        <v>33.700000000000003</v>
      </c>
      <c r="AJ11" s="179">
        <f>'Hepworth 2020 - Creamery Meas'!AJ12</f>
        <v>30.7</v>
      </c>
      <c r="AK11" s="179">
        <f>'Hepworth 2020 - Creamery Meas'!AK12</f>
        <v>26.6</v>
      </c>
      <c r="AL11" s="179">
        <f>'Hepworth 2020 - Creamery Meas'!AL12</f>
        <v>22.6</v>
      </c>
      <c r="AM11" s="179">
        <f>'Hepworth 2020 - Creamery Meas'!AM12</f>
        <v>14</v>
      </c>
      <c r="AN11" s="180">
        <f>'Hepworth 2020 - Creamery Meas'!AN12</f>
        <v>9.8000000000000007</v>
      </c>
    </row>
    <row r="12" spans="3:40" x14ac:dyDescent="0.35">
      <c r="C12" s="425"/>
      <c r="D12" s="3" t="str">
        <f>'Hepworth 2020 - Creamery Meas'!B13</f>
        <v>2020_Hep__CRM_2c</v>
      </c>
      <c r="E12" s="3" t="s">
        <v>585</v>
      </c>
      <c r="F12" s="302" t="s">
        <v>582</v>
      </c>
      <c r="G12" s="24">
        <f>'Hepworth 2020 - Creamery Meas'!G13</f>
        <v>72.5</v>
      </c>
      <c r="H12" s="297" t="s">
        <v>586</v>
      </c>
      <c r="I12" s="419"/>
      <c r="K12" s="178">
        <f>'Hepworth 2020 - Creamery Meas'!K13</f>
        <v>52.4</v>
      </c>
      <c r="L12" s="179">
        <f>'Hepworth 2020 - Creamery Meas'!L13</f>
        <v>58.2</v>
      </c>
      <c r="M12" s="179">
        <f>'Hepworth 2020 - Creamery Meas'!M13</f>
        <v>57.5</v>
      </c>
      <c r="N12" s="179">
        <f>'Hepworth 2020 - Creamery Meas'!N13</f>
        <v>59.4</v>
      </c>
      <c r="O12" s="179">
        <f>'Hepworth 2020 - Creamery Meas'!O13</f>
        <v>62</v>
      </c>
      <c r="P12" s="179">
        <f>'Hepworth 2020 - Creamery Meas'!P13</f>
        <v>63.2</v>
      </c>
      <c r="Q12" s="179">
        <f>'Hepworth 2020 - Creamery Meas'!Q13</f>
        <v>58.7</v>
      </c>
      <c r="R12" s="179">
        <f>'Hepworth 2020 - Creamery Meas'!R13</f>
        <v>50.7</v>
      </c>
      <c r="S12" s="179">
        <f>'Hepworth 2020 - Creamery Meas'!S13</f>
        <v>52.6</v>
      </c>
      <c r="T12" s="179">
        <f>'Hepworth 2020 - Creamery Meas'!T13</f>
        <v>54.3</v>
      </c>
      <c r="U12" s="179">
        <f>'Hepworth 2020 - Creamery Meas'!U13</f>
        <v>60.4</v>
      </c>
      <c r="V12" s="179">
        <f>'Hepworth 2020 - Creamery Meas'!V13</f>
        <v>57.1</v>
      </c>
      <c r="W12" s="179">
        <f>'Hepworth 2020 - Creamery Meas'!W13</f>
        <v>57.9</v>
      </c>
      <c r="X12" s="179">
        <f>'Hepworth 2020 - Creamery Meas'!X13</f>
        <v>62.6</v>
      </c>
      <c r="Y12" s="179">
        <f>'Hepworth 2020 - Creamery Meas'!Y13</f>
        <v>64.400000000000006</v>
      </c>
      <c r="Z12" s="179">
        <f>'Hepworth 2020 - Creamery Meas'!Z13</f>
        <v>66.3</v>
      </c>
      <c r="AA12" s="179">
        <f>'Hepworth 2020 - Creamery Meas'!AA13</f>
        <v>61.2</v>
      </c>
      <c r="AB12" s="179">
        <f>'Hepworth 2020 - Creamery Meas'!AB13</f>
        <v>62.1</v>
      </c>
      <c r="AC12" s="179">
        <f>'Hepworth 2020 - Creamery Meas'!AC13</f>
        <v>61.2</v>
      </c>
      <c r="AD12" s="179">
        <f>'Hepworth 2020 - Creamery Meas'!AD13</f>
        <v>56.9</v>
      </c>
      <c r="AE12" s="179">
        <f>'Hepworth 2020 - Creamery Meas'!AE13</f>
        <v>51.6</v>
      </c>
      <c r="AF12" s="179">
        <f>'Hepworth 2020 - Creamery Meas'!AF13</f>
        <v>46.6</v>
      </c>
      <c r="AG12" s="179">
        <f>'Hepworth 2020 - Creamery Meas'!AG13</f>
        <v>45</v>
      </c>
      <c r="AH12" s="179">
        <f>'Hepworth 2020 - Creamery Meas'!AH13</f>
        <v>39.5</v>
      </c>
      <c r="AI12" s="179">
        <f>'Hepworth 2020 - Creamery Meas'!AI13</f>
        <v>34.6</v>
      </c>
      <c r="AJ12" s="179">
        <f>'Hepworth 2020 - Creamery Meas'!AJ13</f>
        <v>31.1</v>
      </c>
      <c r="AK12" s="179">
        <f>'Hepworth 2020 - Creamery Meas'!AK13</f>
        <v>27.3</v>
      </c>
      <c r="AL12" s="179">
        <f>'Hepworth 2020 - Creamery Meas'!AL13</f>
        <v>23.4</v>
      </c>
      <c r="AM12" s="179">
        <f>'Hepworth 2020 - Creamery Meas'!AM13</f>
        <v>15</v>
      </c>
      <c r="AN12" s="180">
        <f>'Hepworth 2020 - Creamery Meas'!AN13</f>
        <v>9.8000000000000007</v>
      </c>
    </row>
    <row r="13" spans="3:40" x14ac:dyDescent="0.35">
      <c r="C13" s="425"/>
      <c r="D13" s="3" t="str">
        <f>'Hepworth 2020 - Creamery Meas'!B14</f>
        <v>2020_Hep__CRM_3a</v>
      </c>
      <c r="E13" s="3" t="s">
        <v>585</v>
      </c>
      <c r="F13" s="302" t="s">
        <v>582</v>
      </c>
      <c r="G13" s="24">
        <f>'Hepworth 2020 - Creamery Meas'!G14</f>
        <v>73.2</v>
      </c>
      <c r="H13" s="297" t="s">
        <v>586</v>
      </c>
      <c r="I13" s="419"/>
      <c r="K13" s="178">
        <f>'Hepworth 2020 - Creamery Meas'!K14</f>
        <v>52.9</v>
      </c>
      <c r="L13" s="179">
        <f>'Hepworth 2020 - Creamery Meas'!L14</f>
        <v>57.6</v>
      </c>
      <c r="M13" s="179">
        <f>'Hepworth 2020 - Creamery Meas'!M14</f>
        <v>58.3</v>
      </c>
      <c r="N13" s="179">
        <f>'Hepworth 2020 - Creamery Meas'!N14</f>
        <v>60.3</v>
      </c>
      <c r="O13" s="179">
        <f>'Hepworth 2020 - Creamery Meas'!O14</f>
        <v>62.8</v>
      </c>
      <c r="P13" s="179">
        <f>'Hepworth 2020 - Creamery Meas'!P14</f>
        <v>64</v>
      </c>
      <c r="Q13" s="179">
        <f>'Hepworth 2020 - Creamery Meas'!Q14</f>
        <v>60.8</v>
      </c>
      <c r="R13" s="179">
        <f>'Hepworth 2020 - Creamery Meas'!R14</f>
        <v>52.7</v>
      </c>
      <c r="S13" s="179">
        <f>'Hepworth 2020 - Creamery Meas'!S14</f>
        <v>52.4</v>
      </c>
      <c r="T13" s="179">
        <f>'Hepworth 2020 - Creamery Meas'!T14</f>
        <v>54.4</v>
      </c>
      <c r="U13" s="179">
        <f>'Hepworth 2020 - Creamery Meas'!U14</f>
        <v>60.4</v>
      </c>
      <c r="V13" s="179">
        <f>'Hepworth 2020 - Creamery Meas'!V14</f>
        <v>56.8</v>
      </c>
      <c r="W13" s="179">
        <f>'Hepworth 2020 - Creamery Meas'!W14</f>
        <v>58.7</v>
      </c>
      <c r="X13" s="179">
        <f>'Hepworth 2020 - Creamery Meas'!X14</f>
        <v>62.4</v>
      </c>
      <c r="Y13" s="179">
        <f>'Hepworth 2020 - Creamery Meas'!Y14</f>
        <v>63.3</v>
      </c>
      <c r="Z13" s="179">
        <f>'Hepworth 2020 - Creamery Meas'!Z14</f>
        <v>67.8</v>
      </c>
      <c r="AA13" s="179">
        <f>'Hepworth 2020 - Creamery Meas'!AA14</f>
        <v>62.3</v>
      </c>
      <c r="AB13" s="179">
        <f>'Hepworth 2020 - Creamery Meas'!AB14</f>
        <v>62.3</v>
      </c>
      <c r="AC13" s="179">
        <f>'Hepworth 2020 - Creamery Meas'!AC14</f>
        <v>60.8</v>
      </c>
      <c r="AD13" s="179">
        <f>'Hepworth 2020 - Creamery Meas'!AD14</f>
        <v>57</v>
      </c>
      <c r="AE13" s="179">
        <f>'Hepworth 2020 - Creamery Meas'!AE14</f>
        <v>51.8</v>
      </c>
      <c r="AF13" s="179">
        <f>'Hepworth 2020 - Creamery Meas'!AF14</f>
        <v>47</v>
      </c>
      <c r="AG13" s="179">
        <f>'Hepworth 2020 - Creamery Meas'!AG14</f>
        <v>45.6</v>
      </c>
      <c r="AH13" s="179">
        <f>'Hepworth 2020 - Creamery Meas'!AH14</f>
        <v>40.1</v>
      </c>
      <c r="AI13" s="179">
        <f>'Hepworth 2020 - Creamery Meas'!AI14</f>
        <v>35.5</v>
      </c>
      <c r="AJ13" s="179">
        <f>'Hepworth 2020 - Creamery Meas'!AJ14</f>
        <v>31.6</v>
      </c>
      <c r="AK13" s="179">
        <f>'Hepworth 2020 - Creamery Meas'!AK14</f>
        <v>27.5</v>
      </c>
      <c r="AL13" s="179">
        <f>'Hepworth 2020 - Creamery Meas'!AL14</f>
        <v>23.5</v>
      </c>
      <c r="AM13" s="179">
        <f>'Hepworth 2020 - Creamery Meas'!AM14</f>
        <v>15.3</v>
      </c>
      <c r="AN13" s="180">
        <f>'Hepworth 2020 - Creamery Meas'!AN14</f>
        <v>9.9</v>
      </c>
    </row>
    <row r="14" spans="3:40" x14ac:dyDescent="0.35">
      <c r="C14" s="425"/>
      <c r="D14" s="3" t="str">
        <f>'Hepworth 2020 - Creamery Meas'!B15</f>
        <v>2020_Hep__CRM_3b</v>
      </c>
      <c r="E14" s="3" t="s">
        <v>585</v>
      </c>
      <c r="F14" s="302" t="s">
        <v>582</v>
      </c>
      <c r="G14" s="24">
        <f>'Hepworth 2020 - Creamery Meas'!G15</f>
        <v>78.900000000000006</v>
      </c>
      <c r="H14" s="297" t="s">
        <v>586</v>
      </c>
      <c r="I14" s="419"/>
      <c r="K14" s="178">
        <f>'Hepworth 2020 - Creamery Meas'!K15</f>
        <v>53.2</v>
      </c>
      <c r="L14" s="179">
        <f>'Hepworth 2020 - Creamery Meas'!L15</f>
        <v>55</v>
      </c>
      <c r="M14" s="179">
        <f>'Hepworth 2020 - Creamery Meas'!M15</f>
        <v>53.7</v>
      </c>
      <c r="N14" s="179">
        <f>'Hepworth 2020 - Creamery Meas'!N15</f>
        <v>55.2</v>
      </c>
      <c r="O14" s="179">
        <f>'Hepworth 2020 - Creamery Meas'!O15</f>
        <v>59.6</v>
      </c>
      <c r="P14" s="179">
        <f>'Hepworth 2020 - Creamery Meas'!P15</f>
        <v>65.599999999999994</v>
      </c>
      <c r="Q14" s="179">
        <f>'Hepworth 2020 - Creamery Meas'!Q15</f>
        <v>59.2</v>
      </c>
      <c r="R14" s="179">
        <f>'Hepworth 2020 - Creamery Meas'!R15</f>
        <v>55.6</v>
      </c>
      <c r="S14" s="179">
        <f>'Hepworth 2020 - Creamery Meas'!S15</f>
        <v>54.3</v>
      </c>
      <c r="T14" s="179">
        <f>'Hepworth 2020 - Creamery Meas'!T15</f>
        <v>55.8</v>
      </c>
      <c r="U14" s="179">
        <f>'Hepworth 2020 - Creamery Meas'!U15</f>
        <v>58</v>
      </c>
      <c r="V14" s="179">
        <f>'Hepworth 2020 - Creamery Meas'!V15</f>
        <v>57.4</v>
      </c>
      <c r="W14" s="179">
        <f>'Hepworth 2020 - Creamery Meas'!W15</f>
        <v>61.2</v>
      </c>
      <c r="X14" s="179">
        <f>'Hepworth 2020 - Creamery Meas'!X15</f>
        <v>63.3</v>
      </c>
      <c r="Y14" s="179">
        <f>'Hepworth 2020 - Creamery Meas'!Y15</f>
        <v>62.9</v>
      </c>
      <c r="Z14" s="179">
        <f>'Hepworth 2020 - Creamery Meas'!Z15</f>
        <v>75.900000000000006</v>
      </c>
      <c r="AA14" s="179">
        <f>'Hepworth 2020 - Creamery Meas'!AA15</f>
        <v>70.5</v>
      </c>
      <c r="AB14" s="179">
        <f>'Hepworth 2020 - Creamery Meas'!AB15</f>
        <v>59</v>
      </c>
      <c r="AC14" s="179">
        <f>'Hepworth 2020 - Creamery Meas'!AC15</f>
        <v>58.2</v>
      </c>
      <c r="AD14" s="179">
        <f>'Hepworth 2020 - Creamery Meas'!AD15</f>
        <v>57</v>
      </c>
      <c r="AE14" s="179">
        <f>'Hepworth 2020 - Creamery Meas'!AE15</f>
        <v>53.5</v>
      </c>
      <c r="AF14" s="179">
        <f>'Hepworth 2020 - Creamery Meas'!AF15</f>
        <v>52.2</v>
      </c>
      <c r="AG14" s="179">
        <f>'Hepworth 2020 - Creamery Meas'!AG15</f>
        <v>49.9</v>
      </c>
      <c r="AH14" s="179">
        <f>'Hepworth 2020 - Creamery Meas'!AH15</f>
        <v>45.8</v>
      </c>
      <c r="AI14" s="179">
        <f>'Hepworth 2020 - Creamery Meas'!AI15</f>
        <v>44.5</v>
      </c>
      <c r="AJ14" s="179">
        <f>'Hepworth 2020 - Creamery Meas'!AJ15</f>
        <v>43.8</v>
      </c>
      <c r="AK14" s="179">
        <f>'Hepworth 2020 - Creamery Meas'!AK15</f>
        <v>41.8</v>
      </c>
      <c r="AL14" s="179">
        <f>'Hepworth 2020 - Creamery Meas'!AL15</f>
        <v>38.299999999999997</v>
      </c>
      <c r="AM14" s="179">
        <f>'Hepworth 2020 - Creamery Meas'!AM15</f>
        <v>38</v>
      </c>
      <c r="AN14" s="180">
        <f>'Hepworth 2020 - Creamery Meas'!AN15</f>
        <v>36.6</v>
      </c>
    </row>
    <row r="15" spans="3:40" x14ac:dyDescent="0.35">
      <c r="C15" s="425"/>
      <c r="D15" s="3" t="str">
        <f>'Hepworth 2020 - Creamery Meas'!B16</f>
        <v>2020_Hep__CRM_3c</v>
      </c>
      <c r="E15" s="3" t="s">
        <v>585</v>
      </c>
      <c r="F15" s="302" t="s">
        <v>582</v>
      </c>
      <c r="G15" s="24">
        <f>'Hepworth 2020 - Creamery Meas'!G16</f>
        <v>75.3</v>
      </c>
      <c r="H15" s="297" t="s">
        <v>586</v>
      </c>
      <c r="I15" s="419"/>
      <c r="K15" s="178">
        <f>'Hepworth 2020 - Creamery Meas'!K16</f>
        <v>54.3</v>
      </c>
      <c r="L15" s="179">
        <f>'Hepworth 2020 - Creamery Meas'!L16</f>
        <v>57.4</v>
      </c>
      <c r="M15" s="179">
        <f>'Hepworth 2020 - Creamery Meas'!M16</f>
        <v>54</v>
      </c>
      <c r="N15" s="179">
        <f>'Hepworth 2020 - Creamery Meas'!N16</f>
        <v>55.2</v>
      </c>
      <c r="O15" s="179">
        <f>'Hepworth 2020 - Creamery Meas'!O16</f>
        <v>59.7</v>
      </c>
      <c r="P15" s="179">
        <f>'Hepworth 2020 - Creamery Meas'!P16</f>
        <v>66.900000000000006</v>
      </c>
      <c r="Q15" s="179">
        <f>'Hepworth 2020 - Creamery Meas'!Q16</f>
        <v>60.9</v>
      </c>
      <c r="R15" s="179">
        <f>'Hepworth 2020 - Creamery Meas'!R16</f>
        <v>55.3</v>
      </c>
      <c r="S15" s="179">
        <f>'Hepworth 2020 - Creamery Meas'!S16</f>
        <v>52.9</v>
      </c>
      <c r="T15" s="179">
        <f>'Hepworth 2020 - Creamery Meas'!T16</f>
        <v>55</v>
      </c>
      <c r="U15" s="179">
        <f>'Hepworth 2020 - Creamery Meas'!U16</f>
        <v>58.6</v>
      </c>
      <c r="V15" s="179">
        <f>'Hepworth 2020 - Creamery Meas'!V16</f>
        <v>59.5</v>
      </c>
      <c r="W15" s="179">
        <f>'Hepworth 2020 - Creamery Meas'!W16</f>
        <v>62.1</v>
      </c>
      <c r="X15" s="179">
        <f>'Hepworth 2020 - Creamery Meas'!X16</f>
        <v>64.7</v>
      </c>
      <c r="Y15" s="179">
        <f>'Hepworth 2020 - Creamery Meas'!Y16</f>
        <v>63.2</v>
      </c>
      <c r="Z15" s="179">
        <f>'Hepworth 2020 - Creamery Meas'!Z16</f>
        <v>68.099999999999994</v>
      </c>
      <c r="AA15" s="179">
        <f>'Hepworth 2020 - Creamery Meas'!AA16</f>
        <v>64.2</v>
      </c>
      <c r="AB15" s="179">
        <f>'Hepworth 2020 - Creamery Meas'!AB16</f>
        <v>58.5</v>
      </c>
      <c r="AC15" s="179">
        <f>'Hepworth 2020 - Creamery Meas'!AC16</f>
        <v>58.2</v>
      </c>
      <c r="AD15" s="179">
        <f>'Hepworth 2020 - Creamery Meas'!AD16</f>
        <v>56.5</v>
      </c>
      <c r="AE15" s="179">
        <f>'Hepworth 2020 - Creamery Meas'!AE16</f>
        <v>52.6</v>
      </c>
      <c r="AF15" s="179">
        <f>'Hepworth 2020 - Creamery Meas'!AF16</f>
        <v>51.5</v>
      </c>
      <c r="AG15" s="179">
        <f>'Hepworth 2020 - Creamery Meas'!AG16</f>
        <v>48.9</v>
      </c>
      <c r="AH15" s="179">
        <f>'Hepworth 2020 - Creamery Meas'!AH16</f>
        <v>44.9</v>
      </c>
      <c r="AI15" s="179">
        <f>'Hepworth 2020 - Creamery Meas'!AI16</f>
        <v>42.7</v>
      </c>
      <c r="AJ15" s="179">
        <f>'Hepworth 2020 - Creamery Meas'!AJ16</f>
        <v>41.7</v>
      </c>
      <c r="AK15" s="179">
        <f>'Hepworth 2020 - Creamery Meas'!AK16</f>
        <v>39.1</v>
      </c>
      <c r="AL15" s="179">
        <f>'Hepworth 2020 - Creamery Meas'!AL16</f>
        <v>35.200000000000003</v>
      </c>
      <c r="AM15" s="179">
        <f>'Hepworth 2020 - Creamery Meas'!AM16</f>
        <v>34.200000000000003</v>
      </c>
      <c r="AN15" s="180">
        <f>'Hepworth 2020 - Creamery Meas'!AN16</f>
        <v>32.5</v>
      </c>
    </row>
    <row r="16" spans="3:40" x14ac:dyDescent="0.35">
      <c r="C16" s="425"/>
      <c r="D16" s="3" t="str">
        <f>'Hepworth 2020 - Creamery Meas'!B17</f>
        <v>2020_Hep__CRM_4a</v>
      </c>
      <c r="E16" s="3" t="s">
        <v>585</v>
      </c>
      <c r="F16" s="302" t="s">
        <v>582</v>
      </c>
      <c r="G16" s="24">
        <f>'Hepworth 2020 - Creamery Meas'!G17</f>
        <v>70.2</v>
      </c>
      <c r="H16" s="297" t="s">
        <v>586</v>
      </c>
      <c r="I16" s="419"/>
      <c r="K16" s="178">
        <f>'Hepworth 2020 - Creamery Meas'!K17</f>
        <v>56.7</v>
      </c>
      <c r="L16" s="179">
        <f>'Hepworth 2020 - Creamery Meas'!L17</f>
        <v>59</v>
      </c>
      <c r="M16" s="179">
        <f>'Hepworth 2020 - Creamery Meas'!M17</f>
        <v>55.8</v>
      </c>
      <c r="N16" s="179">
        <f>'Hepworth 2020 - Creamery Meas'!N17</f>
        <v>58.5</v>
      </c>
      <c r="O16" s="179">
        <f>'Hepworth 2020 - Creamery Meas'!O17</f>
        <v>62.6</v>
      </c>
      <c r="P16" s="179">
        <f>'Hepworth 2020 - Creamery Meas'!P17</f>
        <v>57.1</v>
      </c>
      <c r="Q16" s="179">
        <f>'Hepworth 2020 - Creamery Meas'!Q17</f>
        <v>57.6</v>
      </c>
      <c r="R16" s="179">
        <f>'Hepworth 2020 - Creamery Meas'!R17</f>
        <v>53.1</v>
      </c>
      <c r="S16" s="179">
        <f>'Hepworth 2020 - Creamery Meas'!S17</f>
        <v>54.2</v>
      </c>
      <c r="T16" s="179">
        <f>'Hepworth 2020 - Creamery Meas'!T17</f>
        <v>55.3</v>
      </c>
      <c r="U16" s="179">
        <f>'Hepworth 2020 - Creamery Meas'!U17</f>
        <v>57.9</v>
      </c>
      <c r="V16" s="179">
        <f>'Hepworth 2020 - Creamery Meas'!V17</f>
        <v>60.1</v>
      </c>
      <c r="W16" s="179">
        <f>'Hepworth 2020 - Creamery Meas'!W17</f>
        <v>57.7</v>
      </c>
      <c r="X16" s="179">
        <f>'Hepworth 2020 - Creamery Meas'!X17</f>
        <v>59.5</v>
      </c>
      <c r="Y16" s="179">
        <f>'Hepworth 2020 - Creamery Meas'!Y17</f>
        <v>61.8</v>
      </c>
      <c r="Z16" s="179">
        <f>'Hepworth 2020 - Creamery Meas'!Z17</f>
        <v>64.400000000000006</v>
      </c>
      <c r="AA16" s="179">
        <f>'Hepworth 2020 - Creamery Meas'!AA17</f>
        <v>61.4</v>
      </c>
      <c r="AB16" s="179">
        <f>'Hepworth 2020 - Creamery Meas'!AB17</f>
        <v>56.8</v>
      </c>
      <c r="AC16" s="179">
        <f>'Hepworth 2020 - Creamery Meas'!AC17</f>
        <v>55.5</v>
      </c>
      <c r="AD16" s="179">
        <f>'Hepworth 2020 - Creamery Meas'!AD17</f>
        <v>53.2</v>
      </c>
      <c r="AE16" s="179">
        <f>'Hepworth 2020 - Creamery Meas'!AE17</f>
        <v>49.8</v>
      </c>
      <c r="AF16" s="179">
        <f>'Hepworth 2020 - Creamery Meas'!AF17</f>
        <v>48.8</v>
      </c>
      <c r="AG16" s="179">
        <f>'Hepworth 2020 - Creamery Meas'!AG17</f>
        <v>46.5</v>
      </c>
      <c r="AH16" s="179">
        <f>'Hepworth 2020 - Creamery Meas'!AH17</f>
        <v>42.4</v>
      </c>
      <c r="AI16" s="179">
        <f>'Hepworth 2020 - Creamery Meas'!AI17</f>
        <v>39.799999999999997</v>
      </c>
      <c r="AJ16" s="179">
        <f>'Hepworth 2020 - Creamery Meas'!AJ17</f>
        <v>38.799999999999997</v>
      </c>
      <c r="AK16" s="179">
        <f>'Hepworth 2020 - Creamery Meas'!AK17</f>
        <v>35.4</v>
      </c>
      <c r="AL16" s="179">
        <f>'Hepworth 2020 - Creamery Meas'!AL17</f>
        <v>31.1</v>
      </c>
      <c r="AM16" s="179">
        <f>'Hepworth 2020 - Creamery Meas'!AM17</f>
        <v>29.6</v>
      </c>
      <c r="AN16" s="180">
        <f>'Hepworth 2020 - Creamery Meas'!AN17</f>
        <v>26.4</v>
      </c>
    </row>
    <row r="17" spans="3:40" x14ac:dyDescent="0.35">
      <c r="C17" s="425"/>
      <c r="D17" s="3" t="str">
        <f>'Hepworth 2020 - Creamery Meas'!B18</f>
        <v>2020_Hep__CRM_4b</v>
      </c>
      <c r="E17" s="3" t="s">
        <v>585</v>
      </c>
      <c r="F17" s="302" t="s">
        <v>582</v>
      </c>
      <c r="G17" s="24">
        <f>'Hepworth 2020 - Creamery Meas'!G18</f>
        <v>69.8</v>
      </c>
      <c r="H17" s="297" t="s">
        <v>586</v>
      </c>
      <c r="I17" s="419"/>
      <c r="K17" s="178">
        <f>'Hepworth 2020 - Creamery Meas'!K18</f>
        <v>54.6</v>
      </c>
      <c r="L17" s="179">
        <f>'Hepworth 2020 - Creamery Meas'!L18</f>
        <v>56.1</v>
      </c>
      <c r="M17" s="179">
        <f>'Hepworth 2020 - Creamery Meas'!M18</f>
        <v>54.8</v>
      </c>
      <c r="N17" s="179">
        <f>'Hepworth 2020 - Creamery Meas'!N18</f>
        <v>58.4</v>
      </c>
      <c r="O17" s="179">
        <f>'Hepworth 2020 - Creamery Meas'!O18</f>
        <v>62.3</v>
      </c>
      <c r="P17" s="179">
        <f>'Hepworth 2020 - Creamery Meas'!P18</f>
        <v>58.2</v>
      </c>
      <c r="Q17" s="179">
        <f>'Hepworth 2020 - Creamery Meas'!Q18</f>
        <v>54.2</v>
      </c>
      <c r="R17" s="179">
        <f>'Hepworth 2020 - Creamery Meas'!R18</f>
        <v>51.4</v>
      </c>
      <c r="S17" s="179">
        <f>'Hepworth 2020 - Creamery Meas'!S18</f>
        <v>54.4</v>
      </c>
      <c r="T17" s="179">
        <f>'Hepworth 2020 - Creamery Meas'!T18</f>
        <v>54.6</v>
      </c>
      <c r="U17" s="179">
        <f>'Hepworth 2020 - Creamery Meas'!U18</f>
        <v>57.5</v>
      </c>
      <c r="V17" s="179">
        <f>'Hepworth 2020 - Creamery Meas'!V18</f>
        <v>59.6</v>
      </c>
      <c r="W17" s="179">
        <f>'Hepworth 2020 - Creamery Meas'!W18</f>
        <v>57.7</v>
      </c>
      <c r="X17" s="179">
        <f>'Hepworth 2020 - Creamery Meas'!X18</f>
        <v>58.3</v>
      </c>
      <c r="Y17" s="179">
        <f>'Hepworth 2020 - Creamery Meas'!Y18</f>
        <v>59</v>
      </c>
      <c r="Z17" s="179">
        <f>'Hepworth 2020 - Creamery Meas'!Z18</f>
        <v>63.7</v>
      </c>
      <c r="AA17" s="179">
        <f>'Hepworth 2020 - Creamery Meas'!AA18</f>
        <v>61.7</v>
      </c>
      <c r="AB17" s="179">
        <f>'Hepworth 2020 - Creamery Meas'!AB18</f>
        <v>56.5</v>
      </c>
      <c r="AC17" s="179">
        <f>'Hepworth 2020 - Creamery Meas'!AC18</f>
        <v>54.4</v>
      </c>
      <c r="AD17" s="179">
        <f>'Hepworth 2020 - Creamery Meas'!AD18</f>
        <v>52.1</v>
      </c>
      <c r="AE17" s="179">
        <f>'Hepworth 2020 - Creamery Meas'!AE18</f>
        <v>47.9</v>
      </c>
      <c r="AF17" s="179">
        <f>'Hepworth 2020 - Creamery Meas'!AF18</f>
        <v>47.1</v>
      </c>
      <c r="AG17" s="179">
        <f>'Hepworth 2020 - Creamery Meas'!AG18</f>
        <v>44.1</v>
      </c>
      <c r="AH17" s="179">
        <f>'Hepworth 2020 - Creamery Meas'!AH18</f>
        <v>39.6</v>
      </c>
      <c r="AI17" s="179">
        <f>'Hepworth 2020 - Creamery Meas'!AI18</f>
        <v>36</v>
      </c>
      <c r="AJ17" s="179">
        <f>'Hepworth 2020 - Creamery Meas'!AJ18</f>
        <v>34.9</v>
      </c>
      <c r="AK17" s="179">
        <f>'Hepworth 2020 - Creamery Meas'!AK18</f>
        <v>31.9</v>
      </c>
      <c r="AL17" s="179">
        <f>'Hepworth 2020 - Creamery Meas'!AL18</f>
        <v>27.8</v>
      </c>
      <c r="AM17" s="179">
        <f>'Hepworth 2020 - Creamery Meas'!AM18</f>
        <v>26.4</v>
      </c>
      <c r="AN17" s="180">
        <f>'Hepworth 2020 - Creamery Meas'!AN18</f>
        <v>23.8</v>
      </c>
    </row>
    <row r="18" spans="3:40" x14ac:dyDescent="0.35">
      <c r="C18" s="425"/>
      <c r="D18" s="3" t="str">
        <f>'Hepworth 2020 - Creamery Meas'!B19</f>
        <v>2020_Hep__CRM_4c</v>
      </c>
      <c r="E18" s="3" t="s">
        <v>585</v>
      </c>
      <c r="F18" s="302" t="s">
        <v>582</v>
      </c>
      <c r="G18" s="24">
        <f>'Hepworth 2020 - Creamery Meas'!G19</f>
        <v>65.7</v>
      </c>
      <c r="H18" s="297" t="s">
        <v>586</v>
      </c>
      <c r="I18" s="419"/>
      <c r="K18" s="178">
        <f>'Hepworth 2020 - Creamery Meas'!K19</f>
        <v>56.1</v>
      </c>
      <c r="L18" s="179">
        <f>'Hepworth 2020 - Creamery Meas'!L19</f>
        <v>56.3</v>
      </c>
      <c r="M18" s="179">
        <f>'Hepworth 2020 - Creamery Meas'!M19</f>
        <v>55.1</v>
      </c>
      <c r="N18" s="179">
        <f>'Hepworth 2020 - Creamery Meas'!N19</f>
        <v>53.8</v>
      </c>
      <c r="O18" s="179">
        <f>'Hepworth 2020 - Creamery Meas'!O19</f>
        <v>51.4</v>
      </c>
      <c r="P18" s="179">
        <f>'Hepworth 2020 - Creamery Meas'!P19</f>
        <v>48.6</v>
      </c>
      <c r="Q18" s="179">
        <f>'Hepworth 2020 - Creamery Meas'!Q19</f>
        <v>51.7</v>
      </c>
      <c r="R18" s="179">
        <f>'Hepworth 2020 - Creamery Meas'!R19</f>
        <v>53.8</v>
      </c>
      <c r="S18" s="179">
        <f>'Hepworth 2020 - Creamery Meas'!S19</f>
        <v>50.8</v>
      </c>
      <c r="T18" s="179">
        <f>'Hepworth 2020 - Creamery Meas'!T19</f>
        <v>53.1</v>
      </c>
      <c r="U18" s="179">
        <f>'Hepworth 2020 - Creamery Meas'!U19</f>
        <v>56.8</v>
      </c>
      <c r="V18" s="179">
        <f>'Hepworth 2020 - Creamery Meas'!V19</f>
        <v>55.3</v>
      </c>
      <c r="W18" s="179">
        <f>'Hepworth 2020 - Creamery Meas'!W19</f>
        <v>53.6</v>
      </c>
      <c r="X18" s="179">
        <f>'Hepworth 2020 - Creamery Meas'!X19</f>
        <v>55.6</v>
      </c>
      <c r="Y18" s="179">
        <f>'Hepworth 2020 - Creamery Meas'!Y19</f>
        <v>53.9</v>
      </c>
      <c r="Z18" s="179">
        <f>'Hepworth 2020 - Creamery Meas'!Z19</f>
        <v>57.4</v>
      </c>
      <c r="AA18" s="179">
        <f>'Hepworth 2020 - Creamery Meas'!AA19</f>
        <v>55.5</v>
      </c>
      <c r="AB18" s="179">
        <f>'Hepworth 2020 - Creamery Meas'!AB19</f>
        <v>52.9</v>
      </c>
      <c r="AC18" s="179">
        <f>'Hepworth 2020 - Creamery Meas'!AC19</f>
        <v>50.6</v>
      </c>
      <c r="AD18" s="179">
        <f>'Hepworth 2020 - Creamery Meas'!AD19</f>
        <v>48.4</v>
      </c>
      <c r="AE18" s="179">
        <f>'Hepworth 2020 - Creamery Meas'!AE19</f>
        <v>45.3</v>
      </c>
      <c r="AF18" s="179">
        <f>'Hepworth 2020 - Creamery Meas'!AF19</f>
        <v>44.3</v>
      </c>
      <c r="AG18" s="179">
        <f>'Hepworth 2020 - Creamery Meas'!AG19</f>
        <v>41.6</v>
      </c>
      <c r="AH18" s="179">
        <f>'Hepworth 2020 - Creamery Meas'!AH19</f>
        <v>36.799999999999997</v>
      </c>
      <c r="AI18" s="179">
        <f>'Hepworth 2020 - Creamery Meas'!AI19</f>
        <v>33.5</v>
      </c>
      <c r="AJ18" s="179">
        <f>'Hepworth 2020 - Creamery Meas'!AJ19</f>
        <v>32.5</v>
      </c>
      <c r="AK18" s="179">
        <f>'Hepworth 2020 - Creamery Meas'!AK19</f>
        <v>29.4</v>
      </c>
      <c r="AL18" s="179">
        <f>'Hepworth 2020 - Creamery Meas'!AL19</f>
        <v>24.5</v>
      </c>
      <c r="AM18" s="179">
        <f>'Hepworth 2020 - Creamery Meas'!AM19</f>
        <v>23</v>
      </c>
      <c r="AN18" s="180">
        <f>'Hepworth 2020 - Creamery Meas'!AN19</f>
        <v>19.5</v>
      </c>
    </row>
    <row r="19" spans="3:40" x14ac:dyDescent="0.35">
      <c r="C19" s="425" t="s">
        <v>7</v>
      </c>
      <c r="D19" s="337" t="str">
        <f>'Hepworth 2021 - Creamery Meas'!B9</f>
        <v>2021_Hep__CRM_2_3_4</v>
      </c>
      <c r="E19" s="337" t="s">
        <v>585</v>
      </c>
      <c r="F19" s="338" t="s">
        <v>582</v>
      </c>
      <c r="G19" s="335">
        <f>'Hepworth 2021 - Creamery Meas'!G9</f>
        <v>70</v>
      </c>
      <c r="H19" s="336">
        <v>1</v>
      </c>
      <c r="I19" s="336" t="str">
        <f>'Hepworth 2021 - Creamery Meas'!F9</f>
        <v>definitive' agitator level - Mic elevated above silo</v>
      </c>
      <c r="K19" s="332">
        <f>'Hepworth 2021 - Creamery Meas'!K9</f>
        <v>52.3</v>
      </c>
      <c r="L19" s="333">
        <f>'Hepworth 2021 - Creamery Meas'!L9</f>
        <v>59</v>
      </c>
      <c r="M19" s="333">
        <f>'Hepworth 2021 - Creamery Meas'!M9</f>
        <v>56</v>
      </c>
      <c r="N19" s="333">
        <f>'Hepworth 2021 - Creamery Meas'!N9</f>
        <v>57.9</v>
      </c>
      <c r="O19" s="333">
        <f>'Hepworth 2021 - Creamery Meas'!O9</f>
        <v>62</v>
      </c>
      <c r="P19" s="333">
        <f>'Hepworth 2021 - Creamery Meas'!P9</f>
        <v>61.2</v>
      </c>
      <c r="Q19" s="333">
        <f>'Hepworth 2021 - Creamery Meas'!Q9</f>
        <v>74.099999999999994</v>
      </c>
      <c r="R19" s="333">
        <f>'Hepworth 2021 - Creamery Meas'!R9</f>
        <v>57.3</v>
      </c>
      <c r="S19" s="333">
        <f>'Hepworth 2021 - Creamery Meas'!S9</f>
        <v>54.9</v>
      </c>
      <c r="T19" s="333">
        <f>'Hepworth 2021 - Creamery Meas'!T9</f>
        <v>58.6</v>
      </c>
      <c r="U19" s="333">
        <f>'Hepworth 2021 - Creamery Meas'!U9</f>
        <v>60.9</v>
      </c>
      <c r="V19" s="333">
        <f>'Hepworth 2021 - Creamery Meas'!V9</f>
        <v>57.4</v>
      </c>
      <c r="W19" s="333">
        <f>'Hepworth 2021 - Creamery Meas'!W9</f>
        <v>55.5</v>
      </c>
      <c r="X19" s="333">
        <f>'Hepworth 2021 - Creamery Meas'!X9</f>
        <v>58.3</v>
      </c>
      <c r="Y19" s="333">
        <f>'Hepworth 2021 - Creamery Meas'!Y9</f>
        <v>63</v>
      </c>
      <c r="Z19" s="333">
        <f>'Hepworth 2021 - Creamery Meas'!Z9</f>
        <v>62.7</v>
      </c>
      <c r="AA19" s="333">
        <f>'Hepworth 2021 - Creamery Meas'!AA9</f>
        <v>61.1</v>
      </c>
      <c r="AB19" s="333">
        <f>'Hepworth 2021 - Creamery Meas'!AB9</f>
        <v>57.6</v>
      </c>
      <c r="AC19" s="333">
        <f>'Hepworth 2021 - Creamery Meas'!AC9</f>
        <v>59.2</v>
      </c>
      <c r="AD19" s="333">
        <f>'Hepworth 2021 - Creamery Meas'!AD9</f>
        <v>56.8</v>
      </c>
      <c r="AE19" s="333">
        <f>'Hepworth 2021 - Creamery Meas'!AE9</f>
        <v>52.4</v>
      </c>
      <c r="AF19" s="333">
        <f>'Hepworth 2021 - Creamery Meas'!AF9</f>
        <v>51.5</v>
      </c>
      <c r="AG19" s="333">
        <f>'Hepworth 2021 - Creamery Meas'!AG9</f>
        <v>49.6</v>
      </c>
      <c r="AH19" s="333">
        <f>'Hepworth 2021 - Creamery Meas'!AH9</f>
        <v>43.2</v>
      </c>
      <c r="AI19" s="333">
        <f>'Hepworth 2021 - Creamery Meas'!AI9</f>
        <v>41.4</v>
      </c>
      <c r="AJ19" s="333">
        <f>'Hepworth 2021 - Creamery Meas'!AJ9</f>
        <v>38.4</v>
      </c>
      <c r="AK19" s="333">
        <f>'Hepworth 2021 - Creamery Meas'!AK9</f>
        <v>34.799999999999997</v>
      </c>
      <c r="AL19" s="333">
        <f>'Hepworth 2021 - Creamery Meas'!AL9</f>
        <v>29.1</v>
      </c>
      <c r="AM19" s="333">
        <f>'Hepworth 2021 - Creamery Meas'!AM9</f>
        <v>23.7</v>
      </c>
      <c r="AN19" s="334">
        <f>'Hepworth 2021 - Creamery Meas'!AN9</f>
        <v>17.100000000000001</v>
      </c>
    </row>
    <row r="20" spans="3:40" ht="15" thickBot="1" x14ac:dyDescent="0.4">
      <c r="C20" s="492"/>
      <c r="D20" s="260" t="str">
        <f>'Hepworth 2021 - Creamery Meas'!B10</f>
        <v>2021_Hep__CRM_16</v>
      </c>
      <c r="E20" s="260" t="s">
        <v>585</v>
      </c>
      <c r="F20" s="303" t="s">
        <v>582</v>
      </c>
      <c r="G20" s="94">
        <f>'Hepworth 2021 - Creamery Meas'!G10</f>
        <v>68.5</v>
      </c>
      <c r="H20" s="30">
        <v>1</v>
      </c>
      <c r="I20" s="30" t="str">
        <f>'Hepworth 2021 - Creamery Meas'!F10</f>
        <v>Mic Elevated above cream silo</v>
      </c>
      <c r="K20" s="133">
        <f>'Hepworth 2021 - Creamery Meas'!K10</f>
        <v>52.9</v>
      </c>
      <c r="L20" s="119">
        <f>'Hepworth 2021 - Creamery Meas'!L10</f>
        <v>53.1</v>
      </c>
      <c r="M20" s="119">
        <f>'Hepworth 2021 - Creamery Meas'!M10</f>
        <v>51.9</v>
      </c>
      <c r="N20" s="119">
        <f>'Hepworth 2021 - Creamery Meas'!N10</f>
        <v>52.9</v>
      </c>
      <c r="O20" s="119">
        <f>'Hepworth 2021 - Creamery Meas'!O10</f>
        <v>53.9</v>
      </c>
      <c r="P20" s="119">
        <f>'Hepworth 2021 - Creamery Meas'!P10</f>
        <v>54.1</v>
      </c>
      <c r="Q20" s="119">
        <f>'Hepworth 2021 - Creamery Meas'!Q10</f>
        <v>56.6</v>
      </c>
      <c r="R20" s="119">
        <f>'Hepworth 2021 - Creamery Meas'!R10</f>
        <v>58.6</v>
      </c>
      <c r="S20" s="119">
        <f>'Hepworth 2021 - Creamery Meas'!S10</f>
        <v>59.5</v>
      </c>
      <c r="T20" s="119">
        <f>'Hepworth 2021 - Creamery Meas'!T10</f>
        <v>61.4</v>
      </c>
      <c r="U20" s="119">
        <f>'Hepworth 2021 - Creamery Meas'!U10</f>
        <v>61.5</v>
      </c>
      <c r="V20" s="119">
        <f>'Hepworth 2021 - Creamery Meas'!V10</f>
        <v>60.5</v>
      </c>
      <c r="W20" s="119">
        <f>'Hepworth 2021 - Creamery Meas'!W10</f>
        <v>56.1</v>
      </c>
      <c r="X20" s="119">
        <f>'Hepworth 2021 - Creamery Meas'!X10</f>
        <v>56.6</v>
      </c>
      <c r="Y20" s="119">
        <f>'Hepworth 2021 - Creamery Meas'!Y10</f>
        <v>66.599999999999994</v>
      </c>
      <c r="Z20" s="119">
        <f>'Hepworth 2021 - Creamery Meas'!Z10</f>
        <v>57.3</v>
      </c>
      <c r="AA20" s="119">
        <f>'Hepworth 2021 - Creamery Meas'!AA10</f>
        <v>55.5</v>
      </c>
      <c r="AB20" s="119">
        <f>'Hepworth 2021 - Creamery Meas'!AB10</f>
        <v>55</v>
      </c>
      <c r="AC20" s="119">
        <f>'Hepworth 2021 - Creamery Meas'!AC10</f>
        <v>54.2</v>
      </c>
      <c r="AD20" s="119">
        <f>'Hepworth 2021 - Creamery Meas'!AD10</f>
        <v>46.9</v>
      </c>
      <c r="AE20" s="119">
        <f>'Hepworth 2021 - Creamery Meas'!AE10</f>
        <v>48.8</v>
      </c>
      <c r="AF20" s="119">
        <f>'Hepworth 2021 - Creamery Meas'!AF10</f>
        <v>48.3</v>
      </c>
      <c r="AG20" s="119">
        <f>'Hepworth 2021 - Creamery Meas'!AG10</f>
        <v>43.4</v>
      </c>
      <c r="AH20" s="119">
        <f>'Hepworth 2021 - Creamery Meas'!AH10</f>
        <v>36.799999999999997</v>
      </c>
      <c r="AI20" s="119">
        <f>'Hepworth 2021 - Creamery Meas'!AI10</f>
        <v>28.4</v>
      </c>
      <c r="AJ20" s="119">
        <f>'Hepworth 2021 - Creamery Meas'!AJ10</f>
        <v>27.4</v>
      </c>
      <c r="AK20" s="119">
        <f>'Hepworth 2021 - Creamery Meas'!AK10</f>
        <v>22.2</v>
      </c>
      <c r="AL20" s="119">
        <f>'Hepworth 2021 - Creamery Meas'!AL10</f>
        <v>15.6</v>
      </c>
      <c r="AM20" s="119">
        <f>'Hepworth 2021 - Creamery Meas'!AM10</f>
        <v>14.4</v>
      </c>
      <c r="AN20" s="134">
        <f>'Hepworth 2021 - Creamery Meas'!AN10</f>
        <v>9.9</v>
      </c>
    </row>
    <row r="21" spans="3:40" x14ac:dyDescent="0.35">
      <c r="C21" s="491" t="s">
        <v>5</v>
      </c>
      <c r="D21" s="340" t="str">
        <f>'Hepworth 2020 - Creamery Meas'!B9</f>
        <v>2020_Hep__CRM_1a</v>
      </c>
      <c r="E21" s="340" t="s">
        <v>585</v>
      </c>
      <c r="F21" s="341" t="s">
        <v>587</v>
      </c>
      <c r="G21" s="335">
        <f>'Hepworth 2020 - Creamery Meas'!G9</f>
        <v>61.3</v>
      </c>
      <c r="H21" s="336">
        <v>1</v>
      </c>
      <c r="I21" s="336" t="s">
        <v>588</v>
      </c>
      <c r="K21" s="332">
        <f>'Hepworth 2020 - Creamery Meas'!K9</f>
        <v>50.5</v>
      </c>
      <c r="L21" s="333">
        <f>'Hepworth 2020 - Creamery Meas'!L9</f>
        <v>57.3</v>
      </c>
      <c r="M21" s="333">
        <f>'Hepworth 2020 - Creamery Meas'!M9</f>
        <v>58</v>
      </c>
      <c r="N21" s="333">
        <f>'Hepworth 2020 - Creamery Meas'!N9</f>
        <v>59.2</v>
      </c>
      <c r="O21" s="333">
        <f>'Hepworth 2020 - Creamery Meas'!O9</f>
        <v>54.7</v>
      </c>
      <c r="P21" s="333">
        <f>'Hepworth 2020 - Creamery Meas'!P9</f>
        <v>48.7</v>
      </c>
      <c r="Q21" s="333">
        <f>'Hepworth 2020 - Creamery Meas'!Q9</f>
        <v>47.6</v>
      </c>
      <c r="R21" s="333">
        <f>'Hepworth 2020 - Creamery Meas'!R9</f>
        <v>48.8</v>
      </c>
      <c r="S21" s="333">
        <f>'Hepworth 2020 - Creamery Meas'!S9</f>
        <v>51.7</v>
      </c>
      <c r="T21" s="333">
        <f>'Hepworth 2020 - Creamery Meas'!T9</f>
        <v>53.2</v>
      </c>
      <c r="U21" s="333">
        <f>'Hepworth 2020 - Creamery Meas'!U9</f>
        <v>56.7</v>
      </c>
      <c r="V21" s="333">
        <f>'Hepworth 2020 - Creamery Meas'!V9</f>
        <v>51.7</v>
      </c>
      <c r="W21" s="333">
        <f>'Hepworth 2020 - Creamery Meas'!W9</f>
        <v>50.8</v>
      </c>
      <c r="X21" s="333">
        <f>'Hepworth 2020 - Creamery Meas'!X9</f>
        <v>51</v>
      </c>
      <c r="Y21" s="333">
        <f>'Hepworth 2020 - Creamery Meas'!Y9</f>
        <v>51.2</v>
      </c>
      <c r="Z21" s="333">
        <f>'Hepworth 2020 - Creamery Meas'!Z9</f>
        <v>53.7</v>
      </c>
      <c r="AA21" s="333">
        <f>'Hepworth 2020 - Creamery Meas'!AA9</f>
        <v>51.5</v>
      </c>
      <c r="AB21" s="333">
        <f>'Hepworth 2020 - Creamery Meas'!AB9</f>
        <v>48.2</v>
      </c>
      <c r="AC21" s="333">
        <f>'Hepworth 2020 - Creamery Meas'!AC9</f>
        <v>44.1</v>
      </c>
      <c r="AD21" s="333">
        <f>'Hepworth 2020 - Creamery Meas'!AD9</f>
        <v>41.4</v>
      </c>
      <c r="AE21" s="333">
        <f>'Hepworth 2020 - Creamery Meas'!AE9</f>
        <v>37.799999999999997</v>
      </c>
      <c r="AF21" s="333">
        <f>'Hepworth 2020 - Creamery Meas'!AF9</f>
        <v>36.5</v>
      </c>
      <c r="AG21" s="333">
        <f>'Hepworth 2020 - Creamery Meas'!AG9</f>
        <v>35.9</v>
      </c>
      <c r="AH21" s="333">
        <f>'Hepworth 2020 - Creamery Meas'!AH9</f>
        <v>28.9</v>
      </c>
      <c r="AI21" s="333">
        <f>'Hepworth 2020 - Creamery Meas'!AI9</f>
        <v>24.3</v>
      </c>
      <c r="AJ21" s="333">
        <f>'Hepworth 2020 - Creamery Meas'!AJ9</f>
        <v>23</v>
      </c>
      <c r="AK21" s="333">
        <f>'Hepworth 2020 - Creamery Meas'!AK9</f>
        <v>13.9</v>
      </c>
      <c r="AL21" s="333">
        <f>'Hepworth 2020 - Creamery Meas'!AL9</f>
        <v>10.5</v>
      </c>
      <c r="AM21" s="333">
        <f>'Hepworth 2020 - Creamery Meas'!AM9</f>
        <v>9.8000000000000007</v>
      </c>
      <c r="AN21" s="334">
        <f>'Hepworth 2020 - Creamery Meas'!AN9</f>
        <v>9.8000000000000007</v>
      </c>
    </row>
    <row r="22" spans="3:40" x14ac:dyDescent="0.35">
      <c r="C22" s="425"/>
      <c r="D22" s="337" t="str">
        <f>'Hepworth 2020 - Creamery Meas'!B10</f>
        <v>2020_Hep__CRM_1b</v>
      </c>
      <c r="E22" s="337" t="s">
        <v>585</v>
      </c>
      <c r="F22" s="338" t="s">
        <v>587</v>
      </c>
      <c r="G22" s="335">
        <f>'Hepworth 2020 - Creamery Meas'!G10</f>
        <v>58.3</v>
      </c>
      <c r="H22" s="336">
        <v>1</v>
      </c>
      <c r="I22" s="336" t="s">
        <v>588</v>
      </c>
      <c r="K22" s="332">
        <f>'Hepworth 2020 - Creamery Meas'!K10</f>
        <v>54.7</v>
      </c>
      <c r="L22" s="333">
        <f>'Hepworth 2020 - Creamery Meas'!L10</f>
        <v>57.3</v>
      </c>
      <c r="M22" s="333">
        <f>'Hepworth 2020 - Creamery Meas'!M10</f>
        <v>63.5</v>
      </c>
      <c r="N22" s="333">
        <f>'Hepworth 2020 - Creamery Meas'!N10</f>
        <v>53.4</v>
      </c>
      <c r="O22" s="333">
        <f>'Hepworth 2020 - Creamery Meas'!O10</f>
        <v>58.6</v>
      </c>
      <c r="P22" s="333">
        <f>'Hepworth 2020 - Creamery Meas'!P10</f>
        <v>54.8</v>
      </c>
      <c r="Q22" s="333">
        <f>'Hepworth 2020 - Creamery Meas'!Q10</f>
        <v>50.8</v>
      </c>
      <c r="R22" s="333">
        <f>'Hepworth 2020 - Creamery Meas'!R10</f>
        <v>48.5</v>
      </c>
      <c r="S22" s="333">
        <f>'Hepworth 2020 - Creamery Meas'!S10</f>
        <v>47.7</v>
      </c>
      <c r="T22" s="333">
        <f>'Hepworth 2020 - Creamery Meas'!T10</f>
        <v>48.5</v>
      </c>
      <c r="U22" s="333">
        <f>'Hepworth 2020 - Creamery Meas'!U10</f>
        <v>49</v>
      </c>
      <c r="V22" s="333">
        <f>'Hepworth 2020 - Creamery Meas'!V10</f>
        <v>50.9</v>
      </c>
      <c r="W22" s="333">
        <f>'Hepworth 2020 - Creamery Meas'!W10</f>
        <v>47.9</v>
      </c>
      <c r="X22" s="333">
        <f>'Hepworth 2020 - Creamery Meas'!X10</f>
        <v>50</v>
      </c>
      <c r="Y22" s="333">
        <f>'Hepworth 2020 - Creamery Meas'!Y10</f>
        <v>50</v>
      </c>
      <c r="Z22" s="333">
        <f>'Hepworth 2020 - Creamery Meas'!Z10</f>
        <v>50</v>
      </c>
      <c r="AA22" s="333">
        <f>'Hepworth 2020 - Creamery Meas'!AA10</f>
        <v>49.8</v>
      </c>
      <c r="AB22" s="333">
        <f>'Hepworth 2020 - Creamery Meas'!AB10</f>
        <v>46.7</v>
      </c>
      <c r="AC22" s="333">
        <f>'Hepworth 2020 - Creamery Meas'!AC10</f>
        <v>43.8</v>
      </c>
      <c r="AD22" s="333">
        <f>'Hepworth 2020 - Creamery Meas'!AD10</f>
        <v>43.6</v>
      </c>
      <c r="AE22" s="333">
        <f>'Hepworth 2020 - Creamery Meas'!AE10</f>
        <v>41.2</v>
      </c>
      <c r="AF22" s="333">
        <f>'Hepworth 2020 - Creamery Meas'!AF10</f>
        <v>37.5</v>
      </c>
      <c r="AG22" s="333">
        <f>'Hepworth 2020 - Creamery Meas'!AG10</f>
        <v>35.6</v>
      </c>
      <c r="AH22" s="333">
        <f>'Hepworth 2020 - Creamery Meas'!AH10</f>
        <v>31.7</v>
      </c>
      <c r="AI22" s="333">
        <f>'Hepworth 2020 - Creamery Meas'!AI10</f>
        <v>25.4</v>
      </c>
      <c r="AJ22" s="333">
        <f>'Hepworth 2020 - Creamery Meas'!AJ10</f>
        <v>20.100000000000001</v>
      </c>
      <c r="AK22" s="333">
        <f>'Hepworth 2020 - Creamery Meas'!AK10</f>
        <v>14.9</v>
      </c>
      <c r="AL22" s="333">
        <f>'Hepworth 2020 - Creamery Meas'!AL10</f>
        <v>10.9</v>
      </c>
      <c r="AM22" s="333">
        <f>'Hepworth 2020 - Creamery Meas'!AM10</f>
        <v>9.9</v>
      </c>
      <c r="AN22" s="334">
        <f>'Hepworth 2020 - Creamery Meas'!AN10</f>
        <v>9.9</v>
      </c>
    </row>
    <row r="23" spans="3:40" x14ac:dyDescent="0.35">
      <c r="C23" s="425"/>
      <c r="D23" s="337" t="str">
        <f>'Hepworth 2020 - Creamery Meas'!B33</f>
        <v>2020_Hep__CRM_12b</v>
      </c>
      <c r="E23" s="337" t="s">
        <v>585</v>
      </c>
      <c r="F23" s="338" t="s">
        <v>587</v>
      </c>
      <c r="G23" s="335">
        <f>'Hepworth 2020 - Creamery Meas'!G33</f>
        <v>61.4</v>
      </c>
      <c r="H23" s="336">
        <v>1</v>
      </c>
      <c r="I23" s="336" t="s">
        <v>589</v>
      </c>
      <c r="K23" s="332">
        <f>'Hepworth 2020 - Creamery Meas'!K33</f>
        <v>64.8</v>
      </c>
      <c r="L23" s="333">
        <f>'Hepworth 2020 - Creamery Meas'!L33</f>
        <v>63.6</v>
      </c>
      <c r="M23" s="333">
        <f>'Hepworth 2020 - Creamery Meas'!M33</f>
        <v>61.2</v>
      </c>
      <c r="N23" s="333">
        <f>'Hepworth 2020 - Creamery Meas'!N33</f>
        <v>66.3</v>
      </c>
      <c r="O23" s="333">
        <f>'Hepworth 2020 - Creamery Meas'!O33</f>
        <v>62.1</v>
      </c>
      <c r="P23" s="333">
        <f>'Hepworth 2020 - Creamery Meas'!P33</f>
        <v>61.2</v>
      </c>
      <c r="Q23" s="333">
        <f>'Hepworth 2020 - Creamery Meas'!Q33</f>
        <v>61.8</v>
      </c>
      <c r="R23" s="333">
        <f>'Hepworth 2020 - Creamery Meas'!R33</f>
        <v>53.6</v>
      </c>
      <c r="S23" s="333">
        <f>'Hepworth 2020 - Creamery Meas'!S33</f>
        <v>55.9</v>
      </c>
      <c r="T23" s="333">
        <f>'Hepworth 2020 - Creamery Meas'!T33</f>
        <v>53.9</v>
      </c>
      <c r="U23" s="333">
        <f>'Hepworth 2020 - Creamery Meas'!U33</f>
        <v>53.8</v>
      </c>
      <c r="V23" s="333">
        <f>'Hepworth 2020 - Creamery Meas'!V33</f>
        <v>50.3</v>
      </c>
      <c r="W23" s="333">
        <f>'Hepworth 2020 - Creamery Meas'!W33</f>
        <v>49.7</v>
      </c>
      <c r="X23" s="333">
        <f>'Hepworth 2020 - Creamery Meas'!X33</f>
        <v>51</v>
      </c>
      <c r="Y23" s="333">
        <f>'Hepworth 2020 - Creamery Meas'!Y33</f>
        <v>48.2</v>
      </c>
      <c r="Z23" s="333">
        <f>'Hepworth 2020 - Creamery Meas'!Z33</f>
        <v>46.6</v>
      </c>
      <c r="AA23" s="333">
        <f>'Hepworth 2020 - Creamery Meas'!AA33</f>
        <v>47.1</v>
      </c>
      <c r="AB23" s="333">
        <f>'Hepworth 2020 - Creamery Meas'!AB33</f>
        <v>46.4</v>
      </c>
      <c r="AC23" s="333">
        <f>'Hepworth 2020 - Creamery Meas'!AC33</f>
        <v>46.1</v>
      </c>
      <c r="AD23" s="333">
        <f>'Hepworth 2020 - Creamery Meas'!AD33</f>
        <v>44.2</v>
      </c>
      <c r="AE23" s="333">
        <f>'Hepworth 2020 - Creamery Meas'!AE33</f>
        <v>42.6</v>
      </c>
      <c r="AF23" s="333">
        <f>'Hepworth 2020 - Creamery Meas'!AF33</f>
        <v>40.299999999999997</v>
      </c>
      <c r="AG23" s="333">
        <f>'Hepworth 2020 - Creamery Meas'!AG33</f>
        <v>38.6</v>
      </c>
      <c r="AH23" s="333">
        <f>'Hepworth 2020 - Creamery Meas'!AH33</f>
        <v>35.4</v>
      </c>
      <c r="AI23" s="333">
        <f>'Hepworth 2020 - Creamery Meas'!AI33</f>
        <v>31.9</v>
      </c>
      <c r="AJ23" s="333">
        <f>'Hepworth 2020 - Creamery Meas'!AJ33</f>
        <v>29.2</v>
      </c>
      <c r="AK23" s="333">
        <f>'Hepworth 2020 - Creamery Meas'!AK33</f>
        <v>23.7</v>
      </c>
      <c r="AL23" s="333">
        <f>'Hepworth 2020 - Creamery Meas'!AL33</f>
        <v>20</v>
      </c>
      <c r="AM23" s="333">
        <f>'Hepworth 2020 - Creamery Meas'!AM33</f>
        <v>15.2</v>
      </c>
      <c r="AN23" s="334">
        <f>'Hepworth 2020 - Creamery Meas'!AN33</f>
        <v>12.2</v>
      </c>
    </row>
    <row r="24" spans="3:40" x14ac:dyDescent="0.35">
      <c r="C24" s="425"/>
      <c r="D24" s="337" t="str">
        <f>'Hepworth 2020 - Creamery Meas'!B34</f>
        <v>2020_Hep__CRM_13b</v>
      </c>
      <c r="E24" s="337" t="s">
        <v>585</v>
      </c>
      <c r="F24" s="338" t="s">
        <v>587</v>
      </c>
      <c r="G24" s="335">
        <f>'Hepworth 2020 - Creamery Meas'!G34</f>
        <v>60.4</v>
      </c>
      <c r="H24" s="336">
        <v>1</v>
      </c>
      <c r="I24" s="336" t="s">
        <v>589</v>
      </c>
      <c r="K24" s="332">
        <f>'Hepworth 2020 - Creamery Meas'!K34</f>
        <v>68.099999999999994</v>
      </c>
      <c r="L24" s="333">
        <f>'Hepworth 2020 - Creamery Meas'!L34</f>
        <v>65.599999999999994</v>
      </c>
      <c r="M24" s="333">
        <f>'Hepworth 2020 - Creamery Meas'!M34</f>
        <v>64.7</v>
      </c>
      <c r="N24" s="333">
        <f>'Hepworth 2020 - Creamery Meas'!N34</f>
        <v>66.7</v>
      </c>
      <c r="O24" s="333">
        <f>'Hepworth 2020 - Creamery Meas'!O34</f>
        <v>63.4</v>
      </c>
      <c r="P24" s="333">
        <f>'Hepworth 2020 - Creamery Meas'!P34</f>
        <v>62.8</v>
      </c>
      <c r="Q24" s="333">
        <f>'Hepworth 2020 - Creamery Meas'!Q34</f>
        <v>59.1</v>
      </c>
      <c r="R24" s="333">
        <f>'Hepworth 2020 - Creamery Meas'!R34</f>
        <v>54.3</v>
      </c>
      <c r="S24" s="333">
        <f>'Hepworth 2020 - Creamery Meas'!S34</f>
        <v>54.9</v>
      </c>
      <c r="T24" s="333">
        <f>'Hepworth 2020 - Creamery Meas'!T34</f>
        <v>54.3</v>
      </c>
      <c r="U24" s="333">
        <f>'Hepworth 2020 - Creamery Meas'!U34</f>
        <v>54.9</v>
      </c>
      <c r="V24" s="333">
        <f>'Hepworth 2020 - Creamery Meas'!V34</f>
        <v>51.3</v>
      </c>
      <c r="W24" s="333">
        <f>'Hepworth 2020 - Creamery Meas'!W34</f>
        <v>51.9</v>
      </c>
      <c r="X24" s="333">
        <f>'Hepworth 2020 - Creamery Meas'!X34</f>
        <v>51.8</v>
      </c>
      <c r="Y24" s="333">
        <f>'Hepworth 2020 - Creamery Meas'!Y34</f>
        <v>48</v>
      </c>
      <c r="Z24" s="333">
        <f>'Hepworth 2020 - Creamery Meas'!Z34</f>
        <v>46.8</v>
      </c>
      <c r="AA24" s="333">
        <f>'Hepworth 2020 - Creamery Meas'!AA34</f>
        <v>46.6</v>
      </c>
      <c r="AB24" s="333">
        <f>'Hepworth 2020 - Creamery Meas'!AB34</f>
        <v>46.6</v>
      </c>
      <c r="AC24" s="333">
        <f>'Hepworth 2020 - Creamery Meas'!AC34</f>
        <v>45.6</v>
      </c>
      <c r="AD24" s="333">
        <f>'Hepworth 2020 - Creamery Meas'!AD34</f>
        <v>44.3</v>
      </c>
      <c r="AE24" s="333">
        <f>'Hepworth 2020 - Creamery Meas'!AE34</f>
        <v>43.5</v>
      </c>
      <c r="AF24" s="333">
        <f>'Hepworth 2020 - Creamery Meas'!AF34</f>
        <v>40.6</v>
      </c>
      <c r="AG24" s="333">
        <f>'Hepworth 2020 - Creamery Meas'!AG34</f>
        <v>38.799999999999997</v>
      </c>
      <c r="AH24" s="333">
        <f>'Hepworth 2020 - Creamery Meas'!AH34</f>
        <v>36.1</v>
      </c>
      <c r="AI24" s="333">
        <f>'Hepworth 2020 - Creamery Meas'!AI34</f>
        <v>32.299999999999997</v>
      </c>
      <c r="AJ24" s="333">
        <f>'Hepworth 2020 - Creamery Meas'!AJ34</f>
        <v>29.8</v>
      </c>
      <c r="AK24" s="333">
        <f>'Hepworth 2020 - Creamery Meas'!AK34</f>
        <v>24.6</v>
      </c>
      <c r="AL24" s="333">
        <f>'Hepworth 2020 - Creamery Meas'!AL34</f>
        <v>20.7</v>
      </c>
      <c r="AM24" s="333">
        <f>'Hepworth 2020 - Creamery Meas'!AM34</f>
        <v>15.5</v>
      </c>
      <c r="AN24" s="334">
        <f>'Hepworth 2020 - Creamery Meas'!AN34</f>
        <v>11.1</v>
      </c>
    </row>
    <row r="25" spans="3:40" ht="15" thickBot="1" x14ac:dyDescent="0.4">
      <c r="C25" s="492"/>
      <c r="D25" s="342" t="str">
        <f>'Hepworth 2020 - Creamery Meas'!B35</f>
        <v>2020_Hep__CRM_14b</v>
      </c>
      <c r="E25" s="342" t="s">
        <v>585</v>
      </c>
      <c r="F25" s="343" t="s">
        <v>587</v>
      </c>
      <c r="G25" s="339">
        <f>'Hepworth 2020 - Creamery Meas'!G35</f>
        <v>60.8</v>
      </c>
      <c r="H25" s="344">
        <v>1</v>
      </c>
      <c r="I25" s="344" t="s">
        <v>589</v>
      </c>
      <c r="K25" s="345">
        <f>'Hepworth 2020 - Creamery Meas'!K35</f>
        <v>67.099999999999994</v>
      </c>
      <c r="L25" s="346">
        <f>'Hepworth 2020 - Creamery Meas'!L35</f>
        <v>69.599999999999994</v>
      </c>
      <c r="M25" s="346">
        <f>'Hepworth 2020 - Creamery Meas'!M35</f>
        <v>66.3</v>
      </c>
      <c r="N25" s="346">
        <f>'Hepworth 2020 - Creamery Meas'!N35</f>
        <v>69</v>
      </c>
      <c r="O25" s="346">
        <f>'Hepworth 2020 - Creamery Meas'!O35</f>
        <v>63.9</v>
      </c>
      <c r="P25" s="346">
        <f>'Hepworth 2020 - Creamery Meas'!P35</f>
        <v>59</v>
      </c>
      <c r="Q25" s="346">
        <f>'Hepworth 2020 - Creamery Meas'!Q35</f>
        <v>57.9</v>
      </c>
      <c r="R25" s="346">
        <f>'Hepworth 2020 - Creamery Meas'!R35</f>
        <v>56.3</v>
      </c>
      <c r="S25" s="346">
        <f>'Hepworth 2020 - Creamery Meas'!S35</f>
        <v>56.7</v>
      </c>
      <c r="T25" s="346">
        <f>'Hepworth 2020 - Creamery Meas'!T35</f>
        <v>56.2</v>
      </c>
      <c r="U25" s="346">
        <f>'Hepworth 2020 - Creamery Meas'!U35</f>
        <v>56.5</v>
      </c>
      <c r="V25" s="346">
        <f>'Hepworth 2020 - Creamery Meas'!V35</f>
        <v>52.1</v>
      </c>
      <c r="W25" s="346">
        <f>'Hepworth 2020 - Creamery Meas'!W35</f>
        <v>52.7</v>
      </c>
      <c r="X25" s="346">
        <f>'Hepworth 2020 - Creamery Meas'!X35</f>
        <v>53.5</v>
      </c>
      <c r="Y25" s="346">
        <f>'Hepworth 2020 - Creamery Meas'!Y35</f>
        <v>49.9</v>
      </c>
      <c r="Z25" s="346">
        <f>'Hepworth 2020 - Creamery Meas'!Z35</f>
        <v>48.8</v>
      </c>
      <c r="AA25" s="346">
        <f>'Hepworth 2020 - Creamery Meas'!AA35</f>
        <v>47.5</v>
      </c>
      <c r="AB25" s="346">
        <f>'Hepworth 2020 - Creamery Meas'!AB35</f>
        <v>47.5</v>
      </c>
      <c r="AC25" s="346">
        <f>'Hepworth 2020 - Creamery Meas'!AC35</f>
        <v>47</v>
      </c>
      <c r="AD25" s="346">
        <f>'Hepworth 2020 - Creamery Meas'!AD35</f>
        <v>46.7</v>
      </c>
      <c r="AE25" s="346">
        <f>'Hepworth 2020 - Creamery Meas'!AE35</f>
        <v>45.9</v>
      </c>
      <c r="AF25" s="346">
        <f>'Hepworth 2020 - Creamery Meas'!AF35</f>
        <v>43.2</v>
      </c>
      <c r="AG25" s="346">
        <f>'Hepworth 2020 - Creamery Meas'!AG35</f>
        <v>41.1</v>
      </c>
      <c r="AH25" s="346">
        <f>'Hepworth 2020 - Creamery Meas'!AH35</f>
        <v>38</v>
      </c>
      <c r="AI25" s="346">
        <f>'Hepworth 2020 - Creamery Meas'!AI35</f>
        <v>35.4</v>
      </c>
      <c r="AJ25" s="346">
        <f>'Hepworth 2020 - Creamery Meas'!AJ35</f>
        <v>31.9</v>
      </c>
      <c r="AK25" s="346">
        <f>'Hepworth 2020 - Creamery Meas'!AK35</f>
        <v>27.8</v>
      </c>
      <c r="AL25" s="346">
        <f>'Hepworth 2020 - Creamery Meas'!AL35</f>
        <v>24.4</v>
      </c>
      <c r="AM25" s="346">
        <f>'Hepworth 2020 - Creamery Meas'!AM35</f>
        <v>19.3</v>
      </c>
      <c r="AN25" s="347">
        <f>'Hepworth 2020 - Creamery Meas'!AN35</f>
        <v>13.6</v>
      </c>
    </row>
    <row r="26" spans="3:40" x14ac:dyDescent="0.35">
      <c r="C26" s="4"/>
      <c r="H26" s="5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row>
    <row r="27" spans="3:40" x14ac:dyDescent="0.35">
      <c r="C27" s="4"/>
      <c r="H27" s="5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row>
    <row r="28" spans="3:40" x14ac:dyDescent="0.35">
      <c r="C28" s="4"/>
    </row>
    <row r="29" spans="3:40" x14ac:dyDescent="0.35">
      <c r="C29" s="4"/>
    </row>
    <row r="30" spans="3:40" ht="23.5" x14ac:dyDescent="0.35">
      <c r="C30" s="489" t="s">
        <v>590</v>
      </c>
      <c r="D30" s="489"/>
      <c r="E30" s="489"/>
      <c r="F30" s="489"/>
      <c r="G30" s="489"/>
      <c r="H30" s="489"/>
      <c r="I30" s="489"/>
      <c r="J30" s="489"/>
      <c r="K30" s="489"/>
      <c r="L30" s="489"/>
    </row>
    <row r="31" spans="3:40" ht="73.5" customHeight="1" x14ac:dyDescent="0.35">
      <c r="C31" s="490" t="s">
        <v>591</v>
      </c>
      <c r="D31" s="490"/>
      <c r="E31" s="490"/>
      <c r="F31" s="490"/>
      <c r="G31" s="490"/>
      <c r="H31" s="490"/>
      <c r="I31" s="490"/>
      <c r="J31" s="490"/>
      <c r="K31" s="490"/>
      <c r="L31" s="490"/>
    </row>
    <row r="32" spans="3:40" ht="49" customHeight="1" x14ac:dyDescent="0.35">
      <c r="C32" s="490" t="s">
        <v>592</v>
      </c>
      <c r="D32" s="490"/>
      <c r="E32" s="490"/>
      <c r="F32" s="490"/>
      <c r="G32" s="490"/>
      <c r="H32" s="490"/>
      <c r="I32" s="490"/>
      <c r="J32" s="490"/>
      <c r="K32" s="490"/>
      <c r="L32" s="490"/>
    </row>
    <row r="33" spans="2:40" ht="23.5" x14ac:dyDescent="0.35">
      <c r="C33" s="488" t="s">
        <v>593</v>
      </c>
      <c r="D33" s="488"/>
      <c r="E33" s="488"/>
      <c r="F33" s="488"/>
      <c r="G33" s="488"/>
      <c r="H33" s="488"/>
      <c r="I33" s="488"/>
      <c r="J33" s="488"/>
      <c r="K33" s="488"/>
      <c r="L33" s="488"/>
    </row>
    <row r="34" spans="2:40" ht="23.5" x14ac:dyDescent="0.35">
      <c r="C34" s="73"/>
      <c r="D34" s="73"/>
      <c r="E34" s="73"/>
      <c r="F34" s="73"/>
      <c r="G34" s="73"/>
      <c r="H34" s="73"/>
      <c r="I34" s="73"/>
      <c r="J34" s="73"/>
      <c r="K34" s="73"/>
      <c r="L34" s="73"/>
    </row>
    <row r="35" spans="2:40" ht="26" x14ac:dyDescent="0.6">
      <c r="C35" s="168" t="s">
        <v>594</v>
      </c>
      <c r="D35" s="167"/>
      <c r="E35" s="167"/>
      <c r="F35" s="168"/>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7"/>
      <c r="AN35" s="167"/>
    </row>
    <row r="36" spans="2:40" ht="15" thickBot="1" x14ac:dyDescent="0.4"/>
    <row r="37" spans="2:40" ht="15" thickBot="1" x14ac:dyDescent="0.4">
      <c r="B37" s="181" t="s">
        <v>244</v>
      </c>
      <c r="K37" s="482" t="s">
        <v>127</v>
      </c>
      <c r="L37" s="483"/>
      <c r="M37" s="483"/>
      <c r="N37" s="483"/>
      <c r="O37" s="483"/>
      <c r="P37" s="483"/>
      <c r="Q37" s="483"/>
      <c r="R37" s="483"/>
      <c r="S37" s="483"/>
      <c r="T37" s="483"/>
      <c r="U37" s="483"/>
      <c r="V37" s="483"/>
      <c r="W37" s="483"/>
      <c r="X37" s="483"/>
      <c r="Y37" s="483"/>
      <c r="Z37" s="483"/>
      <c r="AA37" s="483"/>
      <c r="AB37" s="483"/>
      <c r="AC37" s="483"/>
      <c r="AD37" s="483"/>
      <c r="AE37" s="483"/>
      <c r="AF37" s="483"/>
      <c r="AG37" s="483"/>
      <c r="AH37" s="483"/>
      <c r="AI37" s="483"/>
      <c r="AJ37" s="483"/>
      <c r="AK37" s="483"/>
      <c r="AL37" s="483"/>
      <c r="AM37" s="483"/>
      <c r="AN37" s="484"/>
    </row>
    <row r="38" spans="2:40" ht="15" thickBot="1" x14ac:dyDescent="0.4">
      <c r="G38" s="486" t="s">
        <v>4</v>
      </c>
      <c r="H38" s="487"/>
      <c r="K38" s="433" t="s">
        <v>128</v>
      </c>
      <c r="L38" s="434"/>
      <c r="M38" s="434"/>
      <c r="N38" s="434"/>
      <c r="O38" s="434"/>
      <c r="P38" s="434"/>
      <c r="Q38" s="434"/>
      <c r="R38" s="434"/>
      <c r="S38" s="434"/>
      <c r="T38" s="434"/>
      <c r="U38" s="434"/>
      <c r="V38" s="434"/>
      <c r="W38" s="434"/>
      <c r="X38" s="434"/>
      <c r="Y38" s="434"/>
      <c r="Z38" s="434"/>
      <c r="AA38" s="434"/>
      <c r="AB38" s="434"/>
      <c r="AC38" s="434"/>
      <c r="AD38" s="434"/>
      <c r="AE38" s="434"/>
      <c r="AF38" s="434"/>
      <c r="AG38" s="434"/>
      <c r="AH38" s="434"/>
      <c r="AI38" s="434"/>
      <c r="AJ38" s="434"/>
      <c r="AK38" s="434"/>
      <c r="AL38" s="434"/>
      <c r="AM38" s="434"/>
      <c r="AN38" s="435"/>
    </row>
    <row r="39" spans="2:40" ht="15" thickBot="1" x14ac:dyDescent="0.4">
      <c r="C39" s="76" t="s">
        <v>577</v>
      </c>
      <c r="D39" s="166" t="s">
        <v>578</v>
      </c>
      <c r="E39" s="171" t="s">
        <v>579</v>
      </c>
      <c r="F39" s="77" t="s">
        <v>209</v>
      </c>
      <c r="G39" s="169" t="s">
        <v>240</v>
      </c>
      <c r="H39" s="170" t="s">
        <v>241</v>
      </c>
      <c r="I39" s="78" t="s">
        <v>60</v>
      </c>
      <c r="K39" s="64">
        <v>25</v>
      </c>
      <c r="L39" s="65">
        <v>31.5</v>
      </c>
      <c r="M39" s="65">
        <v>40</v>
      </c>
      <c r="N39" s="65">
        <v>50</v>
      </c>
      <c r="O39" s="65">
        <v>63</v>
      </c>
      <c r="P39" s="65">
        <v>80</v>
      </c>
      <c r="Q39" s="65">
        <v>100</v>
      </c>
      <c r="R39" s="65">
        <v>125</v>
      </c>
      <c r="S39" s="65">
        <v>160</v>
      </c>
      <c r="T39" s="65">
        <v>200</v>
      </c>
      <c r="U39" s="65">
        <v>250</v>
      </c>
      <c r="V39" s="65">
        <v>315</v>
      </c>
      <c r="W39" s="65">
        <v>400</v>
      </c>
      <c r="X39" s="65">
        <v>500</v>
      </c>
      <c r="Y39" s="65">
        <v>630</v>
      </c>
      <c r="Z39" s="65">
        <v>800</v>
      </c>
      <c r="AA39" s="65">
        <v>1000</v>
      </c>
      <c r="AB39" s="65">
        <v>1250</v>
      </c>
      <c r="AC39" s="65">
        <v>1600</v>
      </c>
      <c r="AD39" s="65">
        <v>2000</v>
      </c>
      <c r="AE39" s="65">
        <v>2500</v>
      </c>
      <c r="AF39" s="65">
        <v>3150</v>
      </c>
      <c r="AG39" s="65">
        <v>4000</v>
      </c>
      <c r="AH39" s="65">
        <v>5000</v>
      </c>
      <c r="AI39" s="65">
        <v>6300</v>
      </c>
      <c r="AJ39" s="65">
        <v>8000</v>
      </c>
      <c r="AK39" s="65">
        <v>10000</v>
      </c>
      <c r="AL39" s="65">
        <v>12500</v>
      </c>
      <c r="AM39" s="65">
        <v>16000</v>
      </c>
      <c r="AN39" s="66">
        <v>20000</v>
      </c>
    </row>
    <row r="40" spans="2:40" ht="15" thickBot="1" x14ac:dyDescent="0.4">
      <c r="C40" s="35" t="s">
        <v>595</v>
      </c>
      <c r="D40" s="36" t="str">
        <f>D19</f>
        <v>2021_Hep__CRM_2_3_4</v>
      </c>
      <c r="E40" s="36" t="str">
        <f t="shared" ref="E40:I40" si="0">E19</f>
        <v>Measurement Data</v>
      </c>
      <c r="F40" s="36" t="str">
        <f t="shared" si="0"/>
        <v>Agitators and Top Mixers</v>
      </c>
      <c r="G40" s="331">
        <f>G19</f>
        <v>70</v>
      </c>
      <c r="H40" s="36">
        <f t="shared" si="0"/>
        <v>1</v>
      </c>
      <c r="I40" s="33" t="str">
        <f t="shared" si="0"/>
        <v>definitive' agitator level - Mic elevated above silo</v>
      </c>
      <c r="K40" s="263">
        <f>K19</f>
        <v>52.3</v>
      </c>
      <c r="L40" s="264">
        <f t="shared" ref="L40:AN40" si="1">L19</f>
        <v>59</v>
      </c>
      <c r="M40" s="264">
        <f t="shared" si="1"/>
        <v>56</v>
      </c>
      <c r="N40" s="264">
        <f>N19</f>
        <v>57.9</v>
      </c>
      <c r="O40" s="264">
        <f t="shared" si="1"/>
        <v>62</v>
      </c>
      <c r="P40" s="264">
        <f t="shared" si="1"/>
        <v>61.2</v>
      </c>
      <c r="Q40" s="264">
        <f t="shared" si="1"/>
        <v>74.099999999999994</v>
      </c>
      <c r="R40" s="264">
        <f t="shared" si="1"/>
        <v>57.3</v>
      </c>
      <c r="S40" s="264">
        <f t="shared" si="1"/>
        <v>54.9</v>
      </c>
      <c r="T40" s="264">
        <f t="shared" si="1"/>
        <v>58.6</v>
      </c>
      <c r="U40" s="264">
        <f t="shared" si="1"/>
        <v>60.9</v>
      </c>
      <c r="V40" s="264">
        <f t="shared" si="1"/>
        <v>57.4</v>
      </c>
      <c r="W40" s="264">
        <f t="shared" si="1"/>
        <v>55.5</v>
      </c>
      <c r="X40" s="264">
        <f t="shared" si="1"/>
        <v>58.3</v>
      </c>
      <c r="Y40" s="264">
        <f t="shared" si="1"/>
        <v>63</v>
      </c>
      <c r="Z40" s="264">
        <f t="shared" si="1"/>
        <v>62.7</v>
      </c>
      <c r="AA40" s="264">
        <f t="shared" si="1"/>
        <v>61.1</v>
      </c>
      <c r="AB40" s="264">
        <f t="shared" si="1"/>
        <v>57.6</v>
      </c>
      <c r="AC40" s="264">
        <f t="shared" si="1"/>
        <v>59.2</v>
      </c>
      <c r="AD40" s="264">
        <f t="shared" si="1"/>
        <v>56.8</v>
      </c>
      <c r="AE40" s="264">
        <f t="shared" si="1"/>
        <v>52.4</v>
      </c>
      <c r="AF40" s="264">
        <f t="shared" si="1"/>
        <v>51.5</v>
      </c>
      <c r="AG40" s="264">
        <f t="shared" si="1"/>
        <v>49.6</v>
      </c>
      <c r="AH40" s="264">
        <f t="shared" si="1"/>
        <v>43.2</v>
      </c>
      <c r="AI40" s="264">
        <f t="shared" si="1"/>
        <v>41.4</v>
      </c>
      <c r="AJ40" s="264">
        <f t="shared" si="1"/>
        <v>38.4</v>
      </c>
      <c r="AK40" s="264">
        <f t="shared" si="1"/>
        <v>34.799999999999997</v>
      </c>
      <c r="AL40" s="264">
        <f t="shared" si="1"/>
        <v>29.1</v>
      </c>
      <c r="AM40" s="264">
        <f t="shared" si="1"/>
        <v>23.7</v>
      </c>
      <c r="AN40" s="265">
        <f t="shared" si="1"/>
        <v>17.100000000000001</v>
      </c>
    </row>
    <row r="41" spans="2:40" ht="15" thickBot="1" x14ac:dyDescent="0.4"/>
    <row r="42" spans="2:40" ht="15" thickBot="1" x14ac:dyDescent="0.4">
      <c r="C42" s="1" t="s">
        <v>596</v>
      </c>
      <c r="G42" s="163" t="s">
        <v>597</v>
      </c>
      <c r="K42" s="482" t="s">
        <v>598</v>
      </c>
      <c r="L42" s="483"/>
      <c r="M42" s="483"/>
      <c r="N42" s="483"/>
      <c r="O42" s="483"/>
      <c r="P42" s="483"/>
      <c r="Q42" s="483"/>
      <c r="R42" s="483"/>
      <c r="S42" s="483"/>
      <c r="T42" s="483"/>
      <c r="U42" s="483"/>
      <c r="V42" s="483"/>
      <c r="W42" s="483"/>
      <c r="X42" s="483"/>
      <c r="Y42" s="483"/>
      <c r="Z42" s="483"/>
      <c r="AA42" s="483"/>
      <c r="AB42" s="483"/>
      <c r="AC42" s="483"/>
      <c r="AD42" s="483"/>
      <c r="AE42" s="483"/>
      <c r="AF42" s="483"/>
      <c r="AG42" s="483"/>
      <c r="AH42" s="483"/>
      <c r="AI42" s="483"/>
      <c r="AJ42" s="483"/>
      <c r="AK42" s="483"/>
      <c r="AL42" s="483"/>
      <c r="AM42" s="483"/>
      <c r="AN42" s="484"/>
    </row>
    <row r="43" spans="2:40" ht="15" thickBot="1" x14ac:dyDescent="0.4">
      <c r="C43" s="35" t="s">
        <v>23</v>
      </c>
      <c r="D43" s="36" t="str">
        <f>D40</f>
        <v>2021_Hep__CRM_2_3_4</v>
      </c>
      <c r="E43" s="36" t="str">
        <f>E40</f>
        <v>Measurement Data</v>
      </c>
      <c r="F43" s="36" t="str">
        <f>F40</f>
        <v>Agitators and Top Mixers</v>
      </c>
      <c r="G43" s="36">
        <f>G40+20*LOG(1)+11</f>
        <v>81</v>
      </c>
      <c r="H43" s="182" t="s">
        <v>89</v>
      </c>
      <c r="I43" s="235" t="s">
        <v>89</v>
      </c>
      <c r="K43" s="147">
        <f>K40+20*LOG(1)+11</f>
        <v>63.3</v>
      </c>
      <c r="L43" s="183">
        <f t="shared" ref="L43:AN43" si="2">L40+20*LOG(1)+11</f>
        <v>70</v>
      </c>
      <c r="M43" s="183">
        <f t="shared" si="2"/>
        <v>67</v>
      </c>
      <c r="N43" s="183">
        <f t="shared" si="2"/>
        <v>68.900000000000006</v>
      </c>
      <c r="O43" s="183">
        <f t="shared" si="2"/>
        <v>73</v>
      </c>
      <c r="P43" s="183">
        <f t="shared" si="2"/>
        <v>72.2</v>
      </c>
      <c r="Q43" s="183">
        <f t="shared" si="2"/>
        <v>85.1</v>
      </c>
      <c r="R43" s="183">
        <f t="shared" si="2"/>
        <v>68.3</v>
      </c>
      <c r="S43" s="183">
        <f>S40+20*LOG(1)+11</f>
        <v>65.900000000000006</v>
      </c>
      <c r="T43" s="183">
        <f t="shared" si="2"/>
        <v>69.599999999999994</v>
      </c>
      <c r="U43" s="183">
        <f t="shared" si="2"/>
        <v>71.900000000000006</v>
      </c>
      <c r="V43" s="183">
        <f t="shared" si="2"/>
        <v>68.400000000000006</v>
      </c>
      <c r="W43" s="183">
        <f t="shared" si="2"/>
        <v>66.5</v>
      </c>
      <c r="X43" s="183">
        <f t="shared" si="2"/>
        <v>69.3</v>
      </c>
      <c r="Y43" s="183">
        <f t="shared" si="2"/>
        <v>74</v>
      </c>
      <c r="Z43" s="183">
        <f t="shared" si="2"/>
        <v>73.7</v>
      </c>
      <c r="AA43" s="183">
        <f t="shared" si="2"/>
        <v>72.099999999999994</v>
      </c>
      <c r="AB43" s="183">
        <f t="shared" si="2"/>
        <v>68.599999999999994</v>
      </c>
      <c r="AC43" s="183">
        <f t="shared" si="2"/>
        <v>70.2</v>
      </c>
      <c r="AD43" s="183">
        <f t="shared" si="2"/>
        <v>67.8</v>
      </c>
      <c r="AE43" s="183">
        <f t="shared" si="2"/>
        <v>63.4</v>
      </c>
      <c r="AF43" s="183">
        <f t="shared" si="2"/>
        <v>62.5</v>
      </c>
      <c r="AG43" s="183">
        <f t="shared" si="2"/>
        <v>60.6</v>
      </c>
      <c r="AH43" s="183">
        <f t="shared" si="2"/>
        <v>54.2</v>
      </c>
      <c r="AI43" s="183">
        <f t="shared" si="2"/>
        <v>52.4</v>
      </c>
      <c r="AJ43" s="183">
        <f t="shared" si="2"/>
        <v>49.4</v>
      </c>
      <c r="AK43" s="183">
        <f t="shared" si="2"/>
        <v>45.8</v>
      </c>
      <c r="AL43" s="183">
        <f t="shared" si="2"/>
        <v>40.1</v>
      </c>
      <c r="AM43" s="183">
        <f t="shared" si="2"/>
        <v>34.700000000000003</v>
      </c>
      <c r="AN43" s="148">
        <f t="shared" si="2"/>
        <v>28.1</v>
      </c>
    </row>
    <row r="44" spans="2:40" ht="15" thickBot="1" x14ac:dyDescent="0.4">
      <c r="C44" s="10" t="s">
        <v>599</v>
      </c>
    </row>
    <row r="45" spans="2:40" ht="15" thickBot="1" x14ac:dyDescent="0.4">
      <c r="B45" s="181" t="s">
        <v>600</v>
      </c>
      <c r="K45" s="482" t="s">
        <v>127</v>
      </c>
      <c r="L45" s="483"/>
      <c r="M45" s="483"/>
      <c r="N45" s="483"/>
      <c r="O45" s="483"/>
      <c r="P45" s="483"/>
      <c r="Q45" s="483"/>
      <c r="R45" s="483"/>
      <c r="S45" s="483"/>
      <c r="T45" s="483"/>
      <c r="U45" s="483"/>
      <c r="V45" s="483"/>
      <c r="W45" s="483"/>
      <c r="X45" s="483"/>
      <c r="Y45" s="483"/>
      <c r="Z45" s="483"/>
      <c r="AA45" s="483"/>
      <c r="AB45" s="483"/>
      <c r="AC45" s="483"/>
      <c r="AD45" s="483"/>
      <c r="AE45" s="483"/>
      <c r="AF45" s="483"/>
      <c r="AG45" s="483"/>
      <c r="AH45" s="483"/>
      <c r="AI45" s="483"/>
      <c r="AJ45" s="483"/>
      <c r="AK45" s="483"/>
      <c r="AL45" s="483"/>
      <c r="AM45" s="483"/>
      <c r="AN45" s="484"/>
    </row>
    <row r="46" spans="2:40" ht="15" thickBot="1" x14ac:dyDescent="0.4">
      <c r="C46" s="35"/>
      <c r="D46" s="36" t="s">
        <v>601</v>
      </c>
      <c r="E46" s="36" t="s">
        <v>585</v>
      </c>
      <c r="F46" s="36" t="s">
        <v>602</v>
      </c>
      <c r="G46" s="36" cm="1">
        <f t="array" ref="G46">[1]!dbaverage(G21:G25)</f>
        <v>60.6</v>
      </c>
      <c r="H46" s="36">
        <f>AVERAGE(H21:H25)</f>
        <v>1</v>
      </c>
      <c r="I46" s="33" t="s">
        <v>603</v>
      </c>
      <c r="K46" s="127" cm="1">
        <f t="array" ref="K46">[1]!dbaverage(K21:K25)</f>
        <v>64.8</v>
      </c>
      <c r="L46" s="128" cm="1">
        <f t="array" ref="L46">[1]!dbaverage(L21:L25)</f>
        <v>65.099999999999994</v>
      </c>
      <c r="M46" s="128" cm="1">
        <f t="array" ref="M46">[1]!dbaverage(M21:M25)</f>
        <v>63.6</v>
      </c>
      <c r="N46" s="266" cm="1">
        <f t="array" ref="N46">[1]!dbaverage(N21:N25)</f>
        <v>65.5</v>
      </c>
      <c r="O46" s="266" cm="1">
        <f t="array" ref="O46">[1]!dbaverage(O21:O25)</f>
        <v>61.6</v>
      </c>
      <c r="P46" s="266" cm="1">
        <f t="array" ref="P46">[1]!dbaverage(P21:P25)</f>
        <v>59.4</v>
      </c>
      <c r="Q46" s="266" cm="1">
        <f t="array" ref="Q46">[1]!dbaverage(Q21:Q25)</f>
        <v>58</v>
      </c>
      <c r="R46" s="266" cm="1">
        <f t="array" ref="R46">[1]!dbaverage(R21:R25)</f>
        <v>53.3</v>
      </c>
      <c r="S46" s="266" cm="1">
        <f t="array" ref="S46">[1]!dbaverage(S21:S25)</f>
        <v>54.4</v>
      </c>
      <c r="T46" s="266" cm="1">
        <f t="array" ref="T46">[1]!dbaverage(T21:T25)</f>
        <v>53.8</v>
      </c>
      <c r="U46" s="266" cm="1">
        <f t="array" ref="U46">[1]!dbaverage(U21:U25)</f>
        <v>54.9</v>
      </c>
      <c r="V46" s="266" cm="1">
        <f t="array" ref="V46">[1]!dbaverage(V21:V25)</f>
        <v>51.3</v>
      </c>
      <c r="W46" s="266" cm="1">
        <f t="array" ref="W46">[1]!dbaverage(W21:W25)</f>
        <v>50.9</v>
      </c>
      <c r="X46" s="266" cm="1">
        <f t="array" ref="X46">[1]!dbaverage(X21:X25)</f>
        <v>51.6</v>
      </c>
      <c r="Y46" s="266" cm="1">
        <f t="array" ref="Y46">[1]!dbaverage(Y21:Y25)</f>
        <v>49.6</v>
      </c>
      <c r="Z46" s="266" cm="1">
        <f t="array" ref="Z46">[1]!dbaverage(Z21:Z25)</f>
        <v>50</v>
      </c>
      <c r="AA46" s="266" cm="1">
        <f t="array" ref="AA46">[1]!dbaverage(AA21:AA25)</f>
        <v>48.9</v>
      </c>
      <c r="AB46" s="266" cm="1">
        <f t="array" ref="AB46">[1]!dbaverage(AB21:AB25)</f>
        <v>47.1</v>
      </c>
      <c r="AC46" s="266" cm="1">
        <f t="array" ref="AC46">[1]!dbaverage(AC21:AC25)</f>
        <v>45.5</v>
      </c>
      <c r="AD46" s="266" cm="1">
        <f t="array" ref="AD46">[1]!dbaverage(AD21:AD25)</f>
        <v>44.4</v>
      </c>
      <c r="AE46" s="266" cm="1">
        <f t="array" ref="AE46">[1]!dbaverage(AE21:AE25)</f>
        <v>43</v>
      </c>
      <c r="AF46" s="266" cm="1">
        <f t="array" ref="AF46">[1]!dbaverage(AF21:AF25)</f>
        <v>40.299999999999997</v>
      </c>
      <c r="AG46" s="266" cm="1">
        <f t="array" ref="AG46">[1]!dbaverage(AG21:AG25)</f>
        <v>38.5</v>
      </c>
      <c r="AH46" s="266" cm="1">
        <f t="array" ref="AH46">[1]!dbaverage(AH21:AH25)</f>
        <v>35.1</v>
      </c>
      <c r="AI46" s="266" cm="1">
        <f t="array" ref="AI46">[1]!dbaverage(AI21:AI25)</f>
        <v>31.7</v>
      </c>
      <c r="AJ46" s="266" cm="1">
        <f t="array" ref="AJ46">[1]!dbaverage(AJ21:AJ25)</f>
        <v>28.6</v>
      </c>
      <c r="AK46" s="266" cm="1">
        <f t="array" ref="AK46">[1]!dbaverage(AK21:AK25)</f>
        <v>23.7</v>
      </c>
      <c r="AL46" s="128" cm="1">
        <f t="array" ref="AL46">[1]!dbaverage(AL21:AL25)</f>
        <v>20.100000000000001</v>
      </c>
      <c r="AM46" s="128" cm="1">
        <f t="array" ref="AM46">[1]!dbaverage(AM21:AM25)</f>
        <v>15.4</v>
      </c>
      <c r="AN46" s="126" cm="1">
        <f t="array" ref="AN46">[1]!dbaverage(AN21:AN25)</f>
        <v>11.6</v>
      </c>
    </row>
    <row r="47" spans="2:40" x14ac:dyDescent="0.35">
      <c r="C47" s="10" t="s">
        <v>604</v>
      </c>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row>
    <row r="48" spans="2:40" x14ac:dyDescent="0.35">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row>
    <row r="49" spans="11:40" x14ac:dyDescent="0.35">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row>
    <row r="50" spans="11:40" x14ac:dyDescent="0.35">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row>
  </sheetData>
  <mergeCells count="20">
    <mergeCell ref="K42:AN42"/>
    <mergeCell ref="K45:AN45"/>
    <mergeCell ref="G38:H38"/>
    <mergeCell ref="K37:AN37"/>
    <mergeCell ref="K38:AN38"/>
    <mergeCell ref="K4:AN4"/>
    <mergeCell ref="G5:H5"/>
    <mergeCell ref="K5:AN5"/>
    <mergeCell ref="I8:I9"/>
    <mergeCell ref="C33:L33"/>
    <mergeCell ref="C30:L30"/>
    <mergeCell ref="C32:L32"/>
    <mergeCell ref="C10:C18"/>
    <mergeCell ref="I10:I18"/>
    <mergeCell ref="C31:L31"/>
    <mergeCell ref="C7:C9"/>
    <mergeCell ref="C19:C20"/>
    <mergeCell ref="C21:C25"/>
    <mergeCell ref="E7:E9"/>
    <mergeCell ref="F7:F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0762-1B13-4C9B-BA16-AF3BD2E0DD7B}">
  <sheetPr>
    <tabColor theme="7" tint="-0.499984740745262"/>
  </sheetPr>
  <dimension ref="B2:Q62"/>
  <sheetViews>
    <sheetView topLeftCell="A24" zoomScale="85" zoomScaleNormal="85" workbookViewId="0">
      <selection activeCell="B62" sqref="B62"/>
    </sheetView>
  </sheetViews>
  <sheetFormatPr defaultRowHeight="14.5" x14ac:dyDescent="0.35"/>
  <cols>
    <col min="2" max="2" width="20.81640625" customWidth="1"/>
    <col min="3" max="3" width="24.54296875" bestFit="1" customWidth="1"/>
    <col min="4" max="4" width="16.81640625" customWidth="1"/>
    <col min="5" max="5" width="13.1796875" bestFit="1" customWidth="1"/>
    <col min="6" max="6" width="12.81640625" customWidth="1"/>
    <col min="7" max="7" width="10.81640625" customWidth="1"/>
    <col min="8" max="8" width="12.453125" customWidth="1"/>
    <col min="9" max="9" width="10.81640625" customWidth="1"/>
  </cols>
  <sheetData>
    <row r="2" spans="2:17" ht="26" x14ac:dyDescent="0.6">
      <c r="B2" s="174" t="s">
        <v>576</v>
      </c>
      <c r="C2" s="173"/>
      <c r="D2" s="173"/>
      <c r="E2" s="174"/>
      <c r="F2" s="173"/>
      <c r="G2" s="173"/>
      <c r="H2" s="173"/>
      <c r="I2" s="173"/>
      <c r="J2" s="173"/>
      <c r="K2" s="173"/>
      <c r="L2" s="173"/>
      <c r="M2" s="173"/>
      <c r="N2" s="173"/>
      <c r="O2" s="173"/>
      <c r="P2" s="173"/>
      <c r="Q2" s="173"/>
    </row>
    <row r="4" spans="2:17" x14ac:dyDescent="0.35">
      <c r="B4" s="181" t="s">
        <v>605</v>
      </c>
      <c r="C4" t="s">
        <v>606</v>
      </c>
    </row>
    <row r="6" spans="2:17" x14ac:dyDescent="0.35">
      <c r="B6" s="181" t="s">
        <v>607</v>
      </c>
      <c r="C6" t="s">
        <v>608</v>
      </c>
    </row>
    <row r="8" spans="2:17" x14ac:dyDescent="0.35">
      <c r="B8" s="181" t="s">
        <v>609</v>
      </c>
      <c r="C8" t="s">
        <v>610</v>
      </c>
      <c r="D8" t="s">
        <v>611</v>
      </c>
    </row>
    <row r="9" spans="2:17" x14ac:dyDescent="0.35">
      <c r="D9" t="s">
        <v>612</v>
      </c>
    </row>
    <row r="10" spans="2:17" x14ac:dyDescent="0.35">
      <c r="D10" t="s">
        <v>613</v>
      </c>
    </row>
    <row r="12" spans="2:17" x14ac:dyDescent="0.35">
      <c r="D12" t="s">
        <v>614</v>
      </c>
      <c r="E12" t="s">
        <v>615</v>
      </c>
    </row>
    <row r="13" spans="2:17" x14ac:dyDescent="0.35">
      <c r="D13" t="s">
        <v>616</v>
      </c>
      <c r="E13" t="s">
        <v>617</v>
      </c>
    </row>
    <row r="14" spans="2:17" x14ac:dyDescent="0.35">
      <c r="D14" t="s">
        <v>618</v>
      </c>
      <c r="E14" t="s">
        <v>619</v>
      </c>
      <c r="F14" t="s">
        <v>620</v>
      </c>
    </row>
    <row r="49" spans="2:17" ht="26" x14ac:dyDescent="0.6">
      <c r="B49" s="168" t="s">
        <v>594</v>
      </c>
      <c r="C49" s="167"/>
      <c r="D49" s="167"/>
      <c r="E49" s="167"/>
      <c r="F49" s="167"/>
      <c r="G49" s="167"/>
      <c r="H49" s="167"/>
      <c r="I49" s="167"/>
      <c r="J49" s="167"/>
      <c r="K49" s="167"/>
      <c r="L49" s="167"/>
      <c r="M49" s="167"/>
      <c r="N49" s="167"/>
      <c r="O49" s="167"/>
      <c r="P49" s="167"/>
      <c r="Q49" s="167"/>
    </row>
    <row r="51" spans="2:17" x14ac:dyDescent="0.35">
      <c r="B51" s="181" t="s">
        <v>605</v>
      </c>
      <c r="C51" t="s">
        <v>608</v>
      </c>
    </row>
    <row r="53" spans="2:17" x14ac:dyDescent="0.35">
      <c r="B53" s="181" t="s">
        <v>607</v>
      </c>
      <c r="C53" t="s">
        <v>608</v>
      </c>
    </row>
    <row r="55" spans="2:17" x14ac:dyDescent="0.35">
      <c r="B55" s="181" t="s">
        <v>609</v>
      </c>
      <c r="C55" t="s">
        <v>610</v>
      </c>
    </row>
    <row r="57" spans="2:17" ht="15" thickBot="1" x14ac:dyDescent="0.4"/>
    <row r="58" spans="2:17" ht="15" thickBot="1" x14ac:dyDescent="0.4">
      <c r="F58" s="145" t="s">
        <v>4</v>
      </c>
      <c r="G58" s="146"/>
    </row>
    <row r="59" spans="2:17" ht="15" thickBot="1" x14ac:dyDescent="0.4">
      <c r="B59" s="76" t="s">
        <v>577</v>
      </c>
      <c r="C59" s="166" t="s">
        <v>578</v>
      </c>
      <c r="D59" s="171" t="s">
        <v>579</v>
      </c>
      <c r="E59" s="77" t="s">
        <v>209</v>
      </c>
      <c r="F59" s="169" t="s">
        <v>240</v>
      </c>
      <c r="G59" s="170" t="s">
        <v>241</v>
      </c>
      <c r="H59" s="78" t="s">
        <v>60</v>
      </c>
    </row>
    <row r="60" spans="2:17" ht="15" thickBot="1" x14ac:dyDescent="0.4">
      <c r="B60" s="35" t="s">
        <v>28</v>
      </c>
      <c r="C60" s="36" t="s">
        <v>621</v>
      </c>
      <c r="D60" s="36" t="s">
        <v>622</v>
      </c>
      <c r="E60" s="36" t="s">
        <v>609</v>
      </c>
      <c r="F60" s="128">
        <v>60</v>
      </c>
      <c r="G60" s="128">
        <v>1</v>
      </c>
      <c r="H60" s="33" t="s">
        <v>623</v>
      </c>
    </row>
    <row r="62" spans="2:17" x14ac:dyDescent="0.35">
      <c r="B62" s="10" t="s">
        <v>624</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9E09A-61E9-4287-AC91-8E74C3A21876}">
  <sheetPr>
    <tabColor theme="7" tint="-0.499984740745262"/>
  </sheetPr>
  <dimension ref="B2:AS94"/>
  <sheetViews>
    <sheetView topLeftCell="G3" zoomScale="85" zoomScaleNormal="85" workbookViewId="0">
      <selection activeCell="J25" sqref="J25:AM26"/>
    </sheetView>
  </sheetViews>
  <sheetFormatPr defaultRowHeight="14.5" x14ac:dyDescent="0.35"/>
  <cols>
    <col min="2" max="2" width="34.453125" bestFit="1" customWidth="1"/>
    <col min="3" max="3" width="18.81640625" bestFit="1" customWidth="1"/>
    <col min="4" max="4" width="22.54296875" customWidth="1"/>
    <col min="5" max="5" width="38.81640625" bestFit="1" customWidth="1"/>
    <col min="6" max="6" width="15.1796875" bestFit="1" customWidth="1"/>
    <col min="7" max="7" width="12" customWidth="1"/>
    <col min="8" max="8" width="30.54296875" customWidth="1"/>
    <col min="9" max="9" width="76.54296875" bestFit="1" customWidth="1"/>
    <col min="10" max="11" width="9.1796875" bestFit="1" customWidth="1"/>
    <col min="12" max="12" width="10.1796875" bestFit="1" customWidth="1"/>
    <col min="13" max="19" width="5.54296875" bestFit="1" customWidth="1"/>
    <col min="20" max="20" width="5.453125" bestFit="1" customWidth="1"/>
    <col min="21" max="35" width="4.81640625" bestFit="1" customWidth="1"/>
    <col min="36" max="39" width="5.81640625" bestFit="1" customWidth="1"/>
    <col min="43" max="43" width="24.08984375" bestFit="1" customWidth="1"/>
    <col min="45" max="45" width="10.1796875" customWidth="1"/>
  </cols>
  <sheetData>
    <row r="2" spans="2:39" ht="26" x14ac:dyDescent="0.6">
      <c r="B2" s="174" t="s">
        <v>576</v>
      </c>
      <c r="C2" s="173"/>
      <c r="D2" s="173"/>
      <c r="E2" s="174"/>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row>
    <row r="4" spans="2:39" x14ac:dyDescent="0.35">
      <c r="B4" s="181" t="s">
        <v>625</v>
      </c>
      <c r="C4" t="s">
        <v>610</v>
      </c>
      <c r="D4" t="s">
        <v>626</v>
      </c>
    </row>
    <row r="5" spans="2:39" ht="14.5" customHeight="1" x14ac:dyDescent="0.35"/>
    <row r="6" spans="2:39" ht="15" thickBot="1" x14ac:dyDescent="0.4">
      <c r="B6" s="181" t="s">
        <v>627</v>
      </c>
    </row>
    <row r="7" spans="2:39" ht="15" thickBot="1" x14ac:dyDescent="0.4">
      <c r="J7" s="482" t="s">
        <v>127</v>
      </c>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4"/>
    </row>
    <row r="8" spans="2:39" ht="15" thickBot="1" x14ac:dyDescent="0.4">
      <c r="F8" s="486" t="s">
        <v>4</v>
      </c>
      <c r="G8" s="487"/>
      <c r="J8" s="433" t="s">
        <v>128</v>
      </c>
      <c r="K8" s="434"/>
      <c r="L8" s="434"/>
      <c r="M8" s="434"/>
      <c r="N8" s="434"/>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5"/>
    </row>
    <row r="9" spans="2:39" ht="15" customHeight="1" thickBot="1" x14ac:dyDescent="0.4">
      <c r="B9" s="150" t="s">
        <v>577</v>
      </c>
      <c r="C9" s="203" t="s">
        <v>578</v>
      </c>
      <c r="D9" s="204" t="s">
        <v>579</v>
      </c>
      <c r="E9" s="205" t="s">
        <v>580</v>
      </c>
      <c r="F9" s="163" t="s">
        <v>628</v>
      </c>
      <c r="G9" s="206" t="s">
        <v>629</v>
      </c>
      <c r="H9" s="207" t="s">
        <v>60</v>
      </c>
      <c r="J9" s="64">
        <v>25</v>
      </c>
      <c r="K9" s="65">
        <v>31.5</v>
      </c>
      <c r="L9" s="65">
        <v>40</v>
      </c>
      <c r="M9" s="65">
        <v>50</v>
      </c>
      <c r="N9" s="65">
        <v>63</v>
      </c>
      <c r="O9" s="65">
        <v>80</v>
      </c>
      <c r="P9" s="65">
        <v>100</v>
      </c>
      <c r="Q9" s="65">
        <v>125</v>
      </c>
      <c r="R9" s="65">
        <v>160</v>
      </c>
      <c r="S9" s="65">
        <v>200</v>
      </c>
      <c r="T9" s="65">
        <v>250</v>
      </c>
      <c r="U9" s="65">
        <v>315</v>
      </c>
      <c r="V9" s="65">
        <v>400</v>
      </c>
      <c r="W9" s="65">
        <v>500</v>
      </c>
      <c r="X9" s="65">
        <v>630</v>
      </c>
      <c r="Y9" s="65">
        <v>800</v>
      </c>
      <c r="Z9" s="65">
        <v>1000</v>
      </c>
      <c r="AA9" s="65">
        <v>1250</v>
      </c>
      <c r="AB9" s="65">
        <v>1600</v>
      </c>
      <c r="AC9" s="65">
        <v>2000</v>
      </c>
      <c r="AD9" s="65">
        <v>2500</v>
      </c>
      <c r="AE9" s="65">
        <v>3150</v>
      </c>
      <c r="AF9" s="65">
        <v>4000</v>
      </c>
      <c r="AG9" s="65">
        <v>5000</v>
      </c>
      <c r="AH9" s="65">
        <v>6300</v>
      </c>
      <c r="AI9" s="65">
        <v>8000</v>
      </c>
      <c r="AJ9" s="65">
        <v>10000</v>
      </c>
      <c r="AK9" s="65">
        <v>12500</v>
      </c>
      <c r="AL9" s="65">
        <v>16000</v>
      </c>
      <c r="AM9" s="66">
        <v>20000</v>
      </c>
    </row>
    <row r="10" spans="2:39" x14ac:dyDescent="0.35">
      <c r="B10" s="496" t="s">
        <v>7</v>
      </c>
      <c r="C10" s="354" t="str">
        <f>'Hepworth 2021 - Creamery Meas'!B11</f>
        <v>2021_Hep__CRM_17</v>
      </c>
      <c r="D10" s="355" t="s">
        <v>585</v>
      </c>
      <c r="E10" s="355" t="str">
        <f>'Hepworth 2021 - Creamery Meas'!E11</f>
        <v>Outside GOS Bulk Loading CIP Container</v>
      </c>
      <c r="F10" s="356">
        <f>'Agitator and Top Mixer'!L15</f>
        <v>0</v>
      </c>
      <c r="G10" s="356">
        <f>'Agitator and Top Mixer'!M15</f>
        <v>0</v>
      </c>
      <c r="H10" s="357" t="str">
        <f>'Hepworth 2021 - Creamery Meas'!F11</f>
        <v>No noise audible</v>
      </c>
      <c r="J10" s="351" t="s">
        <v>89</v>
      </c>
      <c r="K10" s="352" t="s">
        <v>89</v>
      </c>
      <c r="L10" s="352" t="s">
        <v>89</v>
      </c>
      <c r="M10" s="352" t="s">
        <v>89</v>
      </c>
      <c r="N10" s="352" t="s">
        <v>89</v>
      </c>
      <c r="O10" s="352" t="s">
        <v>89</v>
      </c>
      <c r="P10" s="352" t="s">
        <v>89</v>
      </c>
      <c r="Q10" s="352" t="s">
        <v>89</v>
      </c>
      <c r="R10" s="352" t="s">
        <v>89</v>
      </c>
      <c r="S10" s="352" t="s">
        <v>89</v>
      </c>
      <c r="T10" s="352" t="s">
        <v>89</v>
      </c>
      <c r="U10" s="352" t="s">
        <v>89</v>
      </c>
      <c r="V10" s="352" t="s">
        <v>89</v>
      </c>
      <c r="W10" s="352" t="s">
        <v>89</v>
      </c>
      <c r="X10" s="352" t="s">
        <v>89</v>
      </c>
      <c r="Y10" s="352" t="s">
        <v>89</v>
      </c>
      <c r="Z10" s="352" t="s">
        <v>89</v>
      </c>
      <c r="AA10" s="352" t="s">
        <v>89</v>
      </c>
      <c r="AB10" s="352" t="s">
        <v>89</v>
      </c>
      <c r="AC10" s="352" t="s">
        <v>89</v>
      </c>
      <c r="AD10" s="352" t="s">
        <v>89</v>
      </c>
      <c r="AE10" s="352" t="s">
        <v>89</v>
      </c>
      <c r="AF10" s="352" t="s">
        <v>89</v>
      </c>
      <c r="AG10" s="352" t="s">
        <v>89</v>
      </c>
      <c r="AH10" s="352" t="s">
        <v>89</v>
      </c>
      <c r="AI10" s="352" t="s">
        <v>89</v>
      </c>
      <c r="AJ10" s="352" t="s">
        <v>89</v>
      </c>
      <c r="AK10" s="352" t="s">
        <v>89</v>
      </c>
      <c r="AL10" s="352" t="s">
        <v>89</v>
      </c>
      <c r="AM10" s="353" t="s">
        <v>89</v>
      </c>
    </row>
    <row r="11" spans="2:39" ht="15" thickBot="1" x14ac:dyDescent="0.4">
      <c r="B11" s="497"/>
      <c r="C11" s="358" t="str">
        <f>'Hepworth 2021 - Creamery Meas'!B12</f>
        <v>2021_Hep__CRM_18</v>
      </c>
      <c r="D11" s="359" t="s">
        <v>585</v>
      </c>
      <c r="E11" s="359" t="str">
        <f>'Hepworth 2021 - Creamery Meas'!E12</f>
        <v>Inside GOS Bulk Loading CIP Container</v>
      </c>
      <c r="F11" s="360">
        <f>'Hepworth 2021 - Creamery Meas'!J12</f>
        <v>56.8</v>
      </c>
      <c r="G11" s="361" t="s">
        <v>630</v>
      </c>
      <c r="H11" s="362" t="str">
        <f>'Hepworth 2021 - Creamery Meas'!F12</f>
        <v>Internal Reverberant level</v>
      </c>
      <c r="J11" s="363">
        <f>'Hepworth 2021 - Creamery Meas'!K12</f>
        <v>60.5</v>
      </c>
      <c r="K11" s="364">
        <f>'Hepworth 2021 - Creamery Meas'!L12</f>
        <v>57.9</v>
      </c>
      <c r="L11" s="364">
        <f>'Hepworth 2021 - Creamery Meas'!M12</f>
        <v>52.9</v>
      </c>
      <c r="M11" s="364">
        <f>'Hepworth 2021 - Creamery Meas'!N12</f>
        <v>60.3</v>
      </c>
      <c r="N11" s="364">
        <f>'Hepworth 2021 - Creamery Meas'!O12</f>
        <v>50.6</v>
      </c>
      <c r="O11" s="364">
        <f>'Hepworth 2021 - Creamery Meas'!P12</f>
        <v>57.7</v>
      </c>
      <c r="P11" s="364">
        <f>'Hepworth 2021 - Creamery Meas'!Q12</f>
        <v>55.4</v>
      </c>
      <c r="Q11" s="364">
        <f>'Hepworth 2021 - Creamery Meas'!R12</f>
        <v>51.9</v>
      </c>
      <c r="R11" s="364">
        <f>'Hepworth 2021 - Creamery Meas'!S12</f>
        <v>43.5</v>
      </c>
      <c r="S11" s="364">
        <f>'Hepworth 2021 - Creamery Meas'!T12</f>
        <v>41.8</v>
      </c>
      <c r="T11" s="364">
        <f>'Hepworth 2021 - Creamery Meas'!U12</f>
        <v>43</v>
      </c>
      <c r="U11" s="364">
        <f>'Hepworth 2021 - Creamery Meas'!V12</f>
        <v>45.2</v>
      </c>
      <c r="V11" s="364">
        <f>'Hepworth 2021 - Creamery Meas'!W12</f>
        <v>43.1</v>
      </c>
      <c r="W11" s="364">
        <f>'Hepworth 2021 - Creamery Meas'!X12</f>
        <v>48.4</v>
      </c>
      <c r="X11" s="364">
        <f>'Hepworth 2021 - Creamery Meas'!Y12</f>
        <v>47.8</v>
      </c>
      <c r="Y11" s="364">
        <f>'Hepworth 2021 - Creamery Meas'!Z12</f>
        <v>47.9</v>
      </c>
      <c r="Z11" s="364">
        <f>'Hepworth 2021 - Creamery Meas'!AA12</f>
        <v>48.9</v>
      </c>
      <c r="AA11" s="364">
        <f>'Hepworth 2021 - Creamery Meas'!AB12</f>
        <v>46.9</v>
      </c>
      <c r="AB11" s="364">
        <f>'Hepworth 2021 - Creamery Meas'!AC12</f>
        <v>45.1</v>
      </c>
      <c r="AC11" s="364">
        <f>'Hepworth 2021 - Creamery Meas'!AD12</f>
        <v>42.6</v>
      </c>
      <c r="AD11" s="364">
        <f>'Hepworth 2021 - Creamery Meas'!AE12</f>
        <v>43.5</v>
      </c>
      <c r="AE11" s="364">
        <f>'Hepworth 2021 - Creamery Meas'!AF12</f>
        <v>41</v>
      </c>
      <c r="AF11" s="364">
        <f>'Hepworth 2021 - Creamery Meas'!AG12</f>
        <v>40.4</v>
      </c>
      <c r="AG11" s="364">
        <f>'Hepworth 2021 - Creamery Meas'!AH12</f>
        <v>39.700000000000003</v>
      </c>
      <c r="AH11" s="364">
        <f>'Hepworth 2021 - Creamery Meas'!AI12</f>
        <v>31.8</v>
      </c>
      <c r="AI11" s="364">
        <f>'Hepworth 2021 - Creamery Meas'!AJ12</f>
        <v>26.3</v>
      </c>
      <c r="AJ11" s="364">
        <f>'Hepworth 2021 - Creamery Meas'!AK12</f>
        <v>21.2</v>
      </c>
      <c r="AK11" s="364">
        <f>'Hepworth 2021 - Creamery Meas'!AL12</f>
        <v>18.600000000000001</v>
      </c>
      <c r="AL11" s="364">
        <f>'Hepworth 2021 - Creamery Meas'!AM12</f>
        <v>19.5</v>
      </c>
      <c r="AM11" s="365">
        <f>'Hepworth 2021 - Creamery Meas'!AN12</f>
        <v>13.3</v>
      </c>
    </row>
    <row r="12" spans="2:39" x14ac:dyDescent="0.35">
      <c r="B12" s="201"/>
      <c r="C12" s="4"/>
      <c r="D12" s="201"/>
      <c r="E12" s="201"/>
      <c r="F12" s="175"/>
      <c r="G12" s="175"/>
      <c r="H12" s="208"/>
    </row>
    <row r="13" spans="2:39" ht="23.5" customHeight="1" x14ac:dyDescent="0.35">
      <c r="B13" s="489" t="s">
        <v>590</v>
      </c>
      <c r="C13" s="489"/>
      <c r="D13" s="489"/>
      <c r="E13" s="489"/>
      <c r="F13" s="489"/>
      <c r="G13" s="489"/>
      <c r="H13" s="489"/>
      <c r="I13" s="489"/>
      <c r="J13" s="489"/>
      <c r="K13" s="489"/>
    </row>
    <row r="14" spans="2:39" ht="49.5" customHeight="1" x14ac:dyDescent="0.35">
      <c r="B14" s="490" t="s">
        <v>631</v>
      </c>
      <c r="C14" s="490"/>
      <c r="D14" s="490"/>
      <c r="E14" s="490"/>
      <c r="F14" s="490"/>
      <c r="G14" s="490"/>
      <c r="H14" s="490"/>
      <c r="I14" s="490"/>
      <c r="J14" s="490"/>
      <c r="K14" s="490"/>
    </row>
    <row r="15" spans="2:39" ht="23.5" customHeight="1" x14ac:dyDescent="0.35">
      <c r="B15" s="490" t="s">
        <v>632</v>
      </c>
      <c r="C15" s="490"/>
      <c r="D15" s="490"/>
      <c r="E15" s="490"/>
      <c r="F15" s="490"/>
      <c r="G15" s="490"/>
      <c r="H15" s="490"/>
      <c r="I15" s="490"/>
      <c r="J15" s="490"/>
      <c r="K15" s="490"/>
    </row>
    <row r="17" spans="2:45" ht="26" x14ac:dyDescent="0.6">
      <c r="B17" s="168" t="s">
        <v>594</v>
      </c>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c r="AL17" s="167"/>
      <c r="AM17" s="167"/>
    </row>
    <row r="19" spans="2:45" ht="15" thickBot="1" x14ac:dyDescent="0.4">
      <c r="B19" s="181" t="s">
        <v>625</v>
      </c>
    </row>
    <row r="20" spans="2:45" ht="15" thickBot="1" x14ac:dyDescent="0.4">
      <c r="F20" s="498" t="s">
        <v>4</v>
      </c>
      <c r="G20" s="499"/>
      <c r="J20" s="482" t="s">
        <v>127</v>
      </c>
      <c r="K20" s="483"/>
      <c r="L20" s="483"/>
      <c r="M20" s="483"/>
      <c r="N20" s="483"/>
      <c r="O20" s="483"/>
      <c r="P20" s="483"/>
      <c r="Q20" s="483"/>
      <c r="R20" s="483"/>
      <c r="S20" s="483"/>
      <c r="T20" s="483"/>
      <c r="U20" s="483"/>
      <c r="V20" s="483"/>
      <c r="W20" s="483"/>
      <c r="X20" s="483"/>
      <c r="Y20" s="483"/>
      <c r="Z20" s="483"/>
      <c r="AA20" s="483"/>
      <c r="AB20" s="483"/>
      <c r="AC20" s="483"/>
      <c r="AD20" s="483"/>
      <c r="AE20" s="483"/>
      <c r="AF20" s="483"/>
      <c r="AG20" s="483"/>
      <c r="AH20" s="483"/>
      <c r="AI20" s="483"/>
      <c r="AJ20" s="483"/>
      <c r="AK20" s="483"/>
      <c r="AL20" s="483"/>
      <c r="AM20" s="484"/>
    </row>
    <row r="21" spans="2:45" ht="15" thickBot="1" x14ac:dyDescent="0.4">
      <c r="B21" s="76" t="s">
        <v>577</v>
      </c>
      <c r="C21" s="166" t="s">
        <v>578</v>
      </c>
      <c r="D21" s="171" t="s">
        <v>579</v>
      </c>
      <c r="E21" s="77" t="s">
        <v>209</v>
      </c>
      <c r="F21" s="169" t="s">
        <v>240</v>
      </c>
      <c r="G21" s="163" t="s">
        <v>241</v>
      </c>
      <c r="H21" s="78" t="s">
        <v>60</v>
      </c>
      <c r="J21" s="433" t="s">
        <v>128</v>
      </c>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5"/>
    </row>
    <row r="22" spans="2:45" ht="15" thickBot="1" x14ac:dyDescent="0.4">
      <c r="B22" s="211" t="s">
        <v>29</v>
      </c>
      <c r="C22" s="62" t="s">
        <v>633</v>
      </c>
      <c r="D22" s="62" t="s">
        <v>622</v>
      </c>
      <c r="E22" s="62" t="s">
        <v>634</v>
      </c>
      <c r="F22" s="40">
        <v>80</v>
      </c>
      <c r="G22" s="111" t="s">
        <v>630</v>
      </c>
      <c r="H22" s="37" t="s">
        <v>623</v>
      </c>
      <c r="J22" s="64">
        <v>25</v>
      </c>
      <c r="K22" s="65">
        <v>31.5</v>
      </c>
      <c r="L22" s="65">
        <v>40</v>
      </c>
      <c r="M22" s="65">
        <v>50</v>
      </c>
      <c r="N22" s="65">
        <v>63</v>
      </c>
      <c r="O22" s="65">
        <v>80</v>
      </c>
      <c r="P22" s="65">
        <v>100</v>
      </c>
      <c r="Q22" s="65">
        <v>125</v>
      </c>
      <c r="R22" s="65">
        <v>160</v>
      </c>
      <c r="S22" s="65">
        <v>200</v>
      </c>
      <c r="T22" s="65">
        <v>250</v>
      </c>
      <c r="U22" s="65">
        <v>315</v>
      </c>
      <c r="V22" s="65">
        <v>400</v>
      </c>
      <c r="W22" s="65">
        <v>500</v>
      </c>
      <c r="X22" s="65">
        <v>630</v>
      </c>
      <c r="Y22" s="65">
        <v>800</v>
      </c>
      <c r="Z22" s="65">
        <v>1000</v>
      </c>
      <c r="AA22" s="65">
        <v>1250</v>
      </c>
      <c r="AB22" s="65">
        <v>1600</v>
      </c>
      <c r="AC22" s="65">
        <v>2000</v>
      </c>
      <c r="AD22" s="65">
        <v>2500</v>
      </c>
      <c r="AE22" s="65">
        <v>3150</v>
      </c>
      <c r="AF22" s="65">
        <v>4000</v>
      </c>
      <c r="AG22" s="65">
        <v>5000</v>
      </c>
      <c r="AH22" s="65">
        <v>6300</v>
      </c>
      <c r="AI22" s="65">
        <v>8000</v>
      </c>
      <c r="AJ22" s="65">
        <v>10000</v>
      </c>
      <c r="AK22" s="65">
        <v>12500</v>
      </c>
      <c r="AL22" s="65">
        <v>16000</v>
      </c>
      <c r="AM22" s="66">
        <v>20000</v>
      </c>
    </row>
    <row r="23" spans="2:45" ht="15" thickBot="1" x14ac:dyDescent="0.4">
      <c r="B23" s="202" t="s">
        <v>7</v>
      </c>
      <c r="C23" s="22" t="str">
        <f>C11</f>
        <v>2021_Hep__CRM_18</v>
      </c>
      <c r="D23" s="22" t="str">
        <f>D11</f>
        <v>Measurement Data</v>
      </c>
      <c r="E23" s="22" t="str">
        <f>E11</f>
        <v>Inside GOS Bulk Loading CIP Container</v>
      </c>
      <c r="F23" s="294">
        <f>F11</f>
        <v>56.8</v>
      </c>
      <c r="G23" s="113" t="s">
        <v>630</v>
      </c>
      <c r="H23" s="39" t="s">
        <v>635</v>
      </c>
      <c r="J23" s="127">
        <f>J11</f>
        <v>60.5</v>
      </c>
      <c r="K23" s="128">
        <f t="shared" ref="K23:AM23" si="0">K11</f>
        <v>57.9</v>
      </c>
      <c r="L23" s="128">
        <f t="shared" si="0"/>
        <v>52.9</v>
      </c>
      <c r="M23" s="266">
        <f t="shared" si="0"/>
        <v>60.3</v>
      </c>
      <c r="N23" s="266">
        <f t="shared" si="0"/>
        <v>50.6</v>
      </c>
      <c r="O23" s="266">
        <f t="shared" si="0"/>
        <v>57.7</v>
      </c>
      <c r="P23" s="266">
        <f t="shared" si="0"/>
        <v>55.4</v>
      </c>
      <c r="Q23" s="266">
        <f t="shared" si="0"/>
        <v>51.9</v>
      </c>
      <c r="R23" s="266">
        <f t="shared" si="0"/>
        <v>43.5</v>
      </c>
      <c r="S23" s="266">
        <f t="shared" si="0"/>
        <v>41.8</v>
      </c>
      <c r="T23" s="266">
        <f t="shared" si="0"/>
        <v>43</v>
      </c>
      <c r="U23" s="266">
        <f t="shared" si="0"/>
        <v>45.2</v>
      </c>
      <c r="V23" s="266">
        <f t="shared" si="0"/>
        <v>43.1</v>
      </c>
      <c r="W23" s="266">
        <f t="shared" si="0"/>
        <v>48.4</v>
      </c>
      <c r="X23" s="266">
        <f t="shared" si="0"/>
        <v>47.8</v>
      </c>
      <c r="Y23" s="266">
        <f t="shared" si="0"/>
        <v>47.9</v>
      </c>
      <c r="Z23" s="266">
        <f t="shared" si="0"/>
        <v>48.9</v>
      </c>
      <c r="AA23" s="266">
        <f t="shared" si="0"/>
        <v>46.9</v>
      </c>
      <c r="AB23" s="266">
        <f t="shared" si="0"/>
        <v>45.1</v>
      </c>
      <c r="AC23" s="266">
        <f t="shared" si="0"/>
        <v>42.6</v>
      </c>
      <c r="AD23" s="266">
        <f t="shared" si="0"/>
        <v>43.5</v>
      </c>
      <c r="AE23" s="266">
        <f t="shared" si="0"/>
        <v>41</v>
      </c>
      <c r="AF23" s="266">
        <f t="shared" si="0"/>
        <v>40.4</v>
      </c>
      <c r="AG23" s="266">
        <f t="shared" si="0"/>
        <v>39.700000000000003</v>
      </c>
      <c r="AH23" s="266">
        <f t="shared" si="0"/>
        <v>31.8</v>
      </c>
      <c r="AI23" s="266">
        <f t="shared" si="0"/>
        <v>26.3</v>
      </c>
      <c r="AJ23" s="266">
        <f t="shared" si="0"/>
        <v>21.2</v>
      </c>
      <c r="AK23" s="128">
        <f t="shared" si="0"/>
        <v>18.600000000000001</v>
      </c>
      <c r="AL23" s="128">
        <f t="shared" si="0"/>
        <v>19.5</v>
      </c>
      <c r="AM23" s="126">
        <f t="shared" si="0"/>
        <v>13.3</v>
      </c>
    </row>
    <row r="24" spans="2:45" ht="15" thickBot="1" x14ac:dyDescent="0.4">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row>
    <row r="25" spans="2:45" ht="15" thickBot="1" x14ac:dyDescent="0.4">
      <c r="J25" s="482" t="s">
        <v>636</v>
      </c>
      <c r="K25" s="483"/>
      <c r="L25" s="483"/>
      <c r="M25" s="483"/>
      <c r="N25" s="483"/>
      <c r="O25" s="483"/>
      <c r="P25" s="483"/>
      <c r="Q25" s="483"/>
      <c r="R25" s="483"/>
      <c r="S25" s="483"/>
      <c r="T25" s="483"/>
      <c r="U25" s="483"/>
      <c r="V25" s="483"/>
      <c r="W25" s="483" t="s">
        <v>636</v>
      </c>
      <c r="X25" s="483"/>
      <c r="Y25" s="483"/>
      <c r="Z25" s="483"/>
      <c r="AA25" s="483"/>
      <c r="AB25" s="483"/>
      <c r="AC25" s="483"/>
      <c r="AD25" s="483"/>
      <c r="AE25" s="483"/>
      <c r="AF25" s="483"/>
      <c r="AG25" s="483"/>
      <c r="AH25" s="483"/>
      <c r="AI25" s="483"/>
      <c r="AJ25" s="483"/>
      <c r="AK25" s="483"/>
      <c r="AL25" s="483"/>
      <c r="AM25" s="484"/>
    </row>
    <row r="26" spans="2:45" ht="15" thickBot="1" x14ac:dyDescent="0.4">
      <c r="J26" s="127">
        <v>-44.7</v>
      </c>
      <c r="K26" s="128">
        <v>-39.4</v>
      </c>
      <c r="L26" s="128">
        <v>-34.6</v>
      </c>
      <c r="M26" s="128">
        <v>-30.2</v>
      </c>
      <c r="N26" s="128">
        <v>-26.2</v>
      </c>
      <c r="O26" s="128">
        <v>-22.5</v>
      </c>
      <c r="P26" s="128">
        <v>-19.100000000000001</v>
      </c>
      <c r="Q26" s="128">
        <v>-16.100000000000001</v>
      </c>
      <c r="R26" s="128">
        <v>-13.4</v>
      </c>
      <c r="S26" s="128">
        <v>-10.9</v>
      </c>
      <c r="T26" s="128">
        <v>-8.6</v>
      </c>
      <c r="U26" s="128">
        <v>-6.6</v>
      </c>
      <c r="V26" s="128">
        <v>-4.2</v>
      </c>
      <c r="W26" s="128">
        <v>-3.2</v>
      </c>
      <c r="X26" s="128">
        <v>-1.9</v>
      </c>
      <c r="Y26" s="128">
        <v>-0.8</v>
      </c>
      <c r="Z26" s="128">
        <v>0</v>
      </c>
      <c r="AA26" s="128">
        <v>0.6</v>
      </c>
      <c r="AB26" s="128">
        <v>1</v>
      </c>
      <c r="AC26" s="128">
        <v>1.2</v>
      </c>
      <c r="AD26" s="128">
        <v>1.3</v>
      </c>
      <c r="AE26" s="128">
        <v>1.2</v>
      </c>
      <c r="AF26" s="128">
        <v>1</v>
      </c>
      <c r="AG26" s="128">
        <v>0.5</v>
      </c>
      <c r="AH26" s="128">
        <v>-0.1</v>
      </c>
      <c r="AI26" s="128">
        <v>-1.1000000000000001</v>
      </c>
      <c r="AJ26" s="128">
        <v>-2.5</v>
      </c>
      <c r="AK26" s="128">
        <v>-4.3</v>
      </c>
      <c r="AL26" s="128">
        <v>-6.6</v>
      </c>
      <c r="AM26" s="126">
        <v>-9.3000000000000007</v>
      </c>
    </row>
    <row r="27" spans="2:45" ht="15" thickBot="1" x14ac:dyDescent="0.4">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row>
    <row r="28" spans="2:45" ht="15" customHeight="1" thickBot="1" x14ac:dyDescent="0.4">
      <c r="J28" s="482" t="s">
        <v>637</v>
      </c>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c r="AH28" s="483"/>
      <c r="AI28" s="483"/>
      <c r="AJ28" s="483"/>
      <c r="AK28" s="483"/>
      <c r="AL28" s="483"/>
      <c r="AM28" s="484"/>
      <c r="AO28" s="306" t="s">
        <v>638</v>
      </c>
      <c r="AQ28" s="306" t="s">
        <v>639</v>
      </c>
      <c r="AR28" s="57"/>
      <c r="AS28" s="306" t="s">
        <v>640</v>
      </c>
    </row>
    <row r="29" spans="2:45" ht="15" thickBot="1" x14ac:dyDescent="0.4">
      <c r="J29" s="127">
        <f>J23+J26</f>
        <v>15.799999999999997</v>
      </c>
      <c r="K29" s="128">
        <f t="shared" ref="K29:AM29" si="1">K23+K26</f>
        <v>18.5</v>
      </c>
      <c r="L29" s="128">
        <f t="shared" si="1"/>
        <v>18.299999999999997</v>
      </c>
      <c r="M29" s="128">
        <f t="shared" si="1"/>
        <v>30.099999999999998</v>
      </c>
      <c r="N29" s="128">
        <f t="shared" si="1"/>
        <v>24.400000000000002</v>
      </c>
      <c r="O29" s="128">
        <f t="shared" si="1"/>
        <v>35.200000000000003</v>
      </c>
      <c r="P29" s="128">
        <f t="shared" si="1"/>
        <v>36.299999999999997</v>
      </c>
      <c r="Q29" s="128">
        <f t="shared" si="1"/>
        <v>35.799999999999997</v>
      </c>
      <c r="R29" s="128">
        <f t="shared" si="1"/>
        <v>30.1</v>
      </c>
      <c r="S29" s="128">
        <f t="shared" si="1"/>
        <v>30.9</v>
      </c>
      <c r="T29" s="128">
        <f t="shared" si="1"/>
        <v>34.4</v>
      </c>
      <c r="U29" s="128">
        <f t="shared" si="1"/>
        <v>38.6</v>
      </c>
      <c r="V29" s="128">
        <f t="shared" si="1"/>
        <v>38.9</v>
      </c>
      <c r="W29" s="128">
        <f t="shared" si="1"/>
        <v>45.199999999999996</v>
      </c>
      <c r="X29" s="128">
        <f t="shared" si="1"/>
        <v>45.9</v>
      </c>
      <c r="Y29" s="128">
        <f t="shared" si="1"/>
        <v>47.1</v>
      </c>
      <c r="Z29" s="128">
        <f t="shared" si="1"/>
        <v>48.9</v>
      </c>
      <c r="AA29" s="128">
        <f t="shared" si="1"/>
        <v>47.5</v>
      </c>
      <c r="AB29" s="128">
        <f t="shared" si="1"/>
        <v>46.1</v>
      </c>
      <c r="AC29" s="128">
        <f t="shared" si="1"/>
        <v>43.800000000000004</v>
      </c>
      <c r="AD29" s="128">
        <f t="shared" si="1"/>
        <v>44.8</v>
      </c>
      <c r="AE29" s="128">
        <f t="shared" si="1"/>
        <v>42.2</v>
      </c>
      <c r="AF29" s="128">
        <f t="shared" si="1"/>
        <v>41.4</v>
      </c>
      <c r="AG29" s="128">
        <f t="shared" si="1"/>
        <v>40.200000000000003</v>
      </c>
      <c r="AH29" s="128">
        <f t="shared" si="1"/>
        <v>31.7</v>
      </c>
      <c r="AI29" s="128">
        <f t="shared" si="1"/>
        <v>25.2</v>
      </c>
      <c r="AJ29" s="128">
        <f t="shared" si="1"/>
        <v>18.7</v>
      </c>
      <c r="AK29" s="128">
        <f t="shared" si="1"/>
        <v>14.3</v>
      </c>
      <c r="AL29" s="128">
        <f t="shared" si="1"/>
        <v>12.9</v>
      </c>
      <c r="AM29" s="126">
        <f t="shared" si="1"/>
        <v>4</v>
      </c>
      <c r="AO29" s="307" cm="1">
        <f t="array" ref="AO29">[1]!dbsum(J29:AM29)</f>
        <v>56.3</v>
      </c>
      <c r="AQ29" s="307">
        <v>80</v>
      </c>
      <c r="AR29" s="57"/>
      <c r="AS29" s="307">
        <f>AQ29-AO29</f>
        <v>23.700000000000003</v>
      </c>
    </row>
    <row r="30" spans="2:45" ht="15" thickBot="1" x14ac:dyDescent="0.4">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O30" s="57"/>
    </row>
    <row r="31" spans="2:45" ht="15" thickBot="1" x14ac:dyDescent="0.4">
      <c r="J31" s="482" t="s">
        <v>641</v>
      </c>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3"/>
      <c r="AJ31" s="483"/>
      <c r="AK31" s="483"/>
      <c r="AL31" s="483"/>
      <c r="AM31" s="484"/>
      <c r="AO31" s="306" t="s">
        <v>638</v>
      </c>
    </row>
    <row r="32" spans="2:45" ht="15" thickBot="1" x14ac:dyDescent="0.4">
      <c r="J32" s="57">
        <f>J29+$AS$29</f>
        <v>39.5</v>
      </c>
      <c r="K32" s="57">
        <f t="shared" ref="K32:AM32" si="2">K29+$AS$29</f>
        <v>42.2</v>
      </c>
      <c r="L32" s="57">
        <f t="shared" si="2"/>
        <v>42</v>
      </c>
      <c r="M32" s="57">
        <f t="shared" si="2"/>
        <v>53.8</v>
      </c>
      <c r="N32" s="57">
        <f t="shared" si="2"/>
        <v>48.100000000000009</v>
      </c>
      <c r="O32" s="57">
        <f t="shared" si="2"/>
        <v>58.900000000000006</v>
      </c>
      <c r="P32" s="57">
        <f t="shared" si="2"/>
        <v>60</v>
      </c>
      <c r="Q32" s="57">
        <f t="shared" si="2"/>
        <v>59.5</v>
      </c>
      <c r="R32" s="57">
        <f t="shared" si="2"/>
        <v>53.800000000000004</v>
      </c>
      <c r="S32" s="57">
        <f t="shared" si="2"/>
        <v>54.6</v>
      </c>
      <c r="T32" s="57">
        <f t="shared" si="2"/>
        <v>58.1</v>
      </c>
      <c r="U32" s="57">
        <f t="shared" si="2"/>
        <v>62.300000000000004</v>
      </c>
      <c r="V32" s="57">
        <f t="shared" si="2"/>
        <v>62.6</v>
      </c>
      <c r="W32" s="57">
        <f t="shared" si="2"/>
        <v>68.900000000000006</v>
      </c>
      <c r="X32" s="57">
        <f t="shared" si="2"/>
        <v>69.599999999999994</v>
      </c>
      <c r="Y32" s="57">
        <f t="shared" si="2"/>
        <v>70.800000000000011</v>
      </c>
      <c r="Z32" s="57">
        <f t="shared" si="2"/>
        <v>72.599999999999994</v>
      </c>
      <c r="AA32" s="57">
        <f t="shared" si="2"/>
        <v>71.2</v>
      </c>
      <c r="AB32" s="57">
        <f t="shared" si="2"/>
        <v>69.800000000000011</v>
      </c>
      <c r="AC32" s="57">
        <f t="shared" si="2"/>
        <v>67.5</v>
      </c>
      <c r="AD32" s="57">
        <f t="shared" si="2"/>
        <v>68.5</v>
      </c>
      <c r="AE32" s="57">
        <f t="shared" si="2"/>
        <v>65.900000000000006</v>
      </c>
      <c r="AF32" s="57">
        <f t="shared" si="2"/>
        <v>65.099999999999994</v>
      </c>
      <c r="AG32" s="57">
        <f t="shared" si="2"/>
        <v>63.900000000000006</v>
      </c>
      <c r="AH32" s="57">
        <f t="shared" si="2"/>
        <v>55.400000000000006</v>
      </c>
      <c r="AI32" s="57">
        <f t="shared" si="2"/>
        <v>48.900000000000006</v>
      </c>
      <c r="AJ32" s="57">
        <f t="shared" si="2"/>
        <v>42.400000000000006</v>
      </c>
      <c r="AK32" s="57">
        <f t="shared" si="2"/>
        <v>38</v>
      </c>
      <c r="AL32" s="57">
        <f t="shared" si="2"/>
        <v>36.6</v>
      </c>
      <c r="AM32" s="57">
        <f t="shared" si="2"/>
        <v>27.700000000000003</v>
      </c>
      <c r="AO32" s="307" cm="1">
        <f t="array" ref="AO32">[1]!dbsum(J32:AM32)</f>
        <v>80</v>
      </c>
      <c r="AQ32" s="366" t="s">
        <v>920</v>
      </c>
    </row>
    <row r="33" spans="9:39" ht="15" thickBot="1" x14ac:dyDescent="0.4">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row>
    <row r="34" spans="9:39" ht="15" thickBot="1" x14ac:dyDescent="0.4">
      <c r="J34" s="482" t="s">
        <v>642</v>
      </c>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c r="AI34" s="483"/>
      <c r="AJ34" s="483"/>
      <c r="AK34" s="483"/>
      <c r="AL34" s="483"/>
      <c r="AM34" s="484"/>
    </row>
    <row r="35" spans="9:39" ht="15" thickBot="1" x14ac:dyDescent="0.4">
      <c r="J35" s="127">
        <f>J32-J26</f>
        <v>84.2</v>
      </c>
      <c r="K35" s="128">
        <f t="shared" ref="K35:AM35" si="3">K32-K26</f>
        <v>81.599999999999994</v>
      </c>
      <c r="L35" s="128">
        <f t="shared" si="3"/>
        <v>76.599999999999994</v>
      </c>
      <c r="M35" s="128">
        <f t="shared" si="3"/>
        <v>84</v>
      </c>
      <c r="N35" s="128">
        <f t="shared" si="3"/>
        <v>74.300000000000011</v>
      </c>
      <c r="O35" s="128">
        <f t="shared" si="3"/>
        <v>81.400000000000006</v>
      </c>
      <c r="P35" s="128">
        <f t="shared" si="3"/>
        <v>79.099999999999994</v>
      </c>
      <c r="Q35" s="128">
        <f t="shared" si="3"/>
        <v>75.599999999999994</v>
      </c>
      <c r="R35" s="128">
        <f t="shared" si="3"/>
        <v>67.2</v>
      </c>
      <c r="S35" s="128">
        <f t="shared" si="3"/>
        <v>65.5</v>
      </c>
      <c r="T35" s="128">
        <f t="shared" si="3"/>
        <v>66.7</v>
      </c>
      <c r="U35" s="128">
        <f t="shared" si="3"/>
        <v>68.900000000000006</v>
      </c>
      <c r="V35" s="128">
        <f t="shared" si="3"/>
        <v>66.8</v>
      </c>
      <c r="W35" s="128">
        <f t="shared" si="3"/>
        <v>72.100000000000009</v>
      </c>
      <c r="X35" s="128">
        <f t="shared" si="3"/>
        <v>71.5</v>
      </c>
      <c r="Y35" s="128">
        <f t="shared" si="3"/>
        <v>71.600000000000009</v>
      </c>
      <c r="Z35" s="128">
        <f t="shared" si="3"/>
        <v>72.599999999999994</v>
      </c>
      <c r="AA35" s="128">
        <f t="shared" si="3"/>
        <v>70.600000000000009</v>
      </c>
      <c r="AB35" s="128">
        <f t="shared" si="3"/>
        <v>68.800000000000011</v>
      </c>
      <c r="AC35" s="128">
        <f t="shared" si="3"/>
        <v>66.3</v>
      </c>
      <c r="AD35" s="128">
        <f t="shared" si="3"/>
        <v>67.2</v>
      </c>
      <c r="AE35" s="128">
        <f t="shared" si="3"/>
        <v>64.7</v>
      </c>
      <c r="AF35" s="128">
        <f t="shared" si="3"/>
        <v>64.099999999999994</v>
      </c>
      <c r="AG35" s="128">
        <f t="shared" si="3"/>
        <v>63.400000000000006</v>
      </c>
      <c r="AH35" s="128">
        <f t="shared" si="3"/>
        <v>55.500000000000007</v>
      </c>
      <c r="AI35" s="128">
        <f t="shared" si="3"/>
        <v>50.000000000000007</v>
      </c>
      <c r="AJ35" s="128">
        <f t="shared" si="3"/>
        <v>44.900000000000006</v>
      </c>
      <c r="AK35" s="128">
        <f t="shared" si="3"/>
        <v>42.3</v>
      </c>
      <c r="AL35" s="128">
        <f t="shared" si="3"/>
        <v>43.2</v>
      </c>
      <c r="AM35" s="126">
        <f t="shared" si="3"/>
        <v>37</v>
      </c>
    </row>
    <row r="36" spans="9:39" ht="15" thickBot="1" x14ac:dyDescent="0.4">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row>
    <row r="37" spans="9:39" ht="15" thickBot="1" x14ac:dyDescent="0.4">
      <c r="J37" s="460" t="s">
        <v>643</v>
      </c>
      <c r="K37" s="478"/>
      <c r="L37" s="478"/>
      <c r="M37" s="478"/>
      <c r="N37" s="478"/>
      <c r="O37" s="478"/>
      <c r="P37" s="478"/>
      <c r="Q37" s="478"/>
      <c r="R37" s="478"/>
      <c r="S37" s="478"/>
      <c r="T37" s="57"/>
      <c r="U37" s="57"/>
      <c r="V37" s="57"/>
      <c r="W37" s="57"/>
      <c r="X37" s="57"/>
      <c r="Y37" s="57"/>
      <c r="Z37" s="57"/>
      <c r="AA37" s="57"/>
      <c r="AB37" s="57"/>
      <c r="AC37" s="57"/>
      <c r="AD37" s="57"/>
      <c r="AE37" s="57"/>
      <c r="AF37" s="57"/>
      <c r="AG37" s="57"/>
      <c r="AH37" s="57"/>
      <c r="AI37" s="57"/>
      <c r="AJ37" s="57"/>
      <c r="AK37" s="57"/>
      <c r="AL37" s="57"/>
      <c r="AM37" s="57"/>
    </row>
    <row r="38" spans="9:39" ht="15" thickBot="1" x14ac:dyDescent="0.4">
      <c r="J38" s="64">
        <v>31.5</v>
      </c>
      <c r="K38" s="65">
        <v>63</v>
      </c>
      <c r="L38" s="65">
        <v>125</v>
      </c>
      <c r="M38" s="65">
        <v>250</v>
      </c>
      <c r="N38" s="65">
        <v>500</v>
      </c>
      <c r="O38" s="65" t="s">
        <v>644</v>
      </c>
      <c r="P38" s="65" t="s">
        <v>645</v>
      </c>
      <c r="Q38" s="65" t="s">
        <v>646</v>
      </c>
      <c r="R38" s="65" t="s">
        <v>647</v>
      </c>
      <c r="S38" s="66" t="s">
        <v>648</v>
      </c>
      <c r="T38" s="57"/>
      <c r="U38" s="57"/>
      <c r="V38" s="57"/>
      <c r="W38" s="57"/>
      <c r="X38" s="57"/>
      <c r="Y38" s="57"/>
      <c r="Z38" s="57"/>
      <c r="AA38" s="57"/>
      <c r="AB38" s="57"/>
      <c r="AC38" s="57"/>
      <c r="AD38" s="57"/>
      <c r="AE38" s="57"/>
      <c r="AF38" s="57"/>
      <c r="AG38" s="57"/>
      <c r="AH38" s="57"/>
      <c r="AI38" s="57"/>
      <c r="AJ38" s="57"/>
      <c r="AK38" s="57"/>
      <c r="AL38" s="57"/>
      <c r="AM38" s="57"/>
    </row>
    <row r="39" spans="9:39" ht="15" thickBot="1" x14ac:dyDescent="0.4">
      <c r="J39" s="127" cm="1">
        <f t="array" ref="J39">[1]!dbsum(J35:L35)</f>
        <v>86.6</v>
      </c>
      <c r="K39" s="128" cm="1">
        <f t="array" ref="K39">[1]!dbsum(M35:O35)</f>
        <v>86.2</v>
      </c>
      <c r="L39" s="128" cm="1">
        <f t="array" ref="L39">[1]!dbsum(P35:R35)</f>
        <v>80.900000000000006</v>
      </c>
      <c r="M39" s="128" cm="1">
        <f t="array" ref="M39">[1]!dbsum(S35:U35)</f>
        <v>72</v>
      </c>
      <c r="N39" s="128" cm="1">
        <f t="array" ref="N39">[1]!dbsum(V35:X35)</f>
        <v>75.5</v>
      </c>
      <c r="O39" s="128" cm="1">
        <f t="array" ref="O39">[1]!dbsum(Y35:AA35)</f>
        <v>76.400000000000006</v>
      </c>
      <c r="P39" s="128" cm="1">
        <f t="array" ref="P39">[1]!dbsum(AB35:AD35)</f>
        <v>72.3</v>
      </c>
      <c r="Q39" s="128" cm="1">
        <f t="array" ref="Q39">[1]!dbsum(AE35:AG35)</f>
        <v>68.900000000000006</v>
      </c>
      <c r="R39" s="128" cm="1">
        <f t="array" ref="R39">[1]!dbsum(AH35:AJ35)</f>
        <v>56.9</v>
      </c>
      <c r="S39" s="126" cm="1">
        <f t="array" ref="S39">[1]!dbsum(AK35:AM35)</f>
        <v>46.3</v>
      </c>
      <c r="T39" s="57"/>
      <c r="U39" s="57"/>
      <c r="V39" s="57"/>
      <c r="W39" s="57"/>
      <c r="X39" s="57"/>
      <c r="Y39" s="57"/>
      <c r="Z39" s="57"/>
      <c r="AA39" s="57"/>
      <c r="AB39" s="57"/>
      <c r="AC39" s="57"/>
      <c r="AD39" s="57"/>
      <c r="AE39" s="57"/>
      <c r="AF39" s="57"/>
      <c r="AG39" s="57"/>
      <c r="AH39" s="57"/>
      <c r="AI39" s="57"/>
      <c r="AJ39" s="57"/>
      <c r="AK39" s="57"/>
      <c r="AL39" s="57"/>
      <c r="AM39" s="57"/>
    </row>
    <row r="40" spans="9:39" x14ac:dyDescent="0.35">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row>
    <row r="42" spans="9:39" ht="15" thickBot="1" x14ac:dyDescent="0.4"/>
    <row r="43" spans="9:39" ht="15" thickBot="1" x14ac:dyDescent="0.4">
      <c r="I43" s="181" t="s">
        <v>649</v>
      </c>
      <c r="J43" s="482" t="s">
        <v>266</v>
      </c>
      <c r="K43" s="483"/>
      <c r="L43" s="483"/>
      <c r="M43" s="483"/>
      <c r="N43" s="483"/>
      <c r="O43" s="483"/>
      <c r="P43" s="483"/>
      <c r="Q43" s="483"/>
      <c r="R43" s="483"/>
      <c r="S43" s="484"/>
    </row>
    <row r="44" spans="9:39" ht="17" thickBot="1" x14ac:dyDescent="0.4">
      <c r="I44" s="1"/>
      <c r="J44" s="74">
        <v>31.5</v>
      </c>
      <c r="K44" s="75">
        <v>63</v>
      </c>
      <c r="L44" s="75">
        <v>125</v>
      </c>
      <c r="M44" s="75">
        <v>250</v>
      </c>
      <c r="N44" s="75">
        <v>500</v>
      </c>
      <c r="O44" s="75" t="s">
        <v>644</v>
      </c>
      <c r="P44" s="75" t="s">
        <v>645</v>
      </c>
      <c r="Q44" s="75" t="s">
        <v>650</v>
      </c>
      <c r="R44" s="75" t="s">
        <v>647</v>
      </c>
      <c r="S44" s="223" t="s">
        <v>648</v>
      </c>
      <c r="T44" s="172" t="s">
        <v>651</v>
      </c>
    </row>
    <row r="45" spans="9:39" ht="15" thickBot="1" x14ac:dyDescent="0.4">
      <c r="I45" s="76" t="s">
        <v>652</v>
      </c>
      <c r="J45" s="76"/>
      <c r="K45" s="171"/>
      <c r="L45" s="171"/>
      <c r="M45" s="171"/>
      <c r="N45" s="171"/>
      <c r="O45" s="171"/>
      <c r="P45" s="171"/>
      <c r="Q45" s="171"/>
      <c r="R45" s="171"/>
      <c r="S45" s="77"/>
      <c r="T45" s="37"/>
    </row>
    <row r="46" spans="9:39" ht="15" thickBot="1" x14ac:dyDescent="0.4">
      <c r="I46" s="35" t="s">
        <v>653</v>
      </c>
      <c r="J46" s="212">
        <v>0</v>
      </c>
      <c r="K46" s="213">
        <v>0</v>
      </c>
      <c r="L46" s="213">
        <v>0</v>
      </c>
      <c r="M46" s="213">
        <v>0</v>
      </c>
      <c r="N46" s="213">
        <v>0</v>
      </c>
      <c r="O46" s="213">
        <v>0</v>
      </c>
      <c r="P46" s="213">
        <v>0</v>
      </c>
      <c r="Q46" s="213">
        <v>0</v>
      </c>
      <c r="R46" s="213">
        <v>0</v>
      </c>
      <c r="S46" s="218">
        <v>0</v>
      </c>
      <c r="T46" s="214" t="s">
        <v>89</v>
      </c>
    </row>
    <row r="47" spans="9:39" ht="15" thickBot="1" x14ac:dyDescent="0.4">
      <c r="I47" s="76" t="s">
        <v>654</v>
      </c>
      <c r="J47" s="219"/>
      <c r="K47" s="220"/>
      <c r="L47" s="220"/>
      <c r="M47" s="220"/>
      <c r="N47" s="220"/>
      <c r="O47" s="220"/>
      <c r="P47" s="220"/>
      <c r="Q47" s="220"/>
      <c r="R47" s="1"/>
      <c r="S47" s="221"/>
      <c r="T47" s="38"/>
    </row>
    <row r="48" spans="9:39" ht="15" thickBot="1" x14ac:dyDescent="0.4">
      <c r="I48" s="35" t="s">
        <v>655</v>
      </c>
      <c r="J48" s="215">
        <v>4</v>
      </c>
      <c r="K48" s="213">
        <v>10.199999999999999</v>
      </c>
      <c r="L48" s="213">
        <v>10.3</v>
      </c>
      <c r="M48" s="213">
        <v>12.5</v>
      </c>
      <c r="N48" s="213">
        <v>15.1</v>
      </c>
      <c r="O48" s="213">
        <v>16.3</v>
      </c>
      <c r="P48" s="213">
        <v>18.3</v>
      </c>
      <c r="Q48" s="213">
        <v>15.8</v>
      </c>
      <c r="R48" s="222">
        <v>16</v>
      </c>
      <c r="S48" s="216">
        <v>16</v>
      </c>
      <c r="T48" s="148">
        <v>17</v>
      </c>
    </row>
    <row r="49" spans="8:20" ht="15" thickBot="1" x14ac:dyDescent="0.4">
      <c r="I49" s="76" t="s">
        <v>656</v>
      </c>
      <c r="J49" s="219"/>
      <c r="K49" s="220"/>
      <c r="L49" s="220"/>
      <c r="M49" s="220"/>
      <c r="N49" s="220"/>
      <c r="O49" s="220"/>
      <c r="P49" s="220"/>
      <c r="Q49" s="220"/>
      <c r="R49" s="1"/>
      <c r="S49" s="221"/>
      <c r="T49" s="38"/>
    </row>
    <row r="50" spans="8:20" ht="15" thickBot="1" x14ac:dyDescent="0.4">
      <c r="I50" s="211" t="s">
        <v>657</v>
      </c>
      <c r="J50" s="215">
        <v>4</v>
      </c>
      <c r="K50" s="213">
        <v>6.5999999999999943</v>
      </c>
      <c r="L50" s="213">
        <v>11.199999999999996</v>
      </c>
      <c r="M50" s="213">
        <v>14.099999999999994</v>
      </c>
      <c r="N50" s="213">
        <v>20.099999999999994</v>
      </c>
      <c r="O50" s="213">
        <v>20.399999999999999</v>
      </c>
      <c r="P50" s="213">
        <v>23.299999999999997</v>
      </c>
      <c r="Q50" s="213">
        <v>30.099999999999994</v>
      </c>
      <c r="R50" s="222">
        <v>30</v>
      </c>
      <c r="S50" s="216">
        <v>30</v>
      </c>
      <c r="T50" s="217">
        <v>22</v>
      </c>
    </row>
    <row r="51" spans="8:20" ht="15" thickBot="1" x14ac:dyDescent="0.4">
      <c r="I51" s="76" t="s">
        <v>658</v>
      </c>
      <c r="J51" s="219"/>
      <c r="K51" s="220"/>
      <c r="L51" s="220"/>
      <c r="M51" s="220"/>
      <c r="N51" s="220"/>
      <c r="O51" s="220"/>
      <c r="P51" s="220"/>
      <c r="Q51" s="220"/>
      <c r="R51" s="1"/>
      <c r="S51" s="221"/>
      <c r="T51" s="38"/>
    </row>
    <row r="52" spans="8:20" ht="15" thickBot="1" x14ac:dyDescent="0.4">
      <c r="I52" s="35" t="s">
        <v>659</v>
      </c>
      <c r="J52" s="215">
        <v>6</v>
      </c>
      <c r="K52" s="213">
        <v>8.5999999999999943</v>
      </c>
      <c r="L52" s="213">
        <v>13.199999999999996</v>
      </c>
      <c r="M52" s="213">
        <v>16.099999999999994</v>
      </c>
      <c r="N52" s="213">
        <v>22.099999999999994</v>
      </c>
      <c r="O52" s="213">
        <v>22.4</v>
      </c>
      <c r="P52" s="213">
        <v>25.299999999999997</v>
      </c>
      <c r="Q52" s="213">
        <v>32.099999999999994</v>
      </c>
      <c r="R52" s="222">
        <v>32</v>
      </c>
      <c r="S52" s="216">
        <v>32</v>
      </c>
      <c r="T52" s="148">
        <v>24</v>
      </c>
    </row>
    <row r="54" spans="8:20" ht="15" thickBot="1" x14ac:dyDescent="0.4"/>
    <row r="55" spans="8:20" ht="15" thickBot="1" x14ac:dyDescent="0.4">
      <c r="I55" s="181" t="s">
        <v>660</v>
      </c>
      <c r="J55" s="67" t="s">
        <v>661</v>
      </c>
      <c r="K55" s="68" t="s">
        <v>662</v>
      </c>
      <c r="L55" s="69" t="s">
        <v>663</v>
      </c>
    </row>
    <row r="56" spans="8:20" x14ac:dyDescent="0.35">
      <c r="I56" s="211" t="s">
        <v>664</v>
      </c>
      <c r="J56" s="100">
        <v>5</v>
      </c>
      <c r="K56" s="61">
        <v>6.5</v>
      </c>
      <c r="L56" s="40">
        <f>K56*J56</f>
        <v>32.5</v>
      </c>
    </row>
    <row r="57" spans="8:20" x14ac:dyDescent="0.35">
      <c r="I57" s="224" t="s">
        <v>665</v>
      </c>
      <c r="J57" s="88">
        <v>4</v>
      </c>
      <c r="K57" s="57">
        <v>5</v>
      </c>
      <c r="L57" s="41">
        <f>K57*J57</f>
        <v>20</v>
      </c>
    </row>
    <row r="58" spans="8:20" x14ac:dyDescent="0.35">
      <c r="I58" s="224" t="s">
        <v>666</v>
      </c>
      <c r="J58" s="89" t="s">
        <v>89</v>
      </c>
      <c r="K58" s="247" t="s">
        <v>89</v>
      </c>
      <c r="L58" s="41">
        <f>L56-L57</f>
        <v>12.5</v>
      </c>
    </row>
    <row r="59" spans="8:20" x14ac:dyDescent="0.35">
      <c r="I59" s="224" t="s">
        <v>667</v>
      </c>
      <c r="J59" s="88">
        <v>21.5</v>
      </c>
      <c r="K59" s="57">
        <v>6.5</v>
      </c>
      <c r="L59" s="41">
        <f>K59*J59</f>
        <v>139.75</v>
      </c>
    </row>
    <row r="60" spans="8:20" ht="15" thickBot="1" x14ac:dyDescent="0.4">
      <c r="I60" s="202" t="s">
        <v>668</v>
      </c>
      <c r="J60" s="99">
        <v>5</v>
      </c>
      <c r="K60" s="101">
        <v>21.5</v>
      </c>
      <c r="L60" s="42">
        <f>K60*J60</f>
        <v>107.5</v>
      </c>
    </row>
    <row r="61" spans="8:20" ht="15" thickBot="1" x14ac:dyDescent="0.4"/>
    <row r="62" spans="8:20" ht="15" thickBot="1" x14ac:dyDescent="0.4">
      <c r="J62" s="433" t="s">
        <v>669</v>
      </c>
      <c r="K62" s="434"/>
      <c r="L62" s="434"/>
      <c r="M62" s="434"/>
      <c r="N62" s="434"/>
      <c r="O62" s="434"/>
      <c r="P62" s="434"/>
      <c r="Q62" s="434"/>
      <c r="R62" s="434"/>
      <c r="S62" s="435"/>
    </row>
    <row r="63" spans="8:20" ht="15" thickBot="1" x14ac:dyDescent="0.4">
      <c r="J63" s="482" t="s">
        <v>670</v>
      </c>
      <c r="K63" s="483"/>
      <c r="L63" s="483"/>
      <c r="M63" s="483"/>
      <c r="N63" s="483"/>
      <c r="O63" s="483"/>
      <c r="P63" s="483"/>
      <c r="Q63" s="483"/>
      <c r="R63" s="483"/>
      <c r="S63" s="484"/>
    </row>
    <row r="64" spans="8:20" ht="17" thickBot="1" x14ac:dyDescent="0.4">
      <c r="H64" s="184" t="s">
        <v>671</v>
      </c>
      <c r="I64" s="159" t="s">
        <v>59</v>
      </c>
      <c r="J64" s="74">
        <v>31.5</v>
      </c>
      <c r="K64" s="75">
        <v>63</v>
      </c>
      <c r="L64" s="75">
        <v>125</v>
      </c>
      <c r="M64" s="75">
        <v>250</v>
      </c>
      <c r="N64" s="75">
        <v>500</v>
      </c>
      <c r="O64" s="75" t="s">
        <v>644</v>
      </c>
      <c r="P64" s="75" t="s">
        <v>645</v>
      </c>
      <c r="Q64" s="75" t="s">
        <v>650</v>
      </c>
      <c r="R64" s="75" t="s">
        <v>647</v>
      </c>
      <c r="S64" s="223" t="s">
        <v>648</v>
      </c>
      <c r="T64" s="226" t="s">
        <v>672</v>
      </c>
    </row>
    <row r="65" spans="2:39" x14ac:dyDescent="0.35">
      <c r="H65" s="55" t="s">
        <v>673</v>
      </c>
      <c r="I65" s="211" t="s">
        <v>665</v>
      </c>
      <c r="J65" s="185">
        <f t="shared" ref="J65:S65" si="4">J39+(10*LOG($L$57))-J48-6</f>
        <v>89.610299956639807</v>
      </c>
      <c r="K65" s="86">
        <f t="shared" si="4"/>
        <v>83.010299956639813</v>
      </c>
      <c r="L65" s="86">
        <f t="shared" si="4"/>
        <v>77.610299956639821</v>
      </c>
      <c r="M65" s="86">
        <f t="shared" si="4"/>
        <v>66.510299956639813</v>
      </c>
      <c r="N65" s="86">
        <f t="shared" si="4"/>
        <v>67.410299956639818</v>
      </c>
      <c r="O65" s="86">
        <f t="shared" si="4"/>
        <v>67.110299956639821</v>
      </c>
      <c r="P65" s="86">
        <f t="shared" si="4"/>
        <v>61.010299956639813</v>
      </c>
      <c r="Q65" s="86">
        <f t="shared" si="4"/>
        <v>60.110299956639821</v>
      </c>
      <c r="R65" s="86">
        <f t="shared" si="4"/>
        <v>47.910299956639818</v>
      </c>
      <c r="S65" s="86">
        <f t="shared" si="4"/>
        <v>37.31029995663981</v>
      </c>
      <c r="T65" s="225" cm="1">
        <f t="array" ref="T65">[1]!dbsum(J65:S65)</f>
        <v>90.8</v>
      </c>
    </row>
    <row r="66" spans="2:39" x14ac:dyDescent="0.35">
      <c r="H66" s="15" t="s">
        <v>674</v>
      </c>
      <c r="I66" s="224" t="s">
        <v>666</v>
      </c>
      <c r="J66" s="79">
        <f t="shared" ref="J66:S66" si="5">J39+(10*LOG($L$58))-J50-6</f>
        <v>87.569100130080557</v>
      </c>
      <c r="K66" s="32">
        <f t="shared" si="5"/>
        <v>84.569100130080571</v>
      </c>
      <c r="L66" s="32">
        <f t="shared" si="5"/>
        <v>74.669100130080579</v>
      </c>
      <c r="M66" s="32">
        <f t="shared" si="5"/>
        <v>62.869100130080568</v>
      </c>
      <c r="N66" s="32">
        <f t="shared" si="5"/>
        <v>60.369100130080568</v>
      </c>
      <c r="O66" s="32">
        <f t="shared" si="5"/>
        <v>60.969100130080562</v>
      </c>
      <c r="P66" s="32">
        <f t="shared" si="5"/>
        <v>53.969100130080562</v>
      </c>
      <c r="Q66" s="32">
        <f t="shared" si="5"/>
        <v>43.769100130080574</v>
      </c>
      <c r="R66" s="32">
        <f t="shared" si="5"/>
        <v>31.869100130080568</v>
      </c>
      <c r="S66" s="32">
        <f t="shared" si="5"/>
        <v>21.26910013008056</v>
      </c>
      <c r="T66" s="84" cm="1">
        <f t="array" ref="T66">[1]!dbsum(J66:S66)</f>
        <v>89.5</v>
      </c>
    </row>
    <row r="67" spans="2:39" x14ac:dyDescent="0.35">
      <c r="H67" s="15" t="s">
        <v>675</v>
      </c>
      <c r="I67" s="224" t="s">
        <v>667</v>
      </c>
      <c r="J67" s="79">
        <f t="shared" ref="J67:S67" si="6">J39+(10*LOG($L$59))-J50-6</f>
        <v>98.053518165584606</v>
      </c>
      <c r="K67" s="32">
        <f t="shared" si="6"/>
        <v>95.05351816558462</v>
      </c>
      <c r="L67" s="32">
        <f t="shared" si="6"/>
        <v>85.153518165584615</v>
      </c>
      <c r="M67" s="32">
        <f t="shared" si="6"/>
        <v>73.353518165584617</v>
      </c>
      <c r="N67" s="32">
        <f t="shared" si="6"/>
        <v>70.853518165584617</v>
      </c>
      <c r="O67" s="32">
        <f t="shared" si="6"/>
        <v>71.453518165584626</v>
      </c>
      <c r="P67" s="32">
        <f t="shared" si="6"/>
        <v>64.453518165584612</v>
      </c>
      <c r="Q67" s="32">
        <f t="shared" si="6"/>
        <v>54.253518165584623</v>
      </c>
      <c r="R67" s="32">
        <f t="shared" si="6"/>
        <v>42.353518165584603</v>
      </c>
      <c r="S67" s="32">
        <f t="shared" si="6"/>
        <v>31.753518165584609</v>
      </c>
      <c r="T67" s="84" cm="1">
        <f t="array" ref="T67">[1]!dbsum(J67:S67)</f>
        <v>100</v>
      </c>
    </row>
    <row r="68" spans="2:39" ht="15" thickBot="1" x14ac:dyDescent="0.4">
      <c r="H68" s="20" t="s">
        <v>676</v>
      </c>
      <c r="I68" s="202" t="s">
        <v>668</v>
      </c>
      <c r="J68" s="81">
        <f t="shared" ref="J68:S68" si="7">J39+(10*LOG($L$60))-J52-6</f>
        <v>94.914084642516229</v>
      </c>
      <c r="K68" s="82">
        <f t="shared" si="7"/>
        <v>91.914084642516258</v>
      </c>
      <c r="L68" s="82">
        <f t="shared" si="7"/>
        <v>82.014084642516252</v>
      </c>
      <c r="M68" s="82">
        <f t="shared" si="7"/>
        <v>70.214084642516241</v>
      </c>
      <c r="N68" s="82">
        <f t="shared" si="7"/>
        <v>67.714084642516241</v>
      </c>
      <c r="O68" s="82">
        <f t="shared" si="7"/>
        <v>68.314084642516235</v>
      </c>
      <c r="P68" s="82">
        <f t="shared" si="7"/>
        <v>61.314084642516249</v>
      </c>
      <c r="Q68" s="82">
        <f t="shared" si="7"/>
        <v>51.114084642516247</v>
      </c>
      <c r="R68" s="82">
        <f t="shared" si="7"/>
        <v>39.214084642516241</v>
      </c>
      <c r="S68" s="82">
        <f t="shared" si="7"/>
        <v>28.614084642516247</v>
      </c>
      <c r="T68" s="85" cm="1">
        <f t="array" ref="T68">[1]!dbsum(J68:S68)</f>
        <v>96.8</v>
      </c>
    </row>
    <row r="69" spans="2:39" x14ac:dyDescent="0.35">
      <c r="J69" s="32"/>
      <c r="K69" s="32"/>
      <c r="L69" s="32"/>
      <c r="M69" s="32"/>
      <c r="N69" s="32"/>
      <c r="O69" s="32"/>
      <c r="P69" s="32"/>
      <c r="Q69" s="32"/>
      <c r="R69" s="32"/>
    </row>
    <row r="70" spans="2:39" x14ac:dyDescent="0.35">
      <c r="B70" s="181" t="s">
        <v>627</v>
      </c>
      <c r="J70" s="32"/>
      <c r="K70" s="32"/>
      <c r="L70" s="32"/>
      <c r="M70" s="32"/>
      <c r="N70" s="32"/>
      <c r="O70" s="32"/>
      <c r="P70" s="32"/>
      <c r="Q70" s="32"/>
      <c r="R70" s="32"/>
      <c r="S70" s="32"/>
    </row>
    <row r="71" spans="2:39" ht="15" thickBot="1" x14ac:dyDescent="0.4"/>
    <row r="72" spans="2:39" ht="15" thickBot="1" x14ac:dyDescent="0.4">
      <c r="J72" s="482" t="s">
        <v>127</v>
      </c>
      <c r="K72" s="483"/>
      <c r="L72" s="483"/>
      <c r="M72" s="483"/>
      <c r="N72" s="483"/>
      <c r="O72" s="483"/>
      <c r="P72" s="483"/>
      <c r="Q72" s="483"/>
      <c r="R72" s="483"/>
      <c r="S72" s="483"/>
      <c r="T72" s="483"/>
      <c r="U72" s="483"/>
      <c r="V72" s="483"/>
      <c r="W72" s="483"/>
      <c r="X72" s="483"/>
      <c r="Y72" s="483"/>
      <c r="Z72" s="483"/>
      <c r="AA72" s="483"/>
      <c r="AB72" s="483"/>
      <c r="AC72" s="483"/>
      <c r="AD72" s="483"/>
      <c r="AE72" s="483"/>
      <c r="AF72" s="483"/>
      <c r="AG72" s="483"/>
      <c r="AH72" s="483"/>
      <c r="AI72" s="483"/>
      <c r="AJ72" s="483"/>
      <c r="AK72" s="483"/>
      <c r="AL72" s="483"/>
      <c r="AM72" s="484"/>
    </row>
    <row r="73" spans="2:39" ht="15" thickBot="1" x14ac:dyDescent="0.4">
      <c r="F73" s="145" t="s">
        <v>4</v>
      </c>
      <c r="G73" s="146"/>
      <c r="J73" s="433" t="s">
        <v>128</v>
      </c>
      <c r="K73" s="434"/>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4"/>
      <c r="AL73" s="434"/>
      <c r="AM73" s="435"/>
    </row>
    <row r="74" spans="2:39" ht="18" customHeight="1" thickBot="1" x14ac:dyDescent="0.4">
      <c r="B74" s="76" t="s">
        <v>577</v>
      </c>
      <c r="C74" s="166" t="s">
        <v>578</v>
      </c>
      <c r="D74" s="171" t="s">
        <v>579</v>
      </c>
      <c r="E74" s="77" t="s">
        <v>209</v>
      </c>
      <c r="F74" s="169" t="s">
        <v>240</v>
      </c>
      <c r="G74" s="170" t="s">
        <v>241</v>
      </c>
      <c r="H74" s="78" t="s">
        <v>60</v>
      </c>
      <c r="J74" s="67">
        <v>25</v>
      </c>
      <c r="K74" s="68">
        <v>31.5</v>
      </c>
      <c r="L74" s="68">
        <v>40</v>
      </c>
      <c r="M74" s="68">
        <v>50</v>
      </c>
      <c r="N74" s="68">
        <v>63</v>
      </c>
      <c r="O74" s="68">
        <v>80</v>
      </c>
      <c r="P74" s="68">
        <v>100</v>
      </c>
      <c r="Q74" s="68">
        <v>125</v>
      </c>
      <c r="R74" s="68">
        <v>160</v>
      </c>
      <c r="S74" s="68">
        <v>200</v>
      </c>
      <c r="T74" s="68">
        <v>250</v>
      </c>
      <c r="U74" s="68">
        <v>315</v>
      </c>
      <c r="V74" s="68">
        <v>400</v>
      </c>
      <c r="W74" s="68">
        <v>500</v>
      </c>
      <c r="X74" s="68">
        <v>630</v>
      </c>
      <c r="Y74" s="68">
        <v>800</v>
      </c>
      <c r="Z74" s="68">
        <v>1000</v>
      </c>
      <c r="AA74" s="68">
        <v>1250</v>
      </c>
      <c r="AB74" s="68">
        <v>1600</v>
      </c>
      <c r="AC74" s="68">
        <v>2000</v>
      </c>
      <c r="AD74" s="68">
        <v>2500</v>
      </c>
      <c r="AE74" s="68">
        <v>3150</v>
      </c>
      <c r="AF74" s="68">
        <v>4000</v>
      </c>
      <c r="AG74" s="68">
        <v>5000</v>
      </c>
      <c r="AH74" s="68">
        <v>6300</v>
      </c>
      <c r="AI74" s="68">
        <v>8000</v>
      </c>
      <c r="AJ74" s="68">
        <v>10000</v>
      </c>
      <c r="AK74" s="68">
        <v>12500</v>
      </c>
      <c r="AL74" s="68">
        <v>16000</v>
      </c>
      <c r="AM74" s="69">
        <v>20000</v>
      </c>
    </row>
    <row r="75" spans="2:39" ht="15" thickBot="1" x14ac:dyDescent="0.4">
      <c r="B75" s="202" t="s">
        <v>7</v>
      </c>
      <c r="C75" s="22" t="str">
        <f>'Hepworth 2021 - Creamery Meas'!B12</f>
        <v>2021_Hep__CRM_18</v>
      </c>
      <c r="D75" s="22" t="s">
        <v>585</v>
      </c>
      <c r="E75" s="22" t="str">
        <f>E11</f>
        <v>Inside GOS Bulk Loading CIP Container</v>
      </c>
      <c r="F75" s="308">
        <f>F23</f>
        <v>56.8</v>
      </c>
      <c r="G75" s="113" t="s">
        <v>630</v>
      </c>
      <c r="H75" s="39" t="s">
        <v>635</v>
      </c>
      <c r="J75" s="127">
        <f>J11</f>
        <v>60.5</v>
      </c>
      <c r="K75" s="128">
        <f t="shared" ref="K75:AM75" si="8">K11</f>
        <v>57.9</v>
      </c>
      <c r="L75" s="128">
        <f t="shared" si="8"/>
        <v>52.9</v>
      </c>
      <c r="M75" s="128">
        <f t="shared" si="8"/>
        <v>60.3</v>
      </c>
      <c r="N75" s="128">
        <f t="shared" si="8"/>
        <v>50.6</v>
      </c>
      <c r="O75" s="128">
        <f t="shared" si="8"/>
        <v>57.7</v>
      </c>
      <c r="P75" s="128">
        <f t="shared" si="8"/>
        <v>55.4</v>
      </c>
      <c r="Q75" s="128">
        <f t="shared" si="8"/>
        <v>51.9</v>
      </c>
      <c r="R75" s="128">
        <f t="shared" si="8"/>
        <v>43.5</v>
      </c>
      <c r="S75" s="128">
        <f t="shared" si="8"/>
        <v>41.8</v>
      </c>
      <c r="T75" s="128">
        <f t="shared" si="8"/>
        <v>43</v>
      </c>
      <c r="U75" s="128">
        <f t="shared" si="8"/>
        <v>45.2</v>
      </c>
      <c r="V75" s="128">
        <f t="shared" si="8"/>
        <v>43.1</v>
      </c>
      <c r="W75" s="128">
        <f t="shared" si="8"/>
        <v>48.4</v>
      </c>
      <c r="X75" s="128">
        <f t="shared" si="8"/>
        <v>47.8</v>
      </c>
      <c r="Y75" s="128">
        <f t="shared" si="8"/>
        <v>47.9</v>
      </c>
      <c r="Z75" s="128">
        <f t="shared" si="8"/>
        <v>48.9</v>
      </c>
      <c r="AA75" s="128">
        <f t="shared" si="8"/>
        <v>46.9</v>
      </c>
      <c r="AB75" s="128">
        <f t="shared" si="8"/>
        <v>45.1</v>
      </c>
      <c r="AC75" s="128">
        <f t="shared" si="8"/>
        <v>42.6</v>
      </c>
      <c r="AD75" s="128">
        <f t="shared" si="8"/>
        <v>43.5</v>
      </c>
      <c r="AE75" s="128">
        <f t="shared" si="8"/>
        <v>41</v>
      </c>
      <c r="AF75" s="128">
        <f t="shared" si="8"/>
        <v>40.4</v>
      </c>
      <c r="AG75" s="128">
        <f t="shared" si="8"/>
        <v>39.700000000000003</v>
      </c>
      <c r="AH75" s="128">
        <f t="shared" si="8"/>
        <v>31.8</v>
      </c>
      <c r="AI75" s="128">
        <f t="shared" si="8"/>
        <v>26.3</v>
      </c>
      <c r="AJ75" s="128">
        <f t="shared" si="8"/>
        <v>21.2</v>
      </c>
      <c r="AK75" s="128">
        <f t="shared" si="8"/>
        <v>18.600000000000001</v>
      </c>
      <c r="AL75" s="128">
        <f t="shared" si="8"/>
        <v>19.5</v>
      </c>
      <c r="AM75" s="126">
        <f t="shared" si="8"/>
        <v>13.3</v>
      </c>
    </row>
    <row r="76" spans="2:39" ht="15" thickBot="1" x14ac:dyDescent="0.4">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row>
    <row r="77" spans="2:39" ht="15" thickBot="1" x14ac:dyDescent="0.4">
      <c r="J77" s="482" t="s">
        <v>677</v>
      </c>
      <c r="K77" s="483"/>
      <c r="L77" s="483"/>
      <c r="M77" s="483"/>
      <c r="N77" s="483"/>
      <c r="O77" s="483"/>
      <c r="P77" s="483"/>
      <c r="Q77" s="483"/>
      <c r="R77" s="483"/>
      <c r="S77" s="484"/>
      <c r="T77" s="57"/>
      <c r="U77" s="57"/>
      <c r="V77" s="57"/>
      <c r="W77" s="57"/>
      <c r="X77" s="57"/>
      <c r="Y77" s="57"/>
      <c r="Z77" s="57"/>
      <c r="AA77" s="57"/>
      <c r="AB77" s="57"/>
      <c r="AC77" s="57"/>
      <c r="AD77" s="57"/>
      <c r="AE77" s="57"/>
      <c r="AF77" s="57"/>
      <c r="AG77" s="57"/>
      <c r="AH77" s="57"/>
      <c r="AI77" s="57"/>
      <c r="AJ77" s="57"/>
      <c r="AK77" s="57"/>
      <c r="AL77" s="57"/>
      <c r="AM77" s="57"/>
    </row>
    <row r="78" spans="2:39" ht="15" thickBot="1" x14ac:dyDescent="0.4">
      <c r="J78" s="64">
        <v>31.5</v>
      </c>
      <c r="K78" s="65">
        <v>63</v>
      </c>
      <c r="L78" s="65">
        <v>125</v>
      </c>
      <c r="M78" s="65">
        <v>250</v>
      </c>
      <c r="N78" s="65">
        <v>500</v>
      </c>
      <c r="O78" s="65" t="s">
        <v>644</v>
      </c>
      <c r="P78" s="65" t="s">
        <v>645</v>
      </c>
      <c r="Q78" s="65" t="s">
        <v>646</v>
      </c>
      <c r="R78" s="65" t="s">
        <v>647</v>
      </c>
      <c r="S78" s="66" t="s">
        <v>648</v>
      </c>
      <c r="T78" s="57"/>
      <c r="U78" s="57"/>
      <c r="V78" s="57"/>
      <c r="W78" s="57"/>
      <c r="X78" s="57"/>
      <c r="Y78" s="57"/>
      <c r="Z78" s="57"/>
      <c r="AA78" s="57"/>
      <c r="AB78" s="57"/>
      <c r="AC78" s="57"/>
      <c r="AD78" s="57"/>
      <c r="AE78" s="57"/>
      <c r="AF78" s="57"/>
      <c r="AG78" s="57"/>
      <c r="AH78" s="57"/>
      <c r="AI78" s="57"/>
      <c r="AJ78" s="57"/>
      <c r="AK78" s="57"/>
      <c r="AL78" s="57"/>
      <c r="AM78" s="57"/>
    </row>
    <row r="79" spans="2:39" ht="15" thickBot="1" x14ac:dyDescent="0.4">
      <c r="J79" s="127" cm="1">
        <f t="array" ref="J79">[1]!dbsum(J75:L75)</f>
        <v>62.9</v>
      </c>
      <c r="K79" s="128" cm="1">
        <f t="array" ref="K79">[1]!dbsum(M75:O75)</f>
        <v>62.5</v>
      </c>
      <c r="L79" s="128" cm="1">
        <f t="array" ref="L79">[1]!dbsum(P75:R75)</f>
        <v>57.2</v>
      </c>
      <c r="M79" s="128" cm="1">
        <f t="array" ref="M79">[1]!dbsum(S75:U75)</f>
        <v>48.3</v>
      </c>
      <c r="N79" s="128" cm="1">
        <f t="array" ref="N79">[1]!dbsum(V75:X75)</f>
        <v>51.8</v>
      </c>
      <c r="O79" s="128" cm="1">
        <f t="array" ref="O79">[1]!dbsum(Y75:AA75)</f>
        <v>52.7</v>
      </c>
      <c r="P79" s="128" cm="1">
        <f t="array" ref="P79">[1]!dbsum(AB75:AD75)</f>
        <v>48.6</v>
      </c>
      <c r="Q79" s="128" cm="1">
        <f t="array" ref="Q79">[1]!dbsum(AE75:AG75)</f>
        <v>45.2</v>
      </c>
      <c r="R79" s="128" cm="1">
        <f t="array" ref="R79">[1]!dbsum(AH75:AJ75)</f>
        <v>33.200000000000003</v>
      </c>
      <c r="S79" s="126" cm="1">
        <f t="array" ref="S79">[1]!dbsum(AK75:AM75)</f>
        <v>22.6</v>
      </c>
      <c r="T79" s="57"/>
      <c r="U79" s="57"/>
      <c r="V79" s="57"/>
      <c r="W79" s="57"/>
      <c r="X79" s="57"/>
      <c r="Y79" s="57"/>
      <c r="Z79" s="57"/>
      <c r="AA79" s="57"/>
      <c r="AB79" s="57"/>
      <c r="AC79" s="57"/>
      <c r="AD79" s="57"/>
      <c r="AE79" s="57"/>
      <c r="AF79" s="57"/>
      <c r="AG79" s="57"/>
      <c r="AH79" s="57"/>
      <c r="AI79" s="57"/>
      <c r="AJ79" s="57"/>
      <c r="AK79" s="57"/>
      <c r="AL79" s="57"/>
      <c r="AM79" s="57"/>
    </row>
    <row r="80" spans="2:39" ht="15" thickBot="1" x14ac:dyDescent="0.4">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row>
    <row r="81" spans="8:39" ht="15" thickBot="1" x14ac:dyDescent="0.4">
      <c r="I81" s="181" t="s">
        <v>649</v>
      </c>
      <c r="J81" s="482" t="s">
        <v>266</v>
      </c>
      <c r="K81" s="483"/>
      <c r="L81" s="483"/>
      <c r="M81" s="483"/>
      <c r="N81" s="483"/>
      <c r="O81" s="483"/>
      <c r="P81" s="483"/>
      <c r="Q81" s="483"/>
      <c r="R81" s="483"/>
      <c r="S81" s="484"/>
      <c r="T81" s="309"/>
      <c r="U81" s="57"/>
      <c r="V81" s="57"/>
      <c r="W81" s="57"/>
      <c r="X81" s="57"/>
      <c r="Y81" s="57"/>
      <c r="Z81" s="57"/>
      <c r="AA81" s="57"/>
      <c r="AB81" s="57"/>
      <c r="AC81" s="57"/>
      <c r="AD81" s="57"/>
      <c r="AE81" s="57"/>
      <c r="AF81" s="57"/>
      <c r="AG81" s="57"/>
      <c r="AH81" s="57"/>
      <c r="AI81" s="57"/>
      <c r="AJ81" s="57"/>
      <c r="AK81" s="57"/>
      <c r="AL81" s="57"/>
      <c r="AM81" s="57"/>
    </row>
    <row r="82" spans="8:39" ht="17" thickBot="1" x14ac:dyDescent="0.4">
      <c r="I82" s="1"/>
      <c r="J82" s="74">
        <v>31.5</v>
      </c>
      <c r="K82" s="75">
        <v>63</v>
      </c>
      <c r="L82" s="75">
        <v>125</v>
      </c>
      <c r="M82" s="75">
        <v>250</v>
      </c>
      <c r="N82" s="75">
        <v>500</v>
      </c>
      <c r="O82" s="75" t="s">
        <v>644</v>
      </c>
      <c r="P82" s="75" t="s">
        <v>645</v>
      </c>
      <c r="Q82" s="75" t="s">
        <v>650</v>
      </c>
      <c r="R82" s="75" t="s">
        <v>647</v>
      </c>
      <c r="S82" s="223" t="s">
        <v>648</v>
      </c>
      <c r="T82" s="172" t="s">
        <v>651</v>
      </c>
      <c r="U82" s="57"/>
      <c r="V82" s="57"/>
      <c r="W82" s="57"/>
      <c r="X82" s="57"/>
      <c r="Y82" s="57"/>
      <c r="Z82" s="57"/>
      <c r="AA82" s="57"/>
      <c r="AB82" s="57"/>
      <c r="AC82" s="57"/>
      <c r="AD82" s="57"/>
      <c r="AE82" s="57"/>
      <c r="AF82" s="57"/>
      <c r="AG82" s="57"/>
      <c r="AH82" s="57"/>
      <c r="AI82" s="57"/>
      <c r="AJ82" s="57"/>
      <c r="AK82" s="57"/>
      <c r="AL82" s="57"/>
      <c r="AM82" s="57"/>
    </row>
    <row r="83" spans="8:39" ht="15" thickBot="1" x14ac:dyDescent="0.4">
      <c r="I83" s="76" t="s">
        <v>652</v>
      </c>
      <c r="J83" s="145"/>
      <c r="K83" s="187"/>
      <c r="L83" s="187"/>
      <c r="M83" s="187"/>
      <c r="N83" s="187"/>
      <c r="O83" s="187"/>
      <c r="P83" s="187"/>
      <c r="Q83" s="187"/>
      <c r="R83" s="187"/>
      <c r="S83" s="146"/>
      <c r="T83" s="111"/>
      <c r="U83" s="57"/>
      <c r="V83" s="57"/>
      <c r="W83" s="57"/>
      <c r="X83" s="57"/>
      <c r="Y83" s="57"/>
      <c r="Z83" s="57"/>
      <c r="AA83" s="57"/>
      <c r="AB83" s="57"/>
      <c r="AC83" s="57"/>
      <c r="AD83" s="57"/>
      <c r="AE83" s="57"/>
      <c r="AF83" s="57"/>
      <c r="AG83" s="57"/>
      <c r="AH83" s="57"/>
      <c r="AI83" s="57"/>
      <c r="AJ83" s="57"/>
      <c r="AK83" s="57"/>
      <c r="AL83" s="57"/>
      <c r="AM83" s="57"/>
    </row>
    <row r="84" spans="8:39" ht="15" thickBot="1" x14ac:dyDescent="0.4">
      <c r="I84" s="35" t="s">
        <v>653</v>
      </c>
      <c r="J84" s="212">
        <v>0</v>
      </c>
      <c r="K84" s="213">
        <v>0</v>
      </c>
      <c r="L84" s="213">
        <v>0</v>
      </c>
      <c r="M84" s="213">
        <v>0</v>
      </c>
      <c r="N84" s="213">
        <v>0</v>
      </c>
      <c r="O84" s="213">
        <v>0</v>
      </c>
      <c r="P84" s="213">
        <v>0</v>
      </c>
      <c r="Q84" s="213">
        <v>0</v>
      </c>
      <c r="R84" s="213">
        <v>0</v>
      </c>
      <c r="S84" s="218">
        <v>0</v>
      </c>
      <c r="T84" s="214" t="s">
        <v>89</v>
      </c>
      <c r="U84" s="57"/>
      <c r="V84" s="57"/>
      <c r="W84" s="57"/>
      <c r="X84" s="57"/>
      <c r="Y84" s="57"/>
      <c r="Z84" s="57"/>
      <c r="AA84" s="57"/>
      <c r="AB84" s="57"/>
      <c r="AC84" s="57"/>
      <c r="AD84" s="57"/>
      <c r="AE84" s="57"/>
      <c r="AF84" s="57"/>
      <c r="AG84" s="57"/>
      <c r="AH84" s="57"/>
      <c r="AI84" s="57"/>
      <c r="AJ84" s="57"/>
      <c r="AK84" s="57"/>
      <c r="AL84" s="57"/>
      <c r="AM84" s="57"/>
    </row>
    <row r="85" spans="8:39" x14ac:dyDescent="0.35">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row>
    <row r="86" spans="8:39" ht="15" thickBot="1" x14ac:dyDescent="0.4">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row>
    <row r="87" spans="8:39" ht="15" thickBot="1" x14ac:dyDescent="0.4">
      <c r="I87" s="181" t="s">
        <v>660</v>
      </c>
      <c r="J87" s="67" t="s">
        <v>661</v>
      </c>
      <c r="K87" s="68" t="s">
        <v>662</v>
      </c>
      <c r="L87" s="69" t="s">
        <v>663</v>
      </c>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row>
    <row r="88" spans="8:39" ht="15" thickBot="1" x14ac:dyDescent="0.4">
      <c r="I88" s="35" t="s">
        <v>664</v>
      </c>
      <c r="J88" s="127">
        <v>0.5</v>
      </c>
      <c r="K88" s="128">
        <v>1.5</v>
      </c>
      <c r="L88" s="307">
        <f>K88*J88</f>
        <v>0.75</v>
      </c>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row>
    <row r="89" spans="8:39" ht="15" thickBot="1" x14ac:dyDescent="0.4">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row>
    <row r="90" spans="8:39" ht="15" thickBot="1" x14ac:dyDescent="0.4">
      <c r="J90" s="433" t="s">
        <v>669</v>
      </c>
      <c r="K90" s="434"/>
      <c r="L90" s="434"/>
      <c r="M90" s="434"/>
      <c r="N90" s="434"/>
      <c r="O90" s="434"/>
      <c r="P90" s="434"/>
      <c r="Q90" s="434"/>
      <c r="R90" s="434"/>
      <c r="S90" s="435"/>
      <c r="T90" s="57"/>
      <c r="U90" s="57"/>
      <c r="V90" s="57"/>
      <c r="W90" s="57"/>
      <c r="X90" s="57"/>
      <c r="Y90" s="57"/>
      <c r="Z90" s="57"/>
      <c r="AA90" s="57"/>
      <c r="AB90" s="57"/>
      <c r="AC90" s="57"/>
      <c r="AD90" s="57"/>
      <c r="AE90" s="57"/>
      <c r="AF90" s="57"/>
      <c r="AG90" s="57"/>
      <c r="AH90" s="57"/>
      <c r="AI90" s="57"/>
      <c r="AJ90" s="57"/>
      <c r="AK90" s="57"/>
      <c r="AL90" s="57"/>
      <c r="AM90" s="57"/>
    </row>
    <row r="91" spans="8:39" ht="15" thickBot="1" x14ac:dyDescent="0.4">
      <c r="J91" s="482" t="s">
        <v>670</v>
      </c>
      <c r="K91" s="483"/>
      <c r="L91" s="483"/>
      <c r="M91" s="483"/>
      <c r="N91" s="483"/>
      <c r="O91" s="483"/>
      <c r="P91" s="483"/>
      <c r="Q91" s="483"/>
      <c r="R91" s="483"/>
      <c r="S91" s="484"/>
      <c r="T91" s="57"/>
      <c r="U91" s="57"/>
      <c r="V91" s="57"/>
      <c r="W91" s="57"/>
      <c r="X91" s="57"/>
      <c r="Y91" s="57"/>
      <c r="Z91" s="57"/>
      <c r="AA91" s="57"/>
      <c r="AB91" s="57"/>
      <c r="AC91" s="57"/>
      <c r="AD91" s="57"/>
      <c r="AE91" s="57"/>
      <c r="AF91" s="57"/>
      <c r="AG91" s="57"/>
      <c r="AH91" s="57"/>
      <c r="AI91" s="57"/>
      <c r="AJ91" s="57"/>
      <c r="AK91" s="57"/>
      <c r="AL91" s="57"/>
      <c r="AM91" s="57"/>
    </row>
    <row r="92" spans="8:39" ht="17" thickBot="1" x14ac:dyDescent="0.4">
      <c r="H92" s="184" t="s">
        <v>671</v>
      </c>
      <c r="I92" s="159" t="s">
        <v>59</v>
      </c>
      <c r="J92" s="74">
        <v>31.5</v>
      </c>
      <c r="K92" s="75">
        <v>63</v>
      </c>
      <c r="L92" s="75">
        <v>125</v>
      </c>
      <c r="M92" s="75">
        <v>250</v>
      </c>
      <c r="N92" s="75">
        <v>500</v>
      </c>
      <c r="O92" s="75" t="s">
        <v>644</v>
      </c>
      <c r="P92" s="75" t="s">
        <v>645</v>
      </c>
      <c r="Q92" s="75" t="s">
        <v>650</v>
      </c>
      <c r="R92" s="75" t="s">
        <v>647</v>
      </c>
      <c r="S92" s="223" t="s">
        <v>648</v>
      </c>
      <c r="T92" s="226" t="s">
        <v>672</v>
      </c>
      <c r="U92" s="57"/>
      <c r="V92" s="57"/>
      <c r="W92" s="57"/>
      <c r="X92" s="57"/>
      <c r="Y92" s="57"/>
      <c r="Z92" s="57"/>
      <c r="AA92" s="57"/>
      <c r="AB92" s="57"/>
      <c r="AC92" s="57"/>
      <c r="AD92" s="57"/>
      <c r="AE92" s="57"/>
      <c r="AF92" s="57"/>
      <c r="AG92" s="57"/>
      <c r="AH92" s="57"/>
      <c r="AI92" s="57"/>
      <c r="AJ92" s="57"/>
      <c r="AK92" s="57"/>
      <c r="AL92" s="57"/>
      <c r="AM92" s="57"/>
    </row>
    <row r="93" spans="8:39" ht="15" thickBot="1" x14ac:dyDescent="0.4">
      <c r="H93" s="147" t="s">
        <v>678</v>
      </c>
      <c r="I93" s="35" t="s">
        <v>679</v>
      </c>
      <c r="J93" s="212">
        <f>J79+(10*LOG($L$88))-J84-6</f>
        <v>55.650612633917</v>
      </c>
      <c r="K93" s="213">
        <f t="shared" ref="K93:S93" si="9">K79+(10*LOG($L$88))-K84-6</f>
        <v>55.250612633917001</v>
      </c>
      <c r="L93" s="213">
        <f t="shared" si="9"/>
        <v>49.950612633917004</v>
      </c>
      <c r="M93" s="213">
        <f t="shared" si="9"/>
        <v>41.050612633916998</v>
      </c>
      <c r="N93" s="213">
        <f t="shared" si="9"/>
        <v>44.550612633916998</v>
      </c>
      <c r="O93" s="213">
        <f t="shared" si="9"/>
        <v>45.450612633917004</v>
      </c>
      <c r="P93" s="213">
        <f t="shared" si="9"/>
        <v>41.350612633917002</v>
      </c>
      <c r="Q93" s="213">
        <f t="shared" si="9"/>
        <v>37.950612633917004</v>
      </c>
      <c r="R93" s="213">
        <f t="shared" si="9"/>
        <v>25.950612633917004</v>
      </c>
      <c r="S93" s="218">
        <f t="shared" si="9"/>
        <v>15.350612633917002</v>
      </c>
      <c r="T93" s="227" cm="1">
        <f t="array" ref="T93">[1]!dbsum(J93:S93)</f>
        <v>59.5</v>
      </c>
      <c r="U93" s="57"/>
      <c r="V93" s="57"/>
      <c r="W93" s="57"/>
      <c r="X93" s="57"/>
      <c r="Y93" s="57"/>
      <c r="Z93" s="57"/>
      <c r="AA93" s="57"/>
      <c r="AB93" s="57"/>
      <c r="AC93" s="57"/>
      <c r="AD93" s="57"/>
      <c r="AE93" s="57"/>
      <c r="AF93" s="57"/>
      <c r="AG93" s="57"/>
      <c r="AH93" s="57"/>
      <c r="AI93" s="57"/>
      <c r="AJ93" s="57"/>
      <c r="AK93" s="57"/>
      <c r="AL93" s="57"/>
      <c r="AM93" s="57"/>
    </row>
    <row r="94" spans="8:39" x14ac:dyDescent="0.35">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row>
  </sheetData>
  <mergeCells count="24">
    <mergeCell ref="J90:S90"/>
    <mergeCell ref="J91:S91"/>
    <mergeCell ref="J81:S81"/>
    <mergeCell ref="F8:G8"/>
    <mergeCell ref="J8:AM8"/>
    <mergeCell ref="J21:AM21"/>
    <mergeCell ref="J25:AM25"/>
    <mergeCell ref="J28:AM28"/>
    <mergeCell ref="J72:AM72"/>
    <mergeCell ref="J73:AM73"/>
    <mergeCell ref="J77:S77"/>
    <mergeCell ref="B10:B11"/>
    <mergeCell ref="B13:K13"/>
    <mergeCell ref="B15:K15"/>
    <mergeCell ref="B14:K14"/>
    <mergeCell ref="J20:AM20"/>
    <mergeCell ref="F20:G20"/>
    <mergeCell ref="J7:AM7"/>
    <mergeCell ref="J62:S62"/>
    <mergeCell ref="J63:S63"/>
    <mergeCell ref="J31:AM31"/>
    <mergeCell ref="J34:AM34"/>
    <mergeCell ref="J37:S37"/>
    <mergeCell ref="J43:S4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6469C-0815-4BF2-9E63-8EA746655097}">
  <sheetPr>
    <tabColor theme="4" tint="-0.499984740745262"/>
  </sheetPr>
  <dimension ref="B2:AM25"/>
  <sheetViews>
    <sheetView zoomScale="85" zoomScaleNormal="85" workbookViewId="0">
      <selection activeCell="C8" sqref="C8"/>
    </sheetView>
  </sheetViews>
  <sheetFormatPr defaultRowHeight="14.5" x14ac:dyDescent="0.35"/>
  <cols>
    <col min="2" max="2" width="34.1796875" customWidth="1"/>
    <col min="3" max="3" width="18.1796875" bestFit="1" customWidth="1"/>
    <col min="4" max="4" width="17.1796875" bestFit="1" customWidth="1"/>
    <col min="5" max="5" width="35.1796875" bestFit="1" customWidth="1"/>
    <col min="6" max="6" width="6.453125" bestFit="1" customWidth="1"/>
    <col min="8" max="8" width="24.453125" customWidth="1"/>
    <col min="9" max="9" width="10" customWidth="1"/>
    <col min="10" max="10" width="4.453125" bestFit="1" customWidth="1"/>
    <col min="11" max="11" width="4.81640625" bestFit="1" customWidth="1"/>
    <col min="12" max="25" width="4.453125" bestFit="1" customWidth="1"/>
    <col min="26" max="35" width="4.81640625" bestFit="1" customWidth="1"/>
    <col min="36" max="36" width="5.81640625" bestFit="1" customWidth="1"/>
    <col min="37" max="37" width="5.81640625" customWidth="1"/>
    <col min="38" max="39" width="5.81640625" bestFit="1" customWidth="1"/>
  </cols>
  <sheetData>
    <row r="2" spans="2:39" ht="26" x14ac:dyDescent="0.6">
      <c r="B2" s="174" t="s">
        <v>576</v>
      </c>
      <c r="C2" s="173"/>
      <c r="D2" s="173"/>
      <c r="E2" s="174"/>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row>
    <row r="4" spans="2:39" ht="15" thickBot="1" x14ac:dyDescent="0.4">
      <c r="B4" s="181" t="s">
        <v>680</v>
      </c>
    </row>
    <row r="5" spans="2:39" ht="15" thickBot="1" x14ac:dyDescent="0.4">
      <c r="J5" s="482" t="s">
        <v>127</v>
      </c>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4"/>
    </row>
    <row r="6" spans="2:39" ht="15" thickBot="1" x14ac:dyDescent="0.4">
      <c r="F6" s="486" t="s">
        <v>4</v>
      </c>
      <c r="G6" s="487"/>
      <c r="J6" s="433" t="s">
        <v>128</v>
      </c>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5"/>
    </row>
    <row r="7" spans="2:39" ht="29.5" thickBot="1" x14ac:dyDescent="0.4">
      <c r="B7" s="150" t="s">
        <v>577</v>
      </c>
      <c r="C7" s="203" t="s">
        <v>578</v>
      </c>
      <c r="D7" s="204" t="s">
        <v>579</v>
      </c>
      <c r="E7" s="204" t="s">
        <v>580</v>
      </c>
      <c r="F7" s="190" t="s">
        <v>628</v>
      </c>
      <c r="G7" s="190" t="s">
        <v>629</v>
      </c>
      <c r="H7" s="205" t="s">
        <v>60</v>
      </c>
      <c r="J7" s="67">
        <v>25</v>
      </c>
      <c r="K7" s="68">
        <v>31.5</v>
      </c>
      <c r="L7" s="68">
        <v>40</v>
      </c>
      <c r="M7" s="68">
        <v>50</v>
      </c>
      <c r="N7" s="68">
        <v>63</v>
      </c>
      <c r="O7" s="68">
        <v>80</v>
      </c>
      <c r="P7" s="68">
        <v>100</v>
      </c>
      <c r="Q7" s="68">
        <v>125</v>
      </c>
      <c r="R7" s="68">
        <v>160</v>
      </c>
      <c r="S7" s="68">
        <v>200</v>
      </c>
      <c r="T7" s="68">
        <v>250</v>
      </c>
      <c r="U7" s="68">
        <v>315</v>
      </c>
      <c r="V7" s="68">
        <v>400</v>
      </c>
      <c r="W7" s="68">
        <v>500</v>
      </c>
      <c r="X7" s="68">
        <v>630</v>
      </c>
      <c r="Y7" s="68">
        <v>800</v>
      </c>
      <c r="Z7" s="68">
        <v>1000</v>
      </c>
      <c r="AA7" s="68">
        <v>1250</v>
      </c>
      <c r="AB7" s="68">
        <v>1600</v>
      </c>
      <c r="AC7" s="68">
        <v>2000</v>
      </c>
      <c r="AD7" s="68">
        <v>2500</v>
      </c>
      <c r="AE7" s="68">
        <v>3150</v>
      </c>
      <c r="AF7" s="68">
        <v>4000</v>
      </c>
      <c r="AG7" s="68">
        <v>5000</v>
      </c>
      <c r="AH7" s="68">
        <v>6300</v>
      </c>
      <c r="AI7" s="68">
        <v>8000</v>
      </c>
      <c r="AJ7" s="68">
        <v>10000</v>
      </c>
      <c r="AK7" s="68">
        <v>12500</v>
      </c>
      <c r="AL7" s="68">
        <v>16000</v>
      </c>
      <c r="AM7" s="69">
        <v>20000</v>
      </c>
    </row>
    <row r="8" spans="2:39" x14ac:dyDescent="0.35">
      <c r="B8" s="491" t="s">
        <v>7</v>
      </c>
      <c r="C8" s="340" t="str">
        <f>'Hepworth 2021 - Creamery Meas'!B14</f>
        <v>2021_Hep__CRM_20</v>
      </c>
      <c r="D8" s="340" t="s">
        <v>585</v>
      </c>
      <c r="E8" s="340" t="str">
        <f>'Hepworth 2021 - Creamery Meas'!E14</f>
        <v>1m in front Lagoon OCU motor</v>
      </c>
      <c r="F8" s="367">
        <f>'Hepworth 2021 - Creamery Meas'!J14</f>
        <v>72.7</v>
      </c>
      <c r="G8" s="356">
        <v>1</v>
      </c>
      <c r="H8" s="500" t="s">
        <v>204</v>
      </c>
      <c r="J8" s="368">
        <f>'Hepworth 2021 - Creamery Meas'!K14</f>
        <v>61.6</v>
      </c>
      <c r="K8" s="369">
        <f>'Hepworth 2021 - Creamery Meas'!L14</f>
        <v>63.2</v>
      </c>
      <c r="L8" s="369">
        <f>'Hepworth 2021 - Creamery Meas'!M14</f>
        <v>60.9</v>
      </c>
      <c r="M8" s="369">
        <f>'Hepworth 2021 - Creamery Meas'!N14</f>
        <v>67</v>
      </c>
      <c r="N8" s="369">
        <f>'Hepworth 2021 - Creamery Meas'!O14</f>
        <v>63.3</v>
      </c>
      <c r="O8" s="369">
        <f>'Hepworth 2021 - Creamery Meas'!P14</f>
        <v>62.6</v>
      </c>
      <c r="P8" s="369">
        <f>'Hepworth 2021 - Creamery Meas'!Q14</f>
        <v>61.1</v>
      </c>
      <c r="Q8" s="369">
        <f>'Hepworth 2021 - Creamery Meas'!R14</f>
        <v>56.1</v>
      </c>
      <c r="R8" s="369">
        <f>'Hepworth 2021 - Creamery Meas'!S14</f>
        <v>63.1</v>
      </c>
      <c r="S8" s="369">
        <f>'Hepworth 2021 - Creamery Meas'!T14</f>
        <v>57.9</v>
      </c>
      <c r="T8" s="369">
        <f>'Hepworth 2021 - Creamery Meas'!U14</f>
        <v>60.5</v>
      </c>
      <c r="U8" s="369">
        <f>'Hepworth 2021 - Creamery Meas'!V14</f>
        <v>64.2</v>
      </c>
      <c r="V8" s="369">
        <f>'Hepworth 2021 - Creamery Meas'!W14</f>
        <v>61.3</v>
      </c>
      <c r="W8" s="369">
        <f>'Hepworth 2021 - Creamery Meas'!X14</f>
        <v>62</v>
      </c>
      <c r="X8" s="369">
        <f>'Hepworth 2021 - Creamery Meas'!Y14</f>
        <v>62.8</v>
      </c>
      <c r="Y8" s="369">
        <f>'Hepworth 2021 - Creamery Meas'!Z14</f>
        <v>64.099999999999994</v>
      </c>
      <c r="Z8" s="369">
        <f>'Hepworth 2021 - Creamery Meas'!AA14</f>
        <v>64.099999999999994</v>
      </c>
      <c r="AA8" s="369">
        <f>'Hepworth 2021 - Creamery Meas'!AB14</f>
        <v>63.7</v>
      </c>
      <c r="AB8" s="369">
        <f>'Hepworth 2021 - Creamery Meas'!AC14</f>
        <v>63.2</v>
      </c>
      <c r="AC8" s="369">
        <f>'Hepworth 2021 - Creamery Meas'!AD14</f>
        <v>60.5</v>
      </c>
      <c r="AD8" s="369">
        <f>'Hepworth 2021 - Creamery Meas'!AE14</f>
        <v>56.2</v>
      </c>
      <c r="AE8" s="369">
        <f>'Hepworth 2021 - Creamery Meas'!AF14</f>
        <v>51.6</v>
      </c>
      <c r="AF8" s="369">
        <f>'Hepworth 2021 - Creamery Meas'!AG14</f>
        <v>49.4</v>
      </c>
      <c r="AG8" s="369">
        <f>'Hepworth 2021 - Creamery Meas'!AH14</f>
        <v>45.7</v>
      </c>
      <c r="AH8" s="369">
        <f>'Hepworth 2021 - Creamery Meas'!AI14</f>
        <v>42.9</v>
      </c>
      <c r="AI8" s="369">
        <f>'Hepworth 2021 - Creamery Meas'!AJ14</f>
        <v>40.6</v>
      </c>
      <c r="AJ8" s="369">
        <f>'Hepworth 2021 - Creamery Meas'!AK14</f>
        <v>38</v>
      </c>
      <c r="AK8" s="369">
        <f>'Hepworth 2021 - Creamery Meas'!AL14</f>
        <v>34.200000000000003</v>
      </c>
      <c r="AL8" s="369">
        <f>'Hepworth 2021 - Creamery Meas'!AM14</f>
        <v>37.200000000000003</v>
      </c>
      <c r="AM8" s="370">
        <f>'Hepworth 2021 - Creamery Meas'!AN14</f>
        <v>26.6</v>
      </c>
    </row>
    <row r="9" spans="2:39" ht="15" thickBot="1" x14ac:dyDescent="0.4">
      <c r="B9" s="492"/>
      <c r="C9" s="260" t="str">
        <f>'Hepworth 2021 - Creamery Meas'!B15</f>
        <v>2021_Hep__CRM_21</v>
      </c>
      <c r="D9" s="260" t="s">
        <v>585</v>
      </c>
      <c r="E9" s="260" t="str">
        <f>'Hepworth 2021 - Creamery Meas'!E15</f>
        <v>1m to side of Lagoon OCU motor</v>
      </c>
      <c r="F9" s="294">
        <f>'Hepworth 2021 - Creamery Meas'!J15</f>
        <v>71.400000000000006</v>
      </c>
      <c r="G9" s="295">
        <v>1</v>
      </c>
      <c r="H9" s="501"/>
      <c r="J9" s="232">
        <f>'Hepworth 2021 - Creamery Meas'!K15</f>
        <v>61.5</v>
      </c>
      <c r="K9" s="233">
        <f>'Hepworth 2021 - Creamery Meas'!L15</f>
        <v>61.9</v>
      </c>
      <c r="L9" s="233">
        <f>'Hepworth 2021 - Creamery Meas'!M15</f>
        <v>59.1</v>
      </c>
      <c r="M9" s="233">
        <f>'Hepworth 2021 - Creamery Meas'!N15</f>
        <v>66.599999999999994</v>
      </c>
      <c r="N9" s="233">
        <f>'Hepworth 2021 - Creamery Meas'!O15</f>
        <v>62.2</v>
      </c>
      <c r="O9" s="233">
        <f>'Hepworth 2021 - Creamery Meas'!P15</f>
        <v>61.2</v>
      </c>
      <c r="P9" s="233">
        <f>'Hepworth 2021 - Creamery Meas'!Q15</f>
        <v>60.4</v>
      </c>
      <c r="Q9" s="233">
        <f>'Hepworth 2021 - Creamery Meas'!R15</f>
        <v>56.7</v>
      </c>
      <c r="R9" s="233">
        <f>'Hepworth 2021 - Creamery Meas'!S15</f>
        <v>64</v>
      </c>
      <c r="S9" s="233">
        <f>'Hepworth 2021 - Creamery Meas'!T15</f>
        <v>58.2</v>
      </c>
      <c r="T9" s="233">
        <f>'Hepworth 2021 - Creamery Meas'!U15</f>
        <v>60.2</v>
      </c>
      <c r="U9" s="233">
        <f>'Hepworth 2021 - Creamery Meas'!V15</f>
        <v>63.7</v>
      </c>
      <c r="V9" s="233">
        <f>'Hepworth 2021 - Creamery Meas'!W15</f>
        <v>58.7</v>
      </c>
      <c r="W9" s="233">
        <f>'Hepworth 2021 - Creamery Meas'!X15</f>
        <v>63.1</v>
      </c>
      <c r="X9" s="233">
        <f>'Hepworth 2021 - Creamery Meas'!Y15</f>
        <v>63.5</v>
      </c>
      <c r="Y9" s="233">
        <f>'Hepworth 2021 - Creamery Meas'!Z15</f>
        <v>63.3</v>
      </c>
      <c r="Z9" s="233">
        <f>'Hepworth 2021 - Creamery Meas'!AA15</f>
        <v>61</v>
      </c>
      <c r="AA9" s="233">
        <f>'Hepworth 2021 - Creamery Meas'!AB15</f>
        <v>61</v>
      </c>
      <c r="AB9" s="233">
        <f>'Hepworth 2021 - Creamery Meas'!AC15</f>
        <v>60.2</v>
      </c>
      <c r="AC9" s="233">
        <f>'Hepworth 2021 - Creamery Meas'!AD15</f>
        <v>59.7</v>
      </c>
      <c r="AD9" s="233">
        <f>'Hepworth 2021 - Creamery Meas'!AE15</f>
        <v>55.1</v>
      </c>
      <c r="AE9" s="233">
        <f>'Hepworth 2021 - Creamery Meas'!AF15</f>
        <v>50.5</v>
      </c>
      <c r="AF9" s="233">
        <f>'Hepworth 2021 - Creamery Meas'!AG15</f>
        <v>48.1</v>
      </c>
      <c r="AG9" s="233">
        <f>'Hepworth 2021 - Creamery Meas'!AH15</f>
        <v>43.8</v>
      </c>
      <c r="AH9" s="233">
        <f>'Hepworth 2021 - Creamery Meas'!AI15</f>
        <v>40.4</v>
      </c>
      <c r="AI9" s="233">
        <f>'Hepworth 2021 - Creamery Meas'!AJ15</f>
        <v>38.4</v>
      </c>
      <c r="AJ9" s="233">
        <f>'Hepworth 2021 - Creamery Meas'!AK15</f>
        <v>35.299999999999997</v>
      </c>
      <c r="AK9" s="233">
        <f>'Hepworth 2021 - Creamery Meas'!AL15</f>
        <v>33.6</v>
      </c>
      <c r="AL9" s="233">
        <f>'Hepworth 2021 - Creamery Meas'!AM15</f>
        <v>32.799999999999997</v>
      </c>
      <c r="AM9" s="234">
        <f>'Hepworth 2021 - Creamery Meas'!AN15</f>
        <v>26.5</v>
      </c>
    </row>
    <row r="10" spans="2:39" x14ac:dyDescent="0.35">
      <c r="B10" s="201"/>
      <c r="C10" s="4"/>
      <c r="D10" s="201"/>
      <c r="E10" s="201"/>
      <c r="F10" s="175"/>
      <c r="G10" s="175"/>
      <c r="H10" s="208"/>
    </row>
    <row r="11" spans="2:39" ht="23.5" x14ac:dyDescent="0.35">
      <c r="B11" s="489" t="s">
        <v>590</v>
      </c>
      <c r="C11" s="489"/>
      <c r="D11" s="489"/>
      <c r="E11" s="489"/>
      <c r="F11" s="489"/>
      <c r="G11" s="489"/>
      <c r="H11" s="489"/>
      <c r="I11" s="489"/>
      <c r="J11" s="489"/>
      <c r="K11" s="489"/>
    </row>
    <row r="12" spans="2:39" ht="23.5" x14ac:dyDescent="0.35">
      <c r="B12" s="490" t="s">
        <v>681</v>
      </c>
      <c r="C12" s="490"/>
      <c r="D12" s="490"/>
      <c r="E12" s="490"/>
      <c r="F12" s="490"/>
      <c r="G12" s="490"/>
      <c r="H12" s="490"/>
      <c r="I12" s="490"/>
      <c r="J12" s="490"/>
      <c r="K12" s="490"/>
    </row>
    <row r="13" spans="2:39" ht="23.5" x14ac:dyDescent="0.35">
      <c r="B13" s="490" t="s">
        <v>682</v>
      </c>
      <c r="C13" s="490"/>
      <c r="D13" s="490"/>
      <c r="E13" s="490"/>
      <c r="F13" s="490"/>
      <c r="G13" s="490"/>
      <c r="H13" s="490"/>
      <c r="I13" s="490"/>
      <c r="J13" s="490"/>
      <c r="K13" s="490"/>
    </row>
    <row r="15" spans="2:39" ht="26" x14ac:dyDescent="0.6">
      <c r="B15" s="168" t="s">
        <v>594</v>
      </c>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row>
    <row r="16" spans="2:39" ht="15" thickBot="1" x14ac:dyDescent="0.4"/>
    <row r="17" spans="2:39" ht="15" thickBot="1" x14ac:dyDescent="0.4">
      <c r="B17" s="181" t="s">
        <v>680</v>
      </c>
      <c r="J17" s="482" t="s">
        <v>127</v>
      </c>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3"/>
      <c r="AJ17" s="483"/>
      <c r="AK17" s="483"/>
      <c r="AL17" s="483"/>
      <c r="AM17" s="484"/>
    </row>
    <row r="18" spans="2:39" ht="15" thickBot="1" x14ac:dyDescent="0.4">
      <c r="F18" s="486" t="s">
        <v>4</v>
      </c>
      <c r="G18" s="487"/>
      <c r="J18" s="433" t="s">
        <v>128</v>
      </c>
      <c r="K18" s="434"/>
      <c r="L18" s="434"/>
      <c r="M18" s="434"/>
      <c r="N18" s="434"/>
      <c r="O18" s="434"/>
      <c r="P18" s="434"/>
      <c r="Q18" s="434"/>
      <c r="R18" s="434"/>
      <c r="S18" s="434"/>
      <c r="T18" s="434"/>
      <c r="U18" s="434"/>
      <c r="V18" s="434"/>
      <c r="W18" s="434"/>
      <c r="X18" s="434"/>
      <c r="Y18" s="434"/>
      <c r="Z18" s="434"/>
      <c r="AA18" s="434"/>
      <c r="AB18" s="434"/>
      <c r="AC18" s="434"/>
      <c r="AD18" s="434"/>
      <c r="AE18" s="434"/>
      <c r="AF18" s="434"/>
      <c r="AG18" s="434"/>
      <c r="AH18" s="434"/>
      <c r="AI18" s="434"/>
      <c r="AJ18" s="434"/>
      <c r="AK18" s="434"/>
      <c r="AL18" s="434"/>
      <c r="AM18" s="435"/>
    </row>
    <row r="19" spans="2:39" ht="29.5" thickBot="1" x14ac:dyDescent="0.4">
      <c r="B19" s="150" t="s">
        <v>577</v>
      </c>
      <c r="C19" s="203" t="s">
        <v>578</v>
      </c>
      <c r="D19" s="204" t="s">
        <v>579</v>
      </c>
      <c r="E19" s="205" t="s">
        <v>580</v>
      </c>
      <c r="F19" s="192" t="s">
        <v>628</v>
      </c>
      <c r="G19" s="206" t="s">
        <v>629</v>
      </c>
      <c r="H19" s="207" t="s">
        <v>60</v>
      </c>
      <c r="J19" s="67">
        <v>25</v>
      </c>
      <c r="K19" s="68">
        <v>31.5</v>
      </c>
      <c r="L19" s="68">
        <v>40</v>
      </c>
      <c r="M19" s="68">
        <v>50</v>
      </c>
      <c r="N19" s="68">
        <v>63</v>
      </c>
      <c r="O19" s="68">
        <v>80</v>
      </c>
      <c r="P19" s="68">
        <v>100</v>
      </c>
      <c r="Q19" s="68">
        <v>125</v>
      </c>
      <c r="R19" s="68">
        <v>160</v>
      </c>
      <c r="S19" s="68">
        <v>200</v>
      </c>
      <c r="T19" s="68">
        <v>250</v>
      </c>
      <c r="U19" s="68">
        <v>315</v>
      </c>
      <c r="V19" s="68">
        <v>400</v>
      </c>
      <c r="W19" s="68">
        <v>500</v>
      </c>
      <c r="X19" s="68">
        <v>630</v>
      </c>
      <c r="Y19" s="68">
        <v>800</v>
      </c>
      <c r="Z19" s="68">
        <v>1000</v>
      </c>
      <c r="AA19" s="68">
        <v>1250</v>
      </c>
      <c r="AB19" s="68">
        <v>1600</v>
      </c>
      <c r="AC19" s="68">
        <v>2000</v>
      </c>
      <c r="AD19" s="68">
        <v>2500</v>
      </c>
      <c r="AE19" s="68">
        <v>3150</v>
      </c>
      <c r="AF19" s="68">
        <v>4000</v>
      </c>
      <c r="AG19" s="68">
        <v>5000</v>
      </c>
      <c r="AH19" s="68">
        <v>6300</v>
      </c>
      <c r="AI19" s="68">
        <v>8000</v>
      </c>
      <c r="AJ19" s="68">
        <v>10000</v>
      </c>
      <c r="AK19" s="68">
        <v>12500</v>
      </c>
      <c r="AL19" s="68">
        <v>16000</v>
      </c>
      <c r="AM19" s="69">
        <v>20000</v>
      </c>
    </row>
    <row r="20" spans="2:39" ht="29.5" thickBot="1" x14ac:dyDescent="0.4">
      <c r="B20" s="34" t="s">
        <v>7</v>
      </c>
      <c r="C20" s="293" t="str">
        <f>C8</f>
        <v>2021_Hep__CRM_20</v>
      </c>
      <c r="D20" s="293" t="str">
        <f t="shared" ref="D20:H20" si="0">D8</f>
        <v>Measurement Data</v>
      </c>
      <c r="E20" s="293" t="str">
        <f t="shared" si="0"/>
        <v>1m in front Lagoon OCU motor</v>
      </c>
      <c r="F20" s="374">
        <f>F8</f>
        <v>72.7</v>
      </c>
      <c r="G20" s="149">
        <f t="shared" si="0"/>
        <v>1</v>
      </c>
      <c r="H20" s="228" t="str">
        <f t="shared" si="0"/>
        <v>No appreciable noise from actual tank, just the motor</v>
      </c>
      <c r="J20" s="229">
        <f>J8</f>
        <v>61.6</v>
      </c>
      <c r="K20" s="230">
        <f t="shared" ref="K20:AM20" si="1">K8</f>
        <v>63.2</v>
      </c>
      <c r="L20" s="230">
        <f t="shared" si="1"/>
        <v>60.9</v>
      </c>
      <c r="M20" s="230">
        <f t="shared" si="1"/>
        <v>67</v>
      </c>
      <c r="N20" s="230">
        <f t="shared" si="1"/>
        <v>63.3</v>
      </c>
      <c r="O20" s="230">
        <f t="shared" si="1"/>
        <v>62.6</v>
      </c>
      <c r="P20" s="230">
        <f t="shared" si="1"/>
        <v>61.1</v>
      </c>
      <c r="Q20" s="230">
        <f t="shared" si="1"/>
        <v>56.1</v>
      </c>
      <c r="R20" s="230">
        <f t="shared" si="1"/>
        <v>63.1</v>
      </c>
      <c r="S20" s="230">
        <f t="shared" si="1"/>
        <v>57.9</v>
      </c>
      <c r="T20" s="230">
        <f t="shared" si="1"/>
        <v>60.5</v>
      </c>
      <c r="U20" s="230">
        <f t="shared" si="1"/>
        <v>64.2</v>
      </c>
      <c r="V20" s="230">
        <f t="shared" si="1"/>
        <v>61.3</v>
      </c>
      <c r="W20" s="230">
        <f t="shared" si="1"/>
        <v>62</v>
      </c>
      <c r="X20" s="230">
        <f t="shared" si="1"/>
        <v>62.8</v>
      </c>
      <c r="Y20" s="230">
        <f t="shared" si="1"/>
        <v>64.099999999999994</v>
      </c>
      <c r="Z20" s="230">
        <f t="shared" si="1"/>
        <v>64.099999999999994</v>
      </c>
      <c r="AA20" s="230">
        <f t="shared" si="1"/>
        <v>63.7</v>
      </c>
      <c r="AB20" s="230">
        <f t="shared" si="1"/>
        <v>63.2</v>
      </c>
      <c r="AC20" s="230">
        <f t="shared" si="1"/>
        <v>60.5</v>
      </c>
      <c r="AD20" s="230">
        <f t="shared" si="1"/>
        <v>56.2</v>
      </c>
      <c r="AE20" s="230">
        <f t="shared" si="1"/>
        <v>51.6</v>
      </c>
      <c r="AF20" s="230">
        <f t="shared" si="1"/>
        <v>49.4</v>
      </c>
      <c r="AG20" s="230">
        <f t="shared" si="1"/>
        <v>45.7</v>
      </c>
      <c r="AH20" s="230">
        <f t="shared" si="1"/>
        <v>42.9</v>
      </c>
      <c r="AI20" s="230">
        <f t="shared" si="1"/>
        <v>40.6</v>
      </c>
      <c r="AJ20" s="230">
        <f t="shared" si="1"/>
        <v>38</v>
      </c>
      <c r="AK20" s="230">
        <f t="shared" si="1"/>
        <v>34.200000000000003</v>
      </c>
      <c r="AL20" s="230">
        <f t="shared" si="1"/>
        <v>37.200000000000003</v>
      </c>
      <c r="AM20" s="231">
        <f t="shared" si="1"/>
        <v>26.6</v>
      </c>
    </row>
    <row r="22" spans="2:39" ht="15" thickBot="1" x14ac:dyDescent="0.4"/>
    <row r="23" spans="2:39" ht="15" thickBot="1" x14ac:dyDescent="0.4">
      <c r="B23" s="1" t="s">
        <v>596</v>
      </c>
      <c r="F23" s="163" t="s">
        <v>597</v>
      </c>
      <c r="J23" s="482" t="s">
        <v>598</v>
      </c>
      <c r="K23" s="483"/>
      <c r="L23" s="483"/>
      <c r="M23" s="483"/>
      <c r="N23" s="483"/>
      <c r="O23" s="483"/>
      <c r="P23" s="483"/>
      <c r="Q23" s="483"/>
      <c r="R23" s="483"/>
      <c r="S23" s="483"/>
      <c r="T23" s="483"/>
      <c r="U23" s="483"/>
      <c r="V23" s="483"/>
      <c r="W23" s="483"/>
      <c r="X23" s="483"/>
      <c r="Y23" s="483"/>
      <c r="Z23" s="483"/>
      <c r="AA23" s="483"/>
      <c r="AB23" s="483"/>
      <c r="AC23" s="483"/>
      <c r="AD23" s="483"/>
      <c r="AE23" s="483"/>
      <c r="AF23" s="483"/>
      <c r="AG23" s="483"/>
      <c r="AH23" s="483"/>
      <c r="AI23" s="483"/>
      <c r="AJ23" s="483"/>
      <c r="AK23" s="483"/>
      <c r="AL23" s="483"/>
      <c r="AM23" s="484"/>
    </row>
    <row r="24" spans="2:39" ht="15" thickBot="1" x14ac:dyDescent="0.4">
      <c r="B24" s="35" t="s">
        <v>683</v>
      </c>
      <c r="C24" s="36" t="str">
        <f>C20</f>
        <v>2021_Hep__CRM_20</v>
      </c>
      <c r="D24" s="36" t="str">
        <f>D20</f>
        <v>Measurement Data</v>
      </c>
      <c r="E24" s="36" t="s">
        <v>683</v>
      </c>
      <c r="F24" s="149">
        <f>F20+20*LOG(1)+11</f>
        <v>83.7</v>
      </c>
      <c r="G24" s="296" t="s">
        <v>89</v>
      </c>
      <c r="H24" s="235" t="s">
        <v>89</v>
      </c>
      <c r="J24" s="212">
        <f>J20+20*LOG(1)+11</f>
        <v>72.599999999999994</v>
      </c>
      <c r="K24" s="213">
        <f>L20+20*LOG(1)+11</f>
        <v>71.900000000000006</v>
      </c>
      <c r="L24" s="213">
        <f t="shared" ref="L24:AL24" si="2">M20+20*LOG(1)+11</f>
        <v>78</v>
      </c>
      <c r="M24" s="213">
        <f t="shared" si="2"/>
        <v>74.3</v>
      </c>
      <c r="N24" s="213">
        <f t="shared" si="2"/>
        <v>73.599999999999994</v>
      </c>
      <c r="O24" s="213">
        <f t="shared" si="2"/>
        <v>72.099999999999994</v>
      </c>
      <c r="P24" s="213">
        <f t="shared" si="2"/>
        <v>67.099999999999994</v>
      </c>
      <c r="Q24" s="213">
        <f t="shared" si="2"/>
        <v>74.099999999999994</v>
      </c>
      <c r="R24" s="213">
        <f t="shared" si="2"/>
        <v>68.900000000000006</v>
      </c>
      <c r="S24" s="213">
        <f t="shared" si="2"/>
        <v>71.5</v>
      </c>
      <c r="T24" s="213">
        <f t="shared" si="2"/>
        <v>75.2</v>
      </c>
      <c r="U24" s="213">
        <f t="shared" si="2"/>
        <v>72.3</v>
      </c>
      <c r="V24" s="213">
        <f t="shared" si="2"/>
        <v>73</v>
      </c>
      <c r="W24" s="213">
        <f>X20+20*LOG(1)+11</f>
        <v>73.8</v>
      </c>
      <c r="X24" s="213">
        <f t="shared" si="2"/>
        <v>75.099999999999994</v>
      </c>
      <c r="Y24" s="213">
        <f t="shared" si="2"/>
        <v>75.099999999999994</v>
      </c>
      <c r="Z24" s="213">
        <f t="shared" si="2"/>
        <v>74.7</v>
      </c>
      <c r="AA24" s="213">
        <f t="shared" si="2"/>
        <v>74.2</v>
      </c>
      <c r="AB24" s="213">
        <f t="shared" si="2"/>
        <v>71.5</v>
      </c>
      <c r="AC24" s="213">
        <f t="shared" si="2"/>
        <v>67.2</v>
      </c>
      <c r="AD24" s="213">
        <f t="shared" si="2"/>
        <v>62.6</v>
      </c>
      <c r="AE24" s="213">
        <f t="shared" si="2"/>
        <v>60.4</v>
      </c>
      <c r="AF24" s="213">
        <f t="shared" si="2"/>
        <v>56.7</v>
      </c>
      <c r="AG24" s="213">
        <f t="shared" si="2"/>
        <v>53.9</v>
      </c>
      <c r="AH24" s="213">
        <f t="shared" si="2"/>
        <v>51.6</v>
      </c>
      <c r="AI24" s="213">
        <f t="shared" si="2"/>
        <v>49</v>
      </c>
      <c r="AJ24" s="213">
        <f t="shared" si="2"/>
        <v>45.2</v>
      </c>
      <c r="AK24" s="213">
        <f t="shared" si="2"/>
        <v>48.2</v>
      </c>
      <c r="AL24" s="213">
        <f t="shared" si="2"/>
        <v>37.6</v>
      </c>
      <c r="AM24" s="236">
        <f>AM20+20*LOG(1)+11</f>
        <v>37.6</v>
      </c>
    </row>
    <row r="25" spans="2:39" x14ac:dyDescent="0.35">
      <c r="B25" s="10" t="s">
        <v>684</v>
      </c>
    </row>
  </sheetData>
  <mergeCells count="12">
    <mergeCell ref="J23:AM23"/>
    <mergeCell ref="J5:AM5"/>
    <mergeCell ref="F6:G6"/>
    <mergeCell ref="J6:AM6"/>
    <mergeCell ref="B8:B9"/>
    <mergeCell ref="B11:K11"/>
    <mergeCell ref="B13:K13"/>
    <mergeCell ref="B12:K12"/>
    <mergeCell ref="H8:H9"/>
    <mergeCell ref="F18:G18"/>
    <mergeCell ref="J17:AM17"/>
    <mergeCell ref="J18:AM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1F57-C802-4537-99A5-6C4DE21AD445}">
  <sheetPr>
    <tabColor theme="4" tint="-0.499984740745262"/>
  </sheetPr>
  <dimension ref="B2:AM29"/>
  <sheetViews>
    <sheetView topLeftCell="A8" zoomScale="115" zoomScaleNormal="115" workbookViewId="0">
      <selection activeCell="C8" sqref="C8"/>
    </sheetView>
  </sheetViews>
  <sheetFormatPr defaultRowHeight="14.5" x14ac:dyDescent="0.35"/>
  <cols>
    <col min="2" max="2" width="34.81640625" bestFit="1" customWidth="1"/>
    <col min="3" max="3" width="18.1796875" bestFit="1" customWidth="1"/>
    <col min="4" max="4" width="17.1796875" bestFit="1" customWidth="1"/>
    <col min="5" max="5" width="40.1796875" customWidth="1"/>
    <col min="6" max="6" width="6.453125" bestFit="1" customWidth="1"/>
    <col min="7" max="7" width="8.1796875" bestFit="1" customWidth="1"/>
    <col min="8" max="8" width="47" bestFit="1" customWidth="1"/>
    <col min="10" max="10" width="4.453125" bestFit="1" customWidth="1"/>
    <col min="11" max="11" width="4.81640625" bestFit="1" customWidth="1"/>
    <col min="12" max="25" width="4.453125" bestFit="1" customWidth="1"/>
    <col min="26" max="35" width="4.81640625" bestFit="1" customWidth="1"/>
    <col min="36" max="39" width="5.81640625" bestFit="1" customWidth="1"/>
  </cols>
  <sheetData>
    <row r="2" spans="2:39" ht="26" x14ac:dyDescent="0.6">
      <c r="B2" s="174" t="s">
        <v>576</v>
      </c>
      <c r="C2" s="173"/>
      <c r="D2" s="173"/>
      <c r="E2" s="174"/>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row>
    <row r="4" spans="2:39" ht="15" thickBot="1" x14ac:dyDescent="0.4">
      <c r="B4" s="181" t="s">
        <v>33</v>
      </c>
    </row>
    <row r="5" spans="2:39" ht="15" thickBot="1" x14ac:dyDescent="0.4">
      <c r="J5" s="482" t="s">
        <v>127</v>
      </c>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4"/>
    </row>
    <row r="6" spans="2:39" ht="15" thickBot="1" x14ac:dyDescent="0.4">
      <c r="F6" s="486" t="s">
        <v>4</v>
      </c>
      <c r="G6" s="487"/>
      <c r="J6" s="433" t="s">
        <v>128</v>
      </c>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5"/>
    </row>
    <row r="7" spans="2:39" ht="29.5" thickBot="1" x14ac:dyDescent="0.4">
      <c r="B7" s="150" t="s">
        <v>577</v>
      </c>
      <c r="C7" s="203" t="s">
        <v>578</v>
      </c>
      <c r="D7" s="204" t="s">
        <v>579</v>
      </c>
      <c r="E7" s="205" t="s">
        <v>580</v>
      </c>
      <c r="F7" s="192" t="s">
        <v>628</v>
      </c>
      <c r="G7" s="163" t="s">
        <v>629</v>
      </c>
      <c r="H7" s="207" t="s">
        <v>60</v>
      </c>
      <c r="J7" s="67">
        <v>25</v>
      </c>
      <c r="K7" s="68">
        <v>31.5</v>
      </c>
      <c r="L7" s="68">
        <v>40</v>
      </c>
      <c r="M7" s="68">
        <v>50</v>
      </c>
      <c r="N7" s="68">
        <v>63</v>
      </c>
      <c r="O7" s="68">
        <v>80</v>
      </c>
      <c r="P7" s="68">
        <v>100</v>
      </c>
      <c r="Q7" s="68">
        <v>125</v>
      </c>
      <c r="R7" s="68">
        <v>160</v>
      </c>
      <c r="S7" s="68">
        <v>200</v>
      </c>
      <c r="T7" s="68">
        <v>250</v>
      </c>
      <c r="U7" s="68">
        <v>315</v>
      </c>
      <c r="V7" s="68">
        <v>400</v>
      </c>
      <c r="W7" s="68">
        <v>500</v>
      </c>
      <c r="X7" s="68">
        <v>630</v>
      </c>
      <c r="Y7" s="68">
        <v>800</v>
      </c>
      <c r="Z7" s="68">
        <v>1000</v>
      </c>
      <c r="AA7" s="68">
        <v>1250</v>
      </c>
      <c r="AB7" s="68">
        <v>1600</v>
      </c>
      <c r="AC7" s="68">
        <v>2000</v>
      </c>
      <c r="AD7" s="68">
        <v>2500</v>
      </c>
      <c r="AE7" s="68">
        <v>3150</v>
      </c>
      <c r="AF7" s="68">
        <v>4000</v>
      </c>
      <c r="AG7" s="68">
        <v>5000</v>
      </c>
      <c r="AH7" s="68">
        <v>6300</v>
      </c>
      <c r="AI7" s="68">
        <v>8000</v>
      </c>
      <c r="AJ7" s="68">
        <v>10000</v>
      </c>
      <c r="AK7" s="68">
        <v>12500</v>
      </c>
      <c r="AL7" s="68">
        <v>16000</v>
      </c>
      <c r="AM7" s="69">
        <v>20000</v>
      </c>
    </row>
    <row r="8" spans="2:39" x14ac:dyDescent="0.35">
      <c r="B8" s="491" t="s">
        <v>19</v>
      </c>
      <c r="C8" s="340" t="str">
        <f>'Hepworth 2021 - WPF Meas'!B11</f>
        <v>2021_Hep_WPF_44</v>
      </c>
      <c r="D8" s="355" t="s">
        <v>585</v>
      </c>
      <c r="E8" s="354" t="str">
        <f>'Hepworth 2021 - WPF Meas'!E11</f>
        <v>In-between Fan Stack and Dry Scrubber 2</v>
      </c>
      <c r="F8" s="375">
        <f>'Hepworth 2021 - WPF Meas'!J11</f>
        <v>75.099999999999994</v>
      </c>
      <c r="G8" s="356">
        <v>1</v>
      </c>
      <c r="H8" s="506" t="s">
        <v>528</v>
      </c>
      <c r="J8" s="368">
        <f>'Hepworth 2021 - WPF Meas'!K11</f>
        <v>57</v>
      </c>
      <c r="K8" s="369">
        <f>'Hepworth 2021 - WPF Meas'!L11</f>
        <v>61.1</v>
      </c>
      <c r="L8" s="369">
        <f>'Hepworth 2021 - WPF Meas'!M11</f>
        <v>63.6</v>
      </c>
      <c r="M8" s="369">
        <f>'Hepworth 2021 - WPF Meas'!N11</f>
        <v>71</v>
      </c>
      <c r="N8" s="369">
        <f>'Hepworth 2021 - WPF Meas'!O11</f>
        <v>63.6</v>
      </c>
      <c r="O8" s="369">
        <f>'Hepworth 2021 - WPF Meas'!P11</f>
        <v>62.3</v>
      </c>
      <c r="P8" s="369">
        <f>'Hepworth 2021 - WPF Meas'!Q11</f>
        <v>66.8</v>
      </c>
      <c r="Q8" s="369">
        <f>'Hepworth 2021 - WPF Meas'!R11</f>
        <v>67.599999999999994</v>
      </c>
      <c r="R8" s="369">
        <f>'Hepworth 2021 - WPF Meas'!S11</f>
        <v>65.7</v>
      </c>
      <c r="S8" s="369">
        <f>'Hepworth 2021 - WPF Meas'!T11</f>
        <v>63</v>
      </c>
      <c r="T8" s="369">
        <f>'Hepworth 2021 - WPF Meas'!U11</f>
        <v>62.3</v>
      </c>
      <c r="U8" s="369">
        <f>'Hepworth 2021 - WPF Meas'!V11</f>
        <v>65</v>
      </c>
      <c r="V8" s="369">
        <f>'Hepworth 2021 - WPF Meas'!W11</f>
        <v>62.4</v>
      </c>
      <c r="W8" s="369">
        <f>'Hepworth 2021 - WPF Meas'!X11</f>
        <v>64</v>
      </c>
      <c r="X8" s="369">
        <f>'Hepworth 2021 - WPF Meas'!Y11</f>
        <v>63.5</v>
      </c>
      <c r="Y8" s="369">
        <f>'Hepworth 2021 - WPF Meas'!Z11</f>
        <v>65.3</v>
      </c>
      <c r="Z8" s="369">
        <f>'Hepworth 2021 - WPF Meas'!AA11</f>
        <v>67.900000000000006</v>
      </c>
      <c r="AA8" s="369">
        <f>'Hepworth 2021 - WPF Meas'!AB11</f>
        <v>66.5</v>
      </c>
      <c r="AB8" s="369">
        <f>'Hepworth 2021 - WPF Meas'!AC11</f>
        <v>63.9</v>
      </c>
      <c r="AC8" s="369">
        <f>'Hepworth 2021 - WPF Meas'!AD11</f>
        <v>63.6</v>
      </c>
      <c r="AD8" s="369">
        <f>'Hepworth 2021 - WPF Meas'!AE11</f>
        <v>58.3</v>
      </c>
      <c r="AE8" s="369">
        <f>'Hepworth 2021 - WPF Meas'!AF11</f>
        <v>57.9</v>
      </c>
      <c r="AF8" s="369">
        <f>'Hepworth 2021 - WPF Meas'!AG11</f>
        <v>57.6</v>
      </c>
      <c r="AG8" s="369">
        <f>'Hepworth 2021 - WPF Meas'!AH11</f>
        <v>59.8</v>
      </c>
      <c r="AH8" s="369">
        <f>'Hepworth 2021 - WPF Meas'!AI11</f>
        <v>56.9</v>
      </c>
      <c r="AI8" s="369">
        <f>'Hepworth 2021 - WPF Meas'!AJ11</f>
        <v>53.1</v>
      </c>
      <c r="AJ8" s="369">
        <f>'Hepworth 2021 - WPF Meas'!AK11</f>
        <v>53</v>
      </c>
      <c r="AK8" s="369">
        <f>'Hepworth 2021 - WPF Meas'!AL11</f>
        <v>53.9</v>
      </c>
      <c r="AL8" s="369">
        <f>'Hepworth 2021 - WPF Meas'!AM11</f>
        <v>49.5</v>
      </c>
      <c r="AM8" s="370">
        <f>'Hepworth 2021 - WPF Meas'!AN11</f>
        <v>46.1</v>
      </c>
    </row>
    <row r="9" spans="2:39" x14ac:dyDescent="0.35">
      <c r="B9" s="425"/>
      <c r="C9" s="337" t="str">
        <f>'Hepworth 2021 - WPF Meas'!B12</f>
        <v>2021_Hep_WPF_45</v>
      </c>
      <c r="D9" s="376" t="s">
        <v>585</v>
      </c>
      <c r="E9" s="377" t="str">
        <f>'Hepworth 2021 - WPF Meas'!E12</f>
        <v>In-between Dry2 and Dry Scrubber 1</v>
      </c>
      <c r="F9" s="378">
        <f>'Hepworth 2021 - WPF Meas'!J12</f>
        <v>68.900000000000006</v>
      </c>
      <c r="G9" s="380">
        <v>1</v>
      </c>
      <c r="H9" s="507"/>
      <c r="J9" s="381">
        <f>'Hepworth 2021 - WPF Meas'!K12</f>
        <v>60.7</v>
      </c>
      <c r="K9" s="382">
        <f>'Hepworth 2021 - WPF Meas'!L12</f>
        <v>61.7</v>
      </c>
      <c r="L9" s="382">
        <f>'Hepworth 2021 - WPF Meas'!M12</f>
        <v>62.9</v>
      </c>
      <c r="M9" s="382">
        <f>'Hepworth 2021 - WPF Meas'!N12</f>
        <v>64.400000000000006</v>
      </c>
      <c r="N9" s="382">
        <f>'Hepworth 2021 - WPF Meas'!O12</f>
        <v>61.3</v>
      </c>
      <c r="O9" s="382">
        <f>'Hepworth 2021 - WPF Meas'!P12</f>
        <v>59.5</v>
      </c>
      <c r="P9" s="382">
        <f>'Hepworth 2021 - WPF Meas'!Q12</f>
        <v>61.6</v>
      </c>
      <c r="Q9" s="382">
        <f>'Hepworth 2021 - WPF Meas'!R12</f>
        <v>61.4</v>
      </c>
      <c r="R9" s="382">
        <f>'Hepworth 2021 - WPF Meas'!S12</f>
        <v>59.4</v>
      </c>
      <c r="S9" s="382">
        <f>'Hepworth 2021 - WPF Meas'!T12</f>
        <v>60.8</v>
      </c>
      <c r="T9" s="382">
        <f>'Hepworth 2021 - WPF Meas'!U12</f>
        <v>60.4</v>
      </c>
      <c r="U9" s="382">
        <f>'Hepworth 2021 - WPF Meas'!V12</f>
        <v>59.7</v>
      </c>
      <c r="V9" s="382">
        <f>'Hepworth 2021 - WPF Meas'!W12</f>
        <v>61.2</v>
      </c>
      <c r="W9" s="382">
        <f>'Hepworth 2021 - WPF Meas'!X12</f>
        <v>59.6</v>
      </c>
      <c r="X9" s="382">
        <f>'Hepworth 2021 - WPF Meas'!Y12</f>
        <v>57.7</v>
      </c>
      <c r="Y9" s="382">
        <f>'Hepworth 2021 - WPF Meas'!Z12</f>
        <v>58</v>
      </c>
      <c r="Z9" s="382">
        <f>'Hepworth 2021 - WPF Meas'!AA12</f>
        <v>59.4</v>
      </c>
      <c r="AA9" s="382">
        <f>'Hepworth 2021 - WPF Meas'!AB12</f>
        <v>58.3</v>
      </c>
      <c r="AB9" s="382">
        <f>'Hepworth 2021 - WPF Meas'!AC12</f>
        <v>58</v>
      </c>
      <c r="AC9" s="382">
        <f>'Hepworth 2021 - WPF Meas'!AD12</f>
        <v>55.4</v>
      </c>
      <c r="AD9" s="382">
        <f>'Hepworth 2021 - WPF Meas'!AE12</f>
        <v>53.9</v>
      </c>
      <c r="AE9" s="382">
        <f>'Hepworth 2021 - WPF Meas'!AF12</f>
        <v>55.4</v>
      </c>
      <c r="AF9" s="382">
        <f>'Hepworth 2021 - WPF Meas'!AG12</f>
        <v>54.1</v>
      </c>
      <c r="AG9" s="382">
        <f>'Hepworth 2021 - WPF Meas'!AH12</f>
        <v>51.5</v>
      </c>
      <c r="AH9" s="382">
        <f>'Hepworth 2021 - WPF Meas'!AI12</f>
        <v>48.3</v>
      </c>
      <c r="AI9" s="382">
        <f>'Hepworth 2021 - WPF Meas'!AJ12</f>
        <v>46.1</v>
      </c>
      <c r="AJ9" s="382">
        <f>'Hepworth 2021 - WPF Meas'!AK12</f>
        <v>42.9</v>
      </c>
      <c r="AK9" s="382">
        <f>'Hepworth 2021 - WPF Meas'!AL12</f>
        <v>40.1</v>
      </c>
      <c r="AL9" s="382">
        <f>'Hepworth 2021 - WPF Meas'!AM12</f>
        <v>35.5</v>
      </c>
      <c r="AM9" s="383">
        <f>'Hepworth 2021 - WPF Meas'!AN12</f>
        <v>28.1</v>
      </c>
    </row>
    <row r="10" spans="2:39" ht="15" thickBot="1" x14ac:dyDescent="0.4">
      <c r="B10" s="492"/>
      <c r="C10" s="342" t="str">
        <f>'Hepworth 2021 - WPF Meas'!B13</f>
        <v>2021_Hep_WPF_46</v>
      </c>
      <c r="D10" s="359" t="s">
        <v>585</v>
      </c>
      <c r="E10" s="358" t="str">
        <f>'Hepworth 2021 - WPF Meas'!E13</f>
        <v>In-between Dry Scrubber 1 and Wet Scrubber</v>
      </c>
      <c r="F10" s="379">
        <f>'Hepworth 2021 - WPF Meas'!J13</f>
        <v>69.2</v>
      </c>
      <c r="G10" s="361">
        <v>1</v>
      </c>
      <c r="H10" s="508"/>
      <c r="J10" s="371">
        <f>'Hepworth 2021 - WPF Meas'!K13</f>
        <v>63.4</v>
      </c>
      <c r="K10" s="372">
        <f>'Hepworth 2021 - WPF Meas'!L13</f>
        <v>61.8</v>
      </c>
      <c r="L10" s="372">
        <f>'Hepworth 2021 - WPF Meas'!M13</f>
        <v>63.5</v>
      </c>
      <c r="M10" s="372">
        <f>'Hepworth 2021 - WPF Meas'!N13</f>
        <v>63.8</v>
      </c>
      <c r="N10" s="372">
        <f>'Hepworth 2021 - WPF Meas'!O13</f>
        <v>58.4</v>
      </c>
      <c r="O10" s="372">
        <f>'Hepworth 2021 - WPF Meas'!P13</f>
        <v>59.8</v>
      </c>
      <c r="P10" s="372">
        <f>'Hepworth 2021 - WPF Meas'!Q13</f>
        <v>61</v>
      </c>
      <c r="Q10" s="372">
        <f>'Hepworth 2021 - WPF Meas'!R13</f>
        <v>60.2</v>
      </c>
      <c r="R10" s="372">
        <f>'Hepworth 2021 - WPF Meas'!S13</f>
        <v>60.6</v>
      </c>
      <c r="S10" s="372">
        <f>'Hepworth 2021 - WPF Meas'!T13</f>
        <v>60.7</v>
      </c>
      <c r="T10" s="372">
        <f>'Hepworth 2021 - WPF Meas'!U13</f>
        <v>57.4</v>
      </c>
      <c r="U10" s="372">
        <f>'Hepworth 2021 - WPF Meas'!V13</f>
        <v>58.3</v>
      </c>
      <c r="V10" s="372">
        <f>'Hepworth 2021 - WPF Meas'!W13</f>
        <v>59.5</v>
      </c>
      <c r="W10" s="372">
        <f>'Hepworth 2021 - WPF Meas'!X13</f>
        <v>59.9</v>
      </c>
      <c r="X10" s="372">
        <f>'Hepworth 2021 - WPF Meas'!Y13</f>
        <v>58.3</v>
      </c>
      <c r="Y10" s="372">
        <f>'Hepworth 2021 - WPF Meas'!Z13</f>
        <v>57.7</v>
      </c>
      <c r="Z10" s="372">
        <f>'Hepworth 2021 - WPF Meas'!AA13</f>
        <v>58.2</v>
      </c>
      <c r="AA10" s="372">
        <f>'Hepworth 2021 - WPF Meas'!AB13</f>
        <v>59</v>
      </c>
      <c r="AB10" s="372">
        <f>'Hepworth 2021 - WPF Meas'!AC13</f>
        <v>57.8</v>
      </c>
      <c r="AC10" s="372">
        <f>'Hepworth 2021 - WPF Meas'!AD13</f>
        <v>57</v>
      </c>
      <c r="AD10" s="372">
        <f>'Hepworth 2021 - WPF Meas'!AE13</f>
        <v>56.5</v>
      </c>
      <c r="AE10" s="372">
        <f>'Hepworth 2021 - WPF Meas'!AF13</f>
        <v>55.1</v>
      </c>
      <c r="AF10" s="372">
        <f>'Hepworth 2021 - WPF Meas'!AG13</f>
        <v>54</v>
      </c>
      <c r="AG10" s="372">
        <f>'Hepworth 2021 - WPF Meas'!AH13</f>
        <v>52.5</v>
      </c>
      <c r="AH10" s="372">
        <f>'Hepworth 2021 - WPF Meas'!AI13</f>
        <v>50.1</v>
      </c>
      <c r="AI10" s="372">
        <f>'Hepworth 2021 - WPF Meas'!AJ13</f>
        <v>47.8</v>
      </c>
      <c r="AJ10" s="372">
        <f>'Hepworth 2021 - WPF Meas'!AK13</f>
        <v>44.1</v>
      </c>
      <c r="AK10" s="372">
        <f>'Hepworth 2021 - WPF Meas'!AL13</f>
        <v>42.4</v>
      </c>
      <c r="AL10" s="372">
        <f>'Hepworth 2021 - WPF Meas'!AM13</f>
        <v>37.6</v>
      </c>
      <c r="AM10" s="373">
        <f>'Hepworth 2021 - WPF Meas'!AN13</f>
        <v>32</v>
      </c>
    </row>
    <row r="11" spans="2:39" x14ac:dyDescent="0.35">
      <c r="B11" s="201"/>
      <c r="C11" s="3"/>
      <c r="D11" s="201"/>
      <c r="E11" s="201"/>
      <c r="F11" s="175"/>
      <c r="G11" s="175"/>
      <c r="H11" s="208"/>
    </row>
    <row r="12" spans="2:39" ht="23.5" x14ac:dyDescent="0.35">
      <c r="B12" s="489" t="s">
        <v>590</v>
      </c>
      <c r="C12" s="489"/>
      <c r="D12" s="489"/>
      <c r="E12" s="489"/>
      <c r="F12" s="489"/>
      <c r="G12" s="489"/>
      <c r="H12" s="489"/>
      <c r="I12" s="489"/>
      <c r="J12" s="489"/>
      <c r="K12" s="489"/>
    </row>
    <row r="13" spans="2:39" ht="23.5" x14ac:dyDescent="0.35">
      <c r="B13" s="490" t="s">
        <v>685</v>
      </c>
      <c r="C13" s="490"/>
      <c r="D13" s="490"/>
      <c r="E13" s="490"/>
      <c r="F13" s="490"/>
      <c r="G13" s="490"/>
      <c r="H13" s="490"/>
      <c r="I13" s="490"/>
      <c r="J13" s="490"/>
      <c r="K13" s="490"/>
    </row>
    <row r="15" spans="2:39" ht="26" x14ac:dyDescent="0.6">
      <c r="B15" s="168" t="s">
        <v>594</v>
      </c>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row>
    <row r="16" spans="2:39" ht="15" thickBot="1" x14ac:dyDescent="0.4"/>
    <row r="17" spans="2:39" ht="15" thickBot="1" x14ac:dyDescent="0.4">
      <c r="B17" s="181" t="s">
        <v>33</v>
      </c>
      <c r="J17" s="482" t="s">
        <v>127</v>
      </c>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3"/>
      <c r="AJ17" s="483"/>
      <c r="AK17" s="483"/>
      <c r="AL17" s="483"/>
      <c r="AM17" s="484"/>
    </row>
    <row r="18" spans="2:39" ht="15" thickBot="1" x14ac:dyDescent="0.4">
      <c r="B18" s="181"/>
      <c r="F18" s="486" t="s">
        <v>4</v>
      </c>
      <c r="G18" s="487"/>
      <c r="J18" s="433" t="s">
        <v>128</v>
      </c>
      <c r="K18" s="434"/>
      <c r="L18" s="434"/>
      <c r="M18" s="434"/>
      <c r="N18" s="434"/>
      <c r="O18" s="434"/>
      <c r="P18" s="434"/>
      <c r="Q18" s="434"/>
      <c r="R18" s="434"/>
      <c r="S18" s="434"/>
      <c r="T18" s="434"/>
      <c r="U18" s="434"/>
      <c r="V18" s="434"/>
      <c r="W18" s="434"/>
      <c r="X18" s="434"/>
      <c r="Y18" s="434"/>
      <c r="Z18" s="434"/>
      <c r="AA18" s="434"/>
      <c r="AB18" s="434"/>
      <c r="AC18" s="434"/>
      <c r="AD18" s="434"/>
      <c r="AE18" s="434"/>
      <c r="AF18" s="434"/>
      <c r="AG18" s="434"/>
      <c r="AH18" s="434"/>
      <c r="AI18" s="434"/>
      <c r="AJ18" s="434"/>
      <c r="AK18" s="434"/>
      <c r="AL18" s="434"/>
      <c r="AM18" s="435"/>
    </row>
    <row r="19" spans="2:39" ht="29.5" thickBot="1" x14ac:dyDescent="0.4">
      <c r="B19" s="150" t="s">
        <v>577</v>
      </c>
      <c r="C19" s="203" t="s">
        <v>578</v>
      </c>
      <c r="D19" s="204" t="s">
        <v>579</v>
      </c>
      <c r="E19" s="205" t="s">
        <v>580</v>
      </c>
      <c r="F19" s="192" t="s">
        <v>628</v>
      </c>
      <c r="G19" s="190" t="s">
        <v>629</v>
      </c>
      <c r="H19" s="207" t="s">
        <v>60</v>
      </c>
      <c r="J19" s="67">
        <v>25</v>
      </c>
      <c r="K19" s="68">
        <v>31.5</v>
      </c>
      <c r="L19" s="68">
        <v>40</v>
      </c>
      <c r="M19" s="68">
        <v>50</v>
      </c>
      <c r="N19" s="68">
        <v>63</v>
      </c>
      <c r="O19" s="68">
        <v>80</v>
      </c>
      <c r="P19" s="68">
        <v>100</v>
      </c>
      <c r="Q19" s="68">
        <v>125</v>
      </c>
      <c r="R19" s="68">
        <v>160</v>
      </c>
      <c r="S19" s="68">
        <v>200</v>
      </c>
      <c r="T19" s="68">
        <v>250</v>
      </c>
      <c r="U19" s="68">
        <v>315</v>
      </c>
      <c r="V19" s="68">
        <v>400</v>
      </c>
      <c r="W19" s="68">
        <v>500</v>
      </c>
      <c r="X19" s="68">
        <v>630</v>
      </c>
      <c r="Y19" s="68">
        <v>800</v>
      </c>
      <c r="Z19" s="68">
        <v>1000</v>
      </c>
      <c r="AA19" s="68">
        <v>1250</v>
      </c>
      <c r="AB19" s="68">
        <v>1600</v>
      </c>
      <c r="AC19" s="68">
        <v>2000</v>
      </c>
      <c r="AD19" s="68">
        <v>2500</v>
      </c>
      <c r="AE19" s="68">
        <v>3150</v>
      </c>
      <c r="AF19" s="68">
        <v>4000</v>
      </c>
      <c r="AG19" s="68">
        <v>5000</v>
      </c>
      <c r="AH19" s="68">
        <v>6300</v>
      </c>
      <c r="AI19" s="68">
        <v>8000</v>
      </c>
      <c r="AJ19" s="68">
        <v>10000</v>
      </c>
      <c r="AK19" s="68">
        <v>12500</v>
      </c>
      <c r="AL19" s="68">
        <v>16000</v>
      </c>
      <c r="AM19" s="69">
        <v>20000</v>
      </c>
    </row>
    <row r="20" spans="2:39" x14ac:dyDescent="0.35">
      <c r="B20" s="491" t="s">
        <v>19</v>
      </c>
      <c r="C20" s="62" t="str">
        <f>C8</f>
        <v>2021_Hep_WPF_44</v>
      </c>
      <c r="D20" s="62" t="str">
        <f t="shared" ref="D20:G20" si="0">D8</f>
        <v>Measurement Data</v>
      </c>
      <c r="E20" s="62" t="str">
        <f t="shared" si="0"/>
        <v>In-between Fan Stack and Dry Scrubber 2</v>
      </c>
      <c r="F20" s="100">
        <f t="shared" si="0"/>
        <v>75.099999999999994</v>
      </c>
      <c r="G20" s="40">
        <f t="shared" si="0"/>
        <v>1</v>
      </c>
      <c r="H20" s="503" t="s">
        <v>686</v>
      </c>
      <c r="J20" s="238">
        <f>J8</f>
        <v>57</v>
      </c>
      <c r="K20" s="239">
        <f t="shared" ref="K20" si="1">K8</f>
        <v>61.1</v>
      </c>
      <c r="L20" s="239">
        <f t="shared" ref="L20:AM20" si="2">L8</f>
        <v>63.6</v>
      </c>
      <c r="M20" s="239">
        <f t="shared" si="2"/>
        <v>71</v>
      </c>
      <c r="N20" s="239">
        <f t="shared" si="2"/>
        <v>63.6</v>
      </c>
      <c r="O20" s="239">
        <f t="shared" si="2"/>
        <v>62.3</v>
      </c>
      <c r="P20" s="239">
        <f t="shared" si="2"/>
        <v>66.8</v>
      </c>
      <c r="Q20" s="239">
        <f t="shared" si="2"/>
        <v>67.599999999999994</v>
      </c>
      <c r="R20" s="239">
        <f t="shared" si="2"/>
        <v>65.7</v>
      </c>
      <c r="S20" s="239">
        <f t="shared" si="2"/>
        <v>63</v>
      </c>
      <c r="T20" s="239">
        <f t="shared" si="2"/>
        <v>62.3</v>
      </c>
      <c r="U20" s="239">
        <f t="shared" si="2"/>
        <v>65</v>
      </c>
      <c r="V20" s="239">
        <f t="shared" si="2"/>
        <v>62.4</v>
      </c>
      <c r="W20" s="239">
        <f t="shared" si="2"/>
        <v>64</v>
      </c>
      <c r="X20" s="239">
        <f t="shared" si="2"/>
        <v>63.5</v>
      </c>
      <c r="Y20" s="239">
        <f t="shared" si="2"/>
        <v>65.3</v>
      </c>
      <c r="Z20" s="239">
        <f t="shared" si="2"/>
        <v>67.900000000000006</v>
      </c>
      <c r="AA20" s="239">
        <f t="shared" si="2"/>
        <v>66.5</v>
      </c>
      <c r="AB20" s="239">
        <f t="shared" si="2"/>
        <v>63.9</v>
      </c>
      <c r="AC20" s="239">
        <f t="shared" si="2"/>
        <v>63.6</v>
      </c>
      <c r="AD20" s="239">
        <f t="shared" si="2"/>
        <v>58.3</v>
      </c>
      <c r="AE20" s="239">
        <f t="shared" si="2"/>
        <v>57.9</v>
      </c>
      <c r="AF20" s="239">
        <f t="shared" si="2"/>
        <v>57.6</v>
      </c>
      <c r="AG20" s="239">
        <f t="shared" si="2"/>
        <v>59.8</v>
      </c>
      <c r="AH20" s="239">
        <f t="shared" si="2"/>
        <v>56.9</v>
      </c>
      <c r="AI20" s="239">
        <f t="shared" si="2"/>
        <v>53.1</v>
      </c>
      <c r="AJ20" s="239">
        <f t="shared" si="2"/>
        <v>53</v>
      </c>
      <c r="AK20" s="239">
        <f t="shared" si="2"/>
        <v>53.9</v>
      </c>
      <c r="AL20" s="239">
        <f t="shared" si="2"/>
        <v>49.5</v>
      </c>
      <c r="AM20" s="240">
        <f t="shared" si="2"/>
        <v>46.1</v>
      </c>
    </row>
    <row r="21" spans="2:39" x14ac:dyDescent="0.35">
      <c r="B21" s="425"/>
      <c r="C21" t="str">
        <f t="shared" ref="C21:G22" si="3">C9</f>
        <v>2021_Hep_WPF_45</v>
      </c>
      <c r="D21" t="str">
        <f t="shared" si="3"/>
        <v>Measurement Data</v>
      </c>
      <c r="E21" t="str">
        <f t="shared" si="3"/>
        <v>In-between Dry2 and Dry Scrubber 1</v>
      </c>
      <c r="F21" s="88">
        <f t="shared" si="3"/>
        <v>68.900000000000006</v>
      </c>
      <c r="G21" s="41">
        <f t="shared" si="3"/>
        <v>1</v>
      </c>
      <c r="H21" s="504"/>
      <c r="J21" s="241">
        <f t="shared" ref="J21:K22" si="4">J9</f>
        <v>60.7</v>
      </c>
      <c r="K21" s="237">
        <f t="shared" si="4"/>
        <v>61.7</v>
      </c>
      <c r="L21" s="237">
        <f t="shared" ref="L21:AM21" si="5">L9</f>
        <v>62.9</v>
      </c>
      <c r="M21" s="237">
        <f t="shared" si="5"/>
        <v>64.400000000000006</v>
      </c>
      <c r="N21" s="237">
        <f t="shared" si="5"/>
        <v>61.3</v>
      </c>
      <c r="O21" s="237">
        <f t="shared" si="5"/>
        <v>59.5</v>
      </c>
      <c r="P21" s="237">
        <f t="shared" si="5"/>
        <v>61.6</v>
      </c>
      <c r="Q21" s="237">
        <f t="shared" si="5"/>
        <v>61.4</v>
      </c>
      <c r="R21" s="237">
        <f t="shared" si="5"/>
        <v>59.4</v>
      </c>
      <c r="S21" s="237">
        <f t="shared" si="5"/>
        <v>60.8</v>
      </c>
      <c r="T21" s="237">
        <f t="shared" si="5"/>
        <v>60.4</v>
      </c>
      <c r="U21" s="237">
        <f t="shared" si="5"/>
        <v>59.7</v>
      </c>
      <c r="V21" s="237">
        <f t="shared" si="5"/>
        <v>61.2</v>
      </c>
      <c r="W21" s="237">
        <f t="shared" si="5"/>
        <v>59.6</v>
      </c>
      <c r="X21" s="237">
        <f t="shared" si="5"/>
        <v>57.7</v>
      </c>
      <c r="Y21" s="237">
        <f t="shared" si="5"/>
        <v>58</v>
      </c>
      <c r="Z21" s="237">
        <f t="shared" si="5"/>
        <v>59.4</v>
      </c>
      <c r="AA21" s="237">
        <f t="shared" si="5"/>
        <v>58.3</v>
      </c>
      <c r="AB21" s="237">
        <f t="shared" si="5"/>
        <v>58</v>
      </c>
      <c r="AC21" s="237">
        <f t="shared" si="5"/>
        <v>55.4</v>
      </c>
      <c r="AD21" s="237">
        <f t="shared" si="5"/>
        <v>53.9</v>
      </c>
      <c r="AE21" s="237">
        <f t="shared" si="5"/>
        <v>55.4</v>
      </c>
      <c r="AF21" s="237">
        <f t="shared" si="5"/>
        <v>54.1</v>
      </c>
      <c r="AG21" s="237">
        <f t="shared" si="5"/>
        <v>51.5</v>
      </c>
      <c r="AH21" s="237">
        <f t="shared" si="5"/>
        <v>48.3</v>
      </c>
      <c r="AI21" s="237">
        <f t="shared" si="5"/>
        <v>46.1</v>
      </c>
      <c r="AJ21" s="237">
        <f t="shared" si="5"/>
        <v>42.9</v>
      </c>
      <c r="AK21" s="237">
        <f t="shared" si="5"/>
        <v>40.1</v>
      </c>
      <c r="AL21" s="237">
        <f t="shared" si="5"/>
        <v>35.5</v>
      </c>
      <c r="AM21" s="242">
        <f t="shared" si="5"/>
        <v>28.1</v>
      </c>
    </row>
    <row r="22" spans="2:39" ht="15" thickBot="1" x14ac:dyDescent="0.4">
      <c r="B22" s="492"/>
      <c r="C22" s="22" t="str">
        <f t="shared" si="3"/>
        <v>2021_Hep_WPF_46</v>
      </c>
      <c r="D22" s="22" t="str">
        <f t="shared" si="3"/>
        <v>Measurement Data</v>
      </c>
      <c r="E22" s="22" t="str">
        <f t="shared" si="3"/>
        <v>In-between Dry Scrubber 1 and Wet Scrubber</v>
      </c>
      <c r="F22" s="99">
        <f t="shared" si="3"/>
        <v>69.2</v>
      </c>
      <c r="G22" s="42">
        <f t="shared" si="3"/>
        <v>1</v>
      </c>
      <c r="H22" s="505"/>
      <c r="J22" s="243">
        <f t="shared" si="4"/>
        <v>63.4</v>
      </c>
      <c r="K22" s="96">
        <f t="shared" si="4"/>
        <v>61.8</v>
      </c>
      <c r="L22" s="96">
        <f t="shared" ref="L22:AM22" si="6">L10</f>
        <v>63.5</v>
      </c>
      <c r="M22" s="96">
        <f t="shared" si="6"/>
        <v>63.8</v>
      </c>
      <c r="N22" s="96">
        <f t="shared" si="6"/>
        <v>58.4</v>
      </c>
      <c r="O22" s="96">
        <f t="shared" si="6"/>
        <v>59.8</v>
      </c>
      <c r="P22" s="96">
        <f t="shared" si="6"/>
        <v>61</v>
      </c>
      <c r="Q22" s="96">
        <f t="shared" si="6"/>
        <v>60.2</v>
      </c>
      <c r="R22" s="96">
        <f t="shared" si="6"/>
        <v>60.6</v>
      </c>
      <c r="S22" s="96">
        <f t="shared" si="6"/>
        <v>60.7</v>
      </c>
      <c r="T22" s="96">
        <f t="shared" si="6"/>
        <v>57.4</v>
      </c>
      <c r="U22" s="96">
        <f t="shared" si="6"/>
        <v>58.3</v>
      </c>
      <c r="V22" s="96">
        <f t="shared" si="6"/>
        <v>59.5</v>
      </c>
      <c r="W22" s="96">
        <f t="shared" si="6"/>
        <v>59.9</v>
      </c>
      <c r="X22" s="96">
        <f t="shared" si="6"/>
        <v>58.3</v>
      </c>
      <c r="Y22" s="96">
        <f t="shared" si="6"/>
        <v>57.7</v>
      </c>
      <c r="Z22" s="96">
        <f t="shared" si="6"/>
        <v>58.2</v>
      </c>
      <c r="AA22" s="96">
        <f t="shared" si="6"/>
        <v>59</v>
      </c>
      <c r="AB22" s="96">
        <f t="shared" si="6"/>
        <v>57.8</v>
      </c>
      <c r="AC22" s="96">
        <f t="shared" si="6"/>
        <v>57</v>
      </c>
      <c r="AD22" s="96">
        <f t="shared" si="6"/>
        <v>56.5</v>
      </c>
      <c r="AE22" s="96">
        <f t="shared" si="6"/>
        <v>55.1</v>
      </c>
      <c r="AF22" s="96">
        <f t="shared" si="6"/>
        <v>54</v>
      </c>
      <c r="AG22" s="96">
        <f t="shared" si="6"/>
        <v>52.5</v>
      </c>
      <c r="AH22" s="96">
        <f t="shared" si="6"/>
        <v>50.1</v>
      </c>
      <c r="AI22" s="96">
        <f t="shared" si="6"/>
        <v>47.8</v>
      </c>
      <c r="AJ22" s="96">
        <f t="shared" si="6"/>
        <v>44.1</v>
      </c>
      <c r="AK22" s="96">
        <f t="shared" si="6"/>
        <v>42.4</v>
      </c>
      <c r="AL22" s="96">
        <f t="shared" si="6"/>
        <v>37.6</v>
      </c>
      <c r="AM22" s="95">
        <f t="shared" si="6"/>
        <v>32</v>
      </c>
    </row>
    <row r="24" spans="2:39" ht="15" thickBot="1" x14ac:dyDescent="0.4"/>
    <row r="25" spans="2:39" ht="15" thickBot="1" x14ac:dyDescent="0.4">
      <c r="B25" s="1" t="s">
        <v>596</v>
      </c>
      <c r="F25" s="190" t="s">
        <v>597</v>
      </c>
      <c r="J25" s="460" t="s">
        <v>598</v>
      </c>
      <c r="K25" s="478"/>
      <c r="L25" s="478"/>
      <c r="M25" s="478"/>
      <c r="N25" s="478"/>
      <c r="O25" s="478"/>
      <c r="P25" s="478"/>
      <c r="Q25" s="478"/>
      <c r="R25" s="478"/>
      <c r="S25" s="478"/>
      <c r="T25" s="478"/>
      <c r="U25" s="478"/>
      <c r="V25" s="478"/>
      <c r="W25" s="478"/>
      <c r="X25" s="478"/>
      <c r="Y25" s="478"/>
      <c r="Z25" s="478"/>
      <c r="AA25" s="478"/>
      <c r="AB25" s="478"/>
      <c r="AC25" s="478"/>
      <c r="AD25" s="478"/>
      <c r="AE25" s="478"/>
      <c r="AF25" s="478"/>
      <c r="AG25" s="478"/>
      <c r="AH25" s="478"/>
      <c r="AI25" s="478"/>
      <c r="AJ25" s="478"/>
      <c r="AK25" s="478"/>
      <c r="AL25" s="478"/>
      <c r="AM25" s="502"/>
    </row>
    <row r="26" spans="2:39" x14ac:dyDescent="0.35">
      <c r="B26" s="211" t="s">
        <v>687</v>
      </c>
      <c r="C26" s="62" t="str">
        <f t="shared" ref="C26:D28" si="7">C20</f>
        <v>2021_Hep_WPF_44</v>
      </c>
      <c r="D26" s="62" t="str">
        <f t="shared" si="7"/>
        <v>Measurement Data</v>
      </c>
      <c r="E26" s="62" t="s">
        <v>687</v>
      </c>
      <c r="F26" s="100">
        <f>F20+(10*LOG(G20))+11</f>
        <v>86.1</v>
      </c>
      <c r="G26" s="52" t="s">
        <v>89</v>
      </c>
      <c r="H26" s="244" t="s">
        <v>89</v>
      </c>
      <c r="J26" s="185">
        <f>J20+20*LOG(1)+11</f>
        <v>68</v>
      </c>
      <c r="K26" s="86">
        <f t="shared" ref="K26:AM26" si="8">K20+20*LOG(1)+11</f>
        <v>72.099999999999994</v>
      </c>
      <c r="L26" s="86">
        <f t="shared" si="8"/>
        <v>74.599999999999994</v>
      </c>
      <c r="M26" s="86">
        <f t="shared" si="8"/>
        <v>82</v>
      </c>
      <c r="N26" s="86">
        <f t="shared" si="8"/>
        <v>74.599999999999994</v>
      </c>
      <c r="O26" s="86">
        <f t="shared" si="8"/>
        <v>73.3</v>
      </c>
      <c r="P26" s="86">
        <f t="shared" si="8"/>
        <v>77.8</v>
      </c>
      <c r="Q26" s="86">
        <f t="shared" si="8"/>
        <v>78.599999999999994</v>
      </c>
      <c r="R26" s="86">
        <f t="shared" si="8"/>
        <v>76.7</v>
      </c>
      <c r="S26" s="86">
        <f t="shared" si="8"/>
        <v>74</v>
      </c>
      <c r="T26" s="86">
        <f t="shared" si="8"/>
        <v>73.3</v>
      </c>
      <c r="U26" s="86">
        <f t="shared" si="8"/>
        <v>76</v>
      </c>
      <c r="V26" s="86">
        <f t="shared" si="8"/>
        <v>73.400000000000006</v>
      </c>
      <c r="W26" s="86">
        <f t="shared" si="8"/>
        <v>75</v>
      </c>
      <c r="X26" s="86">
        <f t="shared" si="8"/>
        <v>74.5</v>
      </c>
      <c r="Y26" s="86">
        <f t="shared" si="8"/>
        <v>76.3</v>
      </c>
      <c r="Z26" s="86">
        <f t="shared" si="8"/>
        <v>78.900000000000006</v>
      </c>
      <c r="AA26" s="86">
        <f t="shared" si="8"/>
        <v>77.5</v>
      </c>
      <c r="AB26" s="86">
        <f t="shared" si="8"/>
        <v>74.900000000000006</v>
      </c>
      <c r="AC26" s="86">
        <f t="shared" si="8"/>
        <v>74.599999999999994</v>
      </c>
      <c r="AD26" s="86">
        <f t="shared" si="8"/>
        <v>69.3</v>
      </c>
      <c r="AE26" s="86">
        <f t="shared" si="8"/>
        <v>68.900000000000006</v>
      </c>
      <c r="AF26" s="86">
        <f t="shared" si="8"/>
        <v>68.599999999999994</v>
      </c>
      <c r="AG26" s="86">
        <f t="shared" si="8"/>
        <v>70.8</v>
      </c>
      <c r="AH26" s="86">
        <f t="shared" si="8"/>
        <v>67.900000000000006</v>
      </c>
      <c r="AI26" s="86">
        <f t="shared" si="8"/>
        <v>64.099999999999994</v>
      </c>
      <c r="AJ26" s="86">
        <f t="shared" si="8"/>
        <v>64</v>
      </c>
      <c r="AK26" s="86">
        <f t="shared" si="8"/>
        <v>64.900000000000006</v>
      </c>
      <c r="AL26" s="86">
        <f t="shared" si="8"/>
        <v>60.5</v>
      </c>
      <c r="AM26" s="87">
        <f t="shared" si="8"/>
        <v>57.1</v>
      </c>
    </row>
    <row r="27" spans="2:39" x14ac:dyDescent="0.35">
      <c r="B27" s="224" t="s">
        <v>688</v>
      </c>
      <c r="C27" t="str">
        <f t="shared" si="7"/>
        <v>2021_Hep_WPF_45</v>
      </c>
      <c r="D27" t="str">
        <f t="shared" si="7"/>
        <v>Measurement Data</v>
      </c>
      <c r="E27" t="s">
        <v>688</v>
      </c>
      <c r="F27" s="88">
        <f t="shared" ref="F27:F28" si="9">F21+(10*LOG(G21))+11</f>
        <v>79.900000000000006</v>
      </c>
      <c r="G27" s="53" t="s">
        <v>89</v>
      </c>
      <c r="H27" s="245" t="s">
        <v>89</v>
      </c>
      <c r="J27" s="79">
        <f>J21+20*LOG(1)+11</f>
        <v>71.7</v>
      </c>
      <c r="K27" s="32">
        <f t="shared" ref="K27:AM27" si="10">K21+20*LOG(1)+11</f>
        <v>72.7</v>
      </c>
      <c r="L27" s="32">
        <f t="shared" si="10"/>
        <v>73.900000000000006</v>
      </c>
      <c r="M27" s="32">
        <f t="shared" si="10"/>
        <v>75.400000000000006</v>
      </c>
      <c r="N27" s="32">
        <f t="shared" si="10"/>
        <v>72.3</v>
      </c>
      <c r="O27" s="32">
        <f t="shared" si="10"/>
        <v>70.5</v>
      </c>
      <c r="P27" s="32">
        <f t="shared" si="10"/>
        <v>72.599999999999994</v>
      </c>
      <c r="Q27" s="32">
        <f t="shared" si="10"/>
        <v>72.400000000000006</v>
      </c>
      <c r="R27" s="32">
        <f t="shared" si="10"/>
        <v>70.400000000000006</v>
      </c>
      <c r="S27" s="32">
        <f t="shared" si="10"/>
        <v>71.8</v>
      </c>
      <c r="T27" s="32">
        <f t="shared" si="10"/>
        <v>71.400000000000006</v>
      </c>
      <c r="U27" s="32">
        <f t="shared" si="10"/>
        <v>70.7</v>
      </c>
      <c r="V27" s="32">
        <f t="shared" si="10"/>
        <v>72.2</v>
      </c>
      <c r="W27" s="32">
        <f t="shared" si="10"/>
        <v>70.599999999999994</v>
      </c>
      <c r="X27" s="32">
        <f t="shared" si="10"/>
        <v>68.7</v>
      </c>
      <c r="Y27" s="32">
        <f t="shared" si="10"/>
        <v>69</v>
      </c>
      <c r="Z27" s="32">
        <f t="shared" si="10"/>
        <v>70.400000000000006</v>
      </c>
      <c r="AA27" s="32">
        <f t="shared" si="10"/>
        <v>69.3</v>
      </c>
      <c r="AB27" s="32">
        <f t="shared" si="10"/>
        <v>69</v>
      </c>
      <c r="AC27" s="32">
        <f t="shared" si="10"/>
        <v>66.400000000000006</v>
      </c>
      <c r="AD27" s="32">
        <f t="shared" si="10"/>
        <v>64.900000000000006</v>
      </c>
      <c r="AE27" s="32">
        <f t="shared" si="10"/>
        <v>66.400000000000006</v>
      </c>
      <c r="AF27" s="32">
        <f t="shared" si="10"/>
        <v>65.099999999999994</v>
      </c>
      <c r="AG27" s="32">
        <f t="shared" si="10"/>
        <v>62.5</v>
      </c>
      <c r="AH27" s="32">
        <f t="shared" si="10"/>
        <v>59.3</v>
      </c>
      <c r="AI27" s="32">
        <f t="shared" si="10"/>
        <v>57.1</v>
      </c>
      <c r="AJ27" s="32">
        <f t="shared" si="10"/>
        <v>53.9</v>
      </c>
      <c r="AK27" s="32">
        <f t="shared" si="10"/>
        <v>51.1</v>
      </c>
      <c r="AL27" s="32">
        <f t="shared" si="10"/>
        <v>46.5</v>
      </c>
      <c r="AM27" s="80">
        <f t="shared" si="10"/>
        <v>39.1</v>
      </c>
    </row>
    <row r="28" spans="2:39" ht="15" thickBot="1" x14ac:dyDescent="0.4">
      <c r="B28" s="202" t="s">
        <v>689</v>
      </c>
      <c r="C28" s="22" t="str">
        <f t="shared" si="7"/>
        <v>2021_Hep_WPF_46</v>
      </c>
      <c r="D28" s="22" t="str">
        <f t="shared" si="7"/>
        <v>Measurement Data</v>
      </c>
      <c r="E28" s="22" t="s">
        <v>689</v>
      </c>
      <c r="F28" s="99">
        <f t="shared" si="9"/>
        <v>80.2</v>
      </c>
      <c r="G28" s="54" t="s">
        <v>89</v>
      </c>
      <c r="H28" s="246" t="s">
        <v>89</v>
      </c>
      <c r="J28" s="81">
        <f>J22+20*LOG(1)+11</f>
        <v>74.400000000000006</v>
      </c>
      <c r="K28" s="82">
        <f t="shared" ref="K28:AM28" si="11">K22+20*LOG(1)+11</f>
        <v>72.8</v>
      </c>
      <c r="L28" s="82">
        <f t="shared" si="11"/>
        <v>74.5</v>
      </c>
      <c r="M28" s="82">
        <f t="shared" si="11"/>
        <v>74.8</v>
      </c>
      <c r="N28" s="82">
        <f t="shared" si="11"/>
        <v>69.400000000000006</v>
      </c>
      <c r="O28" s="82">
        <f t="shared" si="11"/>
        <v>70.8</v>
      </c>
      <c r="P28" s="82">
        <f t="shared" si="11"/>
        <v>72</v>
      </c>
      <c r="Q28" s="82">
        <f t="shared" si="11"/>
        <v>71.2</v>
      </c>
      <c r="R28" s="82">
        <f t="shared" si="11"/>
        <v>71.599999999999994</v>
      </c>
      <c r="S28" s="82">
        <f t="shared" si="11"/>
        <v>71.7</v>
      </c>
      <c r="T28" s="82">
        <f t="shared" si="11"/>
        <v>68.400000000000006</v>
      </c>
      <c r="U28" s="82">
        <f t="shared" si="11"/>
        <v>69.3</v>
      </c>
      <c r="V28" s="82">
        <f t="shared" si="11"/>
        <v>70.5</v>
      </c>
      <c r="W28" s="82">
        <f t="shared" si="11"/>
        <v>70.900000000000006</v>
      </c>
      <c r="X28" s="82">
        <f t="shared" si="11"/>
        <v>69.3</v>
      </c>
      <c r="Y28" s="82">
        <f t="shared" si="11"/>
        <v>68.7</v>
      </c>
      <c r="Z28" s="82">
        <f t="shared" si="11"/>
        <v>69.2</v>
      </c>
      <c r="AA28" s="82">
        <f t="shared" si="11"/>
        <v>70</v>
      </c>
      <c r="AB28" s="82">
        <f t="shared" si="11"/>
        <v>68.8</v>
      </c>
      <c r="AC28" s="82">
        <f t="shared" si="11"/>
        <v>68</v>
      </c>
      <c r="AD28" s="82">
        <f t="shared" si="11"/>
        <v>67.5</v>
      </c>
      <c r="AE28" s="82">
        <f t="shared" si="11"/>
        <v>66.099999999999994</v>
      </c>
      <c r="AF28" s="82">
        <f t="shared" si="11"/>
        <v>65</v>
      </c>
      <c r="AG28" s="82">
        <f t="shared" si="11"/>
        <v>63.5</v>
      </c>
      <c r="AH28" s="82">
        <f t="shared" si="11"/>
        <v>61.1</v>
      </c>
      <c r="AI28" s="82">
        <f t="shared" si="11"/>
        <v>58.8</v>
      </c>
      <c r="AJ28" s="82">
        <f t="shared" si="11"/>
        <v>55.1</v>
      </c>
      <c r="AK28" s="82">
        <f t="shared" si="11"/>
        <v>53.4</v>
      </c>
      <c r="AL28" s="82">
        <f t="shared" si="11"/>
        <v>48.6</v>
      </c>
      <c r="AM28" s="83">
        <f t="shared" si="11"/>
        <v>43</v>
      </c>
    </row>
    <row r="29" spans="2:39" x14ac:dyDescent="0.35">
      <c r="B29" s="10" t="s">
        <v>690</v>
      </c>
    </row>
  </sheetData>
  <mergeCells count="13">
    <mergeCell ref="J5:AM5"/>
    <mergeCell ref="F6:G6"/>
    <mergeCell ref="J6:AM6"/>
    <mergeCell ref="B12:K12"/>
    <mergeCell ref="J25:AM25"/>
    <mergeCell ref="B20:B22"/>
    <mergeCell ref="H20:H22"/>
    <mergeCell ref="B13:K13"/>
    <mergeCell ref="H8:H10"/>
    <mergeCell ref="B8:B10"/>
    <mergeCell ref="J17:AM17"/>
    <mergeCell ref="F18:G18"/>
    <mergeCell ref="J18:AM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5918-B899-4B9D-821F-9A65CF1AD714}">
  <sheetPr>
    <tabColor theme="4" tint="-0.499984740745262"/>
  </sheetPr>
  <dimension ref="B2:AM31"/>
  <sheetViews>
    <sheetView topLeftCell="B6" zoomScale="85" zoomScaleNormal="85" workbookViewId="0">
      <selection activeCell="C9" sqref="C9"/>
    </sheetView>
  </sheetViews>
  <sheetFormatPr defaultRowHeight="14.5" x14ac:dyDescent="0.35"/>
  <cols>
    <col min="2" max="2" width="34.81640625" bestFit="1" customWidth="1"/>
    <col min="3" max="3" width="18.453125" bestFit="1" customWidth="1"/>
    <col min="4" max="4" width="17.1796875" bestFit="1" customWidth="1"/>
    <col min="5" max="5" width="39.1796875" bestFit="1" customWidth="1"/>
    <col min="6" max="6" width="6.453125" bestFit="1" customWidth="1"/>
    <col min="7" max="7" width="8.1796875" bestFit="1" customWidth="1"/>
    <col min="8" max="8" width="49.81640625" bestFit="1" customWidth="1"/>
    <col min="10" max="10" width="2.81640625" bestFit="1" customWidth="1"/>
    <col min="11" max="11" width="4.81640625" bestFit="1" customWidth="1"/>
    <col min="12" max="12" width="2.81640625" bestFit="1" customWidth="1"/>
    <col min="13" max="25" width="4.453125" bestFit="1" customWidth="1"/>
    <col min="26" max="35" width="4.81640625" bestFit="1" customWidth="1"/>
    <col min="36" max="37" width="5.81640625" bestFit="1" customWidth="1"/>
    <col min="38" max="38" width="5.81640625" customWidth="1"/>
    <col min="39" max="39" width="5.81640625" bestFit="1" customWidth="1"/>
  </cols>
  <sheetData>
    <row r="2" spans="2:39" ht="26" x14ac:dyDescent="0.6">
      <c r="B2" s="174" t="s">
        <v>576</v>
      </c>
      <c r="C2" s="173"/>
      <c r="D2" s="173"/>
      <c r="E2" s="174"/>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row>
    <row r="4" spans="2:39" ht="15" thickBot="1" x14ac:dyDescent="0.4">
      <c r="B4" s="181" t="s">
        <v>34</v>
      </c>
    </row>
    <row r="5" spans="2:39" ht="15" thickBot="1" x14ac:dyDescent="0.4">
      <c r="J5" s="482" t="s">
        <v>127</v>
      </c>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4"/>
    </row>
    <row r="6" spans="2:39" ht="15" thickBot="1" x14ac:dyDescent="0.4">
      <c r="F6" s="486" t="s">
        <v>4</v>
      </c>
      <c r="G6" s="487"/>
      <c r="J6" s="433" t="s">
        <v>128</v>
      </c>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5"/>
    </row>
    <row r="7" spans="2:39" ht="29.5" thickBot="1" x14ac:dyDescent="0.4">
      <c r="B7" s="150" t="s">
        <v>577</v>
      </c>
      <c r="C7" s="203" t="s">
        <v>578</v>
      </c>
      <c r="D7" s="204" t="s">
        <v>579</v>
      </c>
      <c r="E7" s="205" t="s">
        <v>580</v>
      </c>
      <c r="F7" s="192" t="s">
        <v>628</v>
      </c>
      <c r="G7" s="190" t="s">
        <v>629</v>
      </c>
      <c r="H7" s="205" t="s">
        <v>60</v>
      </c>
      <c r="J7" s="67">
        <v>25</v>
      </c>
      <c r="K7" s="68">
        <v>31.5</v>
      </c>
      <c r="L7" s="68">
        <v>40</v>
      </c>
      <c r="M7" s="68">
        <v>50</v>
      </c>
      <c r="N7" s="68">
        <v>63</v>
      </c>
      <c r="O7" s="68">
        <v>80</v>
      </c>
      <c r="P7" s="68">
        <v>100</v>
      </c>
      <c r="Q7" s="68">
        <v>125</v>
      </c>
      <c r="R7" s="68">
        <v>160</v>
      </c>
      <c r="S7" s="68">
        <v>200</v>
      </c>
      <c r="T7" s="68">
        <v>250</v>
      </c>
      <c r="U7" s="68">
        <v>315</v>
      </c>
      <c r="V7" s="68">
        <v>400</v>
      </c>
      <c r="W7" s="68">
        <v>500</v>
      </c>
      <c r="X7" s="68">
        <v>630</v>
      </c>
      <c r="Y7" s="68">
        <v>800</v>
      </c>
      <c r="Z7" s="68">
        <v>1000</v>
      </c>
      <c r="AA7" s="68">
        <v>1250</v>
      </c>
      <c r="AB7" s="68">
        <v>1600</v>
      </c>
      <c r="AC7" s="68">
        <v>2000</v>
      </c>
      <c r="AD7" s="68">
        <v>2500</v>
      </c>
      <c r="AE7" s="68">
        <v>3150</v>
      </c>
      <c r="AF7" s="68">
        <v>4000</v>
      </c>
      <c r="AG7" s="68">
        <v>5000</v>
      </c>
      <c r="AH7" s="68">
        <v>6300</v>
      </c>
      <c r="AI7" s="68">
        <v>8000</v>
      </c>
      <c r="AJ7" s="68">
        <v>10000</v>
      </c>
      <c r="AK7" s="68">
        <v>12500</v>
      </c>
      <c r="AL7" s="68">
        <v>16000</v>
      </c>
      <c r="AM7" s="69">
        <v>20000</v>
      </c>
    </row>
    <row r="8" spans="2:39" x14ac:dyDescent="0.35">
      <c r="B8" s="496" t="s">
        <v>21</v>
      </c>
      <c r="C8" s="340" t="str">
        <f>'WSP 2022 Surey - Tertiary Filts'!B9</f>
        <v>2022_WSP_WPF_1</v>
      </c>
      <c r="D8" s="355" t="s">
        <v>585</v>
      </c>
      <c r="E8" s="340" t="str">
        <f>'WSP 2022 Surey - Tertiary Filts'!D9</f>
        <v xml:space="preserve">Filtrate tank </v>
      </c>
      <c r="F8" s="348">
        <f>'WSP 2022 Surey - Tertiary Filts'!I9</f>
        <v>73.400000000000006</v>
      </c>
      <c r="G8" s="356">
        <v>1</v>
      </c>
      <c r="H8" s="384" t="str">
        <f>'WSP 2022 Surey - Tertiary Filts'!E9</f>
        <v>1m from right-hand side inlet pipe (1 min. meas.)</v>
      </c>
      <c r="J8" s="368" t="s">
        <v>89</v>
      </c>
      <c r="K8" s="369" t="s">
        <v>89</v>
      </c>
      <c r="L8" s="369" t="s">
        <v>89</v>
      </c>
      <c r="M8" s="387">
        <f>'WSP 2022 Surey - Tertiary Filts'!J9</f>
        <v>60.3</v>
      </c>
      <c r="N8" s="387">
        <f>'WSP 2022 Surey - Tertiary Filts'!K9</f>
        <v>56.2</v>
      </c>
      <c r="O8" s="387">
        <f>'WSP 2022 Surey - Tertiary Filts'!L9</f>
        <v>59.3</v>
      </c>
      <c r="P8" s="387">
        <f>'WSP 2022 Surey - Tertiary Filts'!M9</f>
        <v>65.5</v>
      </c>
      <c r="Q8" s="387">
        <f>'WSP 2022 Surey - Tertiary Filts'!N9</f>
        <v>59.2</v>
      </c>
      <c r="R8" s="387">
        <f>'WSP 2022 Surey - Tertiary Filts'!O9</f>
        <v>60.3</v>
      </c>
      <c r="S8" s="387">
        <f>'WSP 2022 Surey - Tertiary Filts'!P9</f>
        <v>59.3</v>
      </c>
      <c r="T8" s="387">
        <f>'WSP 2022 Surey - Tertiary Filts'!Q9</f>
        <v>58.4</v>
      </c>
      <c r="U8" s="387">
        <f>'WSP 2022 Surey - Tertiary Filts'!R9</f>
        <v>62</v>
      </c>
      <c r="V8" s="387">
        <f>'WSP 2022 Surey - Tertiary Filts'!S9</f>
        <v>62.8</v>
      </c>
      <c r="W8" s="387">
        <f>'WSP 2022 Surey - Tertiary Filts'!T9</f>
        <v>62.900000000000006</v>
      </c>
      <c r="X8" s="387">
        <f>'WSP 2022 Surey - Tertiary Filts'!U9</f>
        <v>65.400000000000006</v>
      </c>
      <c r="Y8" s="387">
        <f>'WSP 2022 Surey - Tertiary Filts'!V9</f>
        <v>64.599999999999994</v>
      </c>
      <c r="Z8" s="387">
        <f>'WSP 2022 Surey - Tertiary Filts'!W9</f>
        <v>64.3</v>
      </c>
      <c r="AA8" s="387">
        <f>'WSP 2022 Surey - Tertiary Filts'!X9</f>
        <v>63.499999999999993</v>
      </c>
      <c r="AB8" s="387">
        <f>'WSP 2022 Surey - Tertiary Filts'!Y9</f>
        <v>62.1</v>
      </c>
      <c r="AC8" s="387">
        <f>'WSP 2022 Surey - Tertiary Filts'!Z9</f>
        <v>61.3</v>
      </c>
      <c r="AD8" s="387">
        <f>'WSP 2022 Surey - Tertiary Filts'!AA9</f>
        <v>60.300000000000004</v>
      </c>
      <c r="AE8" s="387">
        <f>'WSP 2022 Surey - Tertiary Filts'!AB9</f>
        <v>59.8</v>
      </c>
      <c r="AF8" s="387">
        <f>'WSP 2022 Surey - Tertiary Filts'!AC9</f>
        <v>58.8</v>
      </c>
      <c r="AG8" s="387">
        <f>'WSP 2022 Surey - Tertiary Filts'!AD9</f>
        <v>57.1</v>
      </c>
      <c r="AH8" s="387">
        <f>'WSP 2022 Surey - Tertiary Filts'!AE9</f>
        <v>55</v>
      </c>
      <c r="AI8" s="387">
        <f>'WSP 2022 Surey - Tertiary Filts'!AF9</f>
        <v>53.1</v>
      </c>
      <c r="AJ8" s="387">
        <f>'WSP 2022 Surey - Tertiary Filts'!AG9</f>
        <v>51.7</v>
      </c>
      <c r="AK8" s="369" t="s">
        <v>89</v>
      </c>
      <c r="AL8" s="369" t="s">
        <v>89</v>
      </c>
      <c r="AM8" s="370" t="s">
        <v>89</v>
      </c>
    </row>
    <row r="9" spans="2:39" x14ac:dyDescent="0.35">
      <c r="B9" s="509"/>
      <c r="C9" s="337" t="str">
        <f>'WSP 2022 Surey - Tertiary Filts'!B10</f>
        <v>2022_WSP_WPF_2</v>
      </c>
      <c r="D9" s="376" t="s">
        <v>585</v>
      </c>
      <c r="E9" s="337" t="str">
        <f>'WSP 2022 Surey - Tertiary Filts'!D10</f>
        <v>Transfer pumps: Left of filtrate tank</v>
      </c>
      <c r="F9" s="332">
        <f>'WSP 2022 Surey - Tertiary Filts'!I10</f>
        <v>68.8</v>
      </c>
      <c r="G9" s="380">
        <v>1</v>
      </c>
      <c r="H9" s="385" t="str">
        <f>'WSP 2022 Surey - Tertiary Filts'!E10</f>
        <v>1m from transfer pumps (1 min. meas.)</v>
      </c>
      <c r="J9" s="381" t="s">
        <v>89</v>
      </c>
      <c r="K9" s="382" t="s">
        <v>89</v>
      </c>
      <c r="L9" s="382" t="s">
        <v>89</v>
      </c>
      <c r="M9" s="388">
        <f>'WSP 2022 Surey - Tertiary Filts'!J10</f>
        <v>59.599999999999994</v>
      </c>
      <c r="N9" s="388">
        <f>'WSP 2022 Surey - Tertiary Filts'!K10</f>
        <v>56.599999999999994</v>
      </c>
      <c r="O9" s="388">
        <f>'WSP 2022 Surey - Tertiary Filts'!L10</f>
        <v>59.1</v>
      </c>
      <c r="P9" s="388">
        <f>'WSP 2022 Surey - Tertiary Filts'!M10</f>
        <v>59.2</v>
      </c>
      <c r="Q9" s="388">
        <f>'WSP 2022 Surey - Tertiary Filts'!N10</f>
        <v>55.5</v>
      </c>
      <c r="R9" s="388">
        <f>'WSP 2022 Surey - Tertiary Filts'!O10</f>
        <v>55.6</v>
      </c>
      <c r="S9" s="388">
        <f>'WSP 2022 Surey - Tertiary Filts'!P10</f>
        <v>54.4</v>
      </c>
      <c r="T9" s="388">
        <f>'WSP 2022 Surey - Tertiary Filts'!Q10</f>
        <v>54.7</v>
      </c>
      <c r="U9" s="388">
        <f>'WSP 2022 Surey - Tertiary Filts'!R10</f>
        <v>58.2</v>
      </c>
      <c r="V9" s="388">
        <f>'WSP 2022 Surey - Tertiary Filts'!S10</f>
        <v>56.699999999999996</v>
      </c>
      <c r="W9" s="388">
        <f>'WSP 2022 Surey - Tertiary Filts'!T10</f>
        <v>57</v>
      </c>
      <c r="X9" s="388">
        <f>'WSP 2022 Surey - Tertiary Filts'!U10</f>
        <v>56.6</v>
      </c>
      <c r="Y9" s="388">
        <f>'WSP 2022 Surey - Tertiary Filts'!V10</f>
        <v>55.699999999999996</v>
      </c>
      <c r="Z9" s="388">
        <f>'WSP 2022 Surey - Tertiary Filts'!W10</f>
        <v>57.5</v>
      </c>
      <c r="AA9" s="388">
        <f>'WSP 2022 Surey - Tertiary Filts'!X10</f>
        <v>59.4</v>
      </c>
      <c r="AB9" s="388">
        <f>'WSP 2022 Surey - Tertiary Filts'!Y10</f>
        <v>55.7</v>
      </c>
      <c r="AC9" s="388">
        <f>'WSP 2022 Surey - Tertiary Filts'!Z10</f>
        <v>53.699999999999996</v>
      </c>
      <c r="AD9" s="388">
        <f>'WSP 2022 Surey - Tertiary Filts'!AA10</f>
        <v>53</v>
      </c>
      <c r="AE9" s="388">
        <f>'WSP 2022 Surey - Tertiary Filts'!AB10</f>
        <v>53.8</v>
      </c>
      <c r="AF9" s="388">
        <f>'WSP 2022 Surey - Tertiary Filts'!AC10</f>
        <v>62.4</v>
      </c>
      <c r="AG9" s="388">
        <f>'WSP 2022 Surey - Tertiary Filts'!AD10</f>
        <v>50.6</v>
      </c>
      <c r="AH9" s="388">
        <f>'WSP 2022 Surey - Tertiary Filts'!AE10</f>
        <v>47</v>
      </c>
      <c r="AI9" s="388">
        <f>'WSP 2022 Surey - Tertiary Filts'!AF10</f>
        <v>50.9</v>
      </c>
      <c r="AJ9" s="388">
        <f>'WSP 2022 Surey - Tertiary Filts'!AG10</f>
        <v>43.8</v>
      </c>
      <c r="AK9" s="382" t="s">
        <v>89</v>
      </c>
      <c r="AL9" s="382" t="s">
        <v>89</v>
      </c>
      <c r="AM9" s="383" t="s">
        <v>89</v>
      </c>
    </row>
    <row r="10" spans="2:39" x14ac:dyDescent="0.35">
      <c r="B10" s="509"/>
      <c r="C10" s="337" t="str">
        <f>'WSP 2022 Surey - Tertiary Filts'!B11</f>
        <v>2022_WSP_WPF_3</v>
      </c>
      <c r="D10" s="376" t="s">
        <v>585</v>
      </c>
      <c r="E10" s="337" t="str">
        <f>'WSP 2022 Surey - Tertiary Filts'!D11</f>
        <v>Transfer pumps: Right of filtrate tank</v>
      </c>
      <c r="F10" s="332">
        <f>'WSP 2022 Surey - Tertiary Filts'!I11</f>
        <v>68.5</v>
      </c>
      <c r="G10" s="380">
        <v>1</v>
      </c>
      <c r="H10" s="385" t="str">
        <f>'WSP 2022 Surey - Tertiary Filts'!E11</f>
        <v>1m from transfer pumps (1 min. meas.)</v>
      </c>
      <c r="J10" s="381" t="s">
        <v>89</v>
      </c>
      <c r="K10" s="382" t="s">
        <v>89</v>
      </c>
      <c r="L10" s="382" t="s">
        <v>89</v>
      </c>
      <c r="M10" s="388">
        <f>'WSP 2022 Surey - Tertiary Filts'!J11</f>
        <v>58</v>
      </c>
      <c r="N10" s="388">
        <f>'WSP 2022 Surey - Tertiary Filts'!K11</f>
        <v>53.7</v>
      </c>
      <c r="O10" s="388">
        <f>'WSP 2022 Surey - Tertiary Filts'!L11</f>
        <v>57.6</v>
      </c>
      <c r="P10" s="388">
        <f>'WSP 2022 Surey - Tertiary Filts'!M11</f>
        <v>57.9</v>
      </c>
      <c r="Q10" s="388">
        <f>'WSP 2022 Surey - Tertiary Filts'!N11</f>
        <v>54.300000000000004</v>
      </c>
      <c r="R10" s="388">
        <f>'WSP 2022 Surey - Tertiary Filts'!O11</f>
        <v>54</v>
      </c>
      <c r="S10" s="388">
        <f>'WSP 2022 Surey - Tertiary Filts'!P11</f>
        <v>55.199999999999996</v>
      </c>
      <c r="T10" s="388">
        <f>'WSP 2022 Surey - Tertiary Filts'!Q11</f>
        <v>54.800000000000004</v>
      </c>
      <c r="U10" s="388">
        <f>'WSP 2022 Surey - Tertiary Filts'!R11</f>
        <v>56.6</v>
      </c>
      <c r="V10" s="388">
        <f>'WSP 2022 Surey - Tertiary Filts'!S11</f>
        <v>54.699999999999996</v>
      </c>
      <c r="W10" s="388">
        <f>'WSP 2022 Surey - Tertiary Filts'!T11</f>
        <v>56.5</v>
      </c>
      <c r="X10" s="388">
        <f>'WSP 2022 Surey - Tertiary Filts'!U11</f>
        <v>58.1</v>
      </c>
      <c r="Y10" s="388">
        <f>'WSP 2022 Surey - Tertiary Filts'!V11</f>
        <v>60.599999999999994</v>
      </c>
      <c r="Z10" s="388">
        <f>'WSP 2022 Surey - Tertiary Filts'!W11</f>
        <v>56.7</v>
      </c>
      <c r="AA10" s="388">
        <f>'WSP 2022 Surey - Tertiary Filts'!X11</f>
        <v>57.199999999999996</v>
      </c>
      <c r="AB10" s="388">
        <f>'WSP 2022 Surey - Tertiary Filts'!Y11</f>
        <v>56.9</v>
      </c>
      <c r="AC10" s="388">
        <f>'WSP 2022 Surey - Tertiary Filts'!Z11</f>
        <v>54.599999999999994</v>
      </c>
      <c r="AD10" s="388">
        <f>'WSP 2022 Surey - Tertiary Filts'!AA11</f>
        <v>53.800000000000004</v>
      </c>
      <c r="AE10" s="388">
        <f>'WSP 2022 Surey - Tertiary Filts'!AB11</f>
        <v>56.4</v>
      </c>
      <c r="AF10" s="388">
        <f>'WSP 2022 Surey - Tertiary Filts'!AC11</f>
        <v>57.4</v>
      </c>
      <c r="AG10" s="388">
        <f>'WSP 2022 Surey - Tertiary Filts'!AD11</f>
        <v>57.1</v>
      </c>
      <c r="AH10" s="388">
        <f>'WSP 2022 Surey - Tertiary Filts'!AE11</f>
        <v>54.2</v>
      </c>
      <c r="AI10" s="388">
        <f>'WSP 2022 Surey - Tertiary Filts'!AF11</f>
        <v>54.300000000000004</v>
      </c>
      <c r="AJ10" s="388">
        <f>'WSP 2022 Surey - Tertiary Filts'!AG11</f>
        <v>50.8</v>
      </c>
      <c r="AK10" s="382" t="s">
        <v>89</v>
      </c>
      <c r="AL10" s="382" t="s">
        <v>89</v>
      </c>
      <c r="AM10" s="383" t="s">
        <v>89</v>
      </c>
    </row>
    <row r="11" spans="2:39" ht="15" thickBot="1" x14ac:dyDescent="0.4">
      <c r="B11" s="497"/>
      <c r="C11" s="342" t="str">
        <f>'WSP 2022 Surey - Tertiary Filts'!B12</f>
        <v>2022_WSP_WPF_4</v>
      </c>
      <c r="D11" s="359" t="s">
        <v>585</v>
      </c>
      <c r="E11" s="342" t="str">
        <f>'WSP 2022 Surey - Tertiary Filts'!D12</f>
        <v>Tertiary filters</v>
      </c>
      <c r="F11" s="345">
        <f>'WSP 2022 Surey - Tertiary Filts'!I12</f>
        <v>74.8</v>
      </c>
      <c r="G11" s="361">
        <v>1</v>
      </c>
      <c r="H11" s="386" t="str">
        <f>'WSP 2022 Surey - Tertiary Filts'!E12</f>
        <v>1m from right-hand side tertiary filter (1 min. meas.)</v>
      </c>
      <c r="J11" s="371" t="s">
        <v>89</v>
      </c>
      <c r="K11" s="372" t="s">
        <v>89</v>
      </c>
      <c r="L11" s="372" t="s">
        <v>89</v>
      </c>
      <c r="M11" s="389">
        <f>'WSP 2022 Surey - Tertiary Filts'!J12</f>
        <v>60.099999999999994</v>
      </c>
      <c r="N11" s="389">
        <f>'WSP 2022 Surey - Tertiary Filts'!K12</f>
        <v>58.099999999999994</v>
      </c>
      <c r="O11" s="389">
        <f>'WSP 2022 Surey - Tertiary Filts'!L12</f>
        <v>66.099999999999994</v>
      </c>
      <c r="P11" s="389">
        <f>'WSP 2022 Surey - Tertiary Filts'!M12</f>
        <v>66.7</v>
      </c>
      <c r="Q11" s="389">
        <f>'WSP 2022 Surey - Tertiary Filts'!N12</f>
        <v>62.6</v>
      </c>
      <c r="R11" s="389">
        <f>'WSP 2022 Surey - Tertiary Filts'!O12</f>
        <v>58.9</v>
      </c>
      <c r="S11" s="389">
        <f>'WSP 2022 Surey - Tertiary Filts'!P12</f>
        <v>60.4</v>
      </c>
      <c r="T11" s="389">
        <f>'WSP 2022 Surey - Tertiary Filts'!Q12</f>
        <v>59.7</v>
      </c>
      <c r="U11" s="389">
        <f>'WSP 2022 Surey - Tertiary Filts'!R12</f>
        <v>63.1</v>
      </c>
      <c r="V11" s="389">
        <f>'WSP 2022 Surey - Tertiary Filts'!S12</f>
        <v>60.8</v>
      </c>
      <c r="W11" s="389">
        <f>'WSP 2022 Surey - Tertiary Filts'!T12</f>
        <v>60.900000000000006</v>
      </c>
      <c r="X11" s="389">
        <f>'WSP 2022 Surey - Tertiary Filts'!U12</f>
        <v>62.5</v>
      </c>
      <c r="Y11" s="389">
        <f>'WSP 2022 Surey - Tertiary Filts'!V12</f>
        <v>62.699999999999996</v>
      </c>
      <c r="Z11" s="389">
        <f>'WSP 2022 Surey - Tertiary Filts'!W12</f>
        <v>64.3</v>
      </c>
      <c r="AA11" s="389">
        <f>'WSP 2022 Surey - Tertiary Filts'!X12</f>
        <v>63.199999999999996</v>
      </c>
      <c r="AB11" s="389">
        <f>'WSP 2022 Surey - Tertiary Filts'!Y12</f>
        <v>64</v>
      </c>
      <c r="AC11" s="389">
        <f>'WSP 2022 Surey - Tertiary Filts'!Z12</f>
        <v>63.3</v>
      </c>
      <c r="AD11" s="389">
        <f>'WSP 2022 Surey - Tertiary Filts'!AA12</f>
        <v>63.5</v>
      </c>
      <c r="AE11" s="389">
        <f>'WSP 2022 Surey - Tertiary Filts'!AB12</f>
        <v>63.2</v>
      </c>
      <c r="AF11" s="389">
        <f>'WSP 2022 Surey - Tertiary Filts'!AC12</f>
        <v>62.8</v>
      </c>
      <c r="AG11" s="389">
        <f>'WSP 2022 Surey - Tertiary Filts'!AD12</f>
        <v>62.5</v>
      </c>
      <c r="AH11" s="389">
        <f>'WSP 2022 Surey - Tertiary Filts'!AE12</f>
        <v>60.9</v>
      </c>
      <c r="AI11" s="389">
        <f>'WSP 2022 Surey - Tertiary Filts'!AF12</f>
        <v>59.800000000000004</v>
      </c>
      <c r="AJ11" s="389">
        <f>'WSP 2022 Surey - Tertiary Filts'!AG12</f>
        <v>58.9</v>
      </c>
      <c r="AK11" s="372" t="s">
        <v>89</v>
      </c>
      <c r="AL11" s="372" t="s">
        <v>89</v>
      </c>
      <c r="AM11" s="373" t="s">
        <v>89</v>
      </c>
    </row>
    <row r="12" spans="2:39" x14ac:dyDescent="0.35">
      <c r="B12" s="201"/>
      <c r="C12" s="4"/>
      <c r="D12" s="201"/>
      <c r="E12" s="201"/>
      <c r="F12" s="175"/>
      <c r="G12" s="175"/>
      <c r="H12" s="208"/>
    </row>
    <row r="13" spans="2:39" ht="23.5" x14ac:dyDescent="0.35">
      <c r="B13" s="489" t="s">
        <v>590</v>
      </c>
      <c r="C13" s="489"/>
      <c r="D13" s="489"/>
      <c r="E13" s="489"/>
      <c r="F13" s="489"/>
      <c r="G13" s="489"/>
      <c r="H13" s="489"/>
      <c r="I13" s="489"/>
      <c r="J13" s="489"/>
      <c r="K13" s="489"/>
    </row>
    <row r="14" spans="2:39" ht="23.5" x14ac:dyDescent="0.35">
      <c r="B14" s="490" t="s">
        <v>691</v>
      </c>
      <c r="C14" s="490"/>
      <c r="D14" s="490"/>
      <c r="E14" s="490"/>
      <c r="F14" s="490"/>
      <c r="G14" s="490"/>
      <c r="H14" s="490"/>
      <c r="I14" s="490"/>
      <c r="J14" s="490"/>
      <c r="K14" s="490"/>
    </row>
    <row r="15" spans="2:39" ht="23.5" customHeight="1" x14ac:dyDescent="0.35">
      <c r="B15" s="490" t="s">
        <v>692</v>
      </c>
      <c r="C15" s="490"/>
      <c r="D15" s="490"/>
      <c r="E15" s="490"/>
      <c r="F15" s="490"/>
      <c r="G15" s="490"/>
      <c r="H15" s="490"/>
      <c r="I15" s="490"/>
      <c r="J15" s="490"/>
      <c r="K15" s="490"/>
    </row>
    <row r="16" spans="2:39" ht="23.5" x14ac:dyDescent="0.35">
      <c r="B16" s="490" t="s">
        <v>693</v>
      </c>
      <c r="C16" s="490"/>
      <c r="D16" s="490"/>
      <c r="E16" s="490"/>
      <c r="F16" s="490"/>
      <c r="G16" s="490"/>
      <c r="H16" s="490"/>
      <c r="I16" s="490"/>
      <c r="J16" s="490"/>
      <c r="K16" s="490"/>
    </row>
    <row r="18" spans="2:39" ht="26" x14ac:dyDescent="0.6">
      <c r="B18" s="168" t="s">
        <v>594</v>
      </c>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row>
    <row r="19" spans="2:39" ht="15" thickBot="1" x14ac:dyDescent="0.4"/>
    <row r="20" spans="2:39" ht="15" thickBot="1" x14ac:dyDescent="0.4">
      <c r="B20" s="181" t="s">
        <v>33</v>
      </c>
      <c r="J20" s="482" t="s">
        <v>127</v>
      </c>
      <c r="K20" s="483"/>
      <c r="L20" s="483"/>
      <c r="M20" s="483"/>
      <c r="N20" s="483"/>
      <c r="O20" s="483"/>
      <c r="P20" s="483"/>
      <c r="Q20" s="483"/>
      <c r="R20" s="483"/>
      <c r="S20" s="483"/>
      <c r="T20" s="483"/>
      <c r="U20" s="483"/>
      <c r="V20" s="483"/>
      <c r="W20" s="483"/>
      <c r="X20" s="483"/>
      <c r="Y20" s="483"/>
      <c r="Z20" s="483"/>
      <c r="AA20" s="483"/>
      <c r="AB20" s="483"/>
      <c r="AC20" s="483"/>
      <c r="AD20" s="483"/>
      <c r="AE20" s="483"/>
      <c r="AF20" s="483"/>
      <c r="AG20" s="483"/>
      <c r="AH20" s="483"/>
      <c r="AI20" s="483"/>
      <c r="AJ20" s="483"/>
      <c r="AK20" s="483"/>
      <c r="AL20" s="483"/>
      <c r="AM20" s="484"/>
    </row>
    <row r="21" spans="2:39" ht="15" thickBot="1" x14ac:dyDescent="0.4">
      <c r="B21" s="181"/>
      <c r="F21" s="486" t="s">
        <v>4</v>
      </c>
      <c r="G21" s="487"/>
      <c r="J21" s="433" t="s">
        <v>128</v>
      </c>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5"/>
    </row>
    <row r="22" spans="2:39" ht="29.5" thickBot="1" x14ac:dyDescent="0.4">
      <c r="B22" s="150" t="s">
        <v>577</v>
      </c>
      <c r="C22" s="203" t="s">
        <v>578</v>
      </c>
      <c r="D22" s="204" t="s">
        <v>579</v>
      </c>
      <c r="E22" s="205" t="s">
        <v>580</v>
      </c>
      <c r="F22" s="192" t="s">
        <v>628</v>
      </c>
      <c r="G22" s="190" t="s">
        <v>629</v>
      </c>
      <c r="H22" s="205" t="s">
        <v>60</v>
      </c>
      <c r="J22" s="67">
        <v>25</v>
      </c>
      <c r="K22" s="68">
        <v>31.5</v>
      </c>
      <c r="L22" s="68">
        <v>40</v>
      </c>
      <c r="M22" s="68">
        <v>50</v>
      </c>
      <c r="N22" s="68">
        <v>63</v>
      </c>
      <c r="O22" s="68">
        <v>80</v>
      </c>
      <c r="P22" s="68">
        <v>100</v>
      </c>
      <c r="Q22" s="68">
        <v>125</v>
      </c>
      <c r="R22" s="68">
        <v>160</v>
      </c>
      <c r="S22" s="68">
        <v>200</v>
      </c>
      <c r="T22" s="68">
        <v>250</v>
      </c>
      <c r="U22" s="68">
        <v>315</v>
      </c>
      <c r="V22" s="68">
        <v>400</v>
      </c>
      <c r="W22" s="68">
        <v>500</v>
      </c>
      <c r="X22" s="68">
        <v>630</v>
      </c>
      <c r="Y22" s="68">
        <v>800</v>
      </c>
      <c r="Z22" s="68">
        <v>1000</v>
      </c>
      <c r="AA22" s="68">
        <v>1250</v>
      </c>
      <c r="AB22" s="68">
        <v>1600</v>
      </c>
      <c r="AC22" s="68">
        <v>2000</v>
      </c>
      <c r="AD22" s="68">
        <v>2500</v>
      </c>
      <c r="AE22" s="68">
        <v>3150</v>
      </c>
      <c r="AF22" s="68">
        <v>4000</v>
      </c>
      <c r="AG22" s="68">
        <v>5000</v>
      </c>
      <c r="AH22" s="68">
        <v>6300</v>
      </c>
      <c r="AI22" s="68">
        <v>8000</v>
      </c>
      <c r="AJ22" s="68">
        <v>10000</v>
      </c>
      <c r="AK22" s="68">
        <v>12500</v>
      </c>
      <c r="AL22" s="68">
        <v>16000</v>
      </c>
      <c r="AM22" s="69">
        <v>20000</v>
      </c>
    </row>
    <row r="23" spans="2:39" x14ac:dyDescent="0.35">
      <c r="B23" s="491" t="s">
        <v>21</v>
      </c>
      <c r="C23" s="62" t="str">
        <f>C8</f>
        <v>2022_WSP_WPF_1</v>
      </c>
      <c r="D23" s="62" t="s">
        <v>585</v>
      </c>
      <c r="E23" s="62" t="str">
        <f>E8</f>
        <v xml:space="preserve">Filtrate tank </v>
      </c>
      <c r="F23" s="102">
        <f>F8</f>
        <v>73.400000000000006</v>
      </c>
      <c r="G23" s="40">
        <v>1</v>
      </c>
      <c r="H23" s="248" t="str">
        <f>H8</f>
        <v>1m from right-hand side inlet pipe (1 min. meas.)</v>
      </c>
      <c r="J23" s="238" t="str">
        <f>J8</f>
        <v>-</v>
      </c>
      <c r="K23" s="239" t="str">
        <f t="shared" ref="K23:AM25" si="0">K8</f>
        <v>-</v>
      </c>
      <c r="L23" s="239" t="str">
        <f t="shared" si="0"/>
        <v>-</v>
      </c>
      <c r="M23" s="269">
        <f t="shared" si="0"/>
        <v>60.3</v>
      </c>
      <c r="N23" s="269">
        <f t="shared" si="0"/>
        <v>56.2</v>
      </c>
      <c r="O23" s="269">
        <f t="shared" si="0"/>
        <v>59.3</v>
      </c>
      <c r="P23" s="269">
        <f t="shared" si="0"/>
        <v>65.5</v>
      </c>
      <c r="Q23" s="269">
        <f t="shared" si="0"/>
        <v>59.2</v>
      </c>
      <c r="R23" s="269">
        <f t="shared" si="0"/>
        <v>60.3</v>
      </c>
      <c r="S23" s="269">
        <f t="shared" si="0"/>
        <v>59.3</v>
      </c>
      <c r="T23" s="269">
        <f t="shared" si="0"/>
        <v>58.4</v>
      </c>
      <c r="U23" s="269">
        <f t="shared" si="0"/>
        <v>62</v>
      </c>
      <c r="V23" s="269">
        <f t="shared" si="0"/>
        <v>62.8</v>
      </c>
      <c r="W23" s="269">
        <f t="shared" si="0"/>
        <v>62.900000000000006</v>
      </c>
      <c r="X23" s="269">
        <f t="shared" si="0"/>
        <v>65.400000000000006</v>
      </c>
      <c r="Y23" s="269">
        <f t="shared" si="0"/>
        <v>64.599999999999994</v>
      </c>
      <c r="Z23" s="269">
        <f t="shared" si="0"/>
        <v>64.3</v>
      </c>
      <c r="AA23" s="269">
        <f t="shared" si="0"/>
        <v>63.499999999999993</v>
      </c>
      <c r="AB23" s="269">
        <f t="shared" si="0"/>
        <v>62.1</v>
      </c>
      <c r="AC23" s="269">
        <f t="shared" si="0"/>
        <v>61.3</v>
      </c>
      <c r="AD23" s="269">
        <f t="shared" si="0"/>
        <v>60.300000000000004</v>
      </c>
      <c r="AE23" s="269">
        <f t="shared" si="0"/>
        <v>59.8</v>
      </c>
      <c r="AF23" s="269">
        <f t="shared" si="0"/>
        <v>58.8</v>
      </c>
      <c r="AG23" s="269">
        <f t="shared" si="0"/>
        <v>57.1</v>
      </c>
      <c r="AH23" s="269">
        <f t="shared" si="0"/>
        <v>55</v>
      </c>
      <c r="AI23" s="269">
        <f t="shared" si="0"/>
        <v>53.1</v>
      </c>
      <c r="AJ23" s="269">
        <f t="shared" si="0"/>
        <v>51.7</v>
      </c>
      <c r="AK23" s="239" t="str">
        <f t="shared" si="0"/>
        <v>-</v>
      </c>
      <c r="AL23" s="239" t="str">
        <f t="shared" si="0"/>
        <v>-</v>
      </c>
      <c r="AM23" s="240" t="str">
        <f t="shared" si="0"/>
        <v>-</v>
      </c>
    </row>
    <row r="24" spans="2:39" x14ac:dyDescent="0.35">
      <c r="B24" s="425"/>
      <c r="C24" t="s">
        <v>694</v>
      </c>
      <c r="D24" t="s">
        <v>585</v>
      </c>
      <c r="E24" t="s">
        <v>695</v>
      </c>
      <c r="F24" s="88" cm="1">
        <f t="array" ref="F24">[1]!dbaverage(F9:F10)</f>
        <v>68.7</v>
      </c>
      <c r="G24" s="41">
        <v>1</v>
      </c>
      <c r="H24" s="249" t="str">
        <f>H9</f>
        <v>1m from transfer pumps (1 min. meas.)</v>
      </c>
      <c r="J24" s="241" t="s">
        <v>89</v>
      </c>
      <c r="K24" s="237" t="s">
        <v>89</v>
      </c>
      <c r="L24" s="237" t="s">
        <v>89</v>
      </c>
      <c r="M24" s="270" cm="1">
        <f t="array" ref="M24">[1]!dbaverage(M9:M10)</f>
        <v>58.9</v>
      </c>
      <c r="N24" s="270" cm="1">
        <f t="array" ref="N24">[1]!dbaverage(N9:N10)</f>
        <v>55.4</v>
      </c>
      <c r="O24" s="270" cm="1">
        <f t="array" ref="O24">[1]!dbaverage(O9:O10)</f>
        <v>58.4</v>
      </c>
      <c r="P24" s="270" cm="1">
        <f t="array" ref="P24">[1]!dbaverage(P9:P10)</f>
        <v>58.6</v>
      </c>
      <c r="Q24" s="270" cm="1">
        <f t="array" ref="Q24">[1]!dbaverage(Q9:Q10)</f>
        <v>54.9</v>
      </c>
      <c r="R24" s="270" cm="1">
        <f t="array" ref="R24">[1]!dbaverage(R9:R10)</f>
        <v>54.9</v>
      </c>
      <c r="S24" s="270" cm="1">
        <f t="array" ref="S24">[1]!dbaverage(S9:S10)</f>
        <v>54.8</v>
      </c>
      <c r="T24" s="270" cm="1">
        <f t="array" ref="T24">[1]!dbaverage(T9:T10)</f>
        <v>54.8</v>
      </c>
      <c r="U24" s="270" cm="1">
        <f t="array" ref="U24">[1]!dbaverage(U9:U10)</f>
        <v>57.5</v>
      </c>
      <c r="V24" s="270" cm="1">
        <f t="array" ref="V24">[1]!dbaverage(V9:V10)</f>
        <v>55.8</v>
      </c>
      <c r="W24" s="270" cm="1">
        <f t="array" ref="W24">[1]!dbaverage(W9:W10)</f>
        <v>56.8</v>
      </c>
      <c r="X24" s="270" cm="1">
        <f t="array" ref="X24">[1]!dbaverage(X9:X10)</f>
        <v>57.4</v>
      </c>
      <c r="Y24" s="270" cm="1">
        <f t="array" ref="Y24">[1]!dbaverage(Y9:Y10)</f>
        <v>58.8</v>
      </c>
      <c r="Z24" s="270" cm="1">
        <f t="array" ref="Z24">[1]!dbaverage(Z9:Z10)</f>
        <v>57.1</v>
      </c>
      <c r="AA24" s="270" cm="1">
        <f t="array" ref="AA24">[1]!dbaverage(AA9:AA10)</f>
        <v>58.4</v>
      </c>
      <c r="AB24" s="270" cm="1">
        <f t="array" ref="AB24">[1]!dbaverage(AB9:AB10)</f>
        <v>56.3</v>
      </c>
      <c r="AC24" s="270" cm="1">
        <f t="array" ref="AC24">[1]!dbaverage(AC9:AC10)</f>
        <v>54.2</v>
      </c>
      <c r="AD24" s="270" cm="1">
        <f t="array" ref="AD24">[1]!dbaverage(AD9:AD10)</f>
        <v>53.4</v>
      </c>
      <c r="AE24" s="270" cm="1">
        <f t="array" ref="AE24">[1]!dbaverage(AE9:AE10)</f>
        <v>55.3</v>
      </c>
      <c r="AF24" s="270" cm="1">
        <f t="array" ref="AF24">[1]!dbaverage(AF9:AF10)</f>
        <v>60.6</v>
      </c>
      <c r="AG24" s="270" cm="1">
        <f t="array" ref="AG24">[1]!dbaverage(AG9:AG10)</f>
        <v>55</v>
      </c>
      <c r="AH24" s="270" cm="1">
        <f t="array" ref="AH24">[1]!dbaverage(AH9:AH10)</f>
        <v>51.9</v>
      </c>
      <c r="AI24" s="270" cm="1">
        <f t="array" ref="AI24">[1]!dbaverage(AI9:AI10)</f>
        <v>52.9</v>
      </c>
      <c r="AJ24" s="270" cm="1">
        <f t="array" ref="AJ24">[1]!dbaverage(AJ9:AJ10)</f>
        <v>48.6</v>
      </c>
      <c r="AK24" s="237" t="s">
        <v>89</v>
      </c>
      <c r="AL24" s="237" t="s">
        <v>89</v>
      </c>
      <c r="AM24" s="242" t="s">
        <v>89</v>
      </c>
    </row>
    <row r="25" spans="2:39" ht="15" thickBot="1" x14ac:dyDescent="0.4">
      <c r="B25" s="492"/>
      <c r="C25" s="22" t="str">
        <f>C11</f>
        <v>2022_WSP_WPF_4</v>
      </c>
      <c r="D25" s="22" t="s">
        <v>585</v>
      </c>
      <c r="E25" s="22" t="str">
        <f>E11</f>
        <v>Tertiary filters</v>
      </c>
      <c r="F25" s="108">
        <f>F11</f>
        <v>74.8</v>
      </c>
      <c r="G25" s="42">
        <v>1</v>
      </c>
      <c r="H25" s="250" t="str">
        <f>H11</f>
        <v>1m from right-hand side tertiary filter (1 min. meas.)</v>
      </c>
      <c r="J25" s="243" t="str">
        <f>J10</f>
        <v>-</v>
      </c>
      <c r="K25" s="96" t="str">
        <f t="shared" si="0"/>
        <v>-</v>
      </c>
      <c r="L25" s="96" t="str">
        <f t="shared" si="0"/>
        <v>-</v>
      </c>
      <c r="M25" s="271">
        <f t="shared" si="0"/>
        <v>58</v>
      </c>
      <c r="N25" s="271">
        <f t="shared" si="0"/>
        <v>53.7</v>
      </c>
      <c r="O25" s="271">
        <f t="shared" si="0"/>
        <v>57.6</v>
      </c>
      <c r="P25" s="271">
        <f t="shared" si="0"/>
        <v>57.9</v>
      </c>
      <c r="Q25" s="271">
        <f t="shared" si="0"/>
        <v>54.300000000000004</v>
      </c>
      <c r="R25" s="271">
        <f t="shared" si="0"/>
        <v>54</v>
      </c>
      <c r="S25" s="271">
        <f t="shared" si="0"/>
        <v>55.199999999999996</v>
      </c>
      <c r="T25" s="271">
        <f t="shared" si="0"/>
        <v>54.800000000000004</v>
      </c>
      <c r="U25" s="271">
        <f t="shared" si="0"/>
        <v>56.6</v>
      </c>
      <c r="V25" s="271">
        <f t="shared" si="0"/>
        <v>54.699999999999996</v>
      </c>
      <c r="W25" s="271">
        <f t="shared" si="0"/>
        <v>56.5</v>
      </c>
      <c r="X25" s="271">
        <f t="shared" si="0"/>
        <v>58.1</v>
      </c>
      <c r="Y25" s="271">
        <f t="shared" si="0"/>
        <v>60.599999999999994</v>
      </c>
      <c r="Z25" s="271">
        <f t="shared" si="0"/>
        <v>56.7</v>
      </c>
      <c r="AA25" s="271">
        <f t="shared" si="0"/>
        <v>57.199999999999996</v>
      </c>
      <c r="AB25" s="271">
        <f t="shared" si="0"/>
        <v>56.9</v>
      </c>
      <c r="AC25" s="271">
        <f t="shared" si="0"/>
        <v>54.599999999999994</v>
      </c>
      <c r="AD25" s="271">
        <f t="shared" si="0"/>
        <v>53.800000000000004</v>
      </c>
      <c r="AE25" s="271">
        <f t="shared" si="0"/>
        <v>56.4</v>
      </c>
      <c r="AF25" s="271">
        <f t="shared" si="0"/>
        <v>57.4</v>
      </c>
      <c r="AG25" s="271">
        <f t="shared" si="0"/>
        <v>57.1</v>
      </c>
      <c r="AH25" s="271">
        <f t="shared" si="0"/>
        <v>54.2</v>
      </c>
      <c r="AI25" s="271">
        <f t="shared" si="0"/>
        <v>54.300000000000004</v>
      </c>
      <c r="AJ25" s="271">
        <f t="shared" si="0"/>
        <v>50.8</v>
      </c>
      <c r="AK25" s="96" t="str">
        <f t="shared" si="0"/>
        <v>-</v>
      </c>
      <c r="AL25" s="96" t="str">
        <f t="shared" si="0"/>
        <v>-</v>
      </c>
      <c r="AM25" s="95" t="str">
        <f t="shared" si="0"/>
        <v>-</v>
      </c>
    </row>
    <row r="26" spans="2:39" ht="15" thickBot="1" x14ac:dyDescent="0.4"/>
    <row r="27" spans="2:39" ht="15" thickBot="1" x14ac:dyDescent="0.4">
      <c r="B27" s="1" t="s">
        <v>596</v>
      </c>
      <c r="F27" s="190" t="s">
        <v>597</v>
      </c>
      <c r="J27" s="460" t="s">
        <v>598</v>
      </c>
      <c r="K27" s="478"/>
      <c r="L27" s="478"/>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478"/>
      <c r="AJ27" s="478"/>
      <c r="AK27" s="478"/>
      <c r="AL27" s="478"/>
      <c r="AM27" s="502"/>
    </row>
    <row r="28" spans="2:39" x14ac:dyDescent="0.35">
      <c r="B28" s="211" t="s">
        <v>696</v>
      </c>
      <c r="C28" s="62" t="str">
        <f>C23</f>
        <v>2022_WSP_WPF_1</v>
      </c>
      <c r="D28" s="62" t="s">
        <v>585</v>
      </c>
      <c r="E28" s="62" t="s">
        <v>697</v>
      </c>
      <c r="F28" s="100">
        <f>F23+(10*LOG(G23))+11</f>
        <v>84.4</v>
      </c>
      <c r="G28" s="52" t="s">
        <v>89</v>
      </c>
      <c r="H28" s="244" t="s">
        <v>89</v>
      </c>
      <c r="J28" s="185" t="str">
        <f>J23</f>
        <v>-</v>
      </c>
      <c r="K28" s="86" t="str">
        <f t="shared" ref="K28:L28" si="1">K23</f>
        <v>-</v>
      </c>
      <c r="L28" s="86" t="str">
        <f t="shared" si="1"/>
        <v>-</v>
      </c>
      <c r="M28" s="86">
        <f>M23+20*LOG(1)+11</f>
        <v>71.3</v>
      </c>
      <c r="N28" s="86">
        <f t="shared" ref="N28:AJ30" si="2">N23+20*LOG(1)+11</f>
        <v>67.2</v>
      </c>
      <c r="O28" s="86">
        <f t="shared" si="2"/>
        <v>70.3</v>
      </c>
      <c r="P28" s="86">
        <f t="shared" si="2"/>
        <v>76.5</v>
      </c>
      <c r="Q28" s="86">
        <f t="shared" si="2"/>
        <v>70.2</v>
      </c>
      <c r="R28" s="86">
        <f t="shared" si="2"/>
        <v>71.3</v>
      </c>
      <c r="S28" s="86">
        <f t="shared" si="2"/>
        <v>70.3</v>
      </c>
      <c r="T28" s="86">
        <f t="shared" si="2"/>
        <v>69.400000000000006</v>
      </c>
      <c r="U28" s="86">
        <f t="shared" si="2"/>
        <v>73</v>
      </c>
      <c r="V28" s="86">
        <f t="shared" si="2"/>
        <v>73.8</v>
      </c>
      <c r="W28" s="86">
        <f t="shared" si="2"/>
        <v>73.900000000000006</v>
      </c>
      <c r="X28" s="86">
        <f t="shared" si="2"/>
        <v>76.400000000000006</v>
      </c>
      <c r="Y28" s="86">
        <f t="shared" si="2"/>
        <v>75.599999999999994</v>
      </c>
      <c r="Z28" s="86">
        <f t="shared" si="2"/>
        <v>75.3</v>
      </c>
      <c r="AA28" s="86">
        <f t="shared" si="2"/>
        <v>74.5</v>
      </c>
      <c r="AB28" s="86">
        <f t="shared" si="2"/>
        <v>73.099999999999994</v>
      </c>
      <c r="AC28" s="86">
        <f t="shared" si="2"/>
        <v>72.3</v>
      </c>
      <c r="AD28" s="86">
        <f t="shared" si="2"/>
        <v>71.300000000000011</v>
      </c>
      <c r="AE28" s="86">
        <f t="shared" si="2"/>
        <v>70.8</v>
      </c>
      <c r="AF28" s="86">
        <f t="shared" si="2"/>
        <v>69.8</v>
      </c>
      <c r="AG28" s="86">
        <f t="shared" si="2"/>
        <v>68.099999999999994</v>
      </c>
      <c r="AH28" s="86">
        <f t="shared" si="2"/>
        <v>66</v>
      </c>
      <c r="AI28" s="86">
        <f t="shared" si="2"/>
        <v>64.099999999999994</v>
      </c>
      <c r="AJ28" s="86">
        <f t="shared" si="2"/>
        <v>62.7</v>
      </c>
      <c r="AK28" s="86" t="str">
        <f>AK23</f>
        <v>-</v>
      </c>
      <c r="AL28" s="86" t="str">
        <f t="shared" ref="AL28:AM28" si="3">AL23</f>
        <v>-</v>
      </c>
      <c r="AM28" s="87" t="str">
        <f t="shared" si="3"/>
        <v>-</v>
      </c>
    </row>
    <row r="29" spans="2:39" x14ac:dyDescent="0.35">
      <c r="B29" s="224" t="s">
        <v>695</v>
      </c>
      <c r="C29" t="str">
        <f>C24</f>
        <v>2022_WSP_WPF_2_3</v>
      </c>
      <c r="D29" t="s">
        <v>585</v>
      </c>
      <c r="E29" t="s">
        <v>698</v>
      </c>
      <c r="F29" s="88">
        <f>F24+(10*LOG(G24))+11</f>
        <v>79.7</v>
      </c>
      <c r="G29" s="53" t="s">
        <v>89</v>
      </c>
      <c r="H29" s="245" t="s">
        <v>89</v>
      </c>
      <c r="J29" s="79" t="str">
        <f t="shared" ref="J29:L29" si="4">J24</f>
        <v>-</v>
      </c>
      <c r="K29" s="32" t="str">
        <f t="shared" si="4"/>
        <v>-</v>
      </c>
      <c r="L29" s="32" t="str">
        <f t="shared" si="4"/>
        <v>-</v>
      </c>
      <c r="M29" s="32">
        <f t="shared" ref="M29:AB30" si="5">M24+20*LOG(1)+11</f>
        <v>69.900000000000006</v>
      </c>
      <c r="N29" s="32">
        <f t="shared" si="5"/>
        <v>66.400000000000006</v>
      </c>
      <c r="O29" s="32">
        <f t="shared" si="5"/>
        <v>69.400000000000006</v>
      </c>
      <c r="P29" s="32">
        <f t="shared" si="5"/>
        <v>69.599999999999994</v>
      </c>
      <c r="Q29" s="32">
        <f t="shared" si="5"/>
        <v>65.900000000000006</v>
      </c>
      <c r="R29" s="32">
        <f t="shared" si="5"/>
        <v>65.900000000000006</v>
      </c>
      <c r="S29" s="32">
        <f t="shared" si="5"/>
        <v>65.8</v>
      </c>
      <c r="T29" s="32">
        <f t="shared" si="5"/>
        <v>65.8</v>
      </c>
      <c r="U29" s="32">
        <f t="shared" si="5"/>
        <v>68.5</v>
      </c>
      <c r="V29" s="32">
        <f t="shared" si="5"/>
        <v>66.8</v>
      </c>
      <c r="W29" s="32">
        <f t="shared" si="5"/>
        <v>67.8</v>
      </c>
      <c r="X29" s="32">
        <f t="shared" si="5"/>
        <v>68.400000000000006</v>
      </c>
      <c r="Y29" s="32">
        <f t="shared" si="5"/>
        <v>69.8</v>
      </c>
      <c r="Z29" s="32">
        <f t="shared" si="5"/>
        <v>68.099999999999994</v>
      </c>
      <c r="AA29" s="32">
        <f t="shared" si="5"/>
        <v>69.400000000000006</v>
      </c>
      <c r="AB29" s="32">
        <f t="shared" si="5"/>
        <v>67.3</v>
      </c>
      <c r="AC29" s="32">
        <f t="shared" si="2"/>
        <v>65.2</v>
      </c>
      <c r="AD29" s="32">
        <f t="shared" si="2"/>
        <v>64.400000000000006</v>
      </c>
      <c r="AE29" s="32">
        <f t="shared" si="2"/>
        <v>66.3</v>
      </c>
      <c r="AF29" s="32">
        <f t="shared" si="2"/>
        <v>71.599999999999994</v>
      </c>
      <c r="AG29" s="32">
        <f t="shared" si="2"/>
        <v>66</v>
      </c>
      <c r="AH29" s="32">
        <f t="shared" si="2"/>
        <v>62.9</v>
      </c>
      <c r="AI29" s="32">
        <f t="shared" si="2"/>
        <v>63.9</v>
      </c>
      <c r="AJ29" s="32">
        <f t="shared" si="2"/>
        <v>59.6</v>
      </c>
      <c r="AK29" s="32" t="str">
        <f t="shared" ref="AK29:AM29" si="6">AK24</f>
        <v>-</v>
      </c>
      <c r="AL29" s="32" t="str">
        <f t="shared" si="6"/>
        <v>-</v>
      </c>
      <c r="AM29" s="80" t="str">
        <f t="shared" si="6"/>
        <v>-</v>
      </c>
    </row>
    <row r="30" spans="2:39" ht="15" thickBot="1" x14ac:dyDescent="0.4">
      <c r="B30" s="202" t="s">
        <v>699</v>
      </c>
      <c r="C30" s="22" t="str">
        <f>C25</f>
        <v>2022_WSP_WPF_4</v>
      </c>
      <c r="D30" s="22" t="s">
        <v>585</v>
      </c>
      <c r="E30" s="22" t="s">
        <v>700</v>
      </c>
      <c r="F30" s="99">
        <f>F25+(10*LOG(G25))+11</f>
        <v>85.8</v>
      </c>
      <c r="G30" s="54" t="s">
        <v>89</v>
      </c>
      <c r="H30" s="246" t="s">
        <v>89</v>
      </c>
      <c r="J30" s="81" t="str">
        <f t="shared" ref="J30:L30" si="7">J25</f>
        <v>-</v>
      </c>
      <c r="K30" s="82" t="str">
        <f t="shared" si="7"/>
        <v>-</v>
      </c>
      <c r="L30" s="82" t="str">
        <f t="shared" si="7"/>
        <v>-</v>
      </c>
      <c r="M30" s="82">
        <f t="shared" si="5"/>
        <v>69</v>
      </c>
      <c r="N30" s="82">
        <f t="shared" si="2"/>
        <v>64.7</v>
      </c>
      <c r="O30" s="82">
        <f t="shared" si="2"/>
        <v>68.599999999999994</v>
      </c>
      <c r="P30" s="82">
        <f t="shared" si="2"/>
        <v>68.900000000000006</v>
      </c>
      <c r="Q30" s="82">
        <f t="shared" si="2"/>
        <v>65.300000000000011</v>
      </c>
      <c r="R30" s="82">
        <f t="shared" si="2"/>
        <v>65</v>
      </c>
      <c r="S30" s="82">
        <f t="shared" si="2"/>
        <v>66.199999999999989</v>
      </c>
      <c r="T30" s="82">
        <f t="shared" si="2"/>
        <v>65.800000000000011</v>
      </c>
      <c r="U30" s="82">
        <f t="shared" si="2"/>
        <v>67.599999999999994</v>
      </c>
      <c r="V30" s="82">
        <f t="shared" si="2"/>
        <v>65.699999999999989</v>
      </c>
      <c r="W30" s="82">
        <f t="shared" si="2"/>
        <v>67.5</v>
      </c>
      <c r="X30" s="82">
        <f t="shared" si="2"/>
        <v>69.099999999999994</v>
      </c>
      <c r="Y30" s="82">
        <f t="shared" si="2"/>
        <v>71.599999999999994</v>
      </c>
      <c r="Z30" s="82">
        <f t="shared" si="2"/>
        <v>67.7</v>
      </c>
      <c r="AA30" s="82">
        <f t="shared" si="2"/>
        <v>68.199999999999989</v>
      </c>
      <c r="AB30" s="82">
        <f t="shared" si="2"/>
        <v>67.900000000000006</v>
      </c>
      <c r="AC30" s="82">
        <f t="shared" si="2"/>
        <v>65.599999999999994</v>
      </c>
      <c r="AD30" s="82">
        <f t="shared" si="2"/>
        <v>64.800000000000011</v>
      </c>
      <c r="AE30" s="82">
        <f t="shared" si="2"/>
        <v>67.400000000000006</v>
      </c>
      <c r="AF30" s="82">
        <f t="shared" si="2"/>
        <v>68.400000000000006</v>
      </c>
      <c r="AG30" s="82">
        <f t="shared" si="2"/>
        <v>68.099999999999994</v>
      </c>
      <c r="AH30" s="82">
        <f t="shared" si="2"/>
        <v>65.2</v>
      </c>
      <c r="AI30" s="82">
        <f t="shared" si="2"/>
        <v>65.300000000000011</v>
      </c>
      <c r="AJ30" s="82">
        <f t="shared" si="2"/>
        <v>61.8</v>
      </c>
      <c r="AK30" s="82" t="str">
        <f t="shared" ref="AK30:AM30" si="8">AK25</f>
        <v>-</v>
      </c>
      <c r="AL30" s="82" t="str">
        <f t="shared" si="8"/>
        <v>-</v>
      </c>
      <c r="AM30" s="83" t="str">
        <f t="shared" si="8"/>
        <v>-</v>
      </c>
    </row>
    <row r="31" spans="2:39" x14ac:dyDescent="0.35">
      <c r="B31" s="10" t="s">
        <v>701</v>
      </c>
    </row>
  </sheetData>
  <mergeCells count="13">
    <mergeCell ref="B23:B25"/>
    <mergeCell ref="J27:AM27"/>
    <mergeCell ref="B16:K16"/>
    <mergeCell ref="B15:K15"/>
    <mergeCell ref="B14:K14"/>
    <mergeCell ref="J20:AM20"/>
    <mergeCell ref="F21:G21"/>
    <mergeCell ref="J21:AM21"/>
    <mergeCell ref="J5:AM5"/>
    <mergeCell ref="F6:G6"/>
    <mergeCell ref="J6:AM6"/>
    <mergeCell ref="B13:K13"/>
    <mergeCell ref="B8:B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2398-4983-4EA3-A5DC-592AAA730592}">
  <sheetPr>
    <tabColor theme="4" tint="-0.499984740745262"/>
  </sheetPr>
  <dimension ref="B2:AM45"/>
  <sheetViews>
    <sheetView zoomScale="70" zoomScaleNormal="70" workbookViewId="0">
      <selection activeCell="C20" sqref="C20"/>
    </sheetView>
  </sheetViews>
  <sheetFormatPr defaultRowHeight="14.5" x14ac:dyDescent="0.35"/>
  <cols>
    <col min="2" max="2" width="34.81640625" bestFit="1" customWidth="1"/>
    <col min="3" max="3" width="23.1796875" bestFit="1" customWidth="1"/>
    <col min="4" max="4" width="17.1796875" bestFit="1" customWidth="1"/>
    <col min="5" max="5" width="48.1796875" bestFit="1" customWidth="1"/>
    <col min="10" max="10" width="4.36328125" bestFit="1" customWidth="1"/>
    <col min="11" max="11" width="7.08984375" bestFit="1" customWidth="1"/>
    <col min="12" max="12" width="4.36328125" bestFit="1" customWidth="1"/>
    <col min="13" max="35" width="7.08984375" bestFit="1" customWidth="1"/>
    <col min="36" max="39" width="8.453125" bestFit="1" customWidth="1"/>
  </cols>
  <sheetData>
    <row r="2" spans="2:39" ht="26" x14ac:dyDescent="0.6">
      <c r="B2" s="174" t="s">
        <v>576</v>
      </c>
      <c r="C2" s="173"/>
      <c r="D2" s="173"/>
      <c r="E2" s="174"/>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row>
    <row r="4" spans="2:39" ht="15" thickBot="1" x14ac:dyDescent="0.4">
      <c r="B4" s="181" t="s">
        <v>680</v>
      </c>
    </row>
    <row r="5" spans="2:39" ht="15" thickBot="1" x14ac:dyDescent="0.4">
      <c r="J5" s="482" t="s">
        <v>127</v>
      </c>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4"/>
    </row>
    <row r="6" spans="2:39" ht="15" thickBot="1" x14ac:dyDescent="0.4">
      <c r="F6" s="486" t="s">
        <v>4</v>
      </c>
      <c r="G6" s="487"/>
      <c r="J6" s="433" t="s">
        <v>128</v>
      </c>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5"/>
    </row>
    <row r="7" spans="2:39" ht="29.5" thickBot="1" x14ac:dyDescent="0.4">
      <c r="B7" s="150" t="s">
        <v>577</v>
      </c>
      <c r="C7" s="166" t="s">
        <v>578</v>
      </c>
      <c r="D7" s="204" t="s">
        <v>579</v>
      </c>
      <c r="E7" s="205" t="s">
        <v>580</v>
      </c>
      <c r="F7" s="194" t="s">
        <v>628</v>
      </c>
      <c r="G7" s="163" t="s">
        <v>629</v>
      </c>
      <c r="H7" s="207" t="s">
        <v>60</v>
      </c>
      <c r="J7" s="67">
        <v>25</v>
      </c>
      <c r="K7" s="68">
        <v>31.5</v>
      </c>
      <c r="L7" s="68">
        <v>40</v>
      </c>
      <c r="M7" s="68">
        <v>50</v>
      </c>
      <c r="N7" s="68">
        <v>63</v>
      </c>
      <c r="O7" s="68">
        <v>80</v>
      </c>
      <c r="P7" s="68">
        <v>100</v>
      </c>
      <c r="Q7" s="68">
        <v>125</v>
      </c>
      <c r="R7" s="68">
        <v>160</v>
      </c>
      <c r="S7" s="68">
        <v>200</v>
      </c>
      <c r="T7" s="68">
        <v>250</v>
      </c>
      <c r="U7" s="68">
        <v>315</v>
      </c>
      <c r="V7" s="68">
        <v>400</v>
      </c>
      <c r="W7" s="68">
        <v>500</v>
      </c>
      <c r="X7" s="68">
        <v>630</v>
      </c>
      <c r="Y7" s="68">
        <v>800</v>
      </c>
      <c r="Z7" s="68">
        <v>1000</v>
      </c>
      <c r="AA7" s="68">
        <v>1250</v>
      </c>
      <c r="AB7" s="68">
        <v>1600</v>
      </c>
      <c r="AC7" s="68">
        <v>2000</v>
      </c>
      <c r="AD7" s="68">
        <v>2500</v>
      </c>
      <c r="AE7" s="68">
        <v>3150</v>
      </c>
      <c r="AF7" s="68">
        <v>4000</v>
      </c>
      <c r="AG7" s="68">
        <v>5000</v>
      </c>
      <c r="AH7" s="68">
        <v>6300</v>
      </c>
      <c r="AI7" s="68">
        <v>8000</v>
      </c>
      <c r="AJ7" s="68">
        <v>10000</v>
      </c>
      <c r="AK7" s="68">
        <v>12500</v>
      </c>
      <c r="AL7" s="68">
        <v>16000</v>
      </c>
      <c r="AM7" s="69">
        <v>20000</v>
      </c>
    </row>
    <row r="8" spans="2:39" ht="14.5" customHeight="1" x14ac:dyDescent="0.35">
      <c r="B8" s="512" t="s">
        <v>11</v>
      </c>
      <c r="C8" s="200" t="str">
        <f>'Hepworth 1 Source Data - WPF'!B22</f>
        <v>2018_Hep_WPF_7</v>
      </c>
      <c r="D8" s="200" t="s">
        <v>585</v>
      </c>
      <c r="E8" s="310" t="str">
        <f>'Hepworth 1 Source Data - WPF'!E22</f>
        <v>5m from half open doors of DAF 1</v>
      </c>
      <c r="F8" s="153">
        <f>'Hepworth 1 Source Data - WPF'!AD22</f>
        <v>71</v>
      </c>
      <c r="G8" s="209">
        <v>5</v>
      </c>
      <c r="H8" s="255"/>
      <c r="J8" s="176" t="s">
        <v>89</v>
      </c>
      <c r="K8" s="177" t="s">
        <v>89</v>
      </c>
      <c r="L8" s="177" t="s">
        <v>89</v>
      </c>
      <c r="M8" s="267">
        <f>'Hepworth 1 Source Data - WPF'!AQ22</f>
        <v>44.8</v>
      </c>
      <c r="N8" s="267">
        <f>'Hepworth 1 Source Data - WPF'!AR22</f>
        <v>36.799999999999997</v>
      </c>
      <c r="O8" s="267">
        <f>'Hepworth 1 Source Data - WPF'!AS22</f>
        <v>35.5</v>
      </c>
      <c r="P8" s="267">
        <f>'Hepworth 1 Source Data - WPF'!AT22</f>
        <v>44.9</v>
      </c>
      <c r="Q8" s="267">
        <f>'Hepworth 1 Source Data - WPF'!AU22</f>
        <v>49.9</v>
      </c>
      <c r="R8" s="267">
        <f>'Hepworth 1 Source Data - WPF'!AV22</f>
        <v>56.6</v>
      </c>
      <c r="S8" s="267">
        <f>'Hepworth 1 Source Data - WPF'!AW22</f>
        <v>58.1</v>
      </c>
      <c r="T8" s="267">
        <f>'Hepworth 1 Source Data - WPF'!AX22</f>
        <v>51.4</v>
      </c>
      <c r="U8" s="267">
        <f>'Hepworth 1 Source Data - WPF'!AY22</f>
        <v>50.4</v>
      </c>
      <c r="V8" s="267">
        <f>'Hepworth 1 Source Data - WPF'!AZ22</f>
        <v>56.8</v>
      </c>
      <c r="W8" s="267">
        <f>'Hepworth 1 Source Data - WPF'!BA22</f>
        <v>59.8</v>
      </c>
      <c r="X8" s="267">
        <f>'Hepworth 1 Source Data - WPF'!BB22</f>
        <v>57.1</v>
      </c>
      <c r="Y8" s="267">
        <f>'Hepworth 1 Source Data - WPF'!BC22</f>
        <v>61.2</v>
      </c>
      <c r="Z8" s="267">
        <f>'Hepworth 1 Source Data - WPF'!BD22</f>
        <v>59</v>
      </c>
      <c r="AA8" s="267">
        <f>'Hepworth 1 Source Data - WPF'!BE22</f>
        <v>58.6</v>
      </c>
      <c r="AB8" s="267">
        <f>'Hepworth 1 Source Data - WPF'!BF22</f>
        <v>59</v>
      </c>
      <c r="AC8" s="267">
        <f>'Hepworth 1 Source Data - WPF'!BG22</f>
        <v>58.2</v>
      </c>
      <c r="AD8" s="267">
        <f>'Hepworth 1 Source Data - WPF'!BH22</f>
        <v>58.3</v>
      </c>
      <c r="AE8" s="267">
        <f>'Hepworth 1 Source Data - WPF'!BI22</f>
        <v>58.2</v>
      </c>
      <c r="AF8" s="267">
        <f>'Hepworth 1 Source Data - WPF'!BJ22</f>
        <v>57</v>
      </c>
      <c r="AG8" s="267">
        <f>'Hepworth 1 Source Data - WPF'!BK22</f>
        <v>55.5</v>
      </c>
      <c r="AH8" s="267">
        <f>'Hepworth 1 Source Data - WPF'!BL22</f>
        <v>51.9</v>
      </c>
      <c r="AI8" s="267">
        <f>'Hepworth 1 Source Data - WPF'!BM22</f>
        <v>46.9</v>
      </c>
      <c r="AJ8" s="267">
        <f>'Hepworth 1 Source Data - WPF'!BN22</f>
        <v>41.5</v>
      </c>
      <c r="AK8" s="177" t="s">
        <v>89</v>
      </c>
      <c r="AL8" s="177" t="s">
        <v>89</v>
      </c>
      <c r="AM8" s="154" t="s">
        <v>89</v>
      </c>
    </row>
    <row r="9" spans="2:39" ht="14.5" customHeight="1" x14ac:dyDescent="0.35">
      <c r="B9" s="510"/>
      <c r="C9" t="str">
        <f>'Hepworth 1 Source Data - WPF'!B23</f>
        <v>2018_Hep_WPF_8</v>
      </c>
      <c r="D9" s="201" t="s">
        <v>585</v>
      </c>
      <c r="E9" s="311" t="str">
        <f>'Hepworth 1 Source Data - WPF'!E23</f>
        <v>5m from roller shutter main open DAF 2</v>
      </c>
      <c r="F9" s="90">
        <f>'Hepworth 1 Source Data - WPF'!AD23</f>
        <v>72.2</v>
      </c>
      <c r="G9" s="4">
        <v>5</v>
      </c>
      <c r="H9" s="256"/>
      <c r="J9" s="60" t="s">
        <v>89</v>
      </c>
      <c r="K9" s="8" t="s">
        <v>89</v>
      </c>
      <c r="L9" s="8" t="s">
        <v>89</v>
      </c>
      <c r="M9" s="124">
        <f>'Hepworth 1 Source Data - WPF'!AQ23</f>
        <v>33.799999999999997</v>
      </c>
      <c r="N9" s="124">
        <f>'Hepworth 1 Source Data - WPF'!AR23</f>
        <v>29.8</v>
      </c>
      <c r="O9" s="124">
        <f>'Hepworth 1 Source Data - WPF'!AS23</f>
        <v>45.5</v>
      </c>
      <c r="P9" s="124">
        <f>'Hepworth 1 Source Data - WPF'!AT23</f>
        <v>36.9</v>
      </c>
      <c r="Q9" s="124">
        <f>'Hepworth 1 Source Data - WPF'!AU23</f>
        <v>39.9</v>
      </c>
      <c r="R9" s="124">
        <f>'Hepworth 1 Source Data - WPF'!AV23</f>
        <v>51.6</v>
      </c>
      <c r="S9" s="124">
        <f>'Hepworth 1 Source Data - WPF'!AW23</f>
        <v>46.1</v>
      </c>
      <c r="T9" s="124">
        <f>'Hepworth 1 Source Data - WPF'!AX23</f>
        <v>48.4</v>
      </c>
      <c r="U9" s="124">
        <f>'Hepworth 1 Source Data - WPF'!AY23</f>
        <v>58.4</v>
      </c>
      <c r="V9" s="124">
        <f>'Hepworth 1 Source Data - WPF'!AZ23</f>
        <v>56.8</v>
      </c>
      <c r="W9" s="124">
        <f>'Hepworth 1 Source Data - WPF'!BA23</f>
        <v>59.8</v>
      </c>
      <c r="X9" s="124">
        <f>'Hepworth 1 Source Data - WPF'!BB23</f>
        <v>63.1</v>
      </c>
      <c r="Y9" s="124">
        <f>'Hepworth 1 Source Data - WPF'!BC23</f>
        <v>60.2</v>
      </c>
      <c r="Z9" s="124">
        <f>'Hepworth 1 Source Data - WPF'!BD23</f>
        <v>60</v>
      </c>
      <c r="AA9" s="124">
        <f>'Hepworth 1 Source Data - WPF'!BE23</f>
        <v>60.6</v>
      </c>
      <c r="AB9" s="124">
        <f>'Hepworth 1 Source Data - WPF'!BF23</f>
        <v>61</v>
      </c>
      <c r="AC9" s="124">
        <f>'Hepworth 1 Source Data - WPF'!BG23</f>
        <v>59.2</v>
      </c>
      <c r="AD9" s="124">
        <f>'Hepworth 1 Source Data - WPF'!BH23</f>
        <v>60.3</v>
      </c>
      <c r="AE9" s="124">
        <f>'Hepworth 1 Source Data - WPF'!BI23</f>
        <v>59.2</v>
      </c>
      <c r="AF9" s="124">
        <f>'Hepworth 1 Source Data - WPF'!BJ23</f>
        <v>59</v>
      </c>
      <c r="AG9" s="124">
        <f>'Hepworth 1 Source Data - WPF'!BK23</f>
        <v>57.5</v>
      </c>
      <c r="AH9" s="124">
        <f>'Hepworth 1 Source Data - WPF'!BL23</f>
        <v>51.9</v>
      </c>
      <c r="AI9" s="124">
        <f>'Hepworth 1 Source Data - WPF'!BM23</f>
        <v>49.9</v>
      </c>
      <c r="AJ9" s="124">
        <f>'Hepworth 1 Source Data - WPF'!BN23</f>
        <v>45.5</v>
      </c>
      <c r="AK9" s="8" t="s">
        <v>89</v>
      </c>
      <c r="AL9" s="8" t="s">
        <v>89</v>
      </c>
      <c r="AM9" s="158" t="s">
        <v>89</v>
      </c>
    </row>
    <row r="10" spans="2:39" ht="14.5" customHeight="1" x14ac:dyDescent="0.35">
      <c r="B10" s="510" t="s">
        <v>13</v>
      </c>
      <c r="C10" s="391" t="str">
        <f>'Hepworth 3 Source Data - WPF'!B27</f>
        <v>2020_Hep_WPF_12</v>
      </c>
      <c r="D10" s="391" t="s">
        <v>585</v>
      </c>
      <c r="E10" s="398" t="str">
        <f>'Hepworth 3 Source Data - WPF'!F27</f>
        <v>To rear of DAF 2</v>
      </c>
      <c r="F10" s="399">
        <f>'Hepworth 3 Source Data - WPF'!BP27</f>
        <v>60.6</v>
      </c>
      <c r="G10" s="394" t="s">
        <v>89</v>
      </c>
      <c r="H10" s="390"/>
      <c r="I10" s="366"/>
      <c r="J10" s="395" t="s">
        <v>89</v>
      </c>
      <c r="K10" s="396" t="s">
        <v>89</v>
      </c>
      <c r="L10" s="396" t="s">
        <v>89</v>
      </c>
      <c r="M10" s="400">
        <f>'Hepworth 3 Source Data - WPF'!AR27</f>
        <v>21.8</v>
      </c>
      <c r="N10" s="400">
        <f>'Hepworth 3 Source Data - WPF'!AS27</f>
        <v>24.8</v>
      </c>
      <c r="O10" s="400">
        <f>'Hepworth 3 Source Data - WPF'!AT27</f>
        <v>27.5</v>
      </c>
      <c r="P10" s="400">
        <f>'Hepworth 3 Source Data - WPF'!AU27</f>
        <v>31.9</v>
      </c>
      <c r="Q10" s="400">
        <f>'Hepworth 3 Source Data - WPF'!AV27</f>
        <v>35.9</v>
      </c>
      <c r="R10" s="400">
        <f>'Hepworth 3 Source Data - WPF'!AW27</f>
        <v>39.6</v>
      </c>
      <c r="S10" s="400">
        <f>'Hepworth 3 Source Data - WPF'!AX27</f>
        <v>41.1</v>
      </c>
      <c r="T10" s="400">
        <f>'Hepworth 3 Source Data - WPF'!AY27</f>
        <v>43.4</v>
      </c>
      <c r="U10" s="400">
        <f>'Hepworth 3 Source Data - WPF'!AZ27</f>
        <v>43.4</v>
      </c>
      <c r="V10" s="400">
        <f>'Hepworth 3 Source Data - WPF'!BA27</f>
        <v>47.8</v>
      </c>
      <c r="W10" s="400">
        <f>'Hepworth 3 Source Data - WPF'!BB27</f>
        <v>47.8</v>
      </c>
      <c r="X10" s="400">
        <f>'Hepworth 3 Source Data - WPF'!BC27</f>
        <v>53.1</v>
      </c>
      <c r="Y10" s="400">
        <f>'Hepworth 3 Source Data - WPF'!BD27</f>
        <v>52.2</v>
      </c>
      <c r="Z10" s="400">
        <f>'Hepworth 3 Source Data - WPF'!BE27</f>
        <v>53</v>
      </c>
      <c r="AA10" s="400">
        <f>'Hepworth 3 Source Data - WPF'!BF27</f>
        <v>50.6</v>
      </c>
      <c r="AB10" s="400">
        <f>'Hepworth 3 Source Data - WPF'!BG27</f>
        <v>49</v>
      </c>
      <c r="AC10" s="400">
        <f>'Hepworth 3 Source Data - WPF'!BH27</f>
        <v>46.2</v>
      </c>
      <c r="AD10" s="400">
        <f>'Hepworth 3 Source Data - WPF'!BI27</f>
        <v>45.3</v>
      </c>
      <c r="AE10" s="400">
        <f>'Hepworth 3 Source Data - WPF'!BJ27</f>
        <v>42.2</v>
      </c>
      <c r="AF10" s="400">
        <f>'Hepworth 3 Source Data - WPF'!BK27</f>
        <v>39</v>
      </c>
      <c r="AG10" s="400">
        <f>'Hepworth 3 Source Data - WPF'!BL27</f>
        <v>34.5</v>
      </c>
      <c r="AH10" s="400">
        <f>'Hepworth 3 Source Data - WPF'!BM27</f>
        <v>30.9</v>
      </c>
      <c r="AI10" s="400">
        <f>'Hepworth 3 Source Data - WPF'!BN27</f>
        <v>25.9</v>
      </c>
      <c r="AJ10" s="400">
        <f>'Hepworth 3 Source Data - WPF'!BO27</f>
        <v>49.5</v>
      </c>
      <c r="AK10" s="396" t="s">
        <v>89</v>
      </c>
      <c r="AL10" s="396" t="s">
        <v>89</v>
      </c>
      <c r="AM10" s="397" t="s">
        <v>89</v>
      </c>
    </row>
    <row r="11" spans="2:39" ht="14.5" customHeight="1" x14ac:dyDescent="0.35">
      <c r="B11" s="510"/>
      <c r="C11" s="201" t="str">
        <f>'Hepworth 3 Source Data - WPF'!B28</f>
        <v>2020_Hep_WPF_13</v>
      </c>
      <c r="D11" s="201" t="s">
        <v>585</v>
      </c>
      <c r="E11" s="311" t="str">
        <f>'Hepworth 3 Source Data - WPF'!F28</f>
        <v>At boundary to rear of DAF 2</v>
      </c>
      <c r="F11" s="90">
        <f>'Hepworth 3 Source Data - WPF'!BP28</f>
        <v>57.8</v>
      </c>
      <c r="G11" s="4"/>
      <c r="H11" s="256"/>
      <c r="J11" s="60" t="s">
        <v>89</v>
      </c>
      <c r="K11" s="8" t="s">
        <v>89</v>
      </c>
      <c r="L11" s="8" t="s">
        <v>89</v>
      </c>
      <c r="M11" s="124">
        <f>'Hepworth 3 Source Data - WPF'!AR28</f>
        <v>19.8</v>
      </c>
      <c r="N11" s="124">
        <f>'Hepworth 3 Source Data - WPF'!AS28</f>
        <v>24.8</v>
      </c>
      <c r="O11" s="124">
        <f>'Hepworth 3 Source Data - WPF'!AT28</f>
        <v>26.5</v>
      </c>
      <c r="P11" s="124">
        <f>'Hepworth 3 Source Data - WPF'!AU28</f>
        <v>29.9</v>
      </c>
      <c r="Q11" s="124">
        <f>'Hepworth 3 Source Data - WPF'!AV28</f>
        <v>33.9</v>
      </c>
      <c r="R11" s="124">
        <f>'Hepworth 3 Source Data - WPF'!AW28</f>
        <v>34.6</v>
      </c>
      <c r="S11" s="124">
        <f>'Hepworth 3 Source Data - WPF'!AX28</f>
        <v>37.1</v>
      </c>
      <c r="T11" s="124">
        <f>'Hepworth 3 Source Data - WPF'!AY28</f>
        <v>40.4</v>
      </c>
      <c r="U11" s="124">
        <f>'Hepworth 3 Source Data - WPF'!AZ28</f>
        <v>42.4</v>
      </c>
      <c r="V11" s="124">
        <f>'Hepworth 3 Source Data - WPF'!BA28</f>
        <v>46.8</v>
      </c>
      <c r="W11" s="124">
        <f>'Hepworth 3 Source Data - WPF'!BB28</f>
        <v>43.8</v>
      </c>
      <c r="X11" s="124">
        <f>'Hepworth 3 Source Data - WPF'!BC28</f>
        <v>48.1</v>
      </c>
      <c r="Y11" s="124">
        <f>'Hepworth 3 Source Data - WPF'!BD28</f>
        <v>48.2</v>
      </c>
      <c r="Z11" s="124">
        <f>'Hepworth 3 Source Data - WPF'!BE28</f>
        <v>51</v>
      </c>
      <c r="AA11" s="124">
        <f>'Hepworth 3 Source Data - WPF'!BF28</f>
        <v>48.6</v>
      </c>
      <c r="AB11" s="124">
        <f>'Hepworth 3 Source Data - WPF'!BG28</f>
        <v>46</v>
      </c>
      <c r="AC11" s="124">
        <f>'Hepworth 3 Source Data - WPF'!BH28</f>
        <v>44.2</v>
      </c>
      <c r="AD11" s="124">
        <f>'Hepworth 3 Source Data - WPF'!BI28</f>
        <v>42.3</v>
      </c>
      <c r="AE11" s="124">
        <f>'Hepworth 3 Source Data - WPF'!BJ28</f>
        <v>40.200000000000003</v>
      </c>
      <c r="AF11" s="124">
        <f>'Hepworth 3 Source Data - WPF'!BK28</f>
        <v>37</v>
      </c>
      <c r="AG11" s="124">
        <f>'Hepworth 3 Source Data - WPF'!BL28</f>
        <v>33.5</v>
      </c>
      <c r="AH11" s="124">
        <f>'Hepworth 3 Source Data - WPF'!BM28</f>
        <v>29.9</v>
      </c>
      <c r="AI11" s="124">
        <f>'Hepworth 3 Source Data - WPF'!BN28</f>
        <v>25.9</v>
      </c>
      <c r="AJ11" s="124">
        <f>'Hepworth 3 Source Data - WPF'!BO28</f>
        <v>47.5</v>
      </c>
      <c r="AK11" s="8" t="s">
        <v>89</v>
      </c>
      <c r="AL11" s="8" t="s">
        <v>89</v>
      </c>
      <c r="AM11" s="158" t="s">
        <v>89</v>
      </c>
    </row>
    <row r="12" spans="2:39" ht="14.5" customHeight="1" x14ac:dyDescent="0.35">
      <c r="B12" s="510"/>
      <c r="C12" s="201" t="str">
        <f>'Hepworth 3 Source Data - WPF'!B33</f>
        <v>2020_Hep_WPF_18</v>
      </c>
      <c r="D12" s="201" t="s">
        <v>585</v>
      </c>
      <c r="E12" s="311" t="str">
        <f>'Hepworth 3 Source Data - WPF'!F33</f>
        <v>5m from open shutter of DAF2</v>
      </c>
      <c r="F12" s="90">
        <f>'Hepworth 3 Source Data - WPF'!BP33</f>
        <v>61.5</v>
      </c>
      <c r="G12" s="4">
        <v>5</v>
      </c>
      <c r="H12" s="261"/>
      <c r="J12" s="60" t="s">
        <v>89</v>
      </c>
      <c r="K12" s="8" t="s">
        <v>89</v>
      </c>
      <c r="L12" s="8" t="s">
        <v>89</v>
      </c>
      <c r="M12" s="124">
        <f>'Hepworth 3 Source Data - WPF'!AR33</f>
        <v>18.8</v>
      </c>
      <c r="N12" s="124">
        <f>'Hepworth 3 Source Data - WPF'!AS33</f>
        <v>24.8</v>
      </c>
      <c r="O12" s="124">
        <f>'Hepworth 3 Source Data - WPF'!AT33</f>
        <v>24.5</v>
      </c>
      <c r="P12" s="124">
        <f>'Hepworth 3 Source Data - WPF'!AU33</f>
        <v>32.9</v>
      </c>
      <c r="Q12" s="124">
        <f>'Hepworth 3 Source Data - WPF'!AV33</f>
        <v>37.9</v>
      </c>
      <c r="R12" s="124">
        <f>'Hepworth 3 Source Data - WPF'!AW33</f>
        <v>38.6</v>
      </c>
      <c r="S12" s="124">
        <f>'Hepworth 3 Source Data - WPF'!AX33</f>
        <v>41.1</v>
      </c>
      <c r="T12" s="124">
        <f>'Hepworth 3 Source Data - WPF'!AY33</f>
        <v>43.4</v>
      </c>
      <c r="U12" s="124">
        <f>'Hepworth 3 Source Data - WPF'!AZ33</f>
        <v>48.4</v>
      </c>
      <c r="V12" s="124">
        <f>'Hepworth 3 Source Data - WPF'!BA33</f>
        <v>49.8</v>
      </c>
      <c r="W12" s="124">
        <f>'Hepworth 3 Source Data - WPF'!BB33</f>
        <v>49.8</v>
      </c>
      <c r="X12" s="124">
        <f>'Hepworth 3 Source Data - WPF'!BC33</f>
        <v>53.1</v>
      </c>
      <c r="Y12" s="124">
        <f>'Hepworth 3 Source Data - WPF'!BD33</f>
        <v>50.2</v>
      </c>
      <c r="Z12" s="124">
        <f>'Hepworth 3 Source Data - WPF'!BE33</f>
        <v>52</v>
      </c>
      <c r="AA12" s="124">
        <f>'Hepworth 3 Source Data - WPF'!BF33</f>
        <v>52.6</v>
      </c>
      <c r="AB12" s="124">
        <f>'Hepworth 3 Source Data - WPF'!BG33</f>
        <v>52</v>
      </c>
      <c r="AC12" s="124">
        <f>'Hepworth 3 Source Data - WPF'!BH33</f>
        <v>50.2</v>
      </c>
      <c r="AD12" s="124">
        <f>'Hepworth 3 Source Data - WPF'!BI33</f>
        <v>48.3</v>
      </c>
      <c r="AE12" s="124">
        <f>'Hepworth 3 Source Data - WPF'!BJ33</f>
        <v>46.2</v>
      </c>
      <c r="AF12" s="124">
        <f>'Hepworth 3 Source Data - WPF'!BK33</f>
        <v>43</v>
      </c>
      <c r="AG12" s="124">
        <f>'Hepworth 3 Source Data - WPF'!BL33</f>
        <v>40.5</v>
      </c>
      <c r="AH12" s="124">
        <f>'Hepworth 3 Source Data - WPF'!BM33</f>
        <v>36.9</v>
      </c>
      <c r="AI12" s="124">
        <f>'Hepworth 3 Source Data - WPF'!BN33</f>
        <v>32.9</v>
      </c>
      <c r="AJ12" s="124">
        <f>'Hepworth 3 Source Data - WPF'!BO33</f>
        <v>46.5</v>
      </c>
      <c r="AK12" s="8" t="s">
        <v>89</v>
      </c>
      <c r="AL12" s="8" t="s">
        <v>89</v>
      </c>
      <c r="AM12" s="158" t="s">
        <v>89</v>
      </c>
    </row>
    <row r="13" spans="2:39" ht="14.5" customHeight="1" x14ac:dyDescent="0.35">
      <c r="B13" s="510"/>
      <c r="C13" s="201" t="str">
        <f>'Hepworth 3 Source Data - WPF'!B34</f>
        <v>2020_Hep_WPF_19</v>
      </c>
      <c r="D13" s="201" t="s">
        <v>585</v>
      </c>
      <c r="E13" s="311" t="str">
        <f>'Hepworth 3 Source Data - WPF'!F34</f>
        <v>1m from nearest exhaust turret of DAF1 extension</v>
      </c>
      <c r="F13" s="90">
        <f>'Hepworth 3 Source Data - WPF'!BP34</f>
        <v>70.3</v>
      </c>
      <c r="G13" s="4">
        <v>1</v>
      </c>
      <c r="H13" s="256"/>
      <c r="J13" s="60" t="s">
        <v>89</v>
      </c>
      <c r="K13" s="8" t="s">
        <v>89</v>
      </c>
      <c r="L13" s="8" t="s">
        <v>89</v>
      </c>
      <c r="M13" s="124">
        <f>'Hepworth 3 Source Data - WPF'!AR34</f>
        <v>33.799999999999997</v>
      </c>
      <c r="N13" s="124">
        <f>'Hepworth 3 Source Data - WPF'!AS34</f>
        <v>40.799999999999997</v>
      </c>
      <c r="O13" s="124">
        <f>'Hepworth 3 Source Data - WPF'!AT34</f>
        <v>38.5</v>
      </c>
      <c r="P13" s="124">
        <f>'Hepworth 3 Source Data - WPF'!AU34</f>
        <v>48.9</v>
      </c>
      <c r="Q13" s="124">
        <f>'Hepworth 3 Source Data - WPF'!AV34</f>
        <v>53.9</v>
      </c>
      <c r="R13" s="124">
        <f>'Hepworth 3 Source Data - WPF'!AW34</f>
        <v>48.6</v>
      </c>
      <c r="S13" s="124">
        <f>'Hepworth 3 Source Data - WPF'!AX34</f>
        <v>60.1</v>
      </c>
      <c r="T13" s="124">
        <f>'Hepworth 3 Source Data - WPF'!AY34</f>
        <v>55.4</v>
      </c>
      <c r="U13" s="124">
        <f>'Hepworth 3 Source Data - WPF'!AZ34</f>
        <v>60.4</v>
      </c>
      <c r="V13" s="124">
        <f>'Hepworth 3 Source Data - WPF'!BA34</f>
        <v>56.8</v>
      </c>
      <c r="W13" s="124">
        <f>'Hepworth 3 Source Data - WPF'!BB34</f>
        <v>57.8</v>
      </c>
      <c r="X13" s="124">
        <f>'Hepworth 3 Source Data - WPF'!BC34</f>
        <v>61.1</v>
      </c>
      <c r="Y13" s="124">
        <f>'Hepworth 3 Source Data - WPF'!BD34</f>
        <v>58.2</v>
      </c>
      <c r="Z13" s="124">
        <f>'Hepworth 3 Source Data - WPF'!BE34</f>
        <v>60</v>
      </c>
      <c r="AA13" s="124">
        <f>'Hepworth 3 Source Data - WPF'!BF34</f>
        <v>56.6</v>
      </c>
      <c r="AB13" s="124">
        <f>'Hepworth 3 Source Data - WPF'!BG34</f>
        <v>57</v>
      </c>
      <c r="AC13" s="124">
        <f>'Hepworth 3 Source Data - WPF'!BH34</f>
        <v>58.2</v>
      </c>
      <c r="AD13" s="124">
        <f>'Hepworth 3 Source Data - WPF'!BI34</f>
        <v>56.3</v>
      </c>
      <c r="AE13" s="124">
        <f>'Hepworth 3 Source Data - WPF'!BJ34</f>
        <v>52.2</v>
      </c>
      <c r="AF13" s="124">
        <f>'Hepworth 3 Source Data - WPF'!BK34</f>
        <v>51</v>
      </c>
      <c r="AG13" s="124">
        <f>'Hepworth 3 Source Data - WPF'!BL34</f>
        <v>48.5</v>
      </c>
      <c r="AH13" s="124">
        <f>'Hepworth 3 Source Data - WPF'!BM34</f>
        <v>44.9</v>
      </c>
      <c r="AI13" s="124">
        <f>'Hepworth 3 Source Data - WPF'!BN34</f>
        <v>44.9</v>
      </c>
      <c r="AJ13" s="124">
        <f>'Hepworth 3 Source Data - WPF'!BO34</f>
        <v>61.5</v>
      </c>
      <c r="AK13" s="8" t="s">
        <v>89</v>
      </c>
      <c r="AL13" s="8" t="s">
        <v>89</v>
      </c>
      <c r="AM13" s="158" t="s">
        <v>89</v>
      </c>
    </row>
    <row r="14" spans="2:39" ht="14.5" customHeight="1" x14ac:dyDescent="0.35">
      <c r="B14" s="510"/>
      <c r="C14" s="201" t="str">
        <f>'Hepworth 3 Source Data - WPF'!B35</f>
        <v>2020_Hep_WPF_20</v>
      </c>
      <c r="D14" s="201" t="s">
        <v>585</v>
      </c>
      <c r="E14" s="311" t="str">
        <f>'Hepworth 3 Source Data - WPF'!F35</f>
        <v>1m to W right corner of DAF1 extension</v>
      </c>
      <c r="F14" s="90">
        <f>'Hepworth 3 Source Data - WPF'!BP35</f>
        <v>66.3</v>
      </c>
      <c r="G14" s="4">
        <v>1</v>
      </c>
      <c r="H14" s="256"/>
      <c r="J14" s="60" t="s">
        <v>89</v>
      </c>
      <c r="K14" s="8" t="s">
        <v>89</v>
      </c>
      <c r="L14" s="8" t="s">
        <v>89</v>
      </c>
      <c r="M14" s="124">
        <f>'Hepworth 3 Source Data - WPF'!AR35</f>
        <v>33.799999999999997</v>
      </c>
      <c r="N14" s="124">
        <f>'Hepworth 3 Source Data - WPF'!AS35</f>
        <v>32.799999999999997</v>
      </c>
      <c r="O14" s="124">
        <f>'Hepworth 3 Source Data - WPF'!AT35</f>
        <v>33.5</v>
      </c>
      <c r="P14" s="124">
        <f>'Hepworth 3 Source Data - WPF'!AU35</f>
        <v>45.9</v>
      </c>
      <c r="Q14" s="124">
        <f>'Hepworth 3 Source Data - WPF'!AV35</f>
        <v>49.9</v>
      </c>
      <c r="R14" s="124">
        <f>'Hepworth 3 Source Data - WPF'!AW35</f>
        <v>46.6</v>
      </c>
      <c r="S14" s="124">
        <f>'Hepworth 3 Source Data - WPF'!AX35</f>
        <v>47.1</v>
      </c>
      <c r="T14" s="124">
        <f>'Hepworth 3 Source Data - WPF'!AY35</f>
        <v>47.4</v>
      </c>
      <c r="U14" s="124">
        <f>'Hepworth 3 Source Data - WPF'!AZ35</f>
        <v>54.4</v>
      </c>
      <c r="V14" s="124">
        <f>'Hepworth 3 Source Data - WPF'!BA35</f>
        <v>54.8</v>
      </c>
      <c r="W14" s="124">
        <f>'Hepworth 3 Source Data - WPF'!BB35</f>
        <v>52.8</v>
      </c>
      <c r="X14" s="124">
        <f>'Hepworth 3 Source Data - WPF'!BC35</f>
        <v>59.1</v>
      </c>
      <c r="Y14" s="124">
        <f>'Hepworth 3 Source Data - WPF'!BD35</f>
        <v>54.2</v>
      </c>
      <c r="Z14" s="124">
        <f>'Hepworth 3 Source Data - WPF'!BE35</f>
        <v>53</v>
      </c>
      <c r="AA14" s="124">
        <f>'Hepworth 3 Source Data - WPF'!BF35</f>
        <v>51.6</v>
      </c>
      <c r="AB14" s="124">
        <f>'Hepworth 3 Source Data - WPF'!BG35</f>
        <v>51</v>
      </c>
      <c r="AC14" s="124">
        <f>'Hepworth 3 Source Data - WPF'!BH35</f>
        <v>50.2</v>
      </c>
      <c r="AD14" s="124">
        <f>'Hepworth 3 Source Data - WPF'!BI35</f>
        <v>48.3</v>
      </c>
      <c r="AE14" s="124">
        <f>'Hepworth 3 Source Data - WPF'!BJ35</f>
        <v>45.2</v>
      </c>
      <c r="AF14" s="124">
        <f>'Hepworth 3 Source Data - WPF'!BK35</f>
        <v>45</v>
      </c>
      <c r="AG14" s="124">
        <f>'Hepworth 3 Source Data - WPF'!BL35</f>
        <v>42.5</v>
      </c>
      <c r="AH14" s="124">
        <f>'Hepworth 3 Source Data - WPF'!BM35</f>
        <v>36.9</v>
      </c>
      <c r="AI14" s="124">
        <f>'Hepworth 3 Source Data - WPF'!BN35</f>
        <v>35.9</v>
      </c>
      <c r="AJ14" s="124">
        <f>'Hepworth 3 Source Data - WPF'!BO35</f>
        <v>61.5</v>
      </c>
      <c r="AK14" s="8" t="s">
        <v>89</v>
      </c>
      <c r="AL14" s="8" t="s">
        <v>89</v>
      </c>
      <c r="AM14" s="158" t="s">
        <v>89</v>
      </c>
    </row>
    <row r="15" spans="2:39" ht="14.5" customHeight="1" x14ac:dyDescent="0.35">
      <c r="B15" s="510"/>
      <c r="C15" s="201" t="str">
        <f>'Hepworth 3 Source Data - WPF'!B36</f>
        <v>2020_Hep_WPF_21</v>
      </c>
      <c r="D15" s="201" t="s">
        <v>585</v>
      </c>
      <c r="E15" s="311" t="str">
        <f>'Hepworth 3 Source Data - WPF'!F36</f>
        <v>5m from front DAF1 extension</v>
      </c>
      <c r="F15" s="90">
        <f>'Hepworth 3 Source Data - WPF'!BP36</f>
        <v>66.3</v>
      </c>
      <c r="G15" s="4">
        <v>5</v>
      </c>
      <c r="H15" s="256"/>
      <c r="J15" s="60" t="s">
        <v>89</v>
      </c>
      <c r="K15" s="8" t="s">
        <v>89</v>
      </c>
      <c r="L15" s="8" t="s">
        <v>89</v>
      </c>
      <c r="M15" s="124">
        <f>'Hepworth 3 Source Data - WPF'!AR36</f>
        <v>32.799999999999997</v>
      </c>
      <c r="N15" s="124">
        <f>'Hepworth 3 Source Data - WPF'!AS36</f>
        <v>36.799999999999997</v>
      </c>
      <c r="O15" s="124">
        <f>'Hepworth 3 Source Data - WPF'!AT36</f>
        <v>34.5</v>
      </c>
      <c r="P15" s="124">
        <f>'Hepworth 3 Source Data - WPF'!AU36</f>
        <v>43.9</v>
      </c>
      <c r="Q15" s="124">
        <f>'Hepworth 3 Source Data - WPF'!AV36</f>
        <v>44.9</v>
      </c>
      <c r="R15" s="124">
        <f>'Hepworth 3 Source Data - WPF'!AW36</f>
        <v>47.6</v>
      </c>
      <c r="S15" s="124">
        <f>'Hepworth 3 Source Data - WPF'!AX36</f>
        <v>48.1</v>
      </c>
      <c r="T15" s="124">
        <f>'Hepworth 3 Source Data - WPF'!AY36</f>
        <v>51.4</v>
      </c>
      <c r="U15" s="124">
        <f>'Hepworth 3 Source Data - WPF'!AZ36</f>
        <v>50.4</v>
      </c>
      <c r="V15" s="124">
        <f>'Hepworth 3 Source Data - WPF'!BA36</f>
        <v>54.8</v>
      </c>
      <c r="W15" s="124">
        <f>'Hepworth 3 Source Data - WPF'!BB36</f>
        <v>54.8</v>
      </c>
      <c r="X15" s="124">
        <f>'Hepworth 3 Source Data - WPF'!BC36</f>
        <v>58.1</v>
      </c>
      <c r="Y15" s="124">
        <f>'Hepworth 3 Source Data - WPF'!BD36</f>
        <v>54.2</v>
      </c>
      <c r="Z15" s="124">
        <f>'Hepworth 3 Source Data - WPF'!BE36</f>
        <v>54</v>
      </c>
      <c r="AA15" s="124">
        <f>'Hepworth 3 Source Data - WPF'!BF36</f>
        <v>54.6</v>
      </c>
      <c r="AB15" s="124">
        <f>'Hepworth 3 Source Data - WPF'!BG36</f>
        <v>53</v>
      </c>
      <c r="AC15" s="124">
        <f>'Hepworth 3 Source Data - WPF'!BH36</f>
        <v>53.2</v>
      </c>
      <c r="AD15" s="124">
        <f>'Hepworth 3 Source Data - WPF'!BI36</f>
        <v>51.3</v>
      </c>
      <c r="AE15" s="124">
        <f>'Hepworth 3 Source Data - WPF'!BJ36</f>
        <v>47.2</v>
      </c>
      <c r="AF15" s="124">
        <f>'Hepworth 3 Source Data - WPF'!BK36</f>
        <v>45</v>
      </c>
      <c r="AG15" s="124">
        <f>'Hepworth 3 Source Data - WPF'!BL36</f>
        <v>44.5</v>
      </c>
      <c r="AH15" s="124">
        <f>'Hepworth 3 Source Data - WPF'!BM36</f>
        <v>37.9</v>
      </c>
      <c r="AI15" s="124">
        <f>'Hepworth 3 Source Data - WPF'!BN36</f>
        <v>33.9</v>
      </c>
      <c r="AJ15" s="124">
        <f>'Hepworth 3 Source Data - WPF'!BO36</f>
        <v>60.5</v>
      </c>
      <c r="AK15" s="8" t="s">
        <v>89</v>
      </c>
      <c r="AL15" s="8" t="s">
        <v>89</v>
      </c>
      <c r="AM15" s="158" t="s">
        <v>89</v>
      </c>
    </row>
    <row r="16" spans="2:39" ht="14.5" customHeight="1" x14ac:dyDescent="0.35">
      <c r="B16" s="510"/>
      <c r="C16" s="201" t="str">
        <f>'Hepworth 3 Source Data - WPF'!B43</f>
        <v>2020_Hep_WPF_28</v>
      </c>
      <c r="D16" s="201" t="s">
        <v>585</v>
      </c>
      <c r="E16" s="311" t="str">
        <f>'Hepworth 3 Source Data - WPF'!F43</f>
        <v>5m from open door to DAF1</v>
      </c>
      <c r="F16" s="299">
        <f>'Hepworth 3 Source Data - WPF'!BP43</f>
        <v>67.900000000000006</v>
      </c>
      <c r="G16" s="4">
        <v>5</v>
      </c>
      <c r="H16" s="256"/>
      <c r="J16" s="60" t="s">
        <v>89</v>
      </c>
      <c r="K16" s="8" t="s">
        <v>89</v>
      </c>
      <c r="L16" s="8" t="s">
        <v>89</v>
      </c>
      <c r="M16" s="124">
        <f>'Hepworth 3 Source Data - WPF'!AR43</f>
        <v>31.8</v>
      </c>
      <c r="N16" s="124">
        <f>'Hepworth 3 Source Data - WPF'!AS43</f>
        <v>34.799999999999997</v>
      </c>
      <c r="O16" s="124">
        <f>'Hepworth 3 Source Data - WPF'!AT43</f>
        <v>35.5</v>
      </c>
      <c r="P16" s="124">
        <f>'Hepworth 3 Source Data - WPF'!AU43</f>
        <v>37.9</v>
      </c>
      <c r="Q16" s="124">
        <f>'Hepworth 3 Source Data - WPF'!AV43</f>
        <v>42.9</v>
      </c>
      <c r="R16" s="124">
        <f>'Hepworth 3 Source Data - WPF'!AW43</f>
        <v>47.6</v>
      </c>
      <c r="S16" s="124">
        <f>'Hepworth 3 Source Data - WPF'!AX43</f>
        <v>50.1</v>
      </c>
      <c r="T16" s="124">
        <f>'Hepworth 3 Source Data - WPF'!AY43</f>
        <v>52.4</v>
      </c>
      <c r="U16" s="124">
        <f>'Hepworth 3 Source Data - WPF'!AZ43</f>
        <v>52.4</v>
      </c>
      <c r="V16" s="124">
        <f>'Hepworth 3 Source Data - WPF'!BA43</f>
        <v>55.8</v>
      </c>
      <c r="W16" s="124">
        <f>'Hepworth 3 Source Data - WPF'!BB43</f>
        <v>57.8</v>
      </c>
      <c r="X16" s="124">
        <f>'Hepworth 3 Source Data - WPF'!BC43</f>
        <v>57.1</v>
      </c>
      <c r="Y16" s="124">
        <f>'Hepworth 3 Source Data - WPF'!BD43</f>
        <v>57.2</v>
      </c>
      <c r="Z16" s="124">
        <f>'Hepworth 3 Source Data - WPF'!BE43</f>
        <v>57</v>
      </c>
      <c r="AA16" s="124">
        <f>'Hepworth 3 Source Data - WPF'!BF43</f>
        <v>57.6</v>
      </c>
      <c r="AB16" s="124">
        <f>'Hepworth 3 Source Data - WPF'!BG43</f>
        <v>56</v>
      </c>
      <c r="AC16" s="124">
        <f>'Hepworth 3 Source Data - WPF'!BH43</f>
        <v>56.2</v>
      </c>
      <c r="AD16" s="124">
        <f>'Hepworth 3 Source Data - WPF'!BI43</f>
        <v>54.3</v>
      </c>
      <c r="AE16" s="124">
        <f>'Hepworth 3 Source Data - WPF'!BJ43</f>
        <v>53.2</v>
      </c>
      <c r="AF16" s="124">
        <f>'Hepworth 3 Source Data - WPF'!BK43</f>
        <v>53</v>
      </c>
      <c r="AG16" s="124">
        <f>'Hepworth 3 Source Data - WPF'!BL43</f>
        <v>50.5</v>
      </c>
      <c r="AH16" s="124">
        <f>'Hepworth 3 Source Data - WPF'!BM43</f>
        <v>45.9</v>
      </c>
      <c r="AI16" s="124">
        <f>'Hepworth 3 Source Data - WPF'!BN43</f>
        <v>39.9</v>
      </c>
      <c r="AJ16" s="124">
        <f>'Hepworth 3 Source Data - WPF'!BO43</f>
        <v>59.5</v>
      </c>
      <c r="AK16" s="8" t="s">
        <v>89</v>
      </c>
      <c r="AL16" s="8" t="s">
        <v>89</v>
      </c>
      <c r="AM16" s="158" t="s">
        <v>89</v>
      </c>
    </row>
    <row r="17" spans="2:39" ht="14.5" customHeight="1" x14ac:dyDescent="0.35">
      <c r="B17" s="510"/>
      <c r="C17" s="201" t="str">
        <f>'Hepworth 3 Source Data - WPF'!B44</f>
        <v>2020_Hep_WPF_29</v>
      </c>
      <c r="D17" s="201" t="s">
        <v>585</v>
      </c>
      <c r="E17" s="311" t="str">
        <f>'Hepworth 3 Source Data - WPF'!F44</f>
        <v>Rear of DAF1</v>
      </c>
      <c r="F17" s="299">
        <f>'Hepworth 3 Source Data - WPF'!BP44</f>
        <v>72.900000000000006</v>
      </c>
      <c r="G17" s="258" t="s">
        <v>89</v>
      </c>
      <c r="H17" s="256"/>
      <c r="J17" s="60" t="s">
        <v>89</v>
      </c>
      <c r="K17" s="8" t="s">
        <v>89</v>
      </c>
      <c r="L17" s="8" t="s">
        <v>89</v>
      </c>
      <c r="M17" s="124">
        <f>'Hepworth 3 Source Data - WPF'!AR44</f>
        <v>28.8</v>
      </c>
      <c r="N17" s="124">
        <f>'Hepworth 3 Source Data - WPF'!AS44</f>
        <v>38.799999999999997</v>
      </c>
      <c r="O17" s="124">
        <f>'Hepworth 3 Source Data - WPF'!AT44</f>
        <v>41.5</v>
      </c>
      <c r="P17" s="124">
        <f>'Hepworth 3 Source Data - WPF'!AU44</f>
        <v>56.9</v>
      </c>
      <c r="Q17" s="124">
        <f>'Hepworth 3 Source Data - WPF'!AV44</f>
        <v>46.9</v>
      </c>
      <c r="R17" s="124">
        <f>'Hepworth 3 Source Data - WPF'!AW44</f>
        <v>48.6</v>
      </c>
      <c r="S17" s="124">
        <f>'Hepworth 3 Source Data - WPF'!AX44</f>
        <v>57.1</v>
      </c>
      <c r="T17" s="124">
        <f>'Hepworth 3 Source Data - WPF'!AY44</f>
        <v>59.4</v>
      </c>
      <c r="U17" s="124">
        <f>'Hepworth 3 Source Data - WPF'!AZ44</f>
        <v>57.4</v>
      </c>
      <c r="V17" s="124">
        <f>'Hepworth 3 Source Data - WPF'!BA44</f>
        <v>60.8</v>
      </c>
      <c r="W17" s="124">
        <f>'Hepworth 3 Source Data - WPF'!BB44</f>
        <v>58.8</v>
      </c>
      <c r="X17" s="124">
        <f>'Hepworth 3 Source Data - WPF'!BC44</f>
        <v>66.099999999999994</v>
      </c>
      <c r="Y17" s="124">
        <f>'Hepworth 3 Source Data - WPF'!BD44</f>
        <v>62.2</v>
      </c>
      <c r="Z17" s="124">
        <f>'Hepworth 3 Source Data - WPF'!BE44</f>
        <v>62</v>
      </c>
      <c r="AA17" s="124">
        <f>'Hepworth 3 Source Data - WPF'!BF44</f>
        <v>60.6</v>
      </c>
      <c r="AB17" s="124">
        <f>'Hepworth 3 Source Data - WPF'!BG44</f>
        <v>62</v>
      </c>
      <c r="AC17" s="124">
        <f>'Hepworth 3 Source Data - WPF'!BH44</f>
        <v>61.2</v>
      </c>
      <c r="AD17" s="124">
        <f>'Hepworth 3 Source Data - WPF'!BI44</f>
        <v>61.3</v>
      </c>
      <c r="AE17" s="124">
        <f>'Hepworth 3 Source Data - WPF'!BJ44</f>
        <v>58.2</v>
      </c>
      <c r="AF17" s="124">
        <f>'Hepworth 3 Source Data - WPF'!BK44</f>
        <v>57</v>
      </c>
      <c r="AG17" s="124">
        <f>'Hepworth 3 Source Data - WPF'!BL44</f>
        <v>54.5</v>
      </c>
      <c r="AH17" s="124">
        <f>'Hepworth 3 Source Data - WPF'!BM44</f>
        <v>50.9</v>
      </c>
      <c r="AI17" s="124">
        <f>'Hepworth 3 Source Data - WPF'!BN44</f>
        <v>45.9</v>
      </c>
      <c r="AJ17" s="124">
        <f>'Hepworth 3 Source Data - WPF'!BO44</f>
        <v>56.5</v>
      </c>
      <c r="AK17" s="8" t="s">
        <v>89</v>
      </c>
      <c r="AL17" s="8" t="s">
        <v>89</v>
      </c>
      <c r="AM17" s="158" t="s">
        <v>89</v>
      </c>
    </row>
    <row r="18" spans="2:39" ht="14.5" customHeight="1" x14ac:dyDescent="0.35">
      <c r="B18" s="510" t="s">
        <v>15</v>
      </c>
      <c r="C18" s="201" t="str">
        <f>'Hepworth 4 Source Data - WPF'!$B$33</f>
        <v>2021_Hep_WPF_12</v>
      </c>
      <c r="D18" s="201" t="s">
        <v>585</v>
      </c>
      <c r="E18" s="311" t="str">
        <f>'Hepworth 4 Source Data - WPF'!$G$33</f>
        <v>To rear of DAF 2</v>
      </c>
      <c r="F18" s="301" t="s">
        <v>89</v>
      </c>
      <c r="G18" s="258" t="s">
        <v>89</v>
      </c>
      <c r="H18" s="256"/>
      <c r="J18" s="60" t="s">
        <v>89</v>
      </c>
      <c r="K18" s="8" t="s">
        <v>89</v>
      </c>
      <c r="L18" s="8" t="s">
        <v>89</v>
      </c>
      <c r="M18" s="8" t="s">
        <v>89</v>
      </c>
      <c r="N18" s="8" t="s">
        <v>89</v>
      </c>
      <c r="O18" s="8" t="s">
        <v>89</v>
      </c>
      <c r="P18" s="8" t="s">
        <v>89</v>
      </c>
      <c r="Q18" s="8" t="s">
        <v>89</v>
      </c>
      <c r="R18" s="8" t="s">
        <v>89</v>
      </c>
      <c r="S18" s="8" t="s">
        <v>89</v>
      </c>
      <c r="T18" s="8" t="s">
        <v>89</v>
      </c>
      <c r="U18" s="8" t="s">
        <v>89</v>
      </c>
      <c r="V18" s="8" t="s">
        <v>89</v>
      </c>
      <c r="W18" s="8" t="s">
        <v>89</v>
      </c>
      <c r="X18" s="8" t="s">
        <v>89</v>
      </c>
      <c r="Y18" s="8" t="s">
        <v>89</v>
      </c>
      <c r="Z18" s="8" t="s">
        <v>89</v>
      </c>
      <c r="AA18" s="8" t="s">
        <v>89</v>
      </c>
      <c r="AB18" s="8" t="s">
        <v>89</v>
      </c>
      <c r="AC18" s="8" t="s">
        <v>89</v>
      </c>
      <c r="AD18" s="8" t="s">
        <v>89</v>
      </c>
      <c r="AE18" s="8" t="s">
        <v>89</v>
      </c>
      <c r="AF18" s="8" t="s">
        <v>89</v>
      </c>
      <c r="AG18" s="8" t="s">
        <v>89</v>
      </c>
      <c r="AH18" s="8" t="s">
        <v>89</v>
      </c>
      <c r="AI18" s="8" t="s">
        <v>89</v>
      </c>
      <c r="AJ18" s="8" t="s">
        <v>89</v>
      </c>
      <c r="AK18" s="8" t="s">
        <v>89</v>
      </c>
      <c r="AL18" s="8" t="s">
        <v>89</v>
      </c>
      <c r="AM18" s="158" t="s">
        <v>89</v>
      </c>
    </row>
    <row r="19" spans="2:39" ht="14.5" customHeight="1" x14ac:dyDescent="0.35">
      <c r="B19" s="510"/>
      <c r="C19" s="201" t="str">
        <f>'Hepworth 4 Source Data - WPF'!$B$34</f>
        <v>2021_Hep_WPF_13</v>
      </c>
      <c r="D19" s="201" t="s">
        <v>585</v>
      </c>
      <c r="E19" s="311" t="str">
        <f>'Hepworth 4 Source Data - WPF'!$G$34</f>
        <v>At boundary to rear of DAF 2</v>
      </c>
      <c r="F19" s="301" t="s">
        <v>89</v>
      </c>
      <c r="G19" s="258" t="s">
        <v>89</v>
      </c>
      <c r="H19" s="256"/>
      <c r="J19" s="60" t="s">
        <v>89</v>
      </c>
      <c r="K19" s="8" t="s">
        <v>89</v>
      </c>
      <c r="L19" s="8" t="s">
        <v>89</v>
      </c>
      <c r="M19" s="8" t="s">
        <v>89</v>
      </c>
      <c r="N19" s="8" t="s">
        <v>89</v>
      </c>
      <c r="O19" s="8" t="s">
        <v>89</v>
      </c>
      <c r="P19" s="8" t="s">
        <v>89</v>
      </c>
      <c r="Q19" s="8" t="s">
        <v>89</v>
      </c>
      <c r="R19" s="8" t="s">
        <v>89</v>
      </c>
      <c r="S19" s="8" t="s">
        <v>89</v>
      </c>
      <c r="T19" s="8" t="s">
        <v>89</v>
      </c>
      <c r="U19" s="8" t="s">
        <v>89</v>
      </c>
      <c r="V19" s="8" t="s">
        <v>89</v>
      </c>
      <c r="W19" s="8" t="s">
        <v>89</v>
      </c>
      <c r="X19" s="8" t="s">
        <v>89</v>
      </c>
      <c r="Y19" s="8" t="s">
        <v>89</v>
      </c>
      <c r="Z19" s="8" t="s">
        <v>89</v>
      </c>
      <c r="AA19" s="8" t="s">
        <v>89</v>
      </c>
      <c r="AB19" s="8" t="s">
        <v>89</v>
      </c>
      <c r="AC19" s="8" t="s">
        <v>89</v>
      </c>
      <c r="AD19" s="8" t="s">
        <v>89</v>
      </c>
      <c r="AE19" s="8" t="s">
        <v>89</v>
      </c>
      <c r="AF19" s="8" t="s">
        <v>89</v>
      </c>
      <c r="AG19" s="8" t="s">
        <v>89</v>
      </c>
      <c r="AH19" s="8" t="s">
        <v>89</v>
      </c>
      <c r="AI19" s="8" t="s">
        <v>89</v>
      </c>
      <c r="AJ19" s="8" t="s">
        <v>89</v>
      </c>
      <c r="AK19" s="8" t="s">
        <v>89</v>
      </c>
      <c r="AL19" s="8" t="s">
        <v>89</v>
      </c>
      <c r="AM19" s="158" t="s">
        <v>89</v>
      </c>
    </row>
    <row r="20" spans="2:39" s="1" customFormat="1" ht="14.5" customHeight="1" x14ac:dyDescent="0.35">
      <c r="B20" s="510"/>
      <c r="C20" s="391" t="str">
        <f>'Hepworth 4 Source Data - WPF'!B41</f>
        <v>2021_Hep_WPF_18</v>
      </c>
      <c r="D20" s="391" t="s">
        <v>585</v>
      </c>
      <c r="E20" s="392" t="str">
        <f>'Hepworth 4 Source Data - WPF'!G41</f>
        <v>5m from open shutter of DAF2</v>
      </c>
      <c r="F20" s="393">
        <f>'Hepworth 4 Source Data - WPF'!BQ41</f>
        <v>66.2</v>
      </c>
      <c r="G20" s="394">
        <v>5</v>
      </c>
      <c r="H20" s="390"/>
      <c r="I20" s="366"/>
      <c r="J20" s="395" t="s">
        <v>89</v>
      </c>
      <c r="K20" s="396" t="s">
        <v>89</v>
      </c>
      <c r="L20" s="396" t="s">
        <v>89</v>
      </c>
      <c r="M20" s="396">
        <f>'Hepworth 4 Source Data - WPF'!AS41</f>
        <v>28.8</v>
      </c>
      <c r="N20" s="396">
        <f>'Hepworth 4 Source Data - WPF'!AT41</f>
        <v>25.8</v>
      </c>
      <c r="O20" s="396">
        <f>'Hepworth 4 Source Data - WPF'!AU41</f>
        <v>34.5</v>
      </c>
      <c r="P20" s="396">
        <f>'Hepworth 4 Source Data - WPF'!AV41</f>
        <v>36.9</v>
      </c>
      <c r="Q20" s="396">
        <f>'Hepworth 4 Source Data - WPF'!AW41</f>
        <v>40.9</v>
      </c>
      <c r="R20" s="396">
        <f>'Hepworth 4 Source Data - WPF'!AX41</f>
        <v>41.6</v>
      </c>
      <c r="S20" s="396">
        <f>'Hepworth 4 Source Data - WPF'!AY41</f>
        <v>46.1</v>
      </c>
      <c r="T20" s="396">
        <f>'Hepworth 4 Source Data - WPF'!AZ41</f>
        <v>47.4</v>
      </c>
      <c r="U20" s="396">
        <f>'Hepworth 4 Source Data - WPF'!BA41</f>
        <v>50.4</v>
      </c>
      <c r="V20" s="396">
        <f>'Hepworth 4 Source Data - WPF'!BB41</f>
        <v>52.8</v>
      </c>
      <c r="W20" s="396">
        <f>'Hepworth 4 Source Data - WPF'!BC41</f>
        <v>54.8</v>
      </c>
      <c r="X20" s="396">
        <f>'Hepworth 4 Source Data - WPF'!BD41</f>
        <v>54.1</v>
      </c>
      <c r="Y20" s="396">
        <f>'Hepworth 4 Source Data - WPF'!BE41</f>
        <v>56.2</v>
      </c>
      <c r="Z20" s="396">
        <f>'Hepworth 4 Source Data - WPF'!BF41</f>
        <v>56</v>
      </c>
      <c r="AA20" s="396">
        <f>'Hepworth 4 Source Data - WPF'!BG41</f>
        <v>57.6</v>
      </c>
      <c r="AB20" s="396">
        <f>'Hepworth 4 Source Data - WPF'!BH41</f>
        <v>58</v>
      </c>
      <c r="AC20" s="396">
        <f>'Hepworth 4 Source Data - WPF'!BI41</f>
        <v>56.2</v>
      </c>
      <c r="AD20" s="396">
        <f>'Hepworth 4 Source Data - WPF'!BJ41</f>
        <v>54.3</v>
      </c>
      <c r="AE20" s="396">
        <f>'Hepworth 4 Source Data - WPF'!BK41</f>
        <v>52.2</v>
      </c>
      <c r="AF20" s="396">
        <f>'Hepworth 4 Source Data - WPF'!BL41</f>
        <v>52</v>
      </c>
      <c r="AG20" s="396">
        <f>'Hepworth 4 Source Data - WPF'!BM41</f>
        <v>50.5</v>
      </c>
      <c r="AH20" s="396">
        <f>'Hepworth 4 Source Data - WPF'!BN41</f>
        <v>45.9</v>
      </c>
      <c r="AI20" s="396">
        <f>'Hepworth 4 Source Data - WPF'!BO41</f>
        <v>43.9</v>
      </c>
      <c r="AJ20" s="396">
        <f>'Hepworth 4 Source Data - WPF'!BP41</f>
        <v>37.5</v>
      </c>
      <c r="AK20" s="396" t="s">
        <v>89</v>
      </c>
      <c r="AL20" s="396" t="s">
        <v>89</v>
      </c>
      <c r="AM20" s="397" t="s">
        <v>89</v>
      </c>
    </row>
    <row r="21" spans="2:39" ht="14.5" customHeight="1" x14ac:dyDescent="0.35">
      <c r="B21" s="510"/>
      <c r="C21" s="201" t="str">
        <f>'Hepworth 4 Source Data - WPF'!B46</f>
        <v>2021_Hep_WPF_20</v>
      </c>
      <c r="D21" s="201" t="s">
        <v>585</v>
      </c>
      <c r="E21" s="38" t="str">
        <f>'Hepworth 4 Source Data - WPF'!G46</f>
        <v>1m to W right corner of DAF1 extension / MBR Building</v>
      </c>
      <c r="F21" s="299">
        <f>'Hepworth 4 Source Data - WPF'!BQ46</f>
        <v>64.8</v>
      </c>
      <c r="G21" s="258">
        <v>1</v>
      </c>
      <c r="H21" s="256"/>
      <c r="J21" s="60" t="s">
        <v>89</v>
      </c>
      <c r="K21" s="8" t="s">
        <v>89</v>
      </c>
      <c r="L21" s="8" t="s">
        <v>89</v>
      </c>
      <c r="M21" s="8">
        <f>'Hepworth 4 Source Data - WPF'!AS46</f>
        <v>36.799999999999997</v>
      </c>
      <c r="N21" s="8">
        <f>'Hepworth 4 Source Data - WPF'!AT46</f>
        <v>30.8</v>
      </c>
      <c r="O21" s="8">
        <f>'Hepworth 4 Source Data - WPF'!AU46</f>
        <v>42.5</v>
      </c>
      <c r="P21" s="8">
        <f>'Hepworth 4 Source Data - WPF'!AV46</f>
        <v>58.9</v>
      </c>
      <c r="Q21" s="8">
        <f>'Hepworth 4 Source Data - WPF'!AW46</f>
        <v>44.9</v>
      </c>
      <c r="R21" s="8">
        <f>'Hepworth 4 Source Data - WPF'!AX46</f>
        <v>44.6</v>
      </c>
      <c r="S21" s="8">
        <f>'Hepworth 4 Source Data - WPF'!AY46</f>
        <v>49.1</v>
      </c>
      <c r="T21" s="8">
        <f>'Hepworth 4 Source Data - WPF'!AZ46</f>
        <v>48.4</v>
      </c>
      <c r="U21" s="8">
        <f>'Hepworth 4 Source Data - WPF'!BA46</f>
        <v>49.4</v>
      </c>
      <c r="V21" s="8">
        <f>'Hepworth 4 Source Data - WPF'!BB46</f>
        <v>52.8</v>
      </c>
      <c r="W21" s="8">
        <f>'Hepworth 4 Source Data - WPF'!BC46</f>
        <v>52.8</v>
      </c>
      <c r="X21" s="8">
        <f>'Hepworth 4 Source Data - WPF'!BD46</f>
        <v>53.1</v>
      </c>
      <c r="Y21" s="8">
        <f>'Hepworth 4 Source Data - WPF'!BE46</f>
        <v>56.2</v>
      </c>
      <c r="Z21" s="8">
        <f>'Hepworth 4 Source Data - WPF'!BF46</f>
        <v>53</v>
      </c>
      <c r="AA21" s="8">
        <f>'Hepworth 4 Source Data - WPF'!BG46</f>
        <v>53.6</v>
      </c>
      <c r="AB21" s="8">
        <f>'Hepworth 4 Source Data - WPF'!BH46</f>
        <v>51</v>
      </c>
      <c r="AC21" s="8">
        <f>'Hepworth 4 Source Data - WPF'!BI46</f>
        <v>51.2</v>
      </c>
      <c r="AD21" s="8">
        <f>'Hepworth 4 Source Data - WPF'!BJ46</f>
        <v>49.3</v>
      </c>
      <c r="AE21" s="8">
        <f>'Hepworth 4 Source Data - WPF'!BK46</f>
        <v>47.2</v>
      </c>
      <c r="AF21" s="8">
        <f>'Hepworth 4 Source Data - WPF'!BL46</f>
        <v>45</v>
      </c>
      <c r="AG21" s="8">
        <f>'Hepworth 4 Source Data - WPF'!BM46</f>
        <v>43.5</v>
      </c>
      <c r="AH21" s="8">
        <f>'Hepworth 4 Source Data - WPF'!BN46</f>
        <v>41.9</v>
      </c>
      <c r="AI21" s="8">
        <f>'Hepworth 4 Source Data - WPF'!BO46</f>
        <v>36.9</v>
      </c>
      <c r="AJ21" s="8">
        <f>'Hepworth 4 Source Data - WPF'!BP46</f>
        <v>32.5</v>
      </c>
      <c r="AK21" s="8" t="s">
        <v>89</v>
      </c>
      <c r="AL21" s="8" t="s">
        <v>89</v>
      </c>
      <c r="AM21" s="158" t="s">
        <v>89</v>
      </c>
    </row>
    <row r="22" spans="2:39" ht="14.5" customHeight="1" x14ac:dyDescent="0.35">
      <c r="B22" s="510"/>
      <c r="C22" s="201" t="str">
        <f>'Hepworth 4 Source Data - WPF'!B47</f>
        <v>2021_Hep_WPF_21</v>
      </c>
      <c r="D22" s="201" t="s">
        <v>585</v>
      </c>
      <c r="E22" s="38" t="str">
        <f>'Hepworth 4 Source Data - WPF'!G47</f>
        <v>5m from front DAF1 extension / MBR Building</v>
      </c>
      <c r="F22" s="299">
        <f>'Hepworth 4 Source Data - WPF'!BQ47</f>
        <v>65.599999999999994</v>
      </c>
      <c r="G22" s="258">
        <v>5</v>
      </c>
      <c r="H22" s="256"/>
      <c r="J22" s="60" t="s">
        <v>89</v>
      </c>
      <c r="K22" s="8" t="s">
        <v>89</v>
      </c>
      <c r="L22" s="8" t="s">
        <v>89</v>
      </c>
      <c r="M22" s="8">
        <f>'Hepworth 4 Source Data - WPF'!AS47</f>
        <v>48.8</v>
      </c>
      <c r="N22" s="8">
        <f>'Hepworth 4 Source Data - WPF'!AT47</f>
        <v>36.799999999999997</v>
      </c>
      <c r="O22" s="8">
        <f>'Hepworth 4 Source Data - WPF'!AU47</f>
        <v>38.5</v>
      </c>
      <c r="P22" s="8">
        <f>'Hepworth 4 Source Data - WPF'!AV47</f>
        <v>51.9</v>
      </c>
      <c r="Q22" s="8">
        <f>'Hepworth 4 Source Data - WPF'!AW47</f>
        <v>43.9</v>
      </c>
      <c r="R22" s="8">
        <f>'Hepworth 4 Source Data - WPF'!AX47</f>
        <v>45.6</v>
      </c>
      <c r="S22" s="8">
        <f>'Hepworth 4 Source Data - WPF'!AY47</f>
        <v>50.1</v>
      </c>
      <c r="T22" s="8">
        <f>'Hepworth 4 Source Data - WPF'!AZ47</f>
        <v>51.4</v>
      </c>
      <c r="U22" s="8">
        <f>'Hepworth 4 Source Data - WPF'!BA47</f>
        <v>51.4</v>
      </c>
      <c r="V22" s="8">
        <f>'Hepworth 4 Source Data - WPF'!BB47</f>
        <v>52.8</v>
      </c>
      <c r="W22" s="8">
        <f>'Hepworth 4 Source Data - WPF'!BC47</f>
        <v>54.8</v>
      </c>
      <c r="X22" s="8">
        <f>'Hepworth 4 Source Data - WPF'!BD47</f>
        <v>55.1</v>
      </c>
      <c r="Y22" s="8">
        <f>'Hepworth 4 Source Data - WPF'!BE47</f>
        <v>56.2</v>
      </c>
      <c r="Z22" s="8">
        <f>'Hepworth 4 Source Data - WPF'!BF47</f>
        <v>55</v>
      </c>
      <c r="AA22" s="8">
        <f>'Hepworth 4 Source Data - WPF'!BG47</f>
        <v>55.6</v>
      </c>
      <c r="AB22" s="8">
        <f>'Hepworth 4 Source Data - WPF'!BH47</f>
        <v>55</v>
      </c>
      <c r="AC22" s="8">
        <f>'Hepworth 4 Source Data - WPF'!BI47</f>
        <v>53.2</v>
      </c>
      <c r="AD22" s="8">
        <f>'Hepworth 4 Source Data - WPF'!BJ47</f>
        <v>53.3</v>
      </c>
      <c r="AE22" s="8">
        <f>'Hepworth 4 Source Data - WPF'!BK47</f>
        <v>51.2</v>
      </c>
      <c r="AF22" s="8">
        <f>'Hepworth 4 Source Data - WPF'!BL47</f>
        <v>48</v>
      </c>
      <c r="AG22" s="8">
        <f>'Hepworth 4 Source Data - WPF'!BM47</f>
        <v>45.5</v>
      </c>
      <c r="AH22" s="8">
        <f>'Hepworth 4 Source Data - WPF'!BN47</f>
        <v>43.9</v>
      </c>
      <c r="AI22" s="8">
        <f>'Hepworth 4 Source Data - WPF'!BO47</f>
        <v>38.9</v>
      </c>
      <c r="AJ22" s="8">
        <f>'Hepworth 4 Source Data - WPF'!BP47</f>
        <v>34.5</v>
      </c>
      <c r="AK22" s="8" t="s">
        <v>89</v>
      </c>
      <c r="AL22" s="8" t="s">
        <v>89</v>
      </c>
      <c r="AM22" s="158" t="s">
        <v>89</v>
      </c>
    </row>
    <row r="23" spans="2:39" ht="14.5" customHeight="1" x14ac:dyDescent="0.35">
      <c r="B23" s="510"/>
      <c r="C23" s="201" t="str">
        <f>'Hepworth 4 Source Data - WPF'!B48</f>
        <v>2021_Hep_WPF_21a</v>
      </c>
      <c r="D23" s="201" t="s">
        <v>585</v>
      </c>
      <c r="E23" s="38" t="str">
        <f>'Hepworth 4 Source Data - WPF'!G48</f>
        <v>1m from front DAF1 extension</v>
      </c>
      <c r="F23" s="299">
        <f>'Hepworth 4 Source Data - WPF'!BQ48</f>
        <v>69.2</v>
      </c>
      <c r="G23" s="258">
        <v>1</v>
      </c>
      <c r="H23" s="256"/>
      <c r="J23" s="60" t="s">
        <v>89</v>
      </c>
      <c r="K23" s="8" t="s">
        <v>89</v>
      </c>
      <c r="L23" s="8" t="s">
        <v>89</v>
      </c>
      <c r="M23" s="8">
        <f>'Hepworth 4 Source Data - WPF'!AS48</f>
        <v>44.8</v>
      </c>
      <c r="N23" s="8">
        <f>'Hepworth 4 Source Data - WPF'!AT48</f>
        <v>37.799999999999997</v>
      </c>
      <c r="O23" s="8">
        <f>'Hepworth 4 Source Data - WPF'!AU48</f>
        <v>34.5</v>
      </c>
      <c r="P23" s="8">
        <f>'Hepworth 4 Source Data - WPF'!AV48</f>
        <v>46.9</v>
      </c>
      <c r="Q23" s="8">
        <f>'Hepworth 4 Source Data - WPF'!AW48</f>
        <v>44.9</v>
      </c>
      <c r="R23" s="8">
        <f>'Hepworth 4 Source Data - WPF'!AX48</f>
        <v>46.6</v>
      </c>
      <c r="S23" s="8">
        <f>'Hepworth 4 Source Data - WPF'!AY48</f>
        <v>56.1</v>
      </c>
      <c r="T23" s="8">
        <f>'Hepworth 4 Source Data - WPF'!AZ48</f>
        <v>50.4</v>
      </c>
      <c r="U23" s="8">
        <f>'Hepworth 4 Source Data - WPF'!BA48</f>
        <v>50.4</v>
      </c>
      <c r="V23" s="8">
        <f>'Hepworth 4 Source Data - WPF'!BB48</f>
        <v>53.8</v>
      </c>
      <c r="W23" s="8">
        <f>'Hepworth 4 Source Data - WPF'!BC48</f>
        <v>54.8</v>
      </c>
      <c r="X23" s="8">
        <f>'Hepworth 4 Source Data - WPF'!BD48</f>
        <v>57.1</v>
      </c>
      <c r="Y23" s="8">
        <f>'Hepworth 4 Source Data - WPF'!BE48</f>
        <v>61.2</v>
      </c>
      <c r="Z23" s="8">
        <f>'Hepworth 4 Source Data - WPF'!BF48</f>
        <v>58</v>
      </c>
      <c r="AA23" s="8">
        <f>'Hepworth 4 Source Data - WPF'!BG48</f>
        <v>58.6</v>
      </c>
      <c r="AB23" s="8">
        <f>'Hepworth 4 Source Data - WPF'!BH48</f>
        <v>59</v>
      </c>
      <c r="AC23" s="8">
        <f>'Hepworth 4 Source Data - WPF'!BI48</f>
        <v>59.2</v>
      </c>
      <c r="AD23" s="8">
        <f>'Hepworth 4 Source Data - WPF'!BJ48</f>
        <v>60.3</v>
      </c>
      <c r="AE23" s="8">
        <f>'Hepworth 4 Source Data - WPF'!BK48</f>
        <v>58.2</v>
      </c>
      <c r="AF23" s="8">
        <f>'Hepworth 4 Source Data - WPF'!BL48</f>
        <v>54</v>
      </c>
      <c r="AG23" s="8">
        <f>'Hepworth 4 Source Data - WPF'!BM48</f>
        <v>51.5</v>
      </c>
      <c r="AH23" s="8">
        <f>'Hepworth 4 Source Data - WPF'!BN48</f>
        <v>48.9</v>
      </c>
      <c r="AI23" s="8">
        <f>'Hepworth 4 Source Data - WPF'!BO48</f>
        <v>43.9</v>
      </c>
      <c r="AJ23" s="8">
        <f>'Hepworth 4 Source Data - WPF'!BP48</f>
        <v>39.5</v>
      </c>
      <c r="AK23" s="8" t="s">
        <v>89</v>
      </c>
      <c r="AL23" s="8" t="s">
        <v>89</v>
      </c>
      <c r="AM23" s="158" t="s">
        <v>89</v>
      </c>
    </row>
    <row r="24" spans="2:39" ht="14.5" customHeight="1" x14ac:dyDescent="0.35">
      <c r="B24" s="510"/>
      <c r="C24" s="201" t="str">
        <f>'Hepworth 4 Source Data - WPF'!B54</f>
        <v>2021_Hep_WPF_26</v>
      </c>
      <c r="D24" s="201" t="s">
        <v>585</v>
      </c>
      <c r="E24" s="311" t="str">
        <f>'Hepworth 4 Source Data - WPF'!G54</f>
        <v>1m from pump to N side of Siltbuster / DAF 3</v>
      </c>
      <c r="F24" s="299">
        <f>'Hepworth 4 Source Data - WPF'!BQ55</f>
        <v>71.400000000000006</v>
      </c>
      <c r="G24" s="258">
        <v>1</v>
      </c>
      <c r="H24" s="256"/>
      <c r="J24" s="60" t="s">
        <v>89</v>
      </c>
      <c r="K24" s="8" t="s">
        <v>89</v>
      </c>
      <c r="L24" s="8" t="s">
        <v>89</v>
      </c>
      <c r="M24" s="124">
        <f>'Hepworth 4 Source Data - WPF'!AS55</f>
        <v>34.799999999999997</v>
      </c>
      <c r="N24" s="124">
        <f>'Hepworth 4 Source Data - WPF'!AT55</f>
        <v>32.799999999999997</v>
      </c>
      <c r="O24" s="124">
        <f>'Hepworth 4 Source Data - WPF'!AU55</f>
        <v>36.5</v>
      </c>
      <c r="P24" s="124">
        <f>'Hepworth 4 Source Data - WPF'!AV55</f>
        <v>41.9</v>
      </c>
      <c r="Q24" s="124">
        <f>'Hepworth 4 Source Data - WPF'!AW55</f>
        <v>44.9</v>
      </c>
      <c r="R24" s="124">
        <f>'Hepworth 4 Source Data - WPF'!AX55</f>
        <v>46.6</v>
      </c>
      <c r="S24" s="124">
        <f>'Hepworth 4 Source Data - WPF'!AY55</f>
        <v>52.1</v>
      </c>
      <c r="T24" s="124">
        <f>'Hepworth 4 Source Data - WPF'!AZ55</f>
        <v>53.4</v>
      </c>
      <c r="U24" s="124">
        <f>'Hepworth 4 Source Data - WPF'!BA55</f>
        <v>57.4</v>
      </c>
      <c r="V24" s="124">
        <f>'Hepworth 4 Source Data - WPF'!BB55</f>
        <v>56.8</v>
      </c>
      <c r="W24" s="124">
        <f>'Hepworth 4 Source Data - WPF'!BC55</f>
        <v>58.8</v>
      </c>
      <c r="X24" s="124">
        <f>'Hepworth 4 Source Data - WPF'!BD55</f>
        <v>59.1</v>
      </c>
      <c r="Y24" s="124">
        <f>'Hepworth 4 Source Data - WPF'!BE55</f>
        <v>60.2</v>
      </c>
      <c r="Z24" s="124">
        <f>'Hepworth 4 Source Data - WPF'!BF55</f>
        <v>62</v>
      </c>
      <c r="AA24" s="124">
        <f>'Hepworth 4 Source Data - WPF'!BG55</f>
        <v>62.6</v>
      </c>
      <c r="AB24" s="124">
        <f>'Hepworth 4 Source Data - WPF'!BH55</f>
        <v>62</v>
      </c>
      <c r="AC24" s="124">
        <f>'Hepworth 4 Source Data - WPF'!BI55</f>
        <v>62.2</v>
      </c>
      <c r="AD24" s="124">
        <f>'Hepworth 4 Source Data - WPF'!BJ55</f>
        <v>61.3</v>
      </c>
      <c r="AE24" s="124">
        <f>'Hepworth 4 Source Data - WPF'!BK55</f>
        <v>58.2</v>
      </c>
      <c r="AF24" s="124">
        <f>'Hepworth 4 Source Data - WPF'!BL55</f>
        <v>57</v>
      </c>
      <c r="AG24" s="124">
        <f>'Hepworth 4 Source Data - WPF'!BM55</f>
        <v>54.5</v>
      </c>
      <c r="AH24" s="124">
        <f>'Hepworth 4 Source Data - WPF'!BN55</f>
        <v>50.9</v>
      </c>
      <c r="AI24" s="124">
        <f>'Hepworth 4 Source Data - WPF'!BO55</f>
        <v>48.9</v>
      </c>
      <c r="AJ24" s="124">
        <f>'Hepworth 4 Source Data - WPF'!BP55</f>
        <v>43.5</v>
      </c>
      <c r="AK24" s="8" t="s">
        <v>89</v>
      </c>
      <c r="AL24" s="8" t="s">
        <v>89</v>
      </c>
      <c r="AM24" s="158" t="s">
        <v>89</v>
      </c>
    </row>
    <row r="25" spans="2:39" ht="14.5" customHeight="1" x14ac:dyDescent="0.35">
      <c r="B25" s="510"/>
      <c r="C25" s="201" t="str">
        <f>'Hepworth 4 Source Data - WPF'!B55</f>
        <v>2021_Hep_WPF_27</v>
      </c>
      <c r="D25" s="201" t="s">
        <v>585</v>
      </c>
      <c r="E25" s="311" t="str">
        <f>'Hepworth 4 Source Data - WPF'!G55</f>
        <v>2m to E (rear) side of Siltbuster / DAF 3</v>
      </c>
      <c r="F25" s="299">
        <f>'Hepworth 4 Source Data - WPF'!BQ56</f>
        <v>73.599999999999994</v>
      </c>
      <c r="G25" s="258">
        <v>2</v>
      </c>
      <c r="H25" s="256"/>
      <c r="J25" s="60" t="s">
        <v>89</v>
      </c>
      <c r="K25" s="8" t="s">
        <v>89</v>
      </c>
      <c r="L25" s="8" t="s">
        <v>89</v>
      </c>
      <c r="M25" s="124">
        <f>'Hepworth 4 Source Data - WPF'!AS56</f>
        <v>39.799999999999997</v>
      </c>
      <c r="N25" s="124">
        <f>'Hepworth 4 Source Data - WPF'!AT56</f>
        <v>34.799999999999997</v>
      </c>
      <c r="O25" s="124">
        <f>'Hepworth 4 Source Data - WPF'!AU56</f>
        <v>39.5</v>
      </c>
      <c r="P25" s="124">
        <f>'Hepworth 4 Source Data - WPF'!AV56</f>
        <v>48.9</v>
      </c>
      <c r="Q25" s="124">
        <f>'Hepworth 4 Source Data - WPF'!AW56</f>
        <v>44.9</v>
      </c>
      <c r="R25" s="124">
        <f>'Hepworth 4 Source Data - WPF'!AX56</f>
        <v>49.6</v>
      </c>
      <c r="S25" s="124">
        <f>'Hepworth 4 Source Data - WPF'!AY56</f>
        <v>55.1</v>
      </c>
      <c r="T25" s="124">
        <f>'Hepworth 4 Source Data - WPF'!AZ56</f>
        <v>56.4</v>
      </c>
      <c r="U25" s="124">
        <f>'Hepworth 4 Source Data - WPF'!BA56</f>
        <v>58.4</v>
      </c>
      <c r="V25" s="124">
        <f>'Hepworth 4 Source Data - WPF'!BB56</f>
        <v>60.8</v>
      </c>
      <c r="W25" s="124">
        <f>'Hepworth 4 Source Data - WPF'!BC56</f>
        <v>59.8</v>
      </c>
      <c r="X25" s="124">
        <f>'Hepworth 4 Source Data - WPF'!BD56</f>
        <v>61.1</v>
      </c>
      <c r="Y25" s="124">
        <f>'Hepworth 4 Source Data - WPF'!BE56</f>
        <v>64.2</v>
      </c>
      <c r="Z25" s="124">
        <f>'Hepworth 4 Source Data - WPF'!BF56</f>
        <v>63</v>
      </c>
      <c r="AA25" s="124">
        <f>'Hepworth 4 Source Data - WPF'!BG56</f>
        <v>63.6</v>
      </c>
      <c r="AB25" s="124">
        <f>'Hepworth 4 Source Data - WPF'!BH56</f>
        <v>64</v>
      </c>
      <c r="AC25" s="124">
        <f>'Hepworth 4 Source Data - WPF'!BI56</f>
        <v>63.2</v>
      </c>
      <c r="AD25" s="124">
        <f>'Hepworth 4 Source Data - WPF'!BJ56</f>
        <v>62.3</v>
      </c>
      <c r="AE25" s="124">
        <f>'Hepworth 4 Source Data - WPF'!BK56</f>
        <v>62.2</v>
      </c>
      <c r="AF25" s="124">
        <f>'Hepworth 4 Source Data - WPF'!BL56</f>
        <v>61</v>
      </c>
      <c r="AG25" s="124">
        <f>'Hepworth 4 Source Data - WPF'!BM56</f>
        <v>59.5</v>
      </c>
      <c r="AH25" s="124">
        <f>'Hepworth 4 Source Data - WPF'!BN56</f>
        <v>56.9</v>
      </c>
      <c r="AI25" s="124">
        <f>'Hepworth 4 Source Data - WPF'!BO56</f>
        <v>52.9</v>
      </c>
      <c r="AJ25" s="124">
        <f>'Hepworth 4 Source Data - WPF'!BP56</f>
        <v>47.5</v>
      </c>
      <c r="AK25" s="8" t="s">
        <v>89</v>
      </c>
      <c r="AL25" s="8" t="s">
        <v>89</v>
      </c>
      <c r="AM25" s="158" t="s">
        <v>89</v>
      </c>
    </row>
    <row r="26" spans="2:39" ht="14.5" customHeight="1" x14ac:dyDescent="0.35">
      <c r="B26" s="510"/>
      <c r="C26" s="201" t="str">
        <f>'Hepworth 4 Source Data - WPF'!B56</f>
        <v>2021_Hep_WPF_28</v>
      </c>
      <c r="D26" s="201" t="s">
        <v>585</v>
      </c>
      <c r="E26" s="311" t="str">
        <f>'Hepworth 4 Source Data - WPF'!G56</f>
        <v>5m from open door to DAF1 / MBR Building</v>
      </c>
      <c r="F26" s="299">
        <f>'Hepworth 4 Source Data - WPF'!BQ57</f>
        <v>72.900000000000006</v>
      </c>
      <c r="G26" s="258">
        <v>3</v>
      </c>
      <c r="H26" s="256"/>
      <c r="J26" s="60" t="s">
        <v>89</v>
      </c>
      <c r="K26" s="8" t="s">
        <v>89</v>
      </c>
      <c r="L26" s="8" t="s">
        <v>89</v>
      </c>
      <c r="M26" s="124">
        <f>'Hepworth 4 Source Data - WPF'!AS57</f>
        <v>39.799999999999997</v>
      </c>
      <c r="N26" s="124">
        <f>'Hepworth 4 Source Data - WPF'!AT57</f>
        <v>32.799999999999997</v>
      </c>
      <c r="O26" s="124">
        <f>'Hepworth 4 Source Data - WPF'!AU57</f>
        <v>37.5</v>
      </c>
      <c r="P26" s="124">
        <f>'Hepworth 4 Source Data - WPF'!AV57</f>
        <v>47.9</v>
      </c>
      <c r="Q26" s="124">
        <f>'Hepworth 4 Source Data - WPF'!AW57</f>
        <v>45.9</v>
      </c>
      <c r="R26" s="124">
        <f>'Hepworth 4 Source Data - WPF'!AX57</f>
        <v>48.6</v>
      </c>
      <c r="S26" s="124">
        <f>'Hepworth 4 Source Data - WPF'!AY57</f>
        <v>54.1</v>
      </c>
      <c r="T26" s="124">
        <f>'Hepworth 4 Source Data - WPF'!AZ57</f>
        <v>55.4</v>
      </c>
      <c r="U26" s="124">
        <f>'Hepworth 4 Source Data - WPF'!BA57</f>
        <v>56.4</v>
      </c>
      <c r="V26" s="124">
        <f>'Hepworth 4 Source Data - WPF'!BB57</f>
        <v>59.8</v>
      </c>
      <c r="W26" s="124">
        <f>'Hepworth 4 Source Data - WPF'!BC57</f>
        <v>58.8</v>
      </c>
      <c r="X26" s="124">
        <f>'Hepworth 4 Source Data - WPF'!BD57</f>
        <v>60.1</v>
      </c>
      <c r="Y26" s="124">
        <f>'Hepworth 4 Source Data - WPF'!BE57</f>
        <v>63.2</v>
      </c>
      <c r="Z26" s="124">
        <f>'Hepworth 4 Source Data - WPF'!BF57</f>
        <v>62</v>
      </c>
      <c r="AA26" s="124">
        <f>'Hepworth 4 Source Data - WPF'!BG57</f>
        <v>64.599999999999994</v>
      </c>
      <c r="AB26" s="124">
        <f>'Hepworth 4 Source Data - WPF'!BH57</f>
        <v>63</v>
      </c>
      <c r="AC26" s="124">
        <f>'Hepworth 4 Source Data - WPF'!BI57</f>
        <v>62.2</v>
      </c>
      <c r="AD26" s="124">
        <f>'Hepworth 4 Source Data - WPF'!BJ57</f>
        <v>62.3</v>
      </c>
      <c r="AE26" s="124">
        <f>'Hepworth 4 Source Data - WPF'!BK57</f>
        <v>61.2</v>
      </c>
      <c r="AF26" s="124">
        <f>'Hepworth 4 Source Data - WPF'!BL57</f>
        <v>60</v>
      </c>
      <c r="AG26" s="124">
        <f>'Hepworth 4 Source Data - WPF'!BM57</f>
        <v>58.5</v>
      </c>
      <c r="AH26" s="124">
        <f>'Hepworth 4 Source Data - WPF'!BN57</f>
        <v>56.9</v>
      </c>
      <c r="AI26" s="124">
        <f>'Hepworth 4 Source Data - WPF'!BO57</f>
        <v>52.9</v>
      </c>
      <c r="AJ26" s="124">
        <f>'Hepworth 4 Source Data - WPF'!BP57</f>
        <v>46.5</v>
      </c>
      <c r="AK26" s="8" t="s">
        <v>89</v>
      </c>
      <c r="AL26" s="8" t="s">
        <v>89</v>
      </c>
      <c r="AM26" s="158" t="s">
        <v>89</v>
      </c>
    </row>
    <row r="27" spans="2:39" ht="14.5" customHeight="1" x14ac:dyDescent="0.35">
      <c r="B27" s="510"/>
      <c r="C27" s="201" t="str">
        <f>'Hepworth 4 Source Data - WPF'!B57</f>
        <v>2021_Hep_WPF_28a</v>
      </c>
      <c r="D27" s="201" t="s">
        <v>585</v>
      </c>
      <c r="E27" s="311" t="str">
        <f>'Hepworth 4 Source Data - WPF'!G57</f>
        <v>10m from open door to DAF1 / MBR Building</v>
      </c>
      <c r="F27" s="299">
        <f>'Hepworth 4 Source Data - WPF'!BQ58</f>
        <v>68.7</v>
      </c>
      <c r="G27" s="258">
        <v>4</v>
      </c>
      <c r="H27" s="256"/>
      <c r="J27" s="60" t="s">
        <v>89</v>
      </c>
      <c r="K27" s="8" t="s">
        <v>89</v>
      </c>
      <c r="L27" s="8" t="s">
        <v>89</v>
      </c>
      <c r="M27" s="124">
        <f>'Hepworth 4 Source Data - WPF'!AS58</f>
        <v>36.799999999999997</v>
      </c>
      <c r="N27" s="124">
        <f>'Hepworth 4 Source Data - WPF'!AT58</f>
        <v>33.799999999999997</v>
      </c>
      <c r="O27" s="124">
        <f>'Hepworth 4 Source Data - WPF'!AU58</f>
        <v>40.5</v>
      </c>
      <c r="P27" s="124">
        <f>'Hepworth 4 Source Data - WPF'!AV58</f>
        <v>45.9</v>
      </c>
      <c r="Q27" s="124">
        <f>'Hepworth 4 Source Data - WPF'!AW58</f>
        <v>44.9</v>
      </c>
      <c r="R27" s="124">
        <f>'Hepworth 4 Source Data - WPF'!AX58</f>
        <v>45.6</v>
      </c>
      <c r="S27" s="124">
        <f>'Hepworth 4 Source Data - WPF'!AY58</f>
        <v>48.1</v>
      </c>
      <c r="T27" s="124">
        <f>'Hepworth 4 Source Data - WPF'!AZ58</f>
        <v>52.4</v>
      </c>
      <c r="U27" s="124">
        <f>'Hepworth 4 Source Data - WPF'!BA58</f>
        <v>55.4</v>
      </c>
      <c r="V27" s="124">
        <f>'Hepworth 4 Source Data - WPF'!BB58</f>
        <v>55.8</v>
      </c>
      <c r="W27" s="124">
        <f>'Hepworth 4 Source Data - WPF'!BC58</f>
        <v>55.8</v>
      </c>
      <c r="X27" s="124">
        <f>'Hepworth 4 Source Data - WPF'!BD58</f>
        <v>57.1</v>
      </c>
      <c r="Y27" s="124">
        <f>'Hepworth 4 Source Data - WPF'!BE58</f>
        <v>59.2</v>
      </c>
      <c r="Z27" s="124">
        <f>'Hepworth 4 Source Data - WPF'!BF58</f>
        <v>58</v>
      </c>
      <c r="AA27" s="124">
        <f>'Hepworth 4 Source Data - WPF'!BG58</f>
        <v>59.6</v>
      </c>
      <c r="AB27" s="124">
        <f>'Hepworth 4 Source Data - WPF'!BH58</f>
        <v>59</v>
      </c>
      <c r="AC27" s="124">
        <f>'Hepworth 4 Source Data - WPF'!BI58</f>
        <v>58.2</v>
      </c>
      <c r="AD27" s="124">
        <f>'Hepworth 4 Source Data - WPF'!BJ58</f>
        <v>57.3</v>
      </c>
      <c r="AE27" s="124">
        <f>'Hepworth 4 Source Data - WPF'!BK58</f>
        <v>56.2</v>
      </c>
      <c r="AF27" s="124">
        <f>'Hepworth 4 Source Data - WPF'!BL58</f>
        <v>55</v>
      </c>
      <c r="AG27" s="124">
        <f>'Hepworth 4 Source Data - WPF'!BM58</f>
        <v>53.5</v>
      </c>
      <c r="AH27" s="124">
        <f>'Hepworth 4 Source Data - WPF'!BN58</f>
        <v>50.9</v>
      </c>
      <c r="AI27" s="124">
        <f>'Hepworth 4 Source Data - WPF'!BO58</f>
        <v>46.9</v>
      </c>
      <c r="AJ27" s="124">
        <f>'Hepworth 4 Source Data - WPF'!BP58</f>
        <v>40.5</v>
      </c>
      <c r="AK27" s="8" t="s">
        <v>89</v>
      </c>
      <c r="AL27" s="8" t="s">
        <v>89</v>
      </c>
      <c r="AM27" s="158" t="s">
        <v>89</v>
      </c>
    </row>
    <row r="28" spans="2:39" ht="14.5" customHeight="1" x14ac:dyDescent="0.35">
      <c r="B28" s="510"/>
      <c r="C28" s="201" t="str">
        <f>'Hepworth 4 Source Data - WPF'!B58</f>
        <v>2021_Hep_WPF_29</v>
      </c>
      <c r="D28" s="201" t="s">
        <v>585</v>
      </c>
      <c r="E28" s="311" t="str">
        <f>'Hepworth 4 Source Data - WPF'!G58</f>
        <v>Rear of DAF1</v>
      </c>
      <c r="F28" s="299">
        <f>'Hepworth 4 Source Data - WPF'!BQ59</f>
        <v>73.400000000000006</v>
      </c>
      <c r="G28" s="258">
        <v>5</v>
      </c>
      <c r="H28" s="256"/>
      <c r="J28" s="60" t="s">
        <v>89</v>
      </c>
      <c r="K28" s="8" t="s">
        <v>89</v>
      </c>
      <c r="L28" s="8" t="s">
        <v>89</v>
      </c>
      <c r="M28" s="124">
        <f>'Hepworth 4 Source Data - WPF'!AS59</f>
        <v>35.799999999999997</v>
      </c>
      <c r="N28" s="124">
        <f>'Hepworth 4 Source Data - WPF'!AT59</f>
        <v>34.799999999999997</v>
      </c>
      <c r="O28" s="124">
        <f>'Hepworth 4 Source Data - WPF'!AU59</f>
        <v>37.5</v>
      </c>
      <c r="P28" s="124">
        <f>'Hepworth 4 Source Data - WPF'!AV59</f>
        <v>46.9</v>
      </c>
      <c r="Q28" s="124">
        <f>'Hepworth 4 Source Data - WPF'!AW59</f>
        <v>50.9</v>
      </c>
      <c r="R28" s="124">
        <f>'Hepworth 4 Source Data - WPF'!AX59</f>
        <v>49.6</v>
      </c>
      <c r="S28" s="124">
        <f>'Hepworth 4 Source Data - WPF'!AY59</f>
        <v>56.1</v>
      </c>
      <c r="T28" s="124">
        <f>'Hepworth 4 Source Data - WPF'!AZ59</f>
        <v>54.4</v>
      </c>
      <c r="U28" s="124">
        <f>'Hepworth 4 Source Data - WPF'!BA59</f>
        <v>58.4</v>
      </c>
      <c r="V28" s="124">
        <f>'Hepworth 4 Source Data - WPF'!BB59</f>
        <v>59.8</v>
      </c>
      <c r="W28" s="124">
        <f>'Hepworth 4 Source Data - WPF'!BC59</f>
        <v>59.8</v>
      </c>
      <c r="X28" s="124">
        <f>'Hepworth 4 Source Data - WPF'!BD59</f>
        <v>62.1</v>
      </c>
      <c r="Y28" s="124">
        <f>'Hepworth 4 Source Data - WPF'!BE59</f>
        <v>65.2</v>
      </c>
      <c r="Z28" s="124">
        <f>'Hepworth 4 Source Data - WPF'!BF59</f>
        <v>64</v>
      </c>
      <c r="AA28" s="124">
        <f>'Hepworth 4 Source Data - WPF'!BG59</f>
        <v>63.6</v>
      </c>
      <c r="AB28" s="124">
        <f>'Hepworth 4 Source Data - WPF'!BH59</f>
        <v>63</v>
      </c>
      <c r="AC28" s="124">
        <f>'Hepworth 4 Source Data - WPF'!BI59</f>
        <v>64.2</v>
      </c>
      <c r="AD28" s="124">
        <f>'Hepworth 4 Source Data - WPF'!BJ59</f>
        <v>61.3</v>
      </c>
      <c r="AE28" s="124">
        <f>'Hepworth 4 Source Data - WPF'!BK59</f>
        <v>61.2</v>
      </c>
      <c r="AF28" s="124">
        <f>'Hepworth 4 Source Data - WPF'!BL59</f>
        <v>58</v>
      </c>
      <c r="AG28" s="124">
        <f>'Hepworth 4 Source Data - WPF'!BM59</f>
        <v>56.5</v>
      </c>
      <c r="AH28" s="124">
        <f>'Hepworth 4 Source Data - WPF'!BN59</f>
        <v>53.9</v>
      </c>
      <c r="AI28" s="124">
        <f>'Hepworth 4 Source Data - WPF'!BO59</f>
        <v>50.9</v>
      </c>
      <c r="AJ28" s="124">
        <f>'Hepworth 4 Source Data - WPF'!BP59</f>
        <v>46.5</v>
      </c>
      <c r="AK28" s="8" t="s">
        <v>89</v>
      </c>
      <c r="AL28" s="8" t="s">
        <v>89</v>
      </c>
      <c r="AM28" s="158" t="s">
        <v>89</v>
      </c>
    </row>
    <row r="29" spans="2:39" ht="14.5" customHeight="1" thickBot="1" x14ac:dyDescent="0.4">
      <c r="B29" s="511"/>
      <c r="C29" s="210" t="str">
        <f>'Hepworth 4 Source Data - WPF'!B59</f>
        <v>2021_Hep_WPF_29a</v>
      </c>
      <c r="D29" s="210" t="s">
        <v>585</v>
      </c>
      <c r="E29" s="313" t="str">
        <f>'Hepworth 4 Source Data - WPF'!G59</f>
        <v>2m from main louvre to rear of DAF2</v>
      </c>
      <c r="F29" s="300">
        <f>'Hepworth 4 Source Data - WPF'!BQ60</f>
        <v>81</v>
      </c>
      <c r="G29" s="259">
        <v>6</v>
      </c>
      <c r="H29" s="257"/>
      <c r="J29" s="252" t="s">
        <v>89</v>
      </c>
      <c r="K29" s="253" t="s">
        <v>89</v>
      </c>
      <c r="L29" s="253" t="s">
        <v>89</v>
      </c>
      <c r="M29" s="268">
        <f>'Hepworth 4 Source Data - WPF'!AS60</f>
        <v>49.8</v>
      </c>
      <c r="N29" s="268">
        <f>'Hepworth 4 Source Data - WPF'!AT60</f>
        <v>40.799999999999997</v>
      </c>
      <c r="O29" s="268">
        <f>'Hepworth 4 Source Data - WPF'!AU60</f>
        <v>41.5</v>
      </c>
      <c r="P29" s="268">
        <f>'Hepworth 4 Source Data - WPF'!AV60</f>
        <v>47.9</v>
      </c>
      <c r="Q29" s="268">
        <f>'Hepworth 4 Source Data - WPF'!AW60</f>
        <v>53.9</v>
      </c>
      <c r="R29" s="268">
        <f>'Hepworth 4 Source Data - WPF'!AX60</f>
        <v>54.6</v>
      </c>
      <c r="S29" s="268">
        <f>'Hepworth 4 Source Data - WPF'!AY60</f>
        <v>61.1</v>
      </c>
      <c r="T29" s="268">
        <f>'Hepworth 4 Source Data - WPF'!AZ60</f>
        <v>61.4</v>
      </c>
      <c r="U29" s="268">
        <f>'Hepworth 4 Source Data - WPF'!BA60</f>
        <v>64.400000000000006</v>
      </c>
      <c r="V29" s="268">
        <f>'Hepworth 4 Source Data - WPF'!BB60</f>
        <v>69.8</v>
      </c>
      <c r="W29" s="268">
        <f>'Hepworth 4 Source Data - WPF'!BC60</f>
        <v>68.8</v>
      </c>
      <c r="X29" s="268">
        <f>'Hepworth 4 Source Data - WPF'!BD60</f>
        <v>69.099999999999994</v>
      </c>
      <c r="Y29" s="268">
        <f>'Hepworth 4 Source Data - WPF'!BE60</f>
        <v>72.2</v>
      </c>
      <c r="Z29" s="268">
        <f>'Hepworth 4 Source Data - WPF'!BF60</f>
        <v>71</v>
      </c>
      <c r="AA29" s="268">
        <f>'Hepworth 4 Source Data - WPF'!BG60</f>
        <v>72.599999999999994</v>
      </c>
      <c r="AB29" s="268">
        <f>'Hepworth 4 Source Data - WPF'!BH60</f>
        <v>70</v>
      </c>
      <c r="AC29" s="268">
        <f>'Hepworth 4 Source Data - WPF'!BI60</f>
        <v>70.2</v>
      </c>
      <c r="AD29" s="268">
        <f>'Hepworth 4 Source Data - WPF'!BJ60</f>
        <v>69.3</v>
      </c>
      <c r="AE29" s="268">
        <f>'Hepworth 4 Source Data - WPF'!BK60</f>
        <v>68.2</v>
      </c>
      <c r="AF29" s="268">
        <f>'Hepworth 4 Source Data - WPF'!BL60</f>
        <v>67</v>
      </c>
      <c r="AG29" s="268">
        <f>'Hepworth 4 Source Data - WPF'!BM60</f>
        <v>65.5</v>
      </c>
      <c r="AH29" s="268">
        <f>'Hepworth 4 Source Data - WPF'!BN60</f>
        <v>62.9</v>
      </c>
      <c r="AI29" s="268">
        <f>'Hepworth 4 Source Data - WPF'!BO60</f>
        <v>58.9</v>
      </c>
      <c r="AJ29" s="268">
        <f>'Hepworth 4 Source Data - WPF'!BP60</f>
        <v>54.5</v>
      </c>
      <c r="AK29" s="253" t="s">
        <v>89</v>
      </c>
      <c r="AL29" s="253" t="s">
        <v>89</v>
      </c>
      <c r="AM29" s="254" t="s">
        <v>89</v>
      </c>
    </row>
    <row r="30" spans="2:39" ht="14.5" customHeight="1" x14ac:dyDescent="0.35">
      <c r="C30" s="4"/>
      <c r="D30" s="201"/>
      <c r="E30" s="4"/>
      <c r="G30" s="247"/>
      <c r="H30" s="2"/>
      <c r="J30" s="8"/>
      <c r="K30" s="8"/>
      <c r="L30" s="8"/>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8"/>
      <c r="AL30" s="8"/>
      <c r="AM30" s="8"/>
    </row>
    <row r="31" spans="2:39" ht="23.5" x14ac:dyDescent="0.35">
      <c r="B31" s="489" t="s">
        <v>590</v>
      </c>
      <c r="C31" s="489"/>
      <c r="D31" s="489"/>
      <c r="E31" s="489"/>
      <c r="F31" s="489"/>
      <c r="G31" s="489"/>
      <c r="H31" s="489"/>
      <c r="I31" s="489"/>
      <c r="J31" s="489"/>
      <c r="K31" s="489"/>
    </row>
    <row r="32" spans="2:39" ht="23.5" x14ac:dyDescent="0.35">
      <c r="B32" s="490" t="s">
        <v>702</v>
      </c>
      <c r="C32" s="490"/>
      <c r="D32" s="490"/>
      <c r="E32" s="490"/>
      <c r="F32" s="490"/>
      <c r="G32" s="490"/>
      <c r="H32" s="490"/>
      <c r="I32" s="490"/>
      <c r="J32" s="490"/>
      <c r="K32" s="490"/>
    </row>
    <row r="33" spans="2:39" ht="23.5" x14ac:dyDescent="0.35">
      <c r="B33" s="490" t="s">
        <v>703</v>
      </c>
      <c r="C33" s="490"/>
      <c r="D33" s="490"/>
      <c r="E33" s="490"/>
      <c r="F33" s="490"/>
      <c r="G33" s="490"/>
      <c r="H33" s="490"/>
      <c r="I33" s="490"/>
      <c r="J33" s="490"/>
      <c r="K33" s="490"/>
    </row>
    <row r="34" spans="2:39" ht="23.5" customHeight="1" x14ac:dyDescent="0.35">
      <c r="B34" s="490" t="s">
        <v>704</v>
      </c>
      <c r="C34" s="490"/>
      <c r="D34" s="490"/>
      <c r="E34" s="490"/>
      <c r="F34" s="490"/>
      <c r="G34" s="490"/>
      <c r="H34" s="490"/>
      <c r="I34" s="490"/>
      <c r="J34" s="490"/>
      <c r="K34" s="490"/>
    </row>
    <row r="35" spans="2:39" ht="23.5" x14ac:dyDescent="0.35">
      <c r="B35" s="490" t="s">
        <v>705</v>
      </c>
      <c r="C35" s="490"/>
      <c r="D35" s="490"/>
      <c r="E35" s="490"/>
      <c r="F35" s="490"/>
      <c r="G35" s="490"/>
      <c r="H35" s="490"/>
      <c r="I35" s="490"/>
      <c r="J35" s="490"/>
      <c r="K35" s="490"/>
    </row>
    <row r="37" spans="2:39" ht="26" x14ac:dyDescent="0.6">
      <c r="B37" s="168" t="s">
        <v>594</v>
      </c>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row>
    <row r="38" spans="2:39" ht="15" thickBot="1" x14ac:dyDescent="0.4"/>
    <row r="39" spans="2:39" ht="15" thickBot="1" x14ac:dyDescent="0.4">
      <c r="B39" s="181" t="s">
        <v>32</v>
      </c>
      <c r="J39" s="482" t="s">
        <v>127</v>
      </c>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c r="AJ39" s="483"/>
      <c r="AK39" s="483"/>
      <c r="AL39" s="483"/>
      <c r="AM39" s="484"/>
    </row>
    <row r="40" spans="2:39" ht="15" thickBot="1" x14ac:dyDescent="0.4">
      <c r="F40" s="486" t="s">
        <v>4</v>
      </c>
      <c r="G40" s="487"/>
      <c r="J40" s="433" t="s">
        <v>128</v>
      </c>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435"/>
    </row>
    <row r="41" spans="2:39" ht="29.5" thickBot="1" x14ac:dyDescent="0.4">
      <c r="B41" s="150" t="s">
        <v>577</v>
      </c>
      <c r="C41" s="203" t="s">
        <v>578</v>
      </c>
      <c r="D41" s="204" t="s">
        <v>579</v>
      </c>
      <c r="E41" s="205" t="s">
        <v>580</v>
      </c>
      <c r="F41" s="192" t="s">
        <v>628</v>
      </c>
      <c r="G41" s="190" t="s">
        <v>629</v>
      </c>
      <c r="H41" s="207" t="s">
        <v>60</v>
      </c>
      <c r="J41" s="67">
        <v>25</v>
      </c>
      <c r="K41" s="68">
        <v>31.5</v>
      </c>
      <c r="L41" s="68">
        <v>40</v>
      </c>
      <c r="M41" s="68">
        <v>50</v>
      </c>
      <c r="N41" s="68">
        <v>63</v>
      </c>
      <c r="O41" s="68">
        <v>80</v>
      </c>
      <c r="P41" s="68">
        <v>100</v>
      </c>
      <c r="Q41" s="68">
        <v>125</v>
      </c>
      <c r="R41" s="68">
        <v>160</v>
      </c>
      <c r="S41" s="68">
        <v>200</v>
      </c>
      <c r="T41" s="68">
        <v>250</v>
      </c>
      <c r="U41" s="68">
        <v>315</v>
      </c>
      <c r="V41" s="68">
        <v>400</v>
      </c>
      <c r="W41" s="68">
        <v>500</v>
      </c>
      <c r="X41" s="68">
        <v>630</v>
      </c>
      <c r="Y41" s="68">
        <v>800</v>
      </c>
      <c r="Z41" s="68">
        <v>1000</v>
      </c>
      <c r="AA41" s="68">
        <v>1250</v>
      </c>
      <c r="AB41" s="68">
        <v>1600</v>
      </c>
      <c r="AC41" s="68">
        <v>2000</v>
      </c>
      <c r="AD41" s="68">
        <v>2500</v>
      </c>
      <c r="AE41" s="68">
        <v>3150</v>
      </c>
      <c r="AF41" s="68">
        <v>4000</v>
      </c>
      <c r="AG41" s="68">
        <v>5000</v>
      </c>
      <c r="AH41" s="68">
        <v>6300</v>
      </c>
      <c r="AI41" s="68">
        <v>8000</v>
      </c>
      <c r="AJ41" s="68">
        <v>10000</v>
      </c>
      <c r="AK41" s="68">
        <v>12500</v>
      </c>
      <c r="AL41" s="68">
        <v>16000</v>
      </c>
      <c r="AM41" s="69">
        <v>20000</v>
      </c>
    </row>
    <row r="42" spans="2:39" x14ac:dyDescent="0.35">
      <c r="B42" s="211" t="s">
        <v>15</v>
      </c>
      <c r="C42" s="62" t="str">
        <f>C20</f>
        <v>2021_Hep_WPF_18</v>
      </c>
      <c r="D42" s="62" t="str">
        <f>D20</f>
        <v>Measurement Data</v>
      </c>
      <c r="E42" s="62" t="s">
        <v>706</v>
      </c>
      <c r="F42" s="100">
        <f>F20</f>
        <v>66.2</v>
      </c>
      <c r="G42" s="40">
        <f>G20</f>
        <v>5</v>
      </c>
      <c r="H42" s="251">
        <f t="shared" ref="H42" si="0">H30</f>
        <v>0</v>
      </c>
      <c r="J42" s="238" t="str">
        <f>J20</f>
        <v>-</v>
      </c>
      <c r="K42" s="239" t="str">
        <f t="shared" ref="K42:AM42" si="1">K20</f>
        <v>-</v>
      </c>
      <c r="L42" s="239" t="str">
        <f t="shared" si="1"/>
        <v>-</v>
      </c>
      <c r="M42" s="239">
        <f t="shared" si="1"/>
        <v>28.8</v>
      </c>
      <c r="N42" s="239">
        <f t="shared" si="1"/>
        <v>25.8</v>
      </c>
      <c r="O42" s="239">
        <f>O20</f>
        <v>34.5</v>
      </c>
      <c r="P42" s="239">
        <f t="shared" si="1"/>
        <v>36.9</v>
      </c>
      <c r="Q42" s="239">
        <f t="shared" si="1"/>
        <v>40.9</v>
      </c>
      <c r="R42" s="239">
        <f t="shared" si="1"/>
        <v>41.6</v>
      </c>
      <c r="S42" s="239">
        <f t="shared" si="1"/>
        <v>46.1</v>
      </c>
      <c r="T42" s="239">
        <f t="shared" si="1"/>
        <v>47.4</v>
      </c>
      <c r="U42" s="239">
        <f t="shared" si="1"/>
        <v>50.4</v>
      </c>
      <c r="V42" s="239">
        <f t="shared" si="1"/>
        <v>52.8</v>
      </c>
      <c r="W42" s="239">
        <f t="shared" si="1"/>
        <v>54.8</v>
      </c>
      <c r="X42" s="239">
        <f t="shared" si="1"/>
        <v>54.1</v>
      </c>
      <c r="Y42" s="239">
        <f t="shared" si="1"/>
        <v>56.2</v>
      </c>
      <c r="Z42" s="239">
        <f t="shared" si="1"/>
        <v>56</v>
      </c>
      <c r="AA42" s="239">
        <f t="shared" si="1"/>
        <v>57.6</v>
      </c>
      <c r="AB42" s="239">
        <f t="shared" si="1"/>
        <v>58</v>
      </c>
      <c r="AC42" s="239">
        <f t="shared" si="1"/>
        <v>56.2</v>
      </c>
      <c r="AD42" s="239">
        <f t="shared" si="1"/>
        <v>54.3</v>
      </c>
      <c r="AE42" s="239">
        <f>AE20</f>
        <v>52.2</v>
      </c>
      <c r="AF42" s="239">
        <f t="shared" si="1"/>
        <v>52</v>
      </c>
      <c r="AG42" s="239">
        <f t="shared" si="1"/>
        <v>50.5</v>
      </c>
      <c r="AH42" s="239">
        <f t="shared" si="1"/>
        <v>45.9</v>
      </c>
      <c r="AI42" s="239">
        <f t="shared" si="1"/>
        <v>43.9</v>
      </c>
      <c r="AJ42" s="239">
        <f t="shared" si="1"/>
        <v>37.5</v>
      </c>
      <c r="AK42" s="239" t="str">
        <f t="shared" si="1"/>
        <v>-</v>
      </c>
      <c r="AL42" s="239" t="str">
        <f t="shared" si="1"/>
        <v>-</v>
      </c>
      <c r="AM42" s="240" t="str">
        <f t="shared" si="1"/>
        <v>-</v>
      </c>
    </row>
    <row r="43" spans="2:39" ht="15" thickBot="1" x14ac:dyDescent="0.4">
      <c r="B43" s="202" t="s">
        <v>13</v>
      </c>
      <c r="C43" s="22" t="str">
        <f>C10</f>
        <v>2020_Hep_WPF_12</v>
      </c>
      <c r="D43" s="22" t="str">
        <f>D12</f>
        <v>Measurement Data</v>
      </c>
      <c r="E43" s="22" t="s">
        <v>707</v>
      </c>
      <c r="F43" s="108">
        <f>F10</f>
        <v>60.6</v>
      </c>
      <c r="G43" s="42"/>
      <c r="H43" s="39"/>
      <c r="J43" s="99" t="str">
        <f>J10</f>
        <v>-</v>
      </c>
      <c r="K43" s="101" t="str">
        <f t="shared" ref="K43:AM43" si="2">K10</f>
        <v>-</v>
      </c>
      <c r="L43" s="101" t="str">
        <f t="shared" si="2"/>
        <v>-</v>
      </c>
      <c r="M43" s="109">
        <f t="shared" si="2"/>
        <v>21.8</v>
      </c>
      <c r="N43" s="109">
        <f t="shared" si="2"/>
        <v>24.8</v>
      </c>
      <c r="O43" s="109">
        <f t="shared" si="2"/>
        <v>27.5</v>
      </c>
      <c r="P43" s="109">
        <f t="shared" si="2"/>
        <v>31.9</v>
      </c>
      <c r="Q43" s="109">
        <f t="shared" si="2"/>
        <v>35.9</v>
      </c>
      <c r="R43" s="109">
        <f t="shared" si="2"/>
        <v>39.6</v>
      </c>
      <c r="S43" s="109">
        <f t="shared" si="2"/>
        <v>41.1</v>
      </c>
      <c r="T43" s="109">
        <f>T10</f>
        <v>43.4</v>
      </c>
      <c r="U43" s="109">
        <f t="shared" si="2"/>
        <v>43.4</v>
      </c>
      <c r="V43" s="109">
        <f t="shared" si="2"/>
        <v>47.8</v>
      </c>
      <c r="W43" s="109">
        <f t="shared" si="2"/>
        <v>47.8</v>
      </c>
      <c r="X43" s="109">
        <f t="shared" si="2"/>
        <v>53.1</v>
      </c>
      <c r="Y43" s="109">
        <f t="shared" si="2"/>
        <v>52.2</v>
      </c>
      <c r="Z43" s="109">
        <f t="shared" si="2"/>
        <v>53</v>
      </c>
      <c r="AA43" s="109">
        <f t="shared" si="2"/>
        <v>50.6</v>
      </c>
      <c r="AB43" s="109">
        <f t="shared" si="2"/>
        <v>49</v>
      </c>
      <c r="AC43" s="109">
        <f t="shared" si="2"/>
        <v>46.2</v>
      </c>
      <c r="AD43" s="109">
        <f t="shared" si="2"/>
        <v>45.3</v>
      </c>
      <c r="AE43" s="109">
        <f t="shared" si="2"/>
        <v>42.2</v>
      </c>
      <c r="AF43" s="109">
        <f t="shared" si="2"/>
        <v>39</v>
      </c>
      <c r="AG43" s="109">
        <f t="shared" si="2"/>
        <v>34.5</v>
      </c>
      <c r="AH43" s="109">
        <f>AH10</f>
        <v>30.9</v>
      </c>
      <c r="AI43" s="109">
        <f t="shared" si="2"/>
        <v>25.9</v>
      </c>
      <c r="AJ43" s="109">
        <f t="shared" si="2"/>
        <v>49.5</v>
      </c>
      <c r="AK43" s="101" t="str">
        <f t="shared" si="2"/>
        <v>-</v>
      </c>
      <c r="AL43" s="101" t="str">
        <f t="shared" si="2"/>
        <v>-</v>
      </c>
      <c r="AM43" s="113" t="str">
        <f t="shared" si="2"/>
        <v>-</v>
      </c>
    </row>
    <row r="45" spans="2:39" x14ac:dyDescent="0.35">
      <c r="B45" s="10" t="s">
        <v>708</v>
      </c>
    </row>
  </sheetData>
  <mergeCells count="14">
    <mergeCell ref="B10:B17"/>
    <mergeCell ref="B34:K34"/>
    <mergeCell ref="B35:K35"/>
    <mergeCell ref="B18:B29"/>
    <mergeCell ref="J5:AM5"/>
    <mergeCell ref="F6:G6"/>
    <mergeCell ref="J6:AM6"/>
    <mergeCell ref="B8:B9"/>
    <mergeCell ref="B31:K31"/>
    <mergeCell ref="J39:AM39"/>
    <mergeCell ref="F40:G40"/>
    <mergeCell ref="J40:AM40"/>
    <mergeCell ref="B32:K32"/>
    <mergeCell ref="B33:K3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56249-3B1F-4936-8F89-10145CA82051}">
  <sheetPr>
    <tabColor theme="4" tint="-0.499984740745262"/>
  </sheetPr>
  <dimension ref="B2:AM26"/>
  <sheetViews>
    <sheetView zoomScaleNormal="100" workbookViewId="0">
      <selection activeCell="J32" sqref="J32"/>
    </sheetView>
  </sheetViews>
  <sheetFormatPr defaultRowHeight="14.5" x14ac:dyDescent="0.35"/>
  <cols>
    <col min="2" max="2" width="34.81640625" bestFit="1" customWidth="1"/>
    <col min="3" max="3" width="31.81640625" bestFit="1" customWidth="1"/>
    <col min="4" max="4" width="17.1796875" bestFit="1" customWidth="1"/>
    <col min="5" max="5" width="32.81640625" bestFit="1" customWidth="1"/>
    <col min="6" max="6" width="6.453125" bestFit="1" customWidth="1"/>
    <col min="7" max="7" width="8.1796875" bestFit="1" customWidth="1"/>
    <col min="8" max="8" width="32.453125" customWidth="1"/>
    <col min="10" max="10" width="5.453125" bestFit="1" customWidth="1"/>
    <col min="11" max="11" width="7.1796875" bestFit="1" customWidth="1"/>
    <col min="12" max="15" width="5.453125" bestFit="1" customWidth="1"/>
    <col min="16" max="25" width="5.81640625" bestFit="1" customWidth="1"/>
    <col min="26" max="35" width="7.1796875" bestFit="1" customWidth="1"/>
    <col min="36" max="39" width="8.453125" bestFit="1" customWidth="1"/>
  </cols>
  <sheetData>
    <row r="2" spans="2:39" ht="26" x14ac:dyDescent="0.6">
      <c r="B2" s="174" t="s">
        <v>576</v>
      </c>
      <c r="C2" s="173"/>
      <c r="D2" s="173"/>
      <c r="E2" s="174"/>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row>
    <row r="4" spans="2:39" ht="15" thickBot="1" x14ac:dyDescent="0.4">
      <c r="B4" s="181" t="s">
        <v>35</v>
      </c>
    </row>
    <row r="5" spans="2:39" ht="15" thickBot="1" x14ac:dyDescent="0.4">
      <c r="J5" s="482" t="s">
        <v>127</v>
      </c>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4"/>
    </row>
    <row r="6" spans="2:39" ht="15" thickBot="1" x14ac:dyDescent="0.4">
      <c r="F6" s="486" t="s">
        <v>4</v>
      </c>
      <c r="G6" s="487"/>
      <c r="J6" s="433" t="s">
        <v>128</v>
      </c>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5"/>
    </row>
    <row r="7" spans="2:39" ht="15" thickBot="1" x14ac:dyDescent="0.4">
      <c r="B7" s="150" t="s">
        <v>577</v>
      </c>
      <c r="C7" s="273" t="s">
        <v>578</v>
      </c>
      <c r="D7" s="204" t="s">
        <v>579</v>
      </c>
      <c r="E7" s="205" t="s">
        <v>580</v>
      </c>
      <c r="F7" s="192" t="s">
        <v>628</v>
      </c>
      <c r="G7" s="190" t="s">
        <v>629</v>
      </c>
      <c r="H7" s="205" t="s">
        <v>60</v>
      </c>
      <c r="J7" s="67">
        <v>25</v>
      </c>
      <c r="K7" s="68">
        <v>31.5</v>
      </c>
      <c r="L7" s="68">
        <v>40</v>
      </c>
      <c r="M7" s="68">
        <v>50</v>
      </c>
      <c r="N7" s="68">
        <v>63</v>
      </c>
      <c r="O7" s="68">
        <v>80</v>
      </c>
      <c r="P7" s="68">
        <v>100</v>
      </c>
      <c r="Q7" s="68">
        <v>125</v>
      </c>
      <c r="R7" s="68">
        <v>160</v>
      </c>
      <c r="S7" s="68">
        <v>200</v>
      </c>
      <c r="T7" s="68">
        <v>250</v>
      </c>
      <c r="U7" s="68">
        <v>315</v>
      </c>
      <c r="V7" s="68">
        <v>400</v>
      </c>
      <c r="W7" s="68">
        <v>500</v>
      </c>
      <c r="X7" s="68">
        <v>630</v>
      </c>
      <c r="Y7" s="68">
        <v>800</v>
      </c>
      <c r="Z7" s="68">
        <v>1000</v>
      </c>
      <c r="AA7" s="68">
        <v>1250</v>
      </c>
      <c r="AB7" s="68">
        <v>1600</v>
      </c>
      <c r="AC7" s="68">
        <v>2000</v>
      </c>
      <c r="AD7" s="68">
        <v>2500</v>
      </c>
      <c r="AE7" s="68">
        <v>3150</v>
      </c>
      <c r="AF7" s="68">
        <v>4000</v>
      </c>
      <c r="AG7" s="68">
        <v>5000</v>
      </c>
      <c r="AH7" s="68">
        <v>6300</v>
      </c>
      <c r="AI7" s="68">
        <v>8000</v>
      </c>
      <c r="AJ7" s="68">
        <v>10000</v>
      </c>
      <c r="AK7" s="68">
        <v>12500</v>
      </c>
      <c r="AL7" s="68">
        <v>16000</v>
      </c>
      <c r="AM7" s="69">
        <v>20000</v>
      </c>
    </row>
    <row r="8" spans="2:39" x14ac:dyDescent="0.35">
      <c r="B8" s="496" t="s">
        <v>19</v>
      </c>
      <c r="C8" s="340" t="str">
        <f>'Hepworth 2021 - WPF Meas'!B14</f>
        <v>2021_Hep_WPF_47</v>
      </c>
      <c r="D8" s="340" t="s">
        <v>585</v>
      </c>
      <c r="E8" s="340" t="str">
        <f>'Hepworth 2021 - WPF Meas'!F14</f>
        <v>Pump on North side of BT1</v>
      </c>
      <c r="F8" s="349">
        <f>'Hepworth 2021 - WPF Meas'!J14</f>
        <v>76.8</v>
      </c>
      <c r="G8" s="356">
        <v>1</v>
      </c>
      <c r="H8" s="384" t="str">
        <f>'Hepworth 2021 - WPF Meas'!E14</f>
        <v xml:space="preserve">1m from BT 1 Aeration Landia Pump </v>
      </c>
      <c r="I8" s="43"/>
      <c r="J8" s="368">
        <f>'Hepworth 2021 - WPF Meas'!K14</f>
        <v>63.1</v>
      </c>
      <c r="K8" s="369">
        <f>'Hepworth 2021 - WPF Meas'!L14</f>
        <v>56.5</v>
      </c>
      <c r="L8" s="369">
        <f>'Hepworth 2021 - WPF Meas'!M14</f>
        <v>59.1</v>
      </c>
      <c r="M8" s="369">
        <f>'Hepworth 2021 - WPF Meas'!N14</f>
        <v>61.8</v>
      </c>
      <c r="N8" s="369">
        <f>'Hepworth 2021 - WPF Meas'!O14</f>
        <v>59.4</v>
      </c>
      <c r="O8" s="369">
        <f>'Hepworth 2021 - WPF Meas'!P14</f>
        <v>60.7</v>
      </c>
      <c r="P8" s="369">
        <f>'Hepworth 2021 - WPF Meas'!Q14</f>
        <v>57.2</v>
      </c>
      <c r="Q8" s="369">
        <f>'Hepworth 2021 - WPF Meas'!R14</f>
        <v>61.2</v>
      </c>
      <c r="R8" s="369">
        <f>'Hepworth 2021 - WPF Meas'!S14</f>
        <v>58.8</v>
      </c>
      <c r="S8" s="369">
        <f>'Hepworth 2021 - WPF Meas'!T14</f>
        <v>58.5</v>
      </c>
      <c r="T8" s="369">
        <f>'Hepworth 2021 - WPF Meas'!U14</f>
        <v>59.5</v>
      </c>
      <c r="U8" s="369">
        <f>'Hepworth 2021 - WPF Meas'!V14</f>
        <v>58.3</v>
      </c>
      <c r="V8" s="369">
        <f>'Hepworth 2021 - WPF Meas'!W14</f>
        <v>59.5</v>
      </c>
      <c r="W8" s="369">
        <f>'Hepworth 2021 - WPF Meas'!X14</f>
        <v>62.7</v>
      </c>
      <c r="X8" s="369">
        <f>'Hepworth 2021 - WPF Meas'!Y14</f>
        <v>59.6</v>
      </c>
      <c r="Y8" s="369">
        <f>'Hepworth 2021 - WPF Meas'!Z14</f>
        <v>65.099999999999994</v>
      </c>
      <c r="Z8" s="369">
        <f>'Hepworth 2021 - WPF Meas'!AA14</f>
        <v>66.3</v>
      </c>
      <c r="AA8" s="369">
        <f>'Hepworth 2021 - WPF Meas'!AB14</f>
        <v>69.400000000000006</v>
      </c>
      <c r="AB8" s="369">
        <f>'Hepworth 2021 - WPF Meas'!AC14</f>
        <v>70.5</v>
      </c>
      <c r="AC8" s="369">
        <f>'Hepworth 2021 - WPF Meas'!AD14</f>
        <v>62.1</v>
      </c>
      <c r="AD8" s="369">
        <f>'Hepworth 2021 - WPF Meas'!AE14</f>
        <v>59.1</v>
      </c>
      <c r="AE8" s="369">
        <f>'Hepworth 2021 - WPF Meas'!AF14</f>
        <v>65.2</v>
      </c>
      <c r="AF8" s="369">
        <f>'Hepworth 2021 - WPF Meas'!AG14</f>
        <v>64</v>
      </c>
      <c r="AG8" s="369">
        <f>'Hepworth 2021 - WPF Meas'!AH14</f>
        <v>50.6</v>
      </c>
      <c r="AH8" s="369">
        <f>'Hepworth 2021 - WPF Meas'!AI14</f>
        <v>48.4</v>
      </c>
      <c r="AI8" s="369">
        <f>'Hepworth 2021 - WPF Meas'!AJ14</f>
        <v>45.9</v>
      </c>
      <c r="AJ8" s="369">
        <f>'Hepworth 2021 - WPF Meas'!AK14</f>
        <v>41.2</v>
      </c>
      <c r="AK8" s="369">
        <f>'Hepworth 2021 - WPF Meas'!AL14</f>
        <v>38.200000000000003</v>
      </c>
      <c r="AL8" s="369">
        <f>'Hepworth 2021 - WPF Meas'!AM14</f>
        <v>33.9</v>
      </c>
      <c r="AM8" s="370">
        <f>'Hepworth 2021 - WPF Meas'!AN14</f>
        <v>29.1</v>
      </c>
    </row>
    <row r="9" spans="2:39" x14ac:dyDescent="0.35">
      <c r="B9" s="509"/>
      <c r="C9" s="337" t="str">
        <f>'Hepworth 2021 - WPF Meas'!B15</f>
        <v>2021_Hep_WPF_48</v>
      </c>
      <c r="D9" s="337" t="s">
        <v>585</v>
      </c>
      <c r="E9" s="337" t="str">
        <f>'Hepworth 2021 - WPF Meas'!F15</f>
        <v>Pump on West side of BT1</v>
      </c>
      <c r="F9" s="350">
        <f>'Hepworth 2021 - WPF Meas'!J15</f>
        <v>76.5</v>
      </c>
      <c r="G9" s="380">
        <v>1</v>
      </c>
      <c r="H9" s="385" t="str">
        <f>'Hepworth 2021 - WPF Meas'!E15</f>
        <v xml:space="preserve">1m from BT 1 Aeration Landia Pump </v>
      </c>
      <c r="I9" s="43"/>
      <c r="J9" s="381">
        <f>'Hepworth 2021 - WPF Meas'!K15</f>
        <v>60.5</v>
      </c>
      <c r="K9" s="382">
        <f>'Hepworth 2021 - WPF Meas'!L15</f>
        <v>59.3</v>
      </c>
      <c r="L9" s="382">
        <f>'Hepworth 2021 - WPF Meas'!M15</f>
        <v>60.6</v>
      </c>
      <c r="M9" s="382">
        <f>'Hepworth 2021 - WPF Meas'!N15</f>
        <v>60.9</v>
      </c>
      <c r="N9" s="382">
        <f>'Hepworth 2021 - WPF Meas'!O15</f>
        <v>58.5</v>
      </c>
      <c r="O9" s="382">
        <f>'Hepworth 2021 - WPF Meas'!P15</f>
        <v>60.3</v>
      </c>
      <c r="P9" s="382">
        <f>'Hepworth 2021 - WPF Meas'!Q15</f>
        <v>59</v>
      </c>
      <c r="Q9" s="382">
        <f>'Hepworth 2021 - WPF Meas'!R15</f>
        <v>59.9</v>
      </c>
      <c r="R9" s="382">
        <f>'Hepworth 2021 - WPF Meas'!S15</f>
        <v>62.3</v>
      </c>
      <c r="S9" s="382">
        <f>'Hepworth 2021 - WPF Meas'!T15</f>
        <v>62.2</v>
      </c>
      <c r="T9" s="382">
        <f>'Hepworth 2021 - WPF Meas'!U15</f>
        <v>61.1</v>
      </c>
      <c r="U9" s="382">
        <f>'Hepworth 2021 - WPF Meas'!V15</f>
        <v>60.2</v>
      </c>
      <c r="V9" s="382">
        <f>'Hepworth 2021 - WPF Meas'!W15</f>
        <v>62.5</v>
      </c>
      <c r="W9" s="382">
        <f>'Hepworth 2021 - WPF Meas'!X15</f>
        <v>62.8</v>
      </c>
      <c r="X9" s="382">
        <f>'Hepworth 2021 - WPF Meas'!Y15</f>
        <v>62.9</v>
      </c>
      <c r="Y9" s="382">
        <f>'Hepworth 2021 - WPF Meas'!Z15</f>
        <v>67.8</v>
      </c>
      <c r="Z9" s="382">
        <f>'Hepworth 2021 - WPF Meas'!AA15</f>
        <v>67.599999999999994</v>
      </c>
      <c r="AA9" s="382">
        <f>'Hepworth 2021 - WPF Meas'!AB15</f>
        <v>68.3</v>
      </c>
      <c r="AB9" s="382">
        <f>'Hepworth 2021 - WPF Meas'!AC15</f>
        <v>67.2</v>
      </c>
      <c r="AC9" s="382">
        <f>'Hepworth 2021 - WPF Meas'!AD15</f>
        <v>64.5</v>
      </c>
      <c r="AD9" s="382">
        <f>'Hepworth 2021 - WPF Meas'!AE15</f>
        <v>63.6</v>
      </c>
      <c r="AE9" s="382">
        <f>'Hepworth 2021 - WPF Meas'!AF15</f>
        <v>63.1</v>
      </c>
      <c r="AF9" s="382">
        <f>'Hepworth 2021 - WPF Meas'!AG15</f>
        <v>60.3</v>
      </c>
      <c r="AG9" s="382">
        <f>'Hepworth 2021 - WPF Meas'!AH15</f>
        <v>56</v>
      </c>
      <c r="AH9" s="382">
        <f>'Hepworth 2021 - WPF Meas'!AI15</f>
        <v>53.8</v>
      </c>
      <c r="AI9" s="382">
        <f>'Hepworth 2021 - WPF Meas'!AJ15</f>
        <v>53</v>
      </c>
      <c r="AJ9" s="382">
        <f>'Hepworth 2021 - WPF Meas'!AK15</f>
        <v>48.8</v>
      </c>
      <c r="AK9" s="382">
        <f>'Hepworth 2021 - WPF Meas'!AL15</f>
        <v>45.4</v>
      </c>
      <c r="AL9" s="382">
        <f>'Hepworth 2021 - WPF Meas'!AM15</f>
        <v>40.799999999999997</v>
      </c>
      <c r="AM9" s="383">
        <f>'Hepworth 2021 - WPF Meas'!AN15</f>
        <v>36.6</v>
      </c>
    </row>
    <row r="10" spans="2:39" x14ac:dyDescent="0.35">
      <c r="B10" s="509"/>
      <c r="C10" s="337" t="str">
        <f>'Hepworth 2021 - WPF Meas'!B16</f>
        <v>2021_Hep_WPF_49</v>
      </c>
      <c r="D10" s="337" t="s">
        <v>585</v>
      </c>
      <c r="E10" s="337" t="str">
        <f>'Hepworth 2021 - WPF Meas'!F16</f>
        <v>Pump on South side of BT1</v>
      </c>
      <c r="F10" s="350">
        <f>'Hepworth 2021 - WPF Meas'!J16</f>
        <v>78.2</v>
      </c>
      <c r="G10" s="380">
        <v>1</v>
      </c>
      <c r="H10" s="385" t="str">
        <f>'Hepworth 2021 - WPF Meas'!E16</f>
        <v xml:space="preserve">1m from BT 1 Aeration Landia Pump </v>
      </c>
      <c r="I10" s="43"/>
      <c r="J10" s="381">
        <f>'Hepworth 2021 - WPF Meas'!K16</f>
        <v>62.5</v>
      </c>
      <c r="K10" s="382">
        <f>'Hepworth 2021 - WPF Meas'!L16</f>
        <v>60</v>
      </c>
      <c r="L10" s="382">
        <f>'Hepworth 2021 - WPF Meas'!M16</f>
        <v>60.1</v>
      </c>
      <c r="M10" s="382">
        <f>'Hepworth 2021 - WPF Meas'!N16</f>
        <v>66.8</v>
      </c>
      <c r="N10" s="382">
        <f>'Hepworth 2021 - WPF Meas'!O16</f>
        <v>62.5</v>
      </c>
      <c r="O10" s="382">
        <f>'Hepworth 2021 - WPF Meas'!P16</f>
        <v>63.9</v>
      </c>
      <c r="P10" s="382">
        <f>'Hepworth 2021 - WPF Meas'!Q16</f>
        <v>63.2</v>
      </c>
      <c r="Q10" s="382">
        <f>'Hepworth 2021 - WPF Meas'!R16</f>
        <v>64.5</v>
      </c>
      <c r="R10" s="382">
        <f>'Hepworth 2021 - WPF Meas'!S16</f>
        <v>66.5</v>
      </c>
      <c r="S10" s="382">
        <f>'Hepworth 2021 - WPF Meas'!T16</f>
        <v>65.3</v>
      </c>
      <c r="T10" s="382">
        <f>'Hepworth 2021 - WPF Meas'!U16</f>
        <v>62.1</v>
      </c>
      <c r="U10" s="382">
        <f>'Hepworth 2021 - WPF Meas'!V16</f>
        <v>65.400000000000006</v>
      </c>
      <c r="V10" s="382">
        <f>'Hepworth 2021 - WPF Meas'!W16</f>
        <v>66.099999999999994</v>
      </c>
      <c r="W10" s="382">
        <f>'Hepworth 2021 - WPF Meas'!X16</f>
        <v>68.400000000000006</v>
      </c>
      <c r="X10" s="382">
        <f>'Hepworth 2021 - WPF Meas'!Y16</f>
        <v>65.599999999999994</v>
      </c>
      <c r="Y10" s="382">
        <f>'Hepworth 2021 - WPF Meas'!Z16</f>
        <v>68</v>
      </c>
      <c r="Z10" s="382">
        <f>'Hepworth 2021 - WPF Meas'!AA16</f>
        <v>69.8</v>
      </c>
      <c r="AA10" s="382">
        <f>'Hepworth 2021 - WPF Meas'!AB16</f>
        <v>70.599999999999994</v>
      </c>
      <c r="AB10" s="382">
        <f>'Hepworth 2021 - WPF Meas'!AC16</f>
        <v>67.400000000000006</v>
      </c>
      <c r="AC10" s="382">
        <f>'Hepworth 2021 - WPF Meas'!AD16</f>
        <v>66.8</v>
      </c>
      <c r="AD10" s="382">
        <f>'Hepworth 2021 - WPF Meas'!AE16</f>
        <v>62</v>
      </c>
      <c r="AE10" s="382">
        <f>'Hepworth 2021 - WPF Meas'!AF16</f>
        <v>59.9</v>
      </c>
      <c r="AF10" s="382">
        <f>'Hepworth 2021 - WPF Meas'!AG16</f>
        <v>57.5</v>
      </c>
      <c r="AG10" s="382">
        <f>'Hepworth 2021 - WPF Meas'!AH16</f>
        <v>54.3</v>
      </c>
      <c r="AH10" s="382">
        <f>'Hepworth 2021 - WPF Meas'!AI16</f>
        <v>51.4</v>
      </c>
      <c r="AI10" s="382">
        <f>'Hepworth 2021 - WPF Meas'!AJ16</f>
        <v>49.2</v>
      </c>
      <c r="AJ10" s="382">
        <f>'Hepworth 2021 - WPF Meas'!AK16</f>
        <v>46</v>
      </c>
      <c r="AK10" s="382">
        <f>'Hepworth 2021 - WPF Meas'!AL16</f>
        <v>41.8</v>
      </c>
      <c r="AL10" s="382">
        <f>'Hepworth 2021 - WPF Meas'!AM16</f>
        <v>36.1</v>
      </c>
      <c r="AM10" s="383">
        <f>'Hepworth 2021 - WPF Meas'!AN16</f>
        <v>29.1</v>
      </c>
    </row>
    <row r="11" spans="2:39" ht="15" thickBot="1" x14ac:dyDescent="0.4">
      <c r="B11" s="497"/>
      <c r="C11" s="342" t="str">
        <f>'Hepworth 2021 - WPF Meas'!B17</f>
        <v>2021_Hep_WPF_50</v>
      </c>
      <c r="D11" s="342" t="s">
        <v>585</v>
      </c>
      <c r="E11" s="342" t="str">
        <f>'Hepworth 2021 - WPF Meas'!F17</f>
        <v>Pump on East side of BT1</v>
      </c>
      <c r="F11" s="401">
        <f>'Hepworth 2021 - WPF Meas'!J17</f>
        <v>79.099999999999994</v>
      </c>
      <c r="G11" s="361">
        <v>1</v>
      </c>
      <c r="H11" s="386" t="str">
        <f>'Hepworth 2021 - WPF Meas'!E17</f>
        <v xml:space="preserve">1m from BT 1 Aeration Landia Pump </v>
      </c>
      <c r="I11" s="43"/>
      <c r="J11" s="371">
        <f>'Hepworth 2021 - WPF Meas'!K17</f>
        <v>64.599999999999994</v>
      </c>
      <c r="K11" s="372">
        <f>'Hepworth 2021 - WPF Meas'!L17</f>
        <v>59.6</v>
      </c>
      <c r="L11" s="372">
        <f>'Hepworth 2021 - WPF Meas'!M17</f>
        <v>58.5</v>
      </c>
      <c r="M11" s="372">
        <f>'Hepworth 2021 - WPF Meas'!N17</f>
        <v>60.2</v>
      </c>
      <c r="N11" s="372">
        <f>'Hepworth 2021 - WPF Meas'!O17</f>
        <v>61.3</v>
      </c>
      <c r="O11" s="372">
        <f>'Hepworth 2021 - WPF Meas'!P17</f>
        <v>63</v>
      </c>
      <c r="P11" s="372">
        <f>'Hepworth 2021 - WPF Meas'!Q17</f>
        <v>62</v>
      </c>
      <c r="Q11" s="372">
        <f>'Hepworth 2021 - WPF Meas'!R17</f>
        <v>62.5</v>
      </c>
      <c r="R11" s="372">
        <f>'Hepworth 2021 - WPF Meas'!S17</f>
        <v>63.6</v>
      </c>
      <c r="S11" s="372">
        <f>'Hepworth 2021 - WPF Meas'!T17</f>
        <v>62.6</v>
      </c>
      <c r="T11" s="372">
        <f>'Hepworth 2021 - WPF Meas'!U17</f>
        <v>61.6</v>
      </c>
      <c r="U11" s="372">
        <f>'Hepworth 2021 - WPF Meas'!V17</f>
        <v>63.8</v>
      </c>
      <c r="V11" s="372">
        <f>'Hepworth 2021 - WPF Meas'!W17</f>
        <v>63.6</v>
      </c>
      <c r="W11" s="372">
        <f>'Hepworth 2021 - WPF Meas'!X17</f>
        <v>67.099999999999994</v>
      </c>
      <c r="X11" s="372">
        <f>'Hepworth 2021 - WPF Meas'!Y17</f>
        <v>65.400000000000006</v>
      </c>
      <c r="Y11" s="372">
        <f>'Hepworth 2021 - WPF Meas'!Z17</f>
        <v>69.8</v>
      </c>
      <c r="Z11" s="372">
        <f>'Hepworth 2021 - WPF Meas'!AA17</f>
        <v>71.400000000000006</v>
      </c>
      <c r="AA11" s="372">
        <f>'Hepworth 2021 - WPF Meas'!AB17</f>
        <v>71.8</v>
      </c>
      <c r="AB11" s="372">
        <f>'Hepworth 2021 - WPF Meas'!AC17</f>
        <v>70</v>
      </c>
      <c r="AC11" s="372">
        <f>'Hepworth 2021 - WPF Meas'!AD17</f>
        <v>66.5</v>
      </c>
      <c r="AD11" s="372">
        <f>'Hepworth 2021 - WPF Meas'!AE17</f>
        <v>64.7</v>
      </c>
      <c r="AE11" s="372">
        <f>'Hepworth 2021 - WPF Meas'!AF17</f>
        <v>63.1</v>
      </c>
      <c r="AF11" s="372">
        <f>'Hepworth 2021 - WPF Meas'!AG17</f>
        <v>61.1</v>
      </c>
      <c r="AG11" s="372">
        <f>'Hepworth 2021 - WPF Meas'!AH17</f>
        <v>57.7</v>
      </c>
      <c r="AH11" s="372">
        <f>'Hepworth 2021 - WPF Meas'!AI17</f>
        <v>54.7</v>
      </c>
      <c r="AI11" s="372">
        <f>'Hepworth 2021 - WPF Meas'!AJ17</f>
        <v>53.2</v>
      </c>
      <c r="AJ11" s="372">
        <f>'Hepworth 2021 - WPF Meas'!AK17</f>
        <v>48.8</v>
      </c>
      <c r="AK11" s="372">
        <f>'Hepworth 2021 - WPF Meas'!AL17</f>
        <v>44</v>
      </c>
      <c r="AL11" s="372">
        <f>'Hepworth 2021 - WPF Meas'!AM17</f>
        <v>39.700000000000003</v>
      </c>
      <c r="AM11" s="373">
        <f>'Hepworth 2021 - WPF Meas'!AN17</f>
        <v>34.299999999999997</v>
      </c>
    </row>
    <row r="12" spans="2:39" x14ac:dyDescent="0.35">
      <c r="B12" s="201"/>
      <c r="C12" s="4"/>
      <c r="D12" s="201"/>
      <c r="E12" s="201"/>
      <c r="F12" s="175"/>
      <c r="G12" s="175"/>
      <c r="H12" s="208"/>
    </row>
    <row r="13" spans="2:39" ht="23.5" x14ac:dyDescent="0.35">
      <c r="B13" s="489" t="s">
        <v>590</v>
      </c>
      <c r="C13" s="489"/>
      <c r="D13" s="489"/>
      <c r="E13" s="489"/>
      <c r="F13" s="489"/>
      <c r="G13" s="489"/>
      <c r="H13" s="489"/>
      <c r="I13" s="489"/>
      <c r="J13" s="489"/>
      <c r="K13" s="489"/>
    </row>
    <row r="14" spans="2:39" ht="23.5" x14ac:dyDescent="0.35">
      <c r="B14" s="490" t="s">
        <v>709</v>
      </c>
      <c r="C14" s="490"/>
      <c r="D14" s="490"/>
      <c r="E14" s="490"/>
      <c r="F14" s="490"/>
      <c r="G14" s="490"/>
      <c r="H14" s="490"/>
      <c r="I14" s="490"/>
      <c r="J14" s="490"/>
      <c r="K14" s="490"/>
    </row>
    <row r="16" spans="2:39" ht="26" x14ac:dyDescent="0.6">
      <c r="B16" s="168" t="s">
        <v>594</v>
      </c>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row>
    <row r="17" spans="2:39" ht="15" thickBot="1" x14ac:dyDescent="0.4"/>
    <row r="18" spans="2:39" ht="15" thickBot="1" x14ac:dyDescent="0.4">
      <c r="B18" s="181" t="s">
        <v>35</v>
      </c>
      <c r="J18" s="482" t="s">
        <v>127</v>
      </c>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c r="AJ18" s="483"/>
      <c r="AK18" s="483"/>
      <c r="AL18" s="483"/>
      <c r="AM18" s="484"/>
    </row>
    <row r="19" spans="2:39" ht="16.5" customHeight="1" thickBot="1" x14ac:dyDescent="0.4">
      <c r="J19" s="433" t="s">
        <v>128</v>
      </c>
      <c r="K19" s="434"/>
      <c r="L19" s="434"/>
      <c r="M19" s="434"/>
      <c r="N19" s="434"/>
      <c r="O19" s="434"/>
      <c r="P19" s="434"/>
      <c r="Q19" s="434"/>
      <c r="R19" s="434"/>
      <c r="S19" s="434"/>
      <c r="T19" s="434"/>
      <c r="U19" s="434"/>
      <c r="V19" s="434"/>
      <c r="W19" s="434"/>
      <c r="X19" s="434"/>
      <c r="Y19" s="434"/>
      <c r="Z19" s="434"/>
      <c r="AA19" s="434"/>
      <c r="AB19" s="434"/>
      <c r="AC19" s="434"/>
      <c r="AD19" s="434"/>
      <c r="AE19" s="434"/>
      <c r="AF19" s="434"/>
      <c r="AG19" s="434"/>
      <c r="AH19" s="434"/>
      <c r="AI19" s="434"/>
      <c r="AJ19" s="434"/>
      <c r="AK19" s="434"/>
      <c r="AL19" s="434"/>
      <c r="AM19" s="435"/>
    </row>
    <row r="20" spans="2:39" ht="15" thickBot="1" x14ac:dyDescent="0.4">
      <c r="B20" s="1" t="s">
        <v>596</v>
      </c>
      <c r="C20" s="273" t="s">
        <v>578</v>
      </c>
      <c r="D20" s="204" t="s">
        <v>579</v>
      </c>
      <c r="E20" s="205" t="s">
        <v>580</v>
      </c>
      <c r="F20" s="190" t="s">
        <v>597</v>
      </c>
      <c r="J20" s="460" t="s">
        <v>598</v>
      </c>
      <c r="K20" s="478"/>
      <c r="L20" s="478"/>
      <c r="M20" s="478"/>
      <c r="N20" s="478"/>
      <c r="O20" s="478"/>
      <c r="P20" s="478"/>
      <c r="Q20" s="478"/>
      <c r="R20" s="478"/>
      <c r="S20" s="478"/>
      <c r="T20" s="478"/>
      <c r="U20" s="478"/>
      <c r="V20" s="478"/>
      <c r="W20" s="478"/>
      <c r="X20" s="478"/>
      <c r="Y20" s="478"/>
      <c r="Z20" s="478"/>
      <c r="AA20" s="478"/>
      <c r="AB20" s="478"/>
      <c r="AC20" s="478"/>
      <c r="AD20" s="478"/>
      <c r="AE20" s="478"/>
      <c r="AF20" s="478"/>
      <c r="AG20" s="478"/>
      <c r="AH20" s="478"/>
      <c r="AI20" s="478"/>
      <c r="AJ20" s="478"/>
      <c r="AK20" s="478"/>
      <c r="AL20" s="478"/>
      <c r="AM20" s="502"/>
    </row>
    <row r="21" spans="2:39" x14ac:dyDescent="0.35">
      <c r="B21" s="211" t="str">
        <f>E8</f>
        <v>Pump on North side of BT1</v>
      </c>
      <c r="C21" s="62" t="str">
        <f>C8</f>
        <v>2021_Hep_WPF_47</v>
      </c>
      <c r="D21" s="62" t="s">
        <v>585</v>
      </c>
      <c r="E21" s="62" t="str">
        <f>E8</f>
        <v>Pump on North side of BT1</v>
      </c>
      <c r="F21" s="100">
        <f>F8+(10*LOG(G8))+11</f>
        <v>87.8</v>
      </c>
      <c r="G21" s="52" t="s">
        <v>89</v>
      </c>
      <c r="H21" s="244" t="s">
        <v>89</v>
      </c>
      <c r="J21" s="185">
        <f>J8+(10*LOG(1))+11</f>
        <v>74.099999999999994</v>
      </c>
      <c r="K21" s="86">
        <f t="shared" ref="K21:AM24" si="0">K8+(10*LOG(1))+11</f>
        <v>67.5</v>
      </c>
      <c r="L21" s="86">
        <f t="shared" si="0"/>
        <v>70.099999999999994</v>
      </c>
      <c r="M21" s="86">
        <f t="shared" si="0"/>
        <v>72.8</v>
      </c>
      <c r="N21" s="86">
        <f t="shared" si="0"/>
        <v>70.400000000000006</v>
      </c>
      <c r="O21" s="86">
        <f t="shared" si="0"/>
        <v>71.7</v>
      </c>
      <c r="P21" s="86">
        <f t="shared" si="0"/>
        <v>68.2</v>
      </c>
      <c r="Q21" s="86">
        <f t="shared" si="0"/>
        <v>72.2</v>
      </c>
      <c r="R21" s="86">
        <f t="shared" si="0"/>
        <v>69.8</v>
      </c>
      <c r="S21" s="86">
        <f t="shared" si="0"/>
        <v>69.5</v>
      </c>
      <c r="T21" s="86">
        <f t="shared" si="0"/>
        <v>70.5</v>
      </c>
      <c r="U21" s="86">
        <f t="shared" si="0"/>
        <v>69.3</v>
      </c>
      <c r="V21" s="86">
        <f t="shared" si="0"/>
        <v>70.5</v>
      </c>
      <c r="W21" s="86">
        <f t="shared" si="0"/>
        <v>73.7</v>
      </c>
      <c r="X21" s="86">
        <f t="shared" si="0"/>
        <v>70.599999999999994</v>
      </c>
      <c r="Y21" s="86">
        <f t="shared" si="0"/>
        <v>76.099999999999994</v>
      </c>
      <c r="Z21" s="86">
        <f t="shared" si="0"/>
        <v>77.3</v>
      </c>
      <c r="AA21" s="86">
        <f t="shared" si="0"/>
        <v>80.400000000000006</v>
      </c>
      <c r="AB21" s="86">
        <f t="shared" si="0"/>
        <v>81.5</v>
      </c>
      <c r="AC21" s="86">
        <f t="shared" si="0"/>
        <v>73.099999999999994</v>
      </c>
      <c r="AD21" s="86">
        <f t="shared" si="0"/>
        <v>70.099999999999994</v>
      </c>
      <c r="AE21" s="86">
        <f t="shared" si="0"/>
        <v>76.2</v>
      </c>
      <c r="AF21" s="86">
        <f t="shared" si="0"/>
        <v>75</v>
      </c>
      <c r="AG21" s="86">
        <f t="shared" si="0"/>
        <v>61.6</v>
      </c>
      <c r="AH21" s="86">
        <f t="shared" si="0"/>
        <v>59.4</v>
      </c>
      <c r="AI21" s="86">
        <f t="shared" si="0"/>
        <v>56.9</v>
      </c>
      <c r="AJ21" s="86">
        <f t="shared" si="0"/>
        <v>52.2</v>
      </c>
      <c r="AK21" s="86">
        <f t="shared" si="0"/>
        <v>49.2</v>
      </c>
      <c r="AL21" s="86">
        <f t="shared" si="0"/>
        <v>44.9</v>
      </c>
      <c r="AM21" s="87">
        <f t="shared" si="0"/>
        <v>40.1</v>
      </c>
    </row>
    <row r="22" spans="2:39" x14ac:dyDescent="0.35">
      <c r="B22" s="224" t="str">
        <f t="shared" ref="B22:B24" si="1">E9</f>
        <v>Pump on West side of BT1</v>
      </c>
      <c r="C22" t="str">
        <f t="shared" ref="C22:C24" si="2">C9</f>
        <v>2021_Hep_WPF_48</v>
      </c>
      <c r="D22" t="s">
        <v>585</v>
      </c>
      <c r="E22" t="str">
        <f t="shared" ref="E22:E24" si="3">E9</f>
        <v>Pump on West side of BT1</v>
      </c>
      <c r="F22" s="88">
        <f t="shared" ref="F22:F24" si="4">F9+(10*LOG(G9))+11</f>
        <v>87.5</v>
      </c>
      <c r="G22" s="53" t="s">
        <v>89</v>
      </c>
      <c r="H22" s="245" t="s">
        <v>89</v>
      </c>
      <c r="J22" s="79">
        <f t="shared" ref="J22:Y24" si="5">J9+(10*LOG(1))+11</f>
        <v>71.5</v>
      </c>
      <c r="K22" s="32">
        <f t="shared" si="5"/>
        <v>70.3</v>
      </c>
      <c r="L22" s="32">
        <f t="shared" si="5"/>
        <v>71.599999999999994</v>
      </c>
      <c r="M22" s="32">
        <f t="shared" si="5"/>
        <v>71.900000000000006</v>
      </c>
      <c r="N22" s="32">
        <f t="shared" si="5"/>
        <v>69.5</v>
      </c>
      <c r="O22" s="32">
        <f t="shared" si="5"/>
        <v>71.3</v>
      </c>
      <c r="P22" s="32">
        <f t="shared" si="5"/>
        <v>70</v>
      </c>
      <c r="Q22" s="32">
        <f t="shared" si="5"/>
        <v>70.900000000000006</v>
      </c>
      <c r="R22" s="32">
        <f t="shared" si="5"/>
        <v>73.3</v>
      </c>
      <c r="S22" s="32">
        <f t="shared" si="5"/>
        <v>73.2</v>
      </c>
      <c r="T22" s="32">
        <f t="shared" si="5"/>
        <v>72.099999999999994</v>
      </c>
      <c r="U22" s="32">
        <f t="shared" si="5"/>
        <v>71.2</v>
      </c>
      <c r="V22" s="32">
        <f t="shared" si="5"/>
        <v>73.5</v>
      </c>
      <c r="W22" s="32">
        <f t="shared" si="5"/>
        <v>73.8</v>
      </c>
      <c r="X22" s="32">
        <f t="shared" si="5"/>
        <v>73.900000000000006</v>
      </c>
      <c r="Y22" s="32">
        <f t="shared" si="5"/>
        <v>78.8</v>
      </c>
      <c r="Z22" s="32">
        <f t="shared" si="0"/>
        <v>78.599999999999994</v>
      </c>
      <c r="AA22" s="32">
        <f t="shared" si="0"/>
        <v>79.3</v>
      </c>
      <c r="AB22" s="32">
        <f t="shared" si="0"/>
        <v>78.2</v>
      </c>
      <c r="AC22" s="32">
        <f t="shared" si="0"/>
        <v>75.5</v>
      </c>
      <c r="AD22" s="32">
        <f t="shared" si="0"/>
        <v>74.599999999999994</v>
      </c>
      <c r="AE22" s="32">
        <f t="shared" si="0"/>
        <v>74.099999999999994</v>
      </c>
      <c r="AF22" s="32">
        <f t="shared" si="0"/>
        <v>71.3</v>
      </c>
      <c r="AG22" s="32">
        <f t="shared" si="0"/>
        <v>67</v>
      </c>
      <c r="AH22" s="32">
        <f t="shared" si="0"/>
        <v>64.8</v>
      </c>
      <c r="AI22" s="32">
        <f t="shared" si="0"/>
        <v>64</v>
      </c>
      <c r="AJ22" s="32">
        <f t="shared" si="0"/>
        <v>59.8</v>
      </c>
      <c r="AK22" s="32">
        <f t="shared" si="0"/>
        <v>56.4</v>
      </c>
      <c r="AL22" s="32">
        <f t="shared" si="0"/>
        <v>51.8</v>
      </c>
      <c r="AM22" s="80">
        <f t="shared" si="0"/>
        <v>47.6</v>
      </c>
    </row>
    <row r="23" spans="2:39" x14ac:dyDescent="0.35">
      <c r="B23" s="224" t="str">
        <f t="shared" si="1"/>
        <v>Pump on South side of BT1</v>
      </c>
      <c r="C23" t="str">
        <f t="shared" si="2"/>
        <v>2021_Hep_WPF_49</v>
      </c>
      <c r="D23" t="s">
        <v>585</v>
      </c>
      <c r="E23" t="str">
        <f t="shared" si="3"/>
        <v>Pump on South side of BT1</v>
      </c>
      <c r="F23" s="88">
        <f t="shared" si="4"/>
        <v>89.2</v>
      </c>
      <c r="G23" s="53" t="s">
        <v>89</v>
      </c>
      <c r="H23" s="245" t="s">
        <v>89</v>
      </c>
      <c r="J23" s="79">
        <f t="shared" si="5"/>
        <v>73.5</v>
      </c>
      <c r="K23" s="32">
        <f t="shared" si="0"/>
        <v>71</v>
      </c>
      <c r="L23" s="32">
        <f t="shared" si="0"/>
        <v>71.099999999999994</v>
      </c>
      <c r="M23" s="32">
        <f t="shared" si="0"/>
        <v>77.8</v>
      </c>
      <c r="N23" s="32">
        <f t="shared" si="0"/>
        <v>73.5</v>
      </c>
      <c r="O23" s="32">
        <f t="shared" si="0"/>
        <v>74.900000000000006</v>
      </c>
      <c r="P23" s="32">
        <f t="shared" si="0"/>
        <v>74.2</v>
      </c>
      <c r="Q23" s="32">
        <f t="shared" si="0"/>
        <v>75.5</v>
      </c>
      <c r="R23" s="32">
        <f t="shared" si="0"/>
        <v>77.5</v>
      </c>
      <c r="S23" s="32">
        <f t="shared" si="0"/>
        <v>76.3</v>
      </c>
      <c r="T23" s="32">
        <f t="shared" si="0"/>
        <v>73.099999999999994</v>
      </c>
      <c r="U23" s="32">
        <f t="shared" si="0"/>
        <v>76.400000000000006</v>
      </c>
      <c r="V23" s="32">
        <f t="shared" si="0"/>
        <v>77.099999999999994</v>
      </c>
      <c r="W23" s="32">
        <f t="shared" si="0"/>
        <v>79.400000000000006</v>
      </c>
      <c r="X23" s="32">
        <f t="shared" si="0"/>
        <v>76.599999999999994</v>
      </c>
      <c r="Y23" s="32">
        <f t="shared" si="0"/>
        <v>79</v>
      </c>
      <c r="Z23" s="32">
        <f t="shared" si="0"/>
        <v>80.8</v>
      </c>
      <c r="AA23" s="32">
        <f t="shared" si="0"/>
        <v>81.599999999999994</v>
      </c>
      <c r="AB23" s="32">
        <f t="shared" si="0"/>
        <v>78.400000000000006</v>
      </c>
      <c r="AC23" s="32">
        <f t="shared" si="0"/>
        <v>77.8</v>
      </c>
      <c r="AD23" s="32">
        <f t="shared" si="0"/>
        <v>73</v>
      </c>
      <c r="AE23" s="32">
        <f t="shared" si="0"/>
        <v>70.900000000000006</v>
      </c>
      <c r="AF23" s="32">
        <f t="shared" si="0"/>
        <v>68.5</v>
      </c>
      <c r="AG23" s="32">
        <f t="shared" si="0"/>
        <v>65.3</v>
      </c>
      <c r="AH23" s="32">
        <f t="shared" si="0"/>
        <v>62.4</v>
      </c>
      <c r="AI23" s="32">
        <f t="shared" si="0"/>
        <v>60.2</v>
      </c>
      <c r="AJ23" s="32">
        <f t="shared" si="0"/>
        <v>57</v>
      </c>
      <c r="AK23" s="32">
        <f t="shared" si="0"/>
        <v>52.8</v>
      </c>
      <c r="AL23" s="32">
        <f t="shared" si="0"/>
        <v>47.1</v>
      </c>
      <c r="AM23" s="80">
        <f t="shared" si="0"/>
        <v>40.1</v>
      </c>
    </row>
    <row r="24" spans="2:39" ht="15" thickBot="1" x14ac:dyDescent="0.4">
      <c r="B24" s="202" t="str">
        <f t="shared" si="1"/>
        <v>Pump on East side of BT1</v>
      </c>
      <c r="C24" s="22" t="str">
        <f t="shared" si="2"/>
        <v>2021_Hep_WPF_50</v>
      </c>
      <c r="D24" s="22" t="s">
        <v>585</v>
      </c>
      <c r="E24" s="22" t="str">
        <f t="shared" si="3"/>
        <v>Pump on East side of BT1</v>
      </c>
      <c r="F24" s="99">
        <f t="shared" si="4"/>
        <v>90.1</v>
      </c>
      <c r="G24" s="54" t="s">
        <v>89</v>
      </c>
      <c r="H24" s="246" t="s">
        <v>89</v>
      </c>
      <c r="J24" s="81">
        <f t="shared" si="5"/>
        <v>75.599999999999994</v>
      </c>
      <c r="K24" s="82">
        <f t="shared" si="0"/>
        <v>70.599999999999994</v>
      </c>
      <c r="L24" s="82">
        <f t="shared" si="0"/>
        <v>69.5</v>
      </c>
      <c r="M24" s="82">
        <f t="shared" si="0"/>
        <v>71.2</v>
      </c>
      <c r="N24" s="82">
        <f t="shared" si="0"/>
        <v>72.3</v>
      </c>
      <c r="O24" s="82">
        <f t="shared" si="0"/>
        <v>74</v>
      </c>
      <c r="P24" s="82">
        <f t="shared" si="0"/>
        <v>73</v>
      </c>
      <c r="Q24" s="82">
        <f t="shared" si="0"/>
        <v>73.5</v>
      </c>
      <c r="R24" s="82">
        <f t="shared" si="0"/>
        <v>74.599999999999994</v>
      </c>
      <c r="S24" s="82">
        <f t="shared" si="0"/>
        <v>73.599999999999994</v>
      </c>
      <c r="T24" s="82">
        <f t="shared" si="0"/>
        <v>72.599999999999994</v>
      </c>
      <c r="U24" s="82">
        <f t="shared" si="0"/>
        <v>74.8</v>
      </c>
      <c r="V24" s="82">
        <f t="shared" si="0"/>
        <v>74.599999999999994</v>
      </c>
      <c r="W24" s="82">
        <f t="shared" si="0"/>
        <v>78.099999999999994</v>
      </c>
      <c r="X24" s="82">
        <f t="shared" si="0"/>
        <v>76.400000000000006</v>
      </c>
      <c r="Y24" s="82">
        <f t="shared" si="0"/>
        <v>80.8</v>
      </c>
      <c r="Z24" s="82">
        <f t="shared" si="0"/>
        <v>82.4</v>
      </c>
      <c r="AA24" s="82">
        <f t="shared" si="0"/>
        <v>82.8</v>
      </c>
      <c r="AB24" s="82">
        <f t="shared" si="0"/>
        <v>81</v>
      </c>
      <c r="AC24" s="82">
        <f t="shared" si="0"/>
        <v>77.5</v>
      </c>
      <c r="AD24" s="82">
        <f t="shared" si="0"/>
        <v>75.7</v>
      </c>
      <c r="AE24" s="82">
        <f t="shared" si="0"/>
        <v>74.099999999999994</v>
      </c>
      <c r="AF24" s="82">
        <f t="shared" si="0"/>
        <v>72.099999999999994</v>
      </c>
      <c r="AG24" s="82">
        <f t="shared" si="0"/>
        <v>68.7</v>
      </c>
      <c r="AH24" s="82">
        <f t="shared" si="0"/>
        <v>65.7</v>
      </c>
      <c r="AI24" s="82">
        <f t="shared" si="0"/>
        <v>64.2</v>
      </c>
      <c r="AJ24" s="82">
        <f t="shared" si="0"/>
        <v>59.8</v>
      </c>
      <c r="AK24" s="82">
        <f t="shared" si="0"/>
        <v>55</v>
      </c>
      <c r="AL24" s="82">
        <f t="shared" si="0"/>
        <v>50.7</v>
      </c>
      <c r="AM24" s="83">
        <f t="shared" si="0"/>
        <v>45.3</v>
      </c>
    </row>
    <row r="26" spans="2:39" x14ac:dyDescent="0.35">
      <c r="B26" s="10" t="s">
        <v>701</v>
      </c>
    </row>
  </sheetData>
  <mergeCells count="9">
    <mergeCell ref="J20:AM20"/>
    <mergeCell ref="J5:AM5"/>
    <mergeCell ref="F6:G6"/>
    <mergeCell ref="J6:AM6"/>
    <mergeCell ref="B8:B11"/>
    <mergeCell ref="B13:K13"/>
    <mergeCell ref="B14:K14"/>
    <mergeCell ref="J18:AM18"/>
    <mergeCell ref="J19:AM1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EDC5-0B7C-40BE-889B-22E11D6BDC3A}">
  <sheetPr>
    <tabColor rgb="FF99FF99"/>
  </sheetPr>
  <dimension ref="C2:GF64"/>
  <sheetViews>
    <sheetView topLeftCell="AG1" workbookViewId="0">
      <selection activeCell="BH28" sqref="BH28"/>
    </sheetView>
  </sheetViews>
  <sheetFormatPr defaultRowHeight="14.5" x14ac:dyDescent="0.35"/>
  <cols>
    <col min="3" max="3" width="47.1796875" bestFit="1" customWidth="1"/>
    <col min="4" max="5" width="5.81640625" bestFit="1" customWidth="1"/>
    <col min="6" max="6" width="17.81640625" bestFit="1" customWidth="1"/>
    <col min="8" max="8" width="11.1796875" customWidth="1"/>
    <col min="9" max="9" width="4.453125" bestFit="1" customWidth="1"/>
    <col min="11" max="11" width="22.54296875" bestFit="1" customWidth="1"/>
    <col min="12" max="16" width="5" bestFit="1" customWidth="1"/>
    <col min="17" max="18" width="5" customWidth="1"/>
    <col min="19" max="19" width="5" bestFit="1" customWidth="1"/>
    <col min="21" max="21" width="11" customWidth="1"/>
    <col min="22" max="22" width="4.453125" bestFit="1" customWidth="1"/>
    <col min="23" max="23" width="6.81640625" customWidth="1"/>
    <col min="24" max="24" width="22.54296875" bestFit="1" customWidth="1"/>
    <col min="25" max="32" width="5" bestFit="1" customWidth="1"/>
    <col min="34" max="34" width="10.453125" customWidth="1"/>
    <col min="35" max="35" width="4.453125" bestFit="1" customWidth="1"/>
    <col min="37" max="37" width="22.54296875" bestFit="1" customWidth="1"/>
    <col min="38" max="45" width="5" bestFit="1" customWidth="1"/>
    <col min="47" max="47" width="10.81640625" customWidth="1"/>
    <col min="48" max="48" width="4.453125" bestFit="1" customWidth="1"/>
    <col min="50" max="50" width="22.54296875" bestFit="1" customWidth="1"/>
    <col min="51" max="58" width="5" bestFit="1" customWidth="1"/>
    <col min="60" max="60" width="10" customWidth="1"/>
    <col min="61" max="61" width="4.453125" bestFit="1" customWidth="1"/>
    <col min="63" max="63" width="22.54296875" bestFit="1" customWidth="1"/>
    <col min="64" max="71" width="5" bestFit="1" customWidth="1"/>
    <col min="73" max="73" width="10.453125" customWidth="1"/>
    <col min="74" max="74" width="4.81640625" bestFit="1" customWidth="1"/>
    <col min="76" max="76" width="22.54296875" bestFit="1" customWidth="1"/>
    <col min="77" max="84" width="5" bestFit="1" customWidth="1"/>
    <col min="86" max="86" width="10.453125" customWidth="1"/>
    <col min="87" max="87" width="4.81640625" bestFit="1" customWidth="1"/>
    <col min="88" max="88" width="8.81640625" customWidth="1"/>
    <col min="89" max="89" width="22.54296875" bestFit="1" customWidth="1"/>
    <col min="90" max="97" width="5" bestFit="1" customWidth="1"/>
    <col min="99" max="99" width="14" bestFit="1" customWidth="1"/>
    <col min="100" max="100" width="4.81640625" bestFit="1" customWidth="1"/>
    <col min="101" max="101" width="8.81640625" customWidth="1"/>
    <col min="102" max="102" width="22.54296875" bestFit="1" customWidth="1"/>
    <col min="103" max="110" width="5" bestFit="1" customWidth="1"/>
    <col min="112" max="112" width="11.1796875" customWidth="1"/>
    <col min="115" max="115" width="22.54296875" bestFit="1" customWidth="1"/>
    <col min="116" max="123" width="5" bestFit="1" customWidth="1"/>
    <col min="125" max="125" width="10.453125" customWidth="1"/>
    <col min="126" max="126" width="4.453125" bestFit="1" customWidth="1"/>
    <col min="128" max="128" width="22.54296875" bestFit="1" customWidth="1"/>
    <col min="129" max="136" width="5" bestFit="1" customWidth="1"/>
    <col min="138" max="138" width="10.453125" bestFit="1" customWidth="1"/>
    <col min="139" max="139" width="5.1796875" bestFit="1" customWidth="1"/>
    <col min="141" max="141" width="22.54296875" bestFit="1" customWidth="1"/>
    <col min="142" max="149" width="5" bestFit="1" customWidth="1"/>
    <col min="151" max="151" width="10.453125" bestFit="1" customWidth="1"/>
    <col min="152" max="152" width="5.1796875" bestFit="1" customWidth="1"/>
    <col min="154" max="154" width="22.54296875" bestFit="1" customWidth="1"/>
    <col min="155" max="162" width="5" bestFit="1" customWidth="1"/>
    <col min="167" max="167" width="22.54296875" bestFit="1" customWidth="1"/>
    <col min="168" max="175" width="5" bestFit="1" customWidth="1"/>
    <col min="177" max="177" width="10.453125" bestFit="1" customWidth="1"/>
    <col min="178" max="178" width="5.1796875" bestFit="1" customWidth="1"/>
    <col min="180" max="180" width="22.54296875" bestFit="1" customWidth="1"/>
    <col min="181" max="188" width="5" bestFit="1" customWidth="1"/>
  </cols>
  <sheetData>
    <row r="2" spans="3:188" ht="29" x14ac:dyDescent="0.35">
      <c r="C2" s="2" t="s">
        <v>710</v>
      </c>
      <c r="H2" s="199" t="s">
        <v>711</v>
      </c>
      <c r="N2" s="1"/>
      <c r="U2" s="199" t="s">
        <v>711</v>
      </c>
      <c r="AA2" s="1"/>
      <c r="AH2" s="199" t="s">
        <v>712</v>
      </c>
      <c r="AN2" s="1"/>
      <c r="AU2" s="199" t="s">
        <v>713</v>
      </c>
      <c r="BA2" s="1"/>
      <c r="BH2" s="199" t="s">
        <v>714</v>
      </c>
      <c r="BN2" s="1"/>
      <c r="BU2" s="199" t="s">
        <v>715</v>
      </c>
      <c r="CA2" s="1"/>
      <c r="CH2" s="199" t="s">
        <v>716</v>
      </c>
      <c r="CN2" s="1"/>
      <c r="CU2" s="199" t="s">
        <v>717</v>
      </c>
      <c r="DA2" s="1"/>
      <c r="DH2" s="199" t="s">
        <v>718</v>
      </c>
      <c r="DN2" s="1"/>
      <c r="DU2" s="199" t="s">
        <v>719</v>
      </c>
      <c r="EA2" s="1"/>
      <c r="EH2" s="199" t="s">
        <v>720</v>
      </c>
      <c r="EN2" s="1"/>
      <c r="EU2" s="199" t="s">
        <v>721</v>
      </c>
      <c r="FA2" s="1"/>
      <c r="FH2" s="199" t="s">
        <v>722</v>
      </c>
      <c r="FN2" s="1"/>
      <c r="FU2" s="199" t="s">
        <v>722</v>
      </c>
      <c r="GA2" s="1"/>
    </row>
    <row r="3" spans="3:188" x14ac:dyDescent="0.35">
      <c r="H3" s="1" t="s">
        <v>723</v>
      </c>
      <c r="I3" t="s">
        <v>724</v>
      </c>
      <c r="U3" s="1" t="s">
        <v>723</v>
      </c>
      <c r="V3" t="s">
        <v>725</v>
      </c>
      <c r="AH3" s="1" t="s">
        <v>723</v>
      </c>
      <c r="AI3" t="s">
        <v>726</v>
      </c>
      <c r="AU3" s="1" t="s">
        <v>723</v>
      </c>
      <c r="AV3" t="s">
        <v>727</v>
      </c>
      <c r="BH3" s="1" t="s">
        <v>723</v>
      </c>
      <c r="BI3" t="s">
        <v>728</v>
      </c>
      <c r="BU3" s="1" t="s">
        <v>723</v>
      </c>
      <c r="BV3" t="s">
        <v>729</v>
      </c>
      <c r="CH3" s="1" t="s">
        <v>723</v>
      </c>
      <c r="CI3" t="s">
        <v>730</v>
      </c>
      <c r="CU3" s="1" t="s">
        <v>723</v>
      </c>
      <c r="CV3" t="s">
        <v>731</v>
      </c>
      <c r="DH3" s="1" t="s">
        <v>723</v>
      </c>
      <c r="DI3" t="s">
        <v>732</v>
      </c>
      <c r="DU3" s="1" t="s">
        <v>723</v>
      </c>
      <c r="DV3" t="s">
        <v>733</v>
      </c>
      <c r="EH3" s="1" t="s">
        <v>723</v>
      </c>
      <c r="EI3" t="s">
        <v>734</v>
      </c>
      <c r="EU3" s="1" t="s">
        <v>723</v>
      </c>
      <c r="EV3" t="s">
        <v>735</v>
      </c>
      <c r="FH3" s="1" t="s">
        <v>723</v>
      </c>
      <c r="FI3" t="s">
        <v>736</v>
      </c>
      <c r="FU3" s="1" t="s">
        <v>723</v>
      </c>
      <c r="FV3" t="s">
        <v>737</v>
      </c>
    </row>
    <row r="4" spans="3:188" x14ac:dyDescent="0.35">
      <c r="C4" t="s">
        <v>738</v>
      </c>
      <c r="K4" s="63"/>
      <c r="X4" s="63"/>
      <c r="AK4" s="63"/>
      <c r="AX4" s="63"/>
      <c r="BK4" s="63"/>
      <c r="BX4" s="63"/>
      <c r="CK4" s="63"/>
      <c r="CX4" s="63"/>
      <c r="DK4" s="63"/>
      <c r="DX4" s="63"/>
      <c r="EK4" s="63"/>
      <c r="EX4" s="63"/>
      <c r="FK4" s="63"/>
      <c r="FX4" s="63"/>
    </row>
    <row r="5" spans="3:188" ht="15" thickBot="1" x14ac:dyDescent="0.4">
      <c r="H5" s="63"/>
      <c r="I5" s="63"/>
      <c r="J5" s="63"/>
      <c r="K5" s="63"/>
      <c r="L5" s="63"/>
      <c r="M5" s="63"/>
      <c r="N5" s="63"/>
      <c r="O5" s="63"/>
      <c r="P5" s="63"/>
      <c r="Q5" s="63"/>
      <c r="R5" s="63"/>
      <c r="U5" s="63"/>
      <c r="V5" s="63"/>
      <c r="W5" s="63"/>
      <c r="X5" s="63"/>
      <c r="Y5" s="63"/>
      <c r="Z5" s="63"/>
      <c r="AA5" s="63"/>
      <c r="AB5" s="63"/>
      <c r="AC5" s="63"/>
      <c r="AD5" s="63"/>
      <c r="AE5" s="63"/>
      <c r="AH5" s="63"/>
      <c r="AI5" s="63"/>
      <c r="AJ5" s="63"/>
      <c r="AK5" s="63"/>
      <c r="AL5" s="63"/>
      <c r="AM5" s="63"/>
      <c r="AN5" s="63"/>
      <c r="AO5" s="63"/>
      <c r="AP5" s="63"/>
      <c r="AQ5" s="63"/>
      <c r="AR5" s="63"/>
      <c r="AU5" s="63"/>
      <c r="AV5" s="63"/>
      <c r="AW5" s="63"/>
      <c r="AX5" s="63"/>
      <c r="AY5" s="63"/>
      <c r="AZ5" s="63"/>
      <c r="BA5" s="63"/>
      <c r="BB5" s="63"/>
      <c r="BC5" s="63"/>
      <c r="BD5" s="63"/>
      <c r="BE5" s="63"/>
      <c r="BH5" s="63"/>
      <c r="BI5" s="63"/>
      <c r="BJ5" s="63"/>
      <c r="BK5" s="63"/>
      <c r="BL5" s="63"/>
      <c r="BM5" s="63"/>
      <c r="BN5" s="63"/>
      <c r="BO5" s="63"/>
      <c r="BP5" s="63"/>
      <c r="BQ5" s="63"/>
      <c r="BR5" s="63"/>
      <c r="BU5" s="63"/>
      <c r="BV5" s="63"/>
      <c r="BW5" s="63"/>
      <c r="BX5" s="63"/>
      <c r="BY5" s="63"/>
      <c r="BZ5" s="63"/>
      <c r="CA5" s="63"/>
      <c r="CB5" s="63"/>
      <c r="CC5" s="63"/>
      <c r="CD5" s="63"/>
      <c r="CE5" s="63"/>
      <c r="CH5" s="63"/>
      <c r="CI5" s="63"/>
      <c r="CJ5" s="63"/>
      <c r="CK5" s="63"/>
      <c r="CL5" s="63"/>
      <c r="CM5" s="63"/>
      <c r="CN5" s="63"/>
      <c r="CO5" s="63"/>
      <c r="CP5" s="63"/>
      <c r="CQ5" s="63"/>
      <c r="CR5" s="63"/>
      <c r="CU5" s="63"/>
      <c r="CV5" s="63"/>
      <c r="CW5" s="63"/>
      <c r="CX5" s="63"/>
      <c r="CY5" s="63"/>
      <c r="CZ5" s="63"/>
      <c r="DA5" s="63"/>
      <c r="DB5" s="63"/>
      <c r="DC5" s="63"/>
      <c r="DD5" s="63"/>
      <c r="DE5" s="63"/>
      <c r="DH5" s="63"/>
      <c r="DI5" s="63"/>
      <c r="DJ5" s="63"/>
      <c r="DK5" s="63"/>
      <c r="DL5" s="63"/>
      <c r="DM5" s="63"/>
      <c r="DN5" s="63"/>
      <c r="DO5" s="63"/>
      <c r="DP5" s="63"/>
      <c r="DQ5" s="63"/>
      <c r="DR5" s="63"/>
      <c r="DU5" s="63"/>
      <c r="DV5" s="63"/>
      <c r="DW5" s="63"/>
      <c r="DX5" s="63"/>
      <c r="DY5" s="63"/>
      <c r="DZ5" s="63"/>
      <c r="EA5" s="63"/>
      <c r="EB5" s="63"/>
      <c r="EC5" s="63"/>
      <c r="ED5" s="63"/>
      <c r="EE5" s="63"/>
      <c r="EH5" s="63"/>
      <c r="EI5" s="63"/>
      <c r="EJ5" s="63"/>
      <c r="EK5" s="63"/>
      <c r="EL5" s="63"/>
      <c r="EM5" s="63"/>
      <c r="EN5" s="63"/>
      <c r="EO5" s="63"/>
      <c r="EP5" s="63"/>
      <c r="EQ5" s="63"/>
      <c r="ER5" s="63"/>
      <c r="EU5" s="63"/>
      <c r="EV5" s="63"/>
      <c r="EW5" s="63"/>
      <c r="EX5" s="63"/>
      <c r="EY5" s="63"/>
      <c r="EZ5" s="63"/>
      <c r="FA5" s="63"/>
      <c r="FB5" s="63"/>
      <c r="FC5" s="63"/>
      <c r="FD5" s="63"/>
      <c r="FE5" s="63"/>
      <c r="FH5" s="63"/>
      <c r="FI5" s="63"/>
      <c r="FJ5" s="63"/>
      <c r="FK5" s="63"/>
      <c r="FL5" s="63"/>
      <c r="FM5" s="63"/>
      <c r="FN5" s="63"/>
      <c r="FO5" s="63"/>
      <c r="FP5" s="63"/>
      <c r="FQ5" s="63"/>
      <c r="FR5" s="63"/>
      <c r="FU5" s="63"/>
      <c r="FV5" s="63"/>
      <c r="FW5" s="63"/>
      <c r="FX5" s="63"/>
      <c r="FY5" s="63"/>
      <c r="FZ5" s="63"/>
      <c r="GA5" s="63"/>
      <c r="GB5" s="63"/>
      <c r="GC5" s="63"/>
      <c r="GD5" s="63"/>
      <c r="GE5" s="63"/>
    </row>
    <row r="6" spans="3:188" ht="15" thickBot="1" x14ac:dyDescent="0.4">
      <c r="C6" s="262" t="s">
        <v>739</v>
      </c>
      <c r="D6" s="198" t="s">
        <v>740</v>
      </c>
      <c r="E6" s="197" t="s">
        <v>741</v>
      </c>
      <c r="F6" s="197" t="s">
        <v>742</v>
      </c>
      <c r="H6" s="35" t="s">
        <v>743</v>
      </c>
      <c r="I6" s="186">
        <v>5</v>
      </c>
      <c r="L6" s="486" t="s">
        <v>744</v>
      </c>
      <c r="M6" s="513"/>
      <c r="N6" s="513"/>
      <c r="O6" s="513"/>
      <c r="P6" s="513"/>
      <c r="Q6" s="513"/>
      <c r="R6" s="513"/>
      <c r="S6" s="487"/>
      <c r="U6" s="35" t="s">
        <v>743</v>
      </c>
      <c r="V6" s="186">
        <v>5</v>
      </c>
      <c r="Y6" s="486" t="s">
        <v>744</v>
      </c>
      <c r="Z6" s="513"/>
      <c r="AA6" s="513"/>
      <c r="AB6" s="513"/>
      <c r="AC6" s="513"/>
      <c r="AD6" s="513"/>
      <c r="AE6" s="513"/>
      <c r="AF6" s="487"/>
      <c r="AH6" s="35" t="s">
        <v>743</v>
      </c>
      <c r="AI6" s="186">
        <v>6</v>
      </c>
      <c r="AL6" s="486" t="s">
        <v>744</v>
      </c>
      <c r="AM6" s="513"/>
      <c r="AN6" s="513"/>
      <c r="AO6" s="513"/>
      <c r="AP6" s="513"/>
      <c r="AQ6" s="513"/>
      <c r="AR6" s="513"/>
      <c r="AS6" s="487"/>
      <c r="AU6" s="35" t="s">
        <v>743</v>
      </c>
      <c r="AV6" s="186">
        <v>4</v>
      </c>
      <c r="AY6" s="486" t="s">
        <v>744</v>
      </c>
      <c r="AZ6" s="513"/>
      <c r="BA6" s="513"/>
      <c r="BB6" s="513"/>
      <c r="BC6" s="513"/>
      <c r="BD6" s="513"/>
      <c r="BE6" s="513"/>
      <c r="BF6" s="487"/>
      <c r="BH6" s="35" t="s">
        <v>743</v>
      </c>
      <c r="BI6" s="186">
        <v>5</v>
      </c>
      <c r="BL6" s="486" t="s">
        <v>744</v>
      </c>
      <c r="BM6" s="513"/>
      <c r="BN6" s="513"/>
      <c r="BO6" s="513"/>
      <c r="BP6" s="513"/>
      <c r="BQ6" s="513"/>
      <c r="BR6" s="513"/>
      <c r="BS6" s="487"/>
      <c r="BU6" s="35" t="s">
        <v>743</v>
      </c>
      <c r="BV6" s="186" t="s">
        <v>745</v>
      </c>
      <c r="BY6" s="486" t="s">
        <v>744</v>
      </c>
      <c r="BZ6" s="513"/>
      <c r="CA6" s="513"/>
      <c r="CB6" s="513"/>
      <c r="CC6" s="513"/>
      <c r="CD6" s="513"/>
      <c r="CE6" s="513"/>
      <c r="CF6" s="487"/>
      <c r="CH6" s="35" t="s">
        <v>743</v>
      </c>
      <c r="CI6" s="186">
        <v>5</v>
      </c>
      <c r="CL6" s="486" t="s">
        <v>744</v>
      </c>
      <c r="CM6" s="513"/>
      <c r="CN6" s="513"/>
      <c r="CO6" s="513"/>
      <c r="CP6" s="513"/>
      <c r="CQ6" s="513"/>
      <c r="CR6" s="513"/>
      <c r="CS6" s="487"/>
      <c r="CU6" s="35" t="s">
        <v>743</v>
      </c>
      <c r="CV6" s="186">
        <v>0.5</v>
      </c>
      <c r="CY6" s="486" t="s">
        <v>744</v>
      </c>
      <c r="CZ6" s="513"/>
      <c r="DA6" s="513"/>
      <c r="DB6" s="513"/>
      <c r="DC6" s="513"/>
      <c r="DD6" s="513"/>
      <c r="DE6" s="513"/>
      <c r="DF6" s="487"/>
      <c r="DH6" s="35" t="s">
        <v>743</v>
      </c>
      <c r="DI6" s="186" t="s">
        <v>745</v>
      </c>
      <c r="DL6" s="486" t="s">
        <v>744</v>
      </c>
      <c r="DM6" s="513"/>
      <c r="DN6" s="513"/>
      <c r="DO6" s="513"/>
      <c r="DP6" s="513"/>
      <c r="DQ6" s="513"/>
      <c r="DR6" s="513"/>
      <c r="DS6" s="487"/>
      <c r="DU6" s="35" t="s">
        <v>743</v>
      </c>
      <c r="DV6" s="186">
        <v>7.5</v>
      </c>
      <c r="DY6" s="486" t="s">
        <v>744</v>
      </c>
      <c r="DZ6" s="513"/>
      <c r="EA6" s="513"/>
      <c r="EB6" s="513"/>
      <c r="EC6" s="513"/>
      <c r="ED6" s="513"/>
      <c r="EE6" s="513"/>
      <c r="EF6" s="487"/>
      <c r="EH6" s="35" t="s">
        <v>743</v>
      </c>
      <c r="EI6" s="186" t="s">
        <v>745</v>
      </c>
      <c r="EL6" s="486" t="s">
        <v>744</v>
      </c>
      <c r="EM6" s="513"/>
      <c r="EN6" s="513"/>
      <c r="EO6" s="513"/>
      <c r="EP6" s="513"/>
      <c r="EQ6" s="513"/>
      <c r="ER6" s="513"/>
      <c r="ES6" s="487"/>
      <c r="EU6" s="35" t="s">
        <v>743</v>
      </c>
      <c r="EV6" s="186">
        <v>7.5</v>
      </c>
      <c r="EY6" s="486" t="s">
        <v>744</v>
      </c>
      <c r="EZ6" s="513"/>
      <c r="FA6" s="513"/>
      <c r="FB6" s="513"/>
      <c r="FC6" s="513"/>
      <c r="FD6" s="513"/>
      <c r="FE6" s="513"/>
      <c r="FF6" s="487"/>
      <c r="FH6" s="35" t="s">
        <v>743</v>
      </c>
      <c r="FI6" s="186">
        <v>7.5</v>
      </c>
      <c r="FL6" s="486" t="s">
        <v>744</v>
      </c>
      <c r="FM6" s="513"/>
      <c r="FN6" s="513"/>
      <c r="FO6" s="513"/>
      <c r="FP6" s="513"/>
      <c r="FQ6" s="513"/>
      <c r="FR6" s="513"/>
      <c r="FS6" s="487"/>
      <c r="FU6" s="35" t="s">
        <v>743</v>
      </c>
      <c r="FV6" s="186">
        <v>3</v>
      </c>
      <c r="FY6" s="486" t="s">
        <v>744</v>
      </c>
      <c r="FZ6" s="513"/>
      <c r="GA6" s="513"/>
      <c r="GB6" s="513"/>
      <c r="GC6" s="513"/>
      <c r="GD6" s="513"/>
      <c r="GE6" s="513"/>
      <c r="GF6" s="487"/>
    </row>
    <row r="7" spans="3:188" ht="15" thickBot="1" x14ac:dyDescent="0.4">
      <c r="C7" s="55" t="s">
        <v>746</v>
      </c>
      <c r="D7" s="185">
        <v>5</v>
      </c>
      <c r="E7" s="87">
        <v>12</v>
      </c>
      <c r="F7" s="87" t="s">
        <v>724</v>
      </c>
      <c r="L7" s="486" t="s">
        <v>670</v>
      </c>
      <c r="M7" s="513"/>
      <c r="N7" s="513"/>
      <c r="O7" s="513"/>
      <c r="P7" s="513"/>
      <c r="Q7" s="513"/>
      <c r="R7" s="513"/>
      <c r="S7" s="487"/>
      <c r="Y7" s="486" t="s">
        <v>670</v>
      </c>
      <c r="Z7" s="513"/>
      <c r="AA7" s="513"/>
      <c r="AB7" s="513"/>
      <c r="AC7" s="513"/>
      <c r="AD7" s="513"/>
      <c r="AE7" s="513"/>
      <c r="AF7" s="487"/>
      <c r="AL7" s="486" t="s">
        <v>670</v>
      </c>
      <c r="AM7" s="513"/>
      <c r="AN7" s="513"/>
      <c r="AO7" s="513"/>
      <c r="AP7" s="513"/>
      <c r="AQ7" s="513"/>
      <c r="AR7" s="513"/>
      <c r="AS7" s="487"/>
      <c r="AY7" s="486" t="s">
        <v>670</v>
      </c>
      <c r="AZ7" s="513"/>
      <c r="BA7" s="513"/>
      <c r="BB7" s="513"/>
      <c r="BC7" s="513"/>
      <c r="BD7" s="513"/>
      <c r="BE7" s="513"/>
      <c r="BF7" s="487"/>
      <c r="BL7" s="486" t="s">
        <v>670</v>
      </c>
      <c r="BM7" s="513"/>
      <c r="BN7" s="513"/>
      <c r="BO7" s="513"/>
      <c r="BP7" s="513"/>
      <c r="BQ7" s="513"/>
      <c r="BR7" s="513"/>
      <c r="BS7" s="487"/>
      <c r="BY7" s="486" t="s">
        <v>670</v>
      </c>
      <c r="BZ7" s="513"/>
      <c r="CA7" s="513"/>
      <c r="CB7" s="513"/>
      <c r="CC7" s="513"/>
      <c r="CD7" s="513"/>
      <c r="CE7" s="513"/>
      <c r="CF7" s="487"/>
      <c r="CL7" s="486" t="s">
        <v>670</v>
      </c>
      <c r="CM7" s="513"/>
      <c r="CN7" s="513"/>
      <c r="CO7" s="513"/>
      <c r="CP7" s="513"/>
      <c r="CQ7" s="513"/>
      <c r="CR7" s="513"/>
      <c r="CS7" s="487"/>
      <c r="CY7" s="486" t="s">
        <v>670</v>
      </c>
      <c r="CZ7" s="513"/>
      <c r="DA7" s="513"/>
      <c r="DB7" s="513"/>
      <c r="DC7" s="513"/>
      <c r="DD7" s="513"/>
      <c r="DE7" s="513"/>
      <c r="DF7" s="487"/>
      <c r="DL7" s="486" t="s">
        <v>670</v>
      </c>
      <c r="DM7" s="513"/>
      <c r="DN7" s="513"/>
      <c r="DO7" s="513"/>
      <c r="DP7" s="513"/>
      <c r="DQ7" s="513"/>
      <c r="DR7" s="513"/>
      <c r="DS7" s="487"/>
      <c r="DY7" s="486" t="s">
        <v>670</v>
      </c>
      <c r="DZ7" s="513"/>
      <c r="EA7" s="513"/>
      <c r="EB7" s="513"/>
      <c r="EC7" s="513"/>
      <c r="ED7" s="513"/>
      <c r="EE7" s="513"/>
      <c r="EF7" s="487"/>
      <c r="EL7" s="486" t="s">
        <v>670</v>
      </c>
      <c r="EM7" s="513"/>
      <c r="EN7" s="513"/>
      <c r="EO7" s="513"/>
      <c r="EP7" s="513"/>
      <c r="EQ7" s="513"/>
      <c r="ER7" s="513"/>
      <c r="ES7" s="487"/>
      <c r="EY7" s="486" t="s">
        <v>670</v>
      </c>
      <c r="EZ7" s="513"/>
      <c r="FA7" s="513"/>
      <c r="FB7" s="513"/>
      <c r="FC7" s="513"/>
      <c r="FD7" s="513"/>
      <c r="FE7" s="513"/>
      <c r="FF7" s="487"/>
      <c r="FL7" s="486" t="s">
        <v>670</v>
      </c>
      <c r="FM7" s="513"/>
      <c r="FN7" s="513"/>
      <c r="FO7" s="513"/>
      <c r="FP7" s="513"/>
      <c r="FQ7" s="513"/>
      <c r="FR7" s="513"/>
      <c r="FS7" s="487"/>
      <c r="FY7" s="486" t="s">
        <v>670</v>
      </c>
      <c r="FZ7" s="513"/>
      <c r="GA7" s="513"/>
      <c r="GB7" s="513"/>
      <c r="GC7" s="513"/>
      <c r="GD7" s="513"/>
      <c r="GE7" s="513"/>
      <c r="GF7" s="487"/>
    </row>
    <row r="8" spans="3:188" ht="15" thickBot="1" x14ac:dyDescent="0.4">
      <c r="C8" s="15" t="s">
        <v>747</v>
      </c>
      <c r="D8" s="79">
        <v>5</v>
      </c>
      <c r="E8" s="80">
        <v>6</v>
      </c>
      <c r="F8" s="80" t="s">
        <v>725</v>
      </c>
      <c r="K8" s="159" t="s">
        <v>748</v>
      </c>
      <c r="L8" s="187">
        <v>63</v>
      </c>
      <c r="M8" s="187">
        <v>125</v>
      </c>
      <c r="N8" s="187">
        <v>250</v>
      </c>
      <c r="O8" s="187">
        <v>500</v>
      </c>
      <c r="P8" s="187" t="s">
        <v>644</v>
      </c>
      <c r="Q8" s="187" t="s">
        <v>645</v>
      </c>
      <c r="R8" s="187" t="s">
        <v>650</v>
      </c>
      <c r="S8" s="146" t="s">
        <v>647</v>
      </c>
      <c r="X8" s="159" t="s">
        <v>748</v>
      </c>
      <c r="Y8" s="187">
        <v>63</v>
      </c>
      <c r="Z8" s="187">
        <v>125</v>
      </c>
      <c r="AA8" s="187">
        <v>250</v>
      </c>
      <c r="AB8" s="187">
        <v>500</v>
      </c>
      <c r="AC8" s="187" t="s">
        <v>644</v>
      </c>
      <c r="AD8" s="187" t="s">
        <v>645</v>
      </c>
      <c r="AE8" s="187" t="s">
        <v>650</v>
      </c>
      <c r="AF8" s="146" t="s">
        <v>647</v>
      </c>
      <c r="AK8" s="159" t="s">
        <v>748</v>
      </c>
      <c r="AL8" s="187">
        <v>63</v>
      </c>
      <c r="AM8" s="187">
        <v>125</v>
      </c>
      <c r="AN8" s="187">
        <v>250</v>
      </c>
      <c r="AO8" s="187">
        <v>500</v>
      </c>
      <c r="AP8" s="187" t="s">
        <v>644</v>
      </c>
      <c r="AQ8" s="187" t="s">
        <v>645</v>
      </c>
      <c r="AR8" s="187" t="s">
        <v>650</v>
      </c>
      <c r="AS8" s="146" t="s">
        <v>647</v>
      </c>
      <c r="AX8" s="159" t="s">
        <v>748</v>
      </c>
      <c r="AY8" s="187">
        <v>63</v>
      </c>
      <c r="AZ8" s="187">
        <v>125</v>
      </c>
      <c r="BA8" s="187">
        <v>250</v>
      </c>
      <c r="BB8" s="187">
        <v>500</v>
      </c>
      <c r="BC8" s="187" t="s">
        <v>644</v>
      </c>
      <c r="BD8" s="187" t="s">
        <v>645</v>
      </c>
      <c r="BE8" s="187" t="s">
        <v>650</v>
      </c>
      <c r="BF8" s="146" t="s">
        <v>647</v>
      </c>
      <c r="BK8" s="159" t="s">
        <v>748</v>
      </c>
      <c r="BL8" s="187">
        <v>63</v>
      </c>
      <c r="BM8" s="187">
        <v>125</v>
      </c>
      <c r="BN8" s="187">
        <v>250</v>
      </c>
      <c r="BO8" s="187">
        <v>500</v>
      </c>
      <c r="BP8" s="187" t="s">
        <v>644</v>
      </c>
      <c r="BQ8" s="187" t="s">
        <v>645</v>
      </c>
      <c r="BR8" s="187" t="s">
        <v>650</v>
      </c>
      <c r="BS8" s="146" t="s">
        <v>647</v>
      </c>
      <c r="BX8" s="159" t="s">
        <v>748</v>
      </c>
      <c r="BY8" s="187">
        <v>63</v>
      </c>
      <c r="BZ8" s="187">
        <v>125</v>
      </c>
      <c r="CA8" s="187">
        <v>250</v>
      </c>
      <c r="CB8" s="187">
        <v>500</v>
      </c>
      <c r="CC8" s="187" t="s">
        <v>644</v>
      </c>
      <c r="CD8" s="187" t="s">
        <v>645</v>
      </c>
      <c r="CE8" s="187" t="s">
        <v>650</v>
      </c>
      <c r="CF8" s="146" t="s">
        <v>647</v>
      </c>
      <c r="CK8" s="159" t="s">
        <v>748</v>
      </c>
      <c r="CL8" s="187">
        <v>63</v>
      </c>
      <c r="CM8" s="187">
        <v>125</v>
      </c>
      <c r="CN8" s="187">
        <v>250</v>
      </c>
      <c r="CO8" s="187">
        <v>500</v>
      </c>
      <c r="CP8" s="187" t="s">
        <v>644</v>
      </c>
      <c r="CQ8" s="187" t="s">
        <v>645</v>
      </c>
      <c r="CR8" s="187" t="s">
        <v>650</v>
      </c>
      <c r="CS8" s="146" t="s">
        <v>647</v>
      </c>
      <c r="CX8" s="159" t="s">
        <v>748</v>
      </c>
      <c r="CY8" s="187">
        <v>63</v>
      </c>
      <c r="CZ8" s="187">
        <v>125</v>
      </c>
      <c r="DA8" s="187">
        <v>250</v>
      </c>
      <c r="DB8" s="187">
        <v>500</v>
      </c>
      <c r="DC8" s="187" t="s">
        <v>644</v>
      </c>
      <c r="DD8" s="187" t="s">
        <v>645</v>
      </c>
      <c r="DE8" s="187" t="s">
        <v>650</v>
      </c>
      <c r="DF8" s="146" t="s">
        <v>647</v>
      </c>
      <c r="DK8" s="159" t="s">
        <v>748</v>
      </c>
      <c r="DL8" s="187">
        <v>63</v>
      </c>
      <c r="DM8" s="187">
        <v>125</v>
      </c>
      <c r="DN8" s="187">
        <v>250</v>
      </c>
      <c r="DO8" s="187">
        <v>500</v>
      </c>
      <c r="DP8" s="187" t="s">
        <v>644</v>
      </c>
      <c r="DQ8" s="187" t="s">
        <v>645</v>
      </c>
      <c r="DR8" s="187" t="s">
        <v>650</v>
      </c>
      <c r="DS8" s="146" t="s">
        <v>647</v>
      </c>
      <c r="DX8" s="159" t="s">
        <v>748</v>
      </c>
      <c r="DY8" s="187">
        <v>63</v>
      </c>
      <c r="DZ8" s="187">
        <v>125</v>
      </c>
      <c r="EA8" s="187">
        <v>250</v>
      </c>
      <c r="EB8" s="187">
        <v>500</v>
      </c>
      <c r="EC8" s="187" t="s">
        <v>644</v>
      </c>
      <c r="ED8" s="187" t="s">
        <v>645</v>
      </c>
      <c r="EE8" s="187" t="s">
        <v>650</v>
      </c>
      <c r="EF8" s="146" t="s">
        <v>647</v>
      </c>
      <c r="EK8" s="159" t="s">
        <v>748</v>
      </c>
      <c r="EL8" s="187">
        <v>63</v>
      </c>
      <c r="EM8" s="187">
        <v>125</v>
      </c>
      <c r="EN8" s="187">
        <v>250</v>
      </c>
      <c r="EO8" s="187">
        <v>500</v>
      </c>
      <c r="EP8" s="187" t="s">
        <v>644</v>
      </c>
      <c r="EQ8" s="187" t="s">
        <v>645</v>
      </c>
      <c r="ER8" s="187" t="s">
        <v>650</v>
      </c>
      <c r="ES8" s="146" t="s">
        <v>647</v>
      </c>
      <c r="EX8" s="159" t="s">
        <v>748</v>
      </c>
      <c r="EY8" s="187">
        <v>63</v>
      </c>
      <c r="EZ8" s="187">
        <v>125</v>
      </c>
      <c r="FA8" s="187">
        <v>250</v>
      </c>
      <c r="FB8" s="187">
        <v>500</v>
      </c>
      <c r="FC8" s="187" t="s">
        <v>644</v>
      </c>
      <c r="FD8" s="187" t="s">
        <v>645</v>
      </c>
      <c r="FE8" s="187" t="s">
        <v>650</v>
      </c>
      <c r="FF8" s="146" t="s">
        <v>647</v>
      </c>
      <c r="FK8" s="159" t="s">
        <v>748</v>
      </c>
      <c r="FL8" s="187">
        <v>63</v>
      </c>
      <c r="FM8" s="187">
        <v>125</v>
      </c>
      <c r="FN8" s="187">
        <v>250</v>
      </c>
      <c r="FO8" s="187">
        <v>500</v>
      </c>
      <c r="FP8" s="187" t="s">
        <v>644</v>
      </c>
      <c r="FQ8" s="187" t="s">
        <v>645</v>
      </c>
      <c r="FR8" s="187" t="s">
        <v>650</v>
      </c>
      <c r="FS8" s="146" t="s">
        <v>647</v>
      </c>
      <c r="FX8" s="159" t="s">
        <v>748</v>
      </c>
      <c r="FY8" s="187">
        <v>63</v>
      </c>
      <c r="FZ8" s="187">
        <v>125</v>
      </c>
      <c r="GA8" s="187">
        <v>250</v>
      </c>
      <c r="GB8" s="187">
        <v>500</v>
      </c>
      <c r="GC8" s="187" t="s">
        <v>644</v>
      </c>
      <c r="GD8" s="187" t="s">
        <v>645</v>
      </c>
      <c r="GE8" s="187" t="s">
        <v>650</v>
      </c>
      <c r="GF8" s="146" t="s">
        <v>647</v>
      </c>
    </row>
    <row r="9" spans="3:188" x14ac:dyDescent="0.35">
      <c r="C9" s="15" t="s">
        <v>749</v>
      </c>
      <c r="D9" s="79">
        <v>6</v>
      </c>
      <c r="E9" s="80">
        <v>12</v>
      </c>
      <c r="F9" s="80" t="s">
        <v>726</v>
      </c>
      <c r="K9" s="188">
        <v>0</v>
      </c>
      <c r="L9" s="129">
        <v>4</v>
      </c>
      <c r="M9" s="115">
        <v>4</v>
      </c>
      <c r="N9" s="115">
        <v>4.5</v>
      </c>
      <c r="O9" s="115">
        <v>4.5</v>
      </c>
      <c r="P9" s="115">
        <v>4.5</v>
      </c>
      <c r="Q9" s="115">
        <v>4.5</v>
      </c>
      <c r="R9" s="115">
        <v>4.5</v>
      </c>
      <c r="S9" s="130">
        <v>4.5</v>
      </c>
      <c r="X9" s="188">
        <v>0</v>
      </c>
      <c r="Y9" s="129">
        <v>4</v>
      </c>
      <c r="Z9" s="115">
        <v>4</v>
      </c>
      <c r="AA9" s="115">
        <v>4.5</v>
      </c>
      <c r="AB9" s="115">
        <v>4.5</v>
      </c>
      <c r="AC9" s="115">
        <v>4.5</v>
      </c>
      <c r="AD9" s="115">
        <v>4.5</v>
      </c>
      <c r="AE9" s="115">
        <v>4.5</v>
      </c>
      <c r="AF9" s="130">
        <v>4.5</v>
      </c>
      <c r="AK9" s="188">
        <v>0</v>
      </c>
      <c r="AL9" s="129">
        <v>4</v>
      </c>
      <c r="AM9" s="115">
        <v>4.5</v>
      </c>
      <c r="AN9" s="115">
        <v>4.5</v>
      </c>
      <c r="AO9" s="115">
        <v>4.5</v>
      </c>
      <c r="AP9" s="115">
        <v>4.5</v>
      </c>
      <c r="AQ9" s="115">
        <v>4.5</v>
      </c>
      <c r="AR9" s="115">
        <v>4.5</v>
      </c>
      <c r="AS9" s="130">
        <v>4.5</v>
      </c>
      <c r="AX9" s="188">
        <v>0</v>
      </c>
      <c r="AY9" s="129">
        <v>3.5</v>
      </c>
      <c r="AZ9" s="115">
        <v>4</v>
      </c>
      <c r="BA9" s="115">
        <v>4.5</v>
      </c>
      <c r="BB9" s="115">
        <v>4.5</v>
      </c>
      <c r="BC9" s="115">
        <v>4.5</v>
      </c>
      <c r="BD9" s="115">
        <v>4.5</v>
      </c>
      <c r="BE9" s="115">
        <v>4.5</v>
      </c>
      <c r="BF9" s="130">
        <v>4.5</v>
      </c>
      <c r="BK9" s="188">
        <v>0</v>
      </c>
      <c r="BL9" s="129">
        <v>4</v>
      </c>
      <c r="BM9" s="115">
        <v>4</v>
      </c>
      <c r="BN9" s="115">
        <v>4.5</v>
      </c>
      <c r="BO9" s="115">
        <v>4.5</v>
      </c>
      <c r="BP9" s="115">
        <v>4.5</v>
      </c>
      <c r="BQ9" s="115">
        <v>4.5</v>
      </c>
      <c r="BR9" s="115">
        <v>4.5</v>
      </c>
      <c r="BS9" s="130">
        <v>4.5</v>
      </c>
      <c r="BX9" s="188">
        <v>0</v>
      </c>
      <c r="BY9" s="115">
        <v>4.5</v>
      </c>
      <c r="BZ9" s="115">
        <v>4.5</v>
      </c>
      <c r="CA9" s="115">
        <v>4.5</v>
      </c>
      <c r="CB9" s="115">
        <v>4.5</v>
      </c>
      <c r="CC9" s="115">
        <v>4.5</v>
      </c>
      <c r="CD9" s="115">
        <v>4.5</v>
      </c>
      <c r="CE9" s="115">
        <v>4.5</v>
      </c>
      <c r="CF9" s="130">
        <v>4.5</v>
      </c>
      <c r="CK9" s="188">
        <v>0</v>
      </c>
      <c r="CL9" s="129">
        <v>4</v>
      </c>
      <c r="CM9" s="115">
        <v>4</v>
      </c>
      <c r="CN9" s="115">
        <v>4.5</v>
      </c>
      <c r="CO9" s="115">
        <v>4.5</v>
      </c>
      <c r="CP9" s="115">
        <v>4.5</v>
      </c>
      <c r="CQ9" s="115">
        <v>4.5</v>
      </c>
      <c r="CR9" s="115">
        <v>4.5</v>
      </c>
      <c r="CS9" s="130">
        <v>4.5</v>
      </c>
      <c r="CX9" s="188">
        <v>0</v>
      </c>
      <c r="CY9" s="129">
        <v>2</v>
      </c>
      <c r="CZ9" s="115">
        <v>2.5</v>
      </c>
      <c r="DA9" s="115">
        <v>3</v>
      </c>
      <c r="DB9" s="115">
        <v>3.5</v>
      </c>
      <c r="DC9" s="115">
        <v>4</v>
      </c>
      <c r="DD9" s="115">
        <v>4.5</v>
      </c>
      <c r="DE9" s="115">
        <v>4.5</v>
      </c>
      <c r="DF9" s="130">
        <v>4.5</v>
      </c>
      <c r="DK9" s="188">
        <v>0</v>
      </c>
      <c r="DL9" s="129">
        <v>4.5</v>
      </c>
      <c r="DM9" s="115">
        <v>4.5</v>
      </c>
      <c r="DN9" s="115">
        <v>4.5</v>
      </c>
      <c r="DO9" s="115">
        <v>4.5</v>
      </c>
      <c r="DP9" s="115">
        <v>4.5</v>
      </c>
      <c r="DQ9" s="115">
        <v>4.5</v>
      </c>
      <c r="DR9" s="115">
        <v>4.5</v>
      </c>
      <c r="DS9" s="130">
        <v>4.5</v>
      </c>
      <c r="DX9" s="188">
        <v>0</v>
      </c>
      <c r="DY9" s="115">
        <v>4</v>
      </c>
      <c r="DZ9" s="115">
        <v>4.5</v>
      </c>
      <c r="EA9" s="115">
        <v>4.5</v>
      </c>
      <c r="EB9" s="115">
        <v>4.5</v>
      </c>
      <c r="EC9" s="115">
        <v>4.5</v>
      </c>
      <c r="ED9" s="115">
        <v>4.5</v>
      </c>
      <c r="EE9" s="115">
        <v>4.5</v>
      </c>
      <c r="EF9" s="130">
        <v>4.5</v>
      </c>
      <c r="EK9" s="188">
        <v>0</v>
      </c>
      <c r="EL9" s="129">
        <v>4.5</v>
      </c>
      <c r="EM9" s="115">
        <v>4.5</v>
      </c>
      <c r="EN9" s="115">
        <v>4.5</v>
      </c>
      <c r="EO9" s="115">
        <v>4.5</v>
      </c>
      <c r="EP9" s="115">
        <v>4.5</v>
      </c>
      <c r="EQ9" s="115">
        <v>4.5</v>
      </c>
      <c r="ER9" s="115">
        <v>4.5</v>
      </c>
      <c r="ES9" s="130">
        <v>4.5</v>
      </c>
      <c r="EX9" s="188">
        <v>0</v>
      </c>
      <c r="EY9" s="115">
        <v>4</v>
      </c>
      <c r="EZ9" s="115">
        <v>4.5</v>
      </c>
      <c r="FA9" s="115">
        <v>4.5</v>
      </c>
      <c r="FB9" s="115">
        <v>4.5</v>
      </c>
      <c r="FC9" s="115">
        <v>4.5</v>
      </c>
      <c r="FD9" s="115">
        <v>4.5</v>
      </c>
      <c r="FE9" s="115">
        <v>4.5</v>
      </c>
      <c r="FF9" s="130">
        <v>4.5</v>
      </c>
      <c r="FK9" s="188">
        <v>0</v>
      </c>
      <c r="FL9" s="115">
        <v>4</v>
      </c>
      <c r="FM9" s="115">
        <v>4.5</v>
      </c>
      <c r="FN9" s="115">
        <v>4.5</v>
      </c>
      <c r="FO9" s="115">
        <v>4.5</v>
      </c>
      <c r="FP9" s="115">
        <v>4.5</v>
      </c>
      <c r="FQ9" s="115">
        <v>4.5</v>
      </c>
      <c r="FR9" s="115">
        <v>4.5</v>
      </c>
      <c r="FS9" s="130">
        <v>4.5</v>
      </c>
      <c r="FX9" s="188">
        <v>0</v>
      </c>
      <c r="FY9" s="129">
        <v>3.5</v>
      </c>
      <c r="FZ9" s="115">
        <v>4</v>
      </c>
      <c r="GA9" s="115">
        <v>4.5</v>
      </c>
      <c r="GB9" s="115">
        <v>4.5</v>
      </c>
      <c r="GC9" s="115">
        <v>4.5</v>
      </c>
      <c r="GD9" s="115">
        <v>4.5</v>
      </c>
      <c r="GE9" s="115">
        <v>4.5</v>
      </c>
      <c r="GF9" s="130">
        <v>4.5</v>
      </c>
    </row>
    <row r="10" spans="3:188" x14ac:dyDescent="0.35">
      <c r="C10" s="15" t="s">
        <v>713</v>
      </c>
      <c r="D10" s="79">
        <v>4</v>
      </c>
      <c r="E10" s="80">
        <v>5</v>
      </c>
      <c r="F10" s="80" t="s">
        <v>727</v>
      </c>
      <c r="K10" s="188">
        <v>20</v>
      </c>
      <c r="L10" s="131">
        <v>3.5</v>
      </c>
      <c r="M10" s="117">
        <v>3.5</v>
      </c>
      <c r="N10" s="117">
        <v>4</v>
      </c>
      <c r="O10" s="117">
        <v>4</v>
      </c>
      <c r="P10" s="117">
        <v>4</v>
      </c>
      <c r="Q10" s="117">
        <v>4</v>
      </c>
      <c r="R10" s="117">
        <v>4</v>
      </c>
      <c r="S10" s="132">
        <v>4</v>
      </c>
      <c r="X10" s="188">
        <v>20</v>
      </c>
      <c r="Y10" s="131">
        <v>3.5</v>
      </c>
      <c r="Z10" s="117">
        <v>3.5</v>
      </c>
      <c r="AA10" s="117">
        <v>4</v>
      </c>
      <c r="AB10" s="117">
        <v>4</v>
      </c>
      <c r="AC10" s="117">
        <v>4</v>
      </c>
      <c r="AD10" s="117">
        <v>4</v>
      </c>
      <c r="AE10" s="117">
        <v>4</v>
      </c>
      <c r="AF10" s="132">
        <v>4</v>
      </c>
      <c r="AK10" s="188">
        <v>20</v>
      </c>
      <c r="AL10" s="131">
        <v>3.5</v>
      </c>
      <c r="AM10" s="117">
        <v>4</v>
      </c>
      <c r="AN10" s="117">
        <v>4</v>
      </c>
      <c r="AO10" s="117">
        <v>4</v>
      </c>
      <c r="AP10" s="117">
        <v>4</v>
      </c>
      <c r="AQ10" s="117">
        <v>4</v>
      </c>
      <c r="AR10" s="117">
        <v>4</v>
      </c>
      <c r="AS10" s="132">
        <v>4</v>
      </c>
      <c r="AX10" s="188">
        <v>20</v>
      </c>
      <c r="AY10" s="131">
        <v>3</v>
      </c>
      <c r="AZ10" s="117">
        <v>3.5</v>
      </c>
      <c r="BA10" s="117">
        <v>4</v>
      </c>
      <c r="BB10" s="117">
        <v>4</v>
      </c>
      <c r="BC10" s="117">
        <v>4</v>
      </c>
      <c r="BD10" s="117">
        <v>4</v>
      </c>
      <c r="BE10" s="117">
        <v>4</v>
      </c>
      <c r="BF10" s="132">
        <v>4</v>
      </c>
      <c r="BK10" s="188">
        <v>20</v>
      </c>
      <c r="BL10" s="131">
        <v>3.5</v>
      </c>
      <c r="BM10" s="117">
        <v>3.5</v>
      </c>
      <c r="BN10" s="117">
        <v>4</v>
      </c>
      <c r="BO10" s="117">
        <v>4</v>
      </c>
      <c r="BP10" s="117">
        <v>4</v>
      </c>
      <c r="BQ10" s="117">
        <v>4</v>
      </c>
      <c r="BR10" s="117">
        <v>4</v>
      </c>
      <c r="BS10" s="132">
        <v>4</v>
      </c>
      <c r="BX10" s="188">
        <v>20</v>
      </c>
      <c r="BY10" s="117">
        <v>4</v>
      </c>
      <c r="BZ10" s="117">
        <v>4</v>
      </c>
      <c r="CA10" s="117">
        <v>4</v>
      </c>
      <c r="CB10" s="117">
        <v>4</v>
      </c>
      <c r="CC10" s="117">
        <v>4</v>
      </c>
      <c r="CD10" s="117">
        <v>4</v>
      </c>
      <c r="CE10" s="117">
        <v>4</v>
      </c>
      <c r="CF10" s="132">
        <v>4</v>
      </c>
      <c r="CK10" s="188">
        <v>20</v>
      </c>
      <c r="CL10" s="131">
        <v>3.5</v>
      </c>
      <c r="CM10" s="117">
        <v>3.5</v>
      </c>
      <c r="CN10" s="117">
        <v>4</v>
      </c>
      <c r="CO10" s="117">
        <v>4</v>
      </c>
      <c r="CP10" s="117">
        <v>4</v>
      </c>
      <c r="CQ10" s="117">
        <v>4</v>
      </c>
      <c r="CR10" s="117">
        <v>4</v>
      </c>
      <c r="CS10" s="132">
        <v>4</v>
      </c>
      <c r="CX10" s="188">
        <v>20</v>
      </c>
      <c r="CY10" s="131">
        <v>2</v>
      </c>
      <c r="CZ10" s="117">
        <v>2.5</v>
      </c>
      <c r="DA10" s="117">
        <v>3</v>
      </c>
      <c r="DB10" s="117">
        <v>3</v>
      </c>
      <c r="DC10" s="117">
        <v>3.5</v>
      </c>
      <c r="DD10" s="117">
        <v>4</v>
      </c>
      <c r="DE10" s="117">
        <v>4</v>
      </c>
      <c r="DF10" s="132">
        <v>4</v>
      </c>
      <c r="DK10" s="188">
        <v>20</v>
      </c>
      <c r="DL10" s="131">
        <v>4</v>
      </c>
      <c r="DM10" s="117">
        <v>4</v>
      </c>
      <c r="DN10" s="117">
        <v>4</v>
      </c>
      <c r="DO10" s="117">
        <v>4</v>
      </c>
      <c r="DP10" s="117">
        <v>4</v>
      </c>
      <c r="DQ10" s="117">
        <v>4</v>
      </c>
      <c r="DR10" s="117">
        <v>4</v>
      </c>
      <c r="DS10" s="132">
        <v>4</v>
      </c>
      <c r="DX10" s="188">
        <v>20</v>
      </c>
      <c r="DY10" s="117">
        <v>3.5</v>
      </c>
      <c r="DZ10" s="117">
        <v>4</v>
      </c>
      <c r="EA10" s="117">
        <v>4</v>
      </c>
      <c r="EB10" s="117">
        <v>4</v>
      </c>
      <c r="EC10" s="117">
        <v>4</v>
      </c>
      <c r="ED10" s="117">
        <v>4</v>
      </c>
      <c r="EE10" s="117">
        <v>4</v>
      </c>
      <c r="EF10" s="132">
        <v>4</v>
      </c>
      <c r="EK10" s="188">
        <v>20</v>
      </c>
      <c r="EL10" s="131">
        <v>4</v>
      </c>
      <c r="EM10" s="117">
        <v>4</v>
      </c>
      <c r="EN10" s="117">
        <v>4</v>
      </c>
      <c r="EO10" s="117">
        <v>4</v>
      </c>
      <c r="EP10" s="117">
        <v>4</v>
      </c>
      <c r="EQ10" s="117">
        <v>4</v>
      </c>
      <c r="ER10" s="117">
        <v>4</v>
      </c>
      <c r="ES10" s="132">
        <v>4</v>
      </c>
      <c r="EX10" s="188">
        <v>20</v>
      </c>
      <c r="EY10" s="117">
        <v>3.5</v>
      </c>
      <c r="EZ10" s="117">
        <v>4</v>
      </c>
      <c r="FA10" s="117">
        <v>4</v>
      </c>
      <c r="FB10" s="117">
        <v>4</v>
      </c>
      <c r="FC10" s="117">
        <v>4</v>
      </c>
      <c r="FD10" s="117">
        <v>4</v>
      </c>
      <c r="FE10" s="117">
        <v>4</v>
      </c>
      <c r="FF10" s="132">
        <v>4</v>
      </c>
      <c r="FK10" s="188">
        <v>20</v>
      </c>
      <c r="FL10" s="117">
        <v>3.5</v>
      </c>
      <c r="FM10" s="117">
        <v>4</v>
      </c>
      <c r="FN10" s="117">
        <v>4</v>
      </c>
      <c r="FO10" s="117">
        <v>4</v>
      </c>
      <c r="FP10" s="117">
        <v>4</v>
      </c>
      <c r="FQ10" s="117">
        <v>4</v>
      </c>
      <c r="FR10" s="117">
        <v>4</v>
      </c>
      <c r="FS10" s="132">
        <v>4</v>
      </c>
      <c r="FX10" s="188">
        <v>20</v>
      </c>
      <c r="FY10" s="131">
        <v>3</v>
      </c>
      <c r="FZ10" s="117">
        <v>3.5</v>
      </c>
      <c r="GA10" s="117">
        <v>4</v>
      </c>
      <c r="GB10" s="117">
        <v>4</v>
      </c>
      <c r="GC10" s="117">
        <v>4</v>
      </c>
      <c r="GD10" s="117">
        <v>4</v>
      </c>
      <c r="GE10" s="117">
        <v>4</v>
      </c>
      <c r="GF10" s="132">
        <v>4</v>
      </c>
    </row>
    <row r="11" spans="3:188" x14ac:dyDescent="0.35">
      <c r="C11" s="15" t="s">
        <v>714</v>
      </c>
      <c r="D11" s="79">
        <v>5</v>
      </c>
      <c r="E11" s="80">
        <v>2.4</v>
      </c>
      <c r="F11" s="80" t="s">
        <v>728</v>
      </c>
      <c r="K11" s="188">
        <v>40</v>
      </c>
      <c r="L11" s="131">
        <v>2.5</v>
      </c>
      <c r="M11" s="117">
        <v>2.5</v>
      </c>
      <c r="N11" s="117">
        <v>3</v>
      </c>
      <c r="O11" s="117">
        <v>3</v>
      </c>
      <c r="P11" s="117">
        <v>3</v>
      </c>
      <c r="Q11" s="117">
        <v>3</v>
      </c>
      <c r="R11" s="117">
        <v>3</v>
      </c>
      <c r="S11" s="132">
        <v>3</v>
      </c>
      <c r="X11" s="188">
        <v>40</v>
      </c>
      <c r="Y11" s="131">
        <v>2.5</v>
      </c>
      <c r="Z11" s="117">
        <v>2.5</v>
      </c>
      <c r="AA11" s="117">
        <v>3</v>
      </c>
      <c r="AB11" s="117">
        <v>3</v>
      </c>
      <c r="AC11" s="117">
        <v>3</v>
      </c>
      <c r="AD11" s="117">
        <v>3</v>
      </c>
      <c r="AE11" s="117">
        <v>3</v>
      </c>
      <c r="AF11" s="132">
        <v>3</v>
      </c>
      <c r="AK11" s="188">
        <v>40</v>
      </c>
      <c r="AL11" s="131">
        <v>2.5</v>
      </c>
      <c r="AM11" s="117">
        <v>3</v>
      </c>
      <c r="AN11" s="117">
        <v>3</v>
      </c>
      <c r="AO11" s="117">
        <v>3</v>
      </c>
      <c r="AP11" s="117">
        <v>3</v>
      </c>
      <c r="AQ11" s="117">
        <v>3</v>
      </c>
      <c r="AR11" s="117">
        <v>3</v>
      </c>
      <c r="AS11" s="132">
        <v>3</v>
      </c>
      <c r="AX11" s="188">
        <v>40</v>
      </c>
      <c r="AY11" s="131">
        <v>2.5</v>
      </c>
      <c r="AZ11" s="117">
        <v>2.5</v>
      </c>
      <c r="BA11" s="117">
        <v>3</v>
      </c>
      <c r="BB11" s="117">
        <v>3</v>
      </c>
      <c r="BC11" s="117">
        <v>3</v>
      </c>
      <c r="BD11" s="117">
        <v>3</v>
      </c>
      <c r="BE11" s="117">
        <v>3</v>
      </c>
      <c r="BF11" s="132">
        <v>3</v>
      </c>
      <c r="BK11" s="188">
        <v>40</v>
      </c>
      <c r="BL11" s="131">
        <v>2.5</v>
      </c>
      <c r="BM11" s="117">
        <v>2.5</v>
      </c>
      <c r="BN11" s="117">
        <v>3</v>
      </c>
      <c r="BO11" s="117">
        <v>3</v>
      </c>
      <c r="BP11" s="117">
        <v>3</v>
      </c>
      <c r="BQ11" s="117">
        <v>3</v>
      </c>
      <c r="BR11" s="117">
        <v>3</v>
      </c>
      <c r="BS11" s="132">
        <v>3</v>
      </c>
      <c r="BX11" s="188">
        <v>40</v>
      </c>
      <c r="BY11" s="117">
        <v>3</v>
      </c>
      <c r="BZ11" s="117">
        <v>3</v>
      </c>
      <c r="CA11" s="117">
        <v>3</v>
      </c>
      <c r="CB11" s="117">
        <v>3</v>
      </c>
      <c r="CC11" s="117">
        <v>3</v>
      </c>
      <c r="CD11" s="117">
        <v>3</v>
      </c>
      <c r="CE11" s="117">
        <v>3</v>
      </c>
      <c r="CF11" s="132">
        <v>3</v>
      </c>
      <c r="CK11" s="188">
        <v>40</v>
      </c>
      <c r="CL11" s="131">
        <v>2.5</v>
      </c>
      <c r="CM11" s="117">
        <v>2.5</v>
      </c>
      <c r="CN11" s="117">
        <v>3</v>
      </c>
      <c r="CO11" s="117">
        <v>3</v>
      </c>
      <c r="CP11" s="117">
        <v>3</v>
      </c>
      <c r="CQ11" s="117">
        <v>3</v>
      </c>
      <c r="CR11" s="117">
        <v>3</v>
      </c>
      <c r="CS11" s="132">
        <v>3</v>
      </c>
      <c r="CX11" s="188">
        <v>40</v>
      </c>
      <c r="CY11" s="131">
        <v>1.5</v>
      </c>
      <c r="CZ11" s="117">
        <v>2</v>
      </c>
      <c r="DA11" s="117">
        <v>2</v>
      </c>
      <c r="DB11" s="117">
        <v>2.5</v>
      </c>
      <c r="DC11" s="117">
        <v>2.5</v>
      </c>
      <c r="DD11" s="117">
        <v>3</v>
      </c>
      <c r="DE11" s="117">
        <v>3</v>
      </c>
      <c r="DF11" s="132">
        <v>3</v>
      </c>
      <c r="DK11" s="188">
        <v>40</v>
      </c>
      <c r="DL11" s="131">
        <v>3</v>
      </c>
      <c r="DM11" s="117">
        <v>3</v>
      </c>
      <c r="DN11" s="117">
        <v>3</v>
      </c>
      <c r="DO11" s="117">
        <v>3</v>
      </c>
      <c r="DP11" s="117">
        <v>3</v>
      </c>
      <c r="DQ11" s="117">
        <v>3</v>
      </c>
      <c r="DR11" s="117">
        <v>3</v>
      </c>
      <c r="DS11" s="132">
        <v>3</v>
      </c>
      <c r="DX11" s="188">
        <v>40</v>
      </c>
      <c r="DY11" s="117">
        <v>2.5</v>
      </c>
      <c r="DZ11" s="117">
        <v>3</v>
      </c>
      <c r="EA11" s="117">
        <v>3</v>
      </c>
      <c r="EB11" s="117">
        <v>3</v>
      </c>
      <c r="EC11" s="117">
        <v>3</v>
      </c>
      <c r="ED11" s="117">
        <v>3</v>
      </c>
      <c r="EE11" s="117">
        <v>3</v>
      </c>
      <c r="EF11" s="132">
        <v>3</v>
      </c>
      <c r="EK11" s="188">
        <v>40</v>
      </c>
      <c r="EL11" s="131">
        <v>3</v>
      </c>
      <c r="EM11" s="117">
        <v>3</v>
      </c>
      <c r="EN11" s="117">
        <v>3</v>
      </c>
      <c r="EO11" s="117">
        <v>3</v>
      </c>
      <c r="EP11" s="117">
        <v>3</v>
      </c>
      <c r="EQ11" s="117">
        <v>3</v>
      </c>
      <c r="ER11" s="117">
        <v>3</v>
      </c>
      <c r="ES11" s="132">
        <v>3</v>
      </c>
      <c r="EX11" s="188">
        <v>40</v>
      </c>
      <c r="EY11" s="117">
        <v>2.5</v>
      </c>
      <c r="EZ11" s="117">
        <v>3</v>
      </c>
      <c r="FA11" s="117">
        <v>3</v>
      </c>
      <c r="FB11" s="117">
        <v>3</v>
      </c>
      <c r="FC11" s="117">
        <v>3</v>
      </c>
      <c r="FD11" s="117">
        <v>3</v>
      </c>
      <c r="FE11" s="117">
        <v>3</v>
      </c>
      <c r="FF11" s="132">
        <v>3</v>
      </c>
      <c r="FK11" s="188">
        <v>40</v>
      </c>
      <c r="FL11" s="117">
        <v>2.5</v>
      </c>
      <c r="FM11" s="117">
        <v>3</v>
      </c>
      <c r="FN11" s="117">
        <v>3</v>
      </c>
      <c r="FO11" s="117">
        <v>3</v>
      </c>
      <c r="FP11" s="117">
        <v>3</v>
      </c>
      <c r="FQ11" s="117">
        <v>3</v>
      </c>
      <c r="FR11" s="117">
        <v>3</v>
      </c>
      <c r="FS11" s="132">
        <v>3</v>
      </c>
      <c r="FX11" s="188">
        <v>40</v>
      </c>
      <c r="FY11" s="131">
        <v>2.5</v>
      </c>
      <c r="FZ11" s="117">
        <v>2.5</v>
      </c>
      <c r="GA11" s="117">
        <v>3</v>
      </c>
      <c r="GB11" s="117">
        <v>3</v>
      </c>
      <c r="GC11" s="117">
        <v>3</v>
      </c>
      <c r="GD11" s="117">
        <v>3</v>
      </c>
      <c r="GE11" s="117">
        <v>3</v>
      </c>
      <c r="GF11" s="132">
        <v>3</v>
      </c>
    </row>
    <row r="12" spans="3:188" x14ac:dyDescent="0.35">
      <c r="C12" s="15" t="s">
        <v>750</v>
      </c>
      <c r="D12" s="79">
        <v>21.5</v>
      </c>
      <c r="E12" s="80">
        <v>6.5</v>
      </c>
      <c r="F12" s="80" t="s">
        <v>729</v>
      </c>
      <c r="K12" s="188">
        <v>60</v>
      </c>
      <c r="L12" s="131">
        <v>1</v>
      </c>
      <c r="M12" s="117">
        <v>1</v>
      </c>
      <c r="N12" s="117">
        <v>0</v>
      </c>
      <c r="O12" s="117">
        <v>0</v>
      </c>
      <c r="P12" s="117">
        <v>0</v>
      </c>
      <c r="Q12" s="117">
        <v>0</v>
      </c>
      <c r="R12" s="117">
        <v>0</v>
      </c>
      <c r="S12" s="132">
        <v>0</v>
      </c>
      <c r="X12" s="188">
        <v>60</v>
      </c>
      <c r="Y12" s="131">
        <v>1</v>
      </c>
      <c r="Z12" s="117">
        <v>1</v>
      </c>
      <c r="AA12" s="117">
        <v>0</v>
      </c>
      <c r="AB12" s="117">
        <v>0</v>
      </c>
      <c r="AC12" s="117">
        <v>0</v>
      </c>
      <c r="AD12" s="117">
        <v>0</v>
      </c>
      <c r="AE12" s="117">
        <v>0</v>
      </c>
      <c r="AF12" s="132">
        <v>0</v>
      </c>
      <c r="AK12" s="188">
        <v>60</v>
      </c>
      <c r="AL12" s="131">
        <v>1</v>
      </c>
      <c r="AM12" s="117">
        <v>0</v>
      </c>
      <c r="AN12" s="117">
        <v>0</v>
      </c>
      <c r="AO12" s="117">
        <v>0</v>
      </c>
      <c r="AP12" s="117">
        <v>0</v>
      </c>
      <c r="AQ12" s="117">
        <v>0</v>
      </c>
      <c r="AR12" s="117">
        <v>0</v>
      </c>
      <c r="AS12" s="132">
        <v>0</v>
      </c>
      <c r="AX12" s="188">
        <v>60</v>
      </c>
      <c r="AY12" s="131">
        <v>1</v>
      </c>
      <c r="AZ12" s="117">
        <v>1</v>
      </c>
      <c r="BA12" s="117">
        <v>0</v>
      </c>
      <c r="BB12" s="117">
        <v>0</v>
      </c>
      <c r="BC12" s="117">
        <v>0</v>
      </c>
      <c r="BD12" s="117">
        <v>0</v>
      </c>
      <c r="BE12" s="117">
        <v>0</v>
      </c>
      <c r="BF12" s="132">
        <v>0</v>
      </c>
      <c r="BK12" s="188">
        <v>60</v>
      </c>
      <c r="BL12" s="131">
        <v>1</v>
      </c>
      <c r="BM12" s="117">
        <v>1</v>
      </c>
      <c r="BN12" s="117">
        <v>0</v>
      </c>
      <c r="BO12" s="117">
        <v>0</v>
      </c>
      <c r="BP12" s="117">
        <v>0</v>
      </c>
      <c r="BQ12" s="117">
        <v>0</v>
      </c>
      <c r="BR12" s="117">
        <v>0</v>
      </c>
      <c r="BS12" s="132">
        <v>0</v>
      </c>
      <c r="BX12" s="188">
        <v>60</v>
      </c>
      <c r="BY12" s="117">
        <v>0</v>
      </c>
      <c r="BZ12" s="117">
        <v>0</v>
      </c>
      <c r="CA12" s="117">
        <v>0</v>
      </c>
      <c r="CB12" s="117">
        <v>0</v>
      </c>
      <c r="CC12" s="117">
        <v>0</v>
      </c>
      <c r="CD12" s="117">
        <v>0</v>
      </c>
      <c r="CE12" s="117">
        <v>0</v>
      </c>
      <c r="CF12" s="132">
        <v>0</v>
      </c>
      <c r="CK12" s="188">
        <v>60</v>
      </c>
      <c r="CL12" s="131">
        <v>1</v>
      </c>
      <c r="CM12" s="117">
        <v>1</v>
      </c>
      <c r="CN12" s="117">
        <v>0</v>
      </c>
      <c r="CO12" s="117">
        <v>0</v>
      </c>
      <c r="CP12" s="117">
        <v>0</v>
      </c>
      <c r="CQ12" s="117">
        <v>0</v>
      </c>
      <c r="CR12" s="117">
        <v>0</v>
      </c>
      <c r="CS12" s="132">
        <v>0</v>
      </c>
      <c r="CX12" s="188">
        <v>60</v>
      </c>
      <c r="CY12" s="131">
        <v>1.5</v>
      </c>
      <c r="CZ12" s="117">
        <v>1.5</v>
      </c>
      <c r="DA12" s="117">
        <v>1.5</v>
      </c>
      <c r="DB12" s="117">
        <v>1</v>
      </c>
      <c r="DC12" s="117">
        <v>1</v>
      </c>
      <c r="DD12" s="117">
        <v>0</v>
      </c>
      <c r="DE12" s="117">
        <v>0</v>
      </c>
      <c r="DF12" s="132">
        <v>0</v>
      </c>
      <c r="DK12" s="188">
        <v>60</v>
      </c>
      <c r="DL12" s="131">
        <v>0</v>
      </c>
      <c r="DM12" s="117">
        <v>0</v>
      </c>
      <c r="DN12" s="117">
        <v>0</v>
      </c>
      <c r="DO12" s="117">
        <v>0</v>
      </c>
      <c r="DP12" s="117">
        <v>0</v>
      </c>
      <c r="DQ12" s="117">
        <v>0</v>
      </c>
      <c r="DR12" s="117">
        <v>0</v>
      </c>
      <c r="DS12" s="132">
        <v>0</v>
      </c>
      <c r="DX12" s="188">
        <v>60</v>
      </c>
      <c r="DY12" s="117">
        <v>1</v>
      </c>
      <c r="DZ12" s="117">
        <v>0</v>
      </c>
      <c r="EA12" s="117">
        <v>0</v>
      </c>
      <c r="EB12" s="117">
        <v>0</v>
      </c>
      <c r="EC12" s="117">
        <v>0</v>
      </c>
      <c r="ED12" s="117">
        <v>0</v>
      </c>
      <c r="EE12" s="117">
        <v>0</v>
      </c>
      <c r="EF12" s="132">
        <v>0</v>
      </c>
      <c r="EK12" s="188">
        <v>60</v>
      </c>
      <c r="EL12" s="131">
        <v>0</v>
      </c>
      <c r="EM12" s="117">
        <v>0</v>
      </c>
      <c r="EN12" s="117">
        <v>0</v>
      </c>
      <c r="EO12" s="117">
        <v>0</v>
      </c>
      <c r="EP12" s="117">
        <v>0</v>
      </c>
      <c r="EQ12" s="117">
        <v>0</v>
      </c>
      <c r="ER12" s="117">
        <v>0</v>
      </c>
      <c r="ES12" s="132">
        <v>0</v>
      </c>
      <c r="EX12" s="188">
        <v>60</v>
      </c>
      <c r="EY12" s="117">
        <v>1</v>
      </c>
      <c r="EZ12" s="117">
        <v>0</v>
      </c>
      <c r="FA12" s="117">
        <v>0</v>
      </c>
      <c r="FB12" s="117">
        <v>0</v>
      </c>
      <c r="FC12" s="117">
        <v>0</v>
      </c>
      <c r="FD12" s="117">
        <v>0</v>
      </c>
      <c r="FE12" s="117">
        <v>0</v>
      </c>
      <c r="FF12" s="132">
        <v>0</v>
      </c>
      <c r="FK12" s="188">
        <v>60</v>
      </c>
      <c r="FL12" s="117">
        <v>1</v>
      </c>
      <c r="FM12" s="117">
        <v>0</v>
      </c>
      <c r="FN12" s="117">
        <v>0</v>
      </c>
      <c r="FO12" s="117">
        <v>0</v>
      </c>
      <c r="FP12" s="117">
        <v>0</v>
      </c>
      <c r="FQ12" s="117">
        <v>0</v>
      </c>
      <c r="FR12" s="117">
        <v>0</v>
      </c>
      <c r="FS12" s="132">
        <v>0</v>
      </c>
      <c r="FX12" s="188">
        <v>60</v>
      </c>
      <c r="FY12" s="131">
        <v>1</v>
      </c>
      <c r="FZ12" s="117">
        <v>1</v>
      </c>
      <c r="GA12" s="117">
        <v>0</v>
      </c>
      <c r="GB12" s="117">
        <v>0</v>
      </c>
      <c r="GC12" s="117">
        <v>0</v>
      </c>
      <c r="GD12" s="117">
        <v>0</v>
      </c>
      <c r="GE12" s="117">
        <v>0</v>
      </c>
      <c r="GF12" s="132">
        <v>0</v>
      </c>
    </row>
    <row r="13" spans="3:188" x14ac:dyDescent="0.35">
      <c r="C13" s="15" t="s">
        <v>716</v>
      </c>
      <c r="D13" s="79">
        <v>5</v>
      </c>
      <c r="E13" s="80">
        <v>21.5</v>
      </c>
      <c r="F13" s="80" t="s">
        <v>730</v>
      </c>
      <c r="K13" s="188">
        <v>80</v>
      </c>
      <c r="L13" s="131">
        <v>-2</v>
      </c>
      <c r="M13" s="117">
        <v>-2</v>
      </c>
      <c r="N13" s="117">
        <v>-15</v>
      </c>
      <c r="O13" s="117">
        <v>-15</v>
      </c>
      <c r="P13" s="117">
        <v>-15</v>
      </c>
      <c r="Q13" s="117">
        <v>-15</v>
      </c>
      <c r="R13" s="117">
        <v>-15</v>
      </c>
      <c r="S13" s="132">
        <v>-15</v>
      </c>
      <c r="X13" s="188">
        <v>80</v>
      </c>
      <c r="Y13" s="131">
        <v>-2</v>
      </c>
      <c r="Z13" s="117">
        <v>-2</v>
      </c>
      <c r="AA13" s="117">
        <v>-15</v>
      </c>
      <c r="AB13" s="117">
        <v>-15</v>
      </c>
      <c r="AC13" s="117">
        <v>-15</v>
      </c>
      <c r="AD13" s="117">
        <v>-15</v>
      </c>
      <c r="AE13" s="117">
        <v>-15</v>
      </c>
      <c r="AF13" s="132">
        <v>-15</v>
      </c>
      <c r="AK13" s="188">
        <v>80</v>
      </c>
      <c r="AL13" s="131">
        <v>-2</v>
      </c>
      <c r="AM13" s="117">
        <v>-15</v>
      </c>
      <c r="AN13" s="117">
        <v>-15</v>
      </c>
      <c r="AO13" s="117">
        <v>-15</v>
      </c>
      <c r="AP13" s="117">
        <v>-15</v>
      </c>
      <c r="AQ13" s="117">
        <v>-15</v>
      </c>
      <c r="AR13" s="117">
        <v>-15</v>
      </c>
      <c r="AS13" s="132">
        <v>-15</v>
      </c>
      <c r="AX13" s="188">
        <v>80</v>
      </c>
      <c r="AY13" s="131">
        <v>-0.5</v>
      </c>
      <c r="AZ13" s="117">
        <v>-2</v>
      </c>
      <c r="BA13" s="117">
        <v>-15</v>
      </c>
      <c r="BB13" s="117">
        <v>-15</v>
      </c>
      <c r="BC13" s="117">
        <v>-15</v>
      </c>
      <c r="BD13" s="117">
        <v>-15</v>
      </c>
      <c r="BE13" s="117">
        <v>-15</v>
      </c>
      <c r="BF13" s="132">
        <v>-15</v>
      </c>
      <c r="BK13" s="188">
        <v>80</v>
      </c>
      <c r="BL13" s="131">
        <v>-2</v>
      </c>
      <c r="BM13" s="117">
        <v>-2</v>
      </c>
      <c r="BN13" s="117">
        <v>-15</v>
      </c>
      <c r="BO13" s="117">
        <v>-15</v>
      </c>
      <c r="BP13" s="117">
        <v>-15</v>
      </c>
      <c r="BQ13" s="117">
        <v>-15</v>
      </c>
      <c r="BR13" s="117">
        <v>-15</v>
      </c>
      <c r="BS13" s="132">
        <v>-15</v>
      </c>
      <c r="BX13" s="188">
        <v>80</v>
      </c>
      <c r="BY13" s="117">
        <v>-15</v>
      </c>
      <c r="BZ13" s="117">
        <v>-15</v>
      </c>
      <c r="CA13" s="117">
        <v>-15</v>
      </c>
      <c r="CB13" s="117">
        <v>-15</v>
      </c>
      <c r="CC13" s="117">
        <v>-15</v>
      </c>
      <c r="CD13" s="117">
        <v>-15</v>
      </c>
      <c r="CE13" s="117">
        <v>-15</v>
      </c>
      <c r="CF13" s="132">
        <v>-15</v>
      </c>
      <c r="CK13" s="188">
        <v>80</v>
      </c>
      <c r="CL13" s="131">
        <v>-2</v>
      </c>
      <c r="CM13" s="117">
        <v>-2</v>
      </c>
      <c r="CN13" s="117">
        <v>-15</v>
      </c>
      <c r="CO13" s="117">
        <v>-15</v>
      </c>
      <c r="CP13" s="117">
        <v>-15</v>
      </c>
      <c r="CQ13" s="117">
        <v>-15</v>
      </c>
      <c r="CR13" s="117">
        <v>-15</v>
      </c>
      <c r="CS13" s="132">
        <v>-15</v>
      </c>
      <c r="CX13" s="188">
        <v>80</v>
      </c>
      <c r="CY13" s="131">
        <v>1</v>
      </c>
      <c r="CZ13" s="117">
        <v>1</v>
      </c>
      <c r="DA13" s="117">
        <v>0.5</v>
      </c>
      <c r="DB13" s="117">
        <v>-0.5</v>
      </c>
      <c r="DC13" s="117">
        <v>-2</v>
      </c>
      <c r="DD13" s="117">
        <v>-15</v>
      </c>
      <c r="DE13" s="117">
        <v>-15</v>
      </c>
      <c r="DF13" s="132">
        <v>-15</v>
      </c>
      <c r="DK13" s="188">
        <v>80</v>
      </c>
      <c r="DL13" s="131">
        <v>-15</v>
      </c>
      <c r="DM13" s="117">
        <v>-15</v>
      </c>
      <c r="DN13" s="117">
        <v>-15</v>
      </c>
      <c r="DO13" s="117">
        <v>-15</v>
      </c>
      <c r="DP13" s="117">
        <v>-15</v>
      </c>
      <c r="DQ13" s="117">
        <v>-15</v>
      </c>
      <c r="DR13" s="117">
        <v>-15</v>
      </c>
      <c r="DS13" s="132">
        <v>-15</v>
      </c>
      <c r="DX13" s="188">
        <v>80</v>
      </c>
      <c r="DY13" s="117">
        <v>-2</v>
      </c>
      <c r="DZ13" s="117">
        <v>-15</v>
      </c>
      <c r="EA13" s="117">
        <v>-15</v>
      </c>
      <c r="EB13" s="117">
        <v>-15</v>
      </c>
      <c r="EC13" s="117">
        <v>-15</v>
      </c>
      <c r="ED13" s="117">
        <v>-15</v>
      </c>
      <c r="EE13" s="117">
        <v>-15</v>
      </c>
      <c r="EF13" s="132">
        <v>-15</v>
      </c>
      <c r="EK13" s="188">
        <v>80</v>
      </c>
      <c r="EL13" s="131">
        <v>-15</v>
      </c>
      <c r="EM13" s="117">
        <v>-15</v>
      </c>
      <c r="EN13" s="117">
        <v>-15</v>
      </c>
      <c r="EO13" s="117">
        <v>-15</v>
      </c>
      <c r="EP13" s="117">
        <v>-15</v>
      </c>
      <c r="EQ13" s="117">
        <v>-15</v>
      </c>
      <c r="ER13" s="117">
        <v>-15</v>
      </c>
      <c r="ES13" s="132">
        <v>-15</v>
      </c>
      <c r="EX13" s="188">
        <v>80</v>
      </c>
      <c r="EY13" s="117">
        <v>-2</v>
      </c>
      <c r="EZ13" s="117">
        <v>-15</v>
      </c>
      <c r="FA13" s="117">
        <v>-15</v>
      </c>
      <c r="FB13" s="117">
        <v>-15</v>
      </c>
      <c r="FC13" s="117">
        <v>-15</v>
      </c>
      <c r="FD13" s="117">
        <v>-15</v>
      </c>
      <c r="FE13" s="117">
        <v>-15</v>
      </c>
      <c r="FF13" s="132">
        <v>-15</v>
      </c>
      <c r="FK13" s="188">
        <v>80</v>
      </c>
      <c r="FL13" s="117">
        <v>-2</v>
      </c>
      <c r="FM13" s="117">
        <v>-15</v>
      </c>
      <c r="FN13" s="117">
        <v>-15</v>
      </c>
      <c r="FO13" s="117">
        <v>-15</v>
      </c>
      <c r="FP13" s="117">
        <v>-15</v>
      </c>
      <c r="FQ13" s="117">
        <v>-15</v>
      </c>
      <c r="FR13" s="117">
        <v>-15</v>
      </c>
      <c r="FS13" s="132">
        <v>-15</v>
      </c>
      <c r="FX13" s="188">
        <v>80</v>
      </c>
      <c r="FY13" s="131">
        <v>-0.5</v>
      </c>
      <c r="FZ13" s="117">
        <v>-2</v>
      </c>
      <c r="GA13" s="117">
        <v>-15</v>
      </c>
      <c r="GB13" s="117">
        <v>-15</v>
      </c>
      <c r="GC13" s="117">
        <v>-15</v>
      </c>
      <c r="GD13" s="117">
        <v>-15</v>
      </c>
      <c r="GE13" s="117">
        <v>-15</v>
      </c>
      <c r="GF13" s="132">
        <v>-15</v>
      </c>
    </row>
    <row r="14" spans="3:188" x14ac:dyDescent="0.35">
      <c r="C14" s="15" t="s">
        <v>717</v>
      </c>
      <c r="D14" s="79">
        <v>0.5</v>
      </c>
      <c r="E14" s="80">
        <v>1.5</v>
      </c>
      <c r="F14" s="80" t="s">
        <v>731</v>
      </c>
      <c r="K14" s="188">
        <v>100</v>
      </c>
      <c r="L14" s="131">
        <v>-6.5</v>
      </c>
      <c r="M14" s="117">
        <v>-6.5</v>
      </c>
      <c r="N14" s="117">
        <v>-20</v>
      </c>
      <c r="O14" s="117">
        <v>-20</v>
      </c>
      <c r="P14" s="117">
        <v>-20</v>
      </c>
      <c r="Q14" s="117">
        <v>-20</v>
      </c>
      <c r="R14" s="117">
        <v>-20</v>
      </c>
      <c r="S14" s="132">
        <v>-20</v>
      </c>
      <c r="X14" s="188">
        <v>100</v>
      </c>
      <c r="Y14" s="131">
        <v>-6.5</v>
      </c>
      <c r="Z14" s="117">
        <v>-6.5</v>
      </c>
      <c r="AA14" s="117">
        <v>-20</v>
      </c>
      <c r="AB14" s="117">
        <v>-20</v>
      </c>
      <c r="AC14" s="117">
        <v>-20</v>
      </c>
      <c r="AD14" s="117">
        <v>-20</v>
      </c>
      <c r="AE14" s="117">
        <v>-20</v>
      </c>
      <c r="AF14" s="132">
        <v>-20</v>
      </c>
      <c r="AK14" s="188">
        <v>100</v>
      </c>
      <c r="AL14" s="131">
        <v>-6.5</v>
      </c>
      <c r="AM14" s="117">
        <v>-20</v>
      </c>
      <c r="AN14" s="117">
        <v>-20</v>
      </c>
      <c r="AO14" s="117">
        <v>-20</v>
      </c>
      <c r="AP14" s="117">
        <v>-20</v>
      </c>
      <c r="AQ14" s="117">
        <v>-20</v>
      </c>
      <c r="AR14" s="117">
        <v>-20</v>
      </c>
      <c r="AS14" s="132">
        <v>-20</v>
      </c>
      <c r="AX14" s="188">
        <v>100</v>
      </c>
      <c r="AY14" s="131">
        <v>-2</v>
      </c>
      <c r="AZ14" s="117">
        <v>-6.5</v>
      </c>
      <c r="BA14" s="117">
        <v>-20</v>
      </c>
      <c r="BB14" s="117">
        <v>-20</v>
      </c>
      <c r="BC14" s="117">
        <v>-20</v>
      </c>
      <c r="BD14" s="117">
        <v>-20</v>
      </c>
      <c r="BE14" s="117">
        <v>-20</v>
      </c>
      <c r="BF14" s="132">
        <v>-20</v>
      </c>
      <c r="BK14" s="188">
        <v>100</v>
      </c>
      <c r="BL14" s="131">
        <v>-6.5</v>
      </c>
      <c r="BM14" s="117">
        <v>-6.5</v>
      </c>
      <c r="BN14" s="117">
        <v>-20</v>
      </c>
      <c r="BO14" s="117">
        <v>-20</v>
      </c>
      <c r="BP14" s="117">
        <v>-20</v>
      </c>
      <c r="BQ14" s="117">
        <v>-20</v>
      </c>
      <c r="BR14" s="117">
        <v>-20</v>
      </c>
      <c r="BS14" s="132">
        <v>-20</v>
      </c>
      <c r="BX14" s="188">
        <v>100</v>
      </c>
      <c r="BY14" s="117">
        <v>-20</v>
      </c>
      <c r="BZ14" s="117">
        <v>-20</v>
      </c>
      <c r="CA14" s="117">
        <v>-20</v>
      </c>
      <c r="CB14" s="117">
        <v>-20</v>
      </c>
      <c r="CC14" s="117">
        <v>-20</v>
      </c>
      <c r="CD14" s="117">
        <v>-20</v>
      </c>
      <c r="CE14" s="117">
        <v>-20</v>
      </c>
      <c r="CF14" s="132">
        <v>-20</v>
      </c>
      <c r="CK14" s="188">
        <v>100</v>
      </c>
      <c r="CL14" s="131">
        <v>-6.5</v>
      </c>
      <c r="CM14" s="117">
        <v>-6.5</v>
      </c>
      <c r="CN14" s="117">
        <v>-20</v>
      </c>
      <c r="CO14" s="117">
        <v>-20</v>
      </c>
      <c r="CP14" s="117">
        <v>-20</v>
      </c>
      <c r="CQ14" s="117">
        <v>-20</v>
      </c>
      <c r="CR14" s="117">
        <v>-20</v>
      </c>
      <c r="CS14" s="132">
        <v>-20</v>
      </c>
      <c r="CX14" s="188">
        <v>100</v>
      </c>
      <c r="CY14" s="131">
        <v>1</v>
      </c>
      <c r="CZ14" s="117">
        <v>0.5</v>
      </c>
      <c r="DA14" s="117">
        <v>-0.5</v>
      </c>
      <c r="DB14" s="117">
        <v>-2</v>
      </c>
      <c r="DC14" s="117">
        <v>-6.5</v>
      </c>
      <c r="DD14" s="117">
        <v>-20</v>
      </c>
      <c r="DE14" s="117">
        <v>-20</v>
      </c>
      <c r="DF14" s="132">
        <v>-20</v>
      </c>
      <c r="DK14" s="188">
        <v>100</v>
      </c>
      <c r="DL14" s="131">
        <v>-20</v>
      </c>
      <c r="DM14" s="117">
        <v>-20</v>
      </c>
      <c r="DN14" s="117">
        <v>-20</v>
      </c>
      <c r="DO14" s="117">
        <v>-20</v>
      </c>
      <c r="DP14" s="117">
        <v>-20</v>
      </c>
      <c r="DQ14" s="117">
        <v>-20</v>
      </c>
      <c r="DR14" s="117">
        <v>-20</v>
      </c>
      <c r="DS14" s="132">
        <v>-20</v>
      </c>
      <c r="DX14" s="188">
        <v>100</v>
      </c>
      <c r="DY14" s="117">
        <v>-6.5</v>
      </c>
      <c r="DZ14" s="117">
        <v>-20</v>
      </c>
      <c r="EA14" s="117">
        <v>-20</v>
      </c>
      <c r="EB14" s="117">
        <v>-20</v>
      </c>
      <c r="EC14" s="117">
        <v>-20</v>
      </c>
      <c r="ED14" s="117">
        <v>-20</v>
      </c>
      <c r="EE14" s="117">
        <v>-20</v>
      </c>
      <c r="EF14" s="132">
        <v>-20</v>
      </c>
      <c r="EK14" s="188">
        <v>100</v>
      </c>
      <c r="EL14" s="131">
        <v>-20</v>
      </c>
      <c r="EM14" s="117">
        <v>-20</v>
      </c>
      <c r="EN14" s="117">
        <v>-20</v>
      </c>
      <c r="EO14" s="117">
        <v>-20</v>
      </c>
      <c r="EP14" s="117">
        <v>-20</v>
      </c>
      <c r="EQ14" s="117">
        <v>-20</v>
      </c>
      <c r="ER14" s="117">
        <v>-20</v>
      </c>
      <c r="ES14" s="132">
        <v>-20</v>
      </c>
      <c r="EX14" s="188">
        <v>100</v>
      </c>
      <c r="EY14" s="117">
        <v>-6.5</v>
      </c>
      <c r="EZ14" s="117">
        <v>-20</v>
      </c>
      <c r="FA14" s="117">
        <v>-20</v>
      </c>
      <c r="FB14" s="117">
        <v>-20</v>
      </c>
      <c r="FC14" s="117">
        <v>-20</v>
      </c>
      <c r="FD14" s="117">
        <v>-20</v>
      </c>
      <c r="FE14" s="117">
        <v>-20</v>
      </c>
      <c r="FF14" s="132">
        <v>-20</v>
      </c>
      <c r="FK14" s="188">
        <v>100</v>
      </c>
      <c r="FL14" s="117">
        <v>-6.5</v>
      </c>
      <c r="FM14" s="117">
        <v>-20</v>
      </c>
      <c r="FN14" s="117">
        <v>-20</v>
      </c>
      <c r="FO14" s="117">
        <v>-20</v>
      </c>
      <c r="FP14" s="117">
        <v>-20</v>
      </c>
      <c r="FQ14" s="117">
        <v>-20</v>
      </c>
      <c r="FR14" s="117">
        <v>-20</v>
      </c>
      <c r="FS14" s="132">
        <v>-20</v>
      </c>
      <c r="FX14" s="188">
        <v>100</v>
      </c>
      <c r="FY14" s="131">
        <v>-2</v>
      </c>
      <c r="FZ14" s="117">
        <v>-6.5</v>
      </c>
      <c r="GA14" s="117">
        <v>-20</v>
      </c>
      <c r="GB14" s="117">
        <v>-20</v>
      </c>
      <c r="GC14" s="117">
        <v>-20</v>
      </c>
      <c r="GD14" s="117">
        <v>-20</v>
      </c>
      <c r="GE14" s="117">
        <v>-20</v>
      </c>
      <c r="GF14" s="132">
        <v>-20</v>
      </c>
    </row>
    <row r="15" spans="3:188" x14ac:dyDescent="0.35">
      <c r="C15" s="15" t="s">
        <v>751</v>
      </c>
      <c r="D15" s="79">
        <v>13</v>
      </c>
      <c r="E15" s="80">
        <v>4</v>
      </c>
      <c r="F15" s="80" t="s">
        <v>752</v>
      </c>
      <c r="K15" s="188">
        <v>120</v>
      </c>
      <c r="L15" s="131">
        <v>-12</v>
      </c>
      <c r="M15" s="117">
        <v>-12</v>
      </c>
      <c r="N15" s="117">
        <v>-20</v>
      </c>
      <c r="O15" s="117">
        <v>-20</v>
      </c>
      <c r="P15" s="117">
        <v>-20</v>
      </c>
      <c r="Q15" s="117">
        <v>-20</v>
      </c>
      <c r="R15" s="117">
        <v>-20</v>
      </c>
      <c r="S15" s="132">
        <v>-20</v>
      </c>
      <c r="X15" s="188">
        <v>120</v>
      </c>
      <c r="Y15" s="131">
        <v>-12</v>
      </c>
      <c r="Z15" s="117">
        <v>-12</v>
      </c>
      <c r="AA15" s="117">
        <v>-20</v>
      </c>
      <c r="AB15" s="117">
        <v>-20</v>
      </c>
      <c r="AC15" s="117">
        <v>-20</v>
      </c>
      <c r="AD15" s="117">
        <v>-20</v>
      </c>
      <c r="AE15" s="117">
        <v>-20</v>
      </c>
      <c r="AF15" s="132">
        <v>-20</v>
      </c>
      <c r="AK15" s="188">
        <v>120</v>
      </c>
      <c r="AL15" s="131">
        <v>-12</v>
      </c>
      <c r="AM15" s="117">
        <v>-20</v>
      </c>
      <c r="AN15" s="117">
        <v>-20</v>
      </c>
      <c r="AO15" s="117">
        <v>-20</v>
      </c>
      <c r="AP15" s="117">
        <v>-20</v>
      </c>
      <c r="AQ15" s="117">
        <v>-20</v>
      </c>
      <c r="AR15" s="117">
        <v>-20</v>
      </c>
      <c r="AS15" s="132">
        <v>-20</v>
      </c>
      <c r="AX15" s="188">
        <v>120</v>
      </c>
      <c r="AY15" s="131">
        <v>-4.5</v>
      </c>
      <c r="AZ15" s="117">
        <v>-12</v>
      </c>
      <c r="BA15" s="117">
        <v>-20</v>
      </c>
      <c r="BB15" s="117">
        <v>-20</v>
      </c>
      <c r="BC15" s="117">
        <v>-20</v>
      </c>
      <c r="BD15" s="117">
        <v>-20</v>
      </c>
      <c r="BE15" s="117">
        <v>-20</v>
      </c>
      <c r="BF15" s="132">
        <v>-20</v>
      </c>
      <c r="BK15" s="188">
        <v>120</v>
      </c>
      <c r="BL15" s="131">
        <v>-12</v>
      </c>
      <c r="BM15" s="117">
        <v>-12</v>
      </c>
      <c r="BN15" s="117">
        <v>-20</v>
      </c>
      <c r="BO15" s="117">
        <v>-20</v>
      </c>
      <c r="BP15" s="117">
        <v>-20</v>
      </c>
      <c r="BQ15" s="117">
        <v>-20</v>
      </c>
      <c r="BR15" s="117">
        <v>-20</v>
      </c>
      <c r="BS15" s="132">
        <v>-20</v>
      </c>
      <c r="BX15" s="188">
        <v>120</v>
      </c>
      <c r="BY15" s="117">
        <v>-20</v>
      </c>
      <c r="BZ15" s="117">
        <v>-20</v>
      </c>
      <c r="CA15" s="117">
        <v>-20</v>
      </c>
      <c r="CB15" s="117">
        <v>-20</v>
      </c>
      <c r="CC15" s="117">
        <v>-20</v>
      </c>
      <c r="CD15" s="117">
        <v>-20</v>
      </c>
      <c r="CE15" s="117">
        <v>-20</v>
      </c>
      <c r="CF15" s="132">
        <v>-20</v>
      </c>
      <c r="CK15" s="188">
        <v>120</v>
      </c>
      <c r="CL15" s="131">
        <v>-12</v>
      </c>
      <c r="CM15" s="117">
        <v>-12</v>
      </c>
      <c r="CN15" s="117">
        <v>-20</v>
      </c>
      <c r="CO15" s="117">
        <v>-20</v>
      </c>
      <c r="CP15" s="117">
        <v>-20</v>
      </c>
      <c r="CQ15" s="117">
        <v>-20</v>
      </c>
      <c r="CR15" s="117">
        <v>-20</v>
      </c>
      <c r="CS15" s="132">
        <v>-20</v>
      </c>
      <c r="CX15" s="188">
        <v>120</v>
      </c>
      <c r="CY15" s="131">
        <v>0.5</v>
      </c>
      <c r="CZ15" s="117">
        <v>0</v>
      </c>
      <c r="DA15" s="117">
        <v>-1.5</v>
      </c>
      <c r="DB15" s="117">
        <v>-4.5</v>
      </c>
      <c r="DC15" s="117">
        <v>-12</v>
      </c>
      <c r="DD15" s="117">
        <v>-20</v>
      </c>
      <c r="DE15" s="117">
        <v>-20</v>
      </c>
      <c r="DF15" s="132">
        <v>-20</v>
      </c>
      <c r="DK15" s="188">
        <v>120</v>
      </c>
      <c r="DL15" s="131">
        <v>-20</v>
      </c>
      <c r="DM15" s="117">
        <v>-20</v>
      </c>
      <c r="DN15" s="117">
        <v>-20</v>
      </c>
      <c r="DO15" s="117">
        <v>-20</v>
      </c>
      <c r="DP15" s="117">
        <v>-20</v>
      </c>
      <c r="DQ15" s="117">
        <v>-20</v>
      </c>
      <c r="DR15" s="117">
        <v>-20</v>
      </c>
      <c r="DS15" s="132">
        <v>-20</v>
      </c>
      <c r="DX15" s="188">
        <v>120</v>
      </c>
      <c r="DY15" s="117">
        <v>-12</v>
      </c>
      <c r="DZ15" s="117">
        <v>-20</v>
      </c>
      <c r="EA15" s="117">
        <v>-20</v>
      </c>
      <c r="EB15" s="117">
        <v>-20</v>
      </c>
      <c r="EC15" s="117">
        <v>-20</v>
      </c>
      <c r="ED15" s="117">
        <v>-20</v>
      </c>
      <c r="EE15" s="117">
        <v>-20</v>
      </c>
      <c r="EF15" s="132">
        <v>-20</v>
      </c>
      <c r="EK15" s="188">
        <v>120</v>
      </c>
      <c r="EL15" s="131">
        <v>-20</v>
      </c>
      <c r="EM15" s="117">
        <v>-20</v>
      </c>
      <c r="EN15" s="117">
        <v>-20</v>
      </c>
      <c r="EO15" s="117">
        <v>-20</v>
      </c>
      <c r="EP15" s="117">
        <v>-20</v>
      </c>
      <c r="EQ15" s="117">
        <v>-20</v>
      </c>
      <c r="ER15" s="117">
        <v>-20</v>
      </c>
      <c r="ES15" s="132">
        <v>-20</v>
      </c>
      <c r="EX15" s="188">
        <v>120</v>
      </c>
      <c r="EY15" s="117">
        <v>-12</v>
      </c>
      <c r="EZ15" s="117">
        <v>-20</v>
      </c>
      <c r="FA15" s="117">
        <v>-20</v>
      </c>
      <c r="FB15" s="117">
        <v>-20</v>
      </c>
      <c r="FC15" s="117">
        <v>-20</v>
      </c>
      <c r="FD15" s="117">
        <v>-20</v>
      </c>
      <c r="FE15" s="117">
        <v>-20</v>
      </c>
      <c r="FF15" s="132">
        <v>-20</v>
      </c>
      <c r="FK15" s="188">
        <v>120</v>
      </c>
      <c r="FL15" s="117">
        <v>-12</v>
      </c>
      <c r="FM15" s="117">
        <v>-20</v>
      </c>
      <c r="FN15" s="117">
        <v>-20</v>
      </c>
      <c r="FO15" s="117">
        <v>-20</v>
      </c>
      <c r="FP15" s="117">
        <v>-20</v>
      </c>
      <c r="FQ15" s="117">
        <v>-20</v>
      </c>
      <c r="FR15" s="117">
        <v>-20</v>
      </c>
      <c r="FS15" s="132">
        <v>-20</v>
      </c>
      <c r="FX15" s="188">
        <v>120</v>
      </c>
      <c r="FY15" s="131">
        <v>-4.5</v>
      </c>
      <c r="FZ15" s="117">
        <v>-12</v>
      </c>
      <c r="GA15" s="117">
        <v>-20</v>
      </c>
      <c r="GB15" s="117">
        <v>-20</v>
      </c>
      <c r="GC15" s="117">
        <v>-20</v>
      </c>
      <c r="GD15" s="117">
        <v>-20</v>
      </c>
      <c r="GE15" s="117">
        <v>-20</v>
      </c>
      <c r="GF15" s="132">
        <v>-20</v>
      </c>
    </row>
    <row r="16" spans="3:188" x14ac:dyDescent="0.35">
      <c r="C16" s="15" t="s">
        <v>753</v>
      </c>
      <c r="D16" s="79">
        <v>8.5</v>
      </c>
      <c r="E16" s="80">
        <v>4</v>
      </c>
      <c r="F16" s="80" t="s">
        <v>752</v>
      </c>
      <c r="K16" s="188">
        <v>140</v>
      </c>
      <c r="L16" s="131">
        <v>-15</v>
      </c>
      <c r="M16" s="117">
        <v>-15</v>
      </c>
      <c r="N16" s="117">
        <v>-20</v>
      </c>
      <c r="O16" s="117">
        <v>-20</v>
      </c>
      <c r="P16" s="117">
        <v>-20</v>
      </c>
      <c r="Q16" s="117">
        <v>-20</v>
      </c>
      <c r="R16" s="117">
        <v>-20</v>
      </c>
      <c r="S16" s="132">
        <v>-20</v>
      </c>
      <c r="X16" s="188">
        <v>140</v>
      </c>
      <c r="Y16" s="131">
        <v>-15</v>
      </c>
      <c r="Z16" s="117">
        <v>-15</v>
      </c>
      <c r="AA16" s="117">
        <v>-20</v>
      </c>
      <c r="AB16" s="117">
        <v>-20</v>
      </c>
      <c r="AC16" s="117">
        <v>-20</v>
      </c>
      <c r="AD16" s="117">
        <v>-20</v>
      </c>
      <c r="AE16" s="117">
        <v>-20</v>
      </c>
      <c r="AF16" s="132">
        <v>-20</v>
      </c>
      <c r="AK16" s="188">
        <v>140</v>
      </c>
      <c r="AL16" s="131">
        <v>-15</v>
      </c>
      <c r="AM16" s="117">
        <v>-20</v>
      </c>
      <c r="AN16" s="117">
        <v>-20</v>
      </c>
      <c r="AO16" s="117">
        <v>-20</v>
      </c>
      <c r="AP16" s="117">
        <v>-20</v>
      </c>
      <c r="AQ16" s="117">
        <v>-20</v>
      </c>
      <c r="AR16" s="117">
        <v>-20</v>
      </c>
      <c r="AS16" s="132">
        <v>-20</v>
      </c>
      <c r="AX16" s="188">
        <v>140</v>
      </c>
      <c r="AY16" s="131">
        <v>-7.5</v>
      </c>
      <c r="AZ16" s="117">
        <v>-15</v>
      </c>
      <c r="BA16" s="117">
        <v>-20</v>
      </c>
      <c r="BB16" s="117">
        <v>-20</v>
      </c>
      <c r="BC16" s="117">
        <v>-20</v>
      </c>
      <c r="BD16" s="117">
        <v>-20</v>
      </c>
      <c r="BE16" s="117">
        <v>-20</v>
      </c>
      <c r="BF16" s="132">
        <v>-20</v>
      </c>
      <c r="BK16" s="188">
        <v>140</v>
      </c>
      <c r="BL16" s="131">
        <v>-15</v>
      </c>
      <c r="BM16" s="117">
        <v>-15</v>
      </c>
      <c r="BN16" s="117">
        <v>-20</v>
      </c>
      <c r="BO16" s="117">
        <v>-20</v>
      </c>
      <c r="BP16" s="117">
        <v>-20</v>
      </c>
      <c r="BQ16" s="117">
        <v>-20</v>
      </c>
      <c r="BR16" s="117">
        <v>-20</v>
      </c>
      <c r="BS16" s="132">
        <v>-20</v>
      </c>
      <c r="BX16" s="188">
        <v>140</v>
      </c>
      <c r="BY16" s="117">
        <v>-20</v>
      </c>
      <c r="BZ16" s="117">
        <v>-20</v>
      </c>
      <c r="CA16" s="117">
        <v>-20</v>
      </c>
      <c r="CB16" s="117">
        <v>-20</v>
      </c>
      <c r="CC16" s="117">
        <v>-20</v>
      </c>
      <c r="CD16" s="117">
        <v>-20</v>
      </c>
      <c r="CE16" s="117">
        <v>-20</v>
      </c>
      <c r="CF16" s="132">
        <v>-20</v>
      </c>
      <c r="CK16" s="188">
        <v>140</v>
      </c>
      <c r="CL16" s="131">
        <v>-15</v>
      </c>
      <c r="CM16" s="117">
        <v>-15</v>
      </c>
      <c r="CN16" s="117">
        <v>-20</v>
      </c>
      <c r="CO16" s="117">
        <v>-20</v>
      </c>
      <c r="CP16" s="117">
        <v>-20</v>
      </c>
      <c r="CQ16" s="117">
        <v>-20</v>
      </c>
      <c r="CR16" s="117">
        <v>-20</v>
      </c>
      <c r="CS16" s="132">
        <v>-20</v>
      </c>
      <c r="CX16" s="188">
        <v>140</v>
      </c>
      <c r="CY16" s="131">
        <v>0</v>
      </c>
      <c r="CZ16" s="117">
        <v>-1</v>
      </c>
      <c r="DA16" s="117">
        <v>-3</v>
      </c>
      <c r="DB16" s="117">
        <v>-7.5</v>
      </c>
      <c r="DC16" s="117">
        <v>-15</v>
      </c>
      <c r="DD16" s="117">
        <v>-20</v>
      </c>
      <c r="DE16" s="117">
        <v>-20</v>
      </c>
      <c r="DF16" s="132">
        <v>-20</v>
      </c>
      <c r="DK16" s="188">
        <v>140</v>
      </c>
      <c r="DL16" s="131">
        <v>-20</v>
      </c>
      <c r="DM16" s="117">
        <v>-20</v>
      </c>
      <c r="DN16" s="117">
        <v>-20</v>
      </c>
      <c r="DO16" s="117">
        <v>-20</v>
      </c>
      <c r="DP16" s="117">
        <v>-20</v>
      </c>
      <c r="DQ16" s="117">
        <v>-20</v>
      </c>
      <c r="DR16" s="117">
        <v>-20</v>
      </c>
      <c r="DS16" s="132">
        <v>-20</v>
      </c>
      <c r="DX16" s="188">
        <v>140</v>
      </c>
      <c r="DY16" s="117">
        <v>-15</v>
      </c>
      <c r="DZ16" s="117">
        <v>-20</v>
      </c>
      <c r="EA16" s="117">
        <v>-20</v>
      </c>
      <c r="EB16" s="117">
        <v>-20</v>
      </c>
      <c r="EC16" s="117">
        <v>-20</v>
      </c>
      <c r="ED16" s="117">
        <v>-20</v>
      </c>
      <c r="EE16" s="117">
        <v>-20</v>
      </c>
      <c r="EF16" s="132">
        <v>-20</v>
      </c>
      <c r="EK16" s="188">
        <v>140</v>
      </c>
      <c r="EL16" s="131">
        <v>-20</v>
      </c>
      <c r="EM16" s="117">
        <v>-20</v>
      </c>
      <c r="EN16" s="117">
        <v>-20</v>
      </c>
      <c r="EO16" s="117">
        <v>-20</v>
      </c>
      <c r="EP16" s="117">
        <v>-20</v>
      </c>
      <c r="EQ16" s="117">
        <v>-20</v>
      </c>
      <c r="ER16" s="117">
        <v>-20</v>
      </c>
      <c r="ES16" s="132">
        <v>-20</v>
      </c>
      <c r="EX16" s="188">
        <v>140</v>
      </c>
      <c r="EY16" s="117">
        <v>-15</v>
      </c>
      <c r="EZ16" s="117">
        <v>-20</v>
      </c>
      <c r="FA16" s="117">
        <v>-20</v>
      </c>
      <c r="FB16" s="117">
        <v>-20</v>
      </c>
      <c r="FC16" s="117">
        <v>-20</v>
      </c>
      <c r="FD16" s="117">
        <v>-20</v>
      </c>
      <c r="FE16" s="117">
        <v>-20</v>
      </c>
      <c r="FF16" s="132">
        <v>-20</v>
      </c>
      <c r="FK16" s="188">
        <v>140</v>
      </c>
      <c r="FL16" s="117">
        <v>-15</v>
      </c>
      <c r="FM16" s="117">
        <v>-20</v>
      </c>
      <c r="FN16" s="117">
        <v>-20</v>
      </c>
      <c r="FO16" s="117">
        <v>-20</v>
      </c>
      <c r="FP16" s="117">
        <v>-20</v>
      </c>
      <c r="FQ16" s="117">
        <v>-20</v>
      </c>
      <c r="FR16" s="117">
        <v>-20</v>
      </c>
      <c r="FS16" s="132">
        <v>-20</v>
      </c>
      <c r="FX16" s="188">
        <v>140</v>
      </c>
      <c r="FY16" s="131">
        <v>-7.5</v>
      </c>
      <c r="FZ16" s="117">
        <v>-15</v>
      </c>
      <c r="GA16" s="117">
        <v>-20</v>
      </c>
      <c r="GB16" s="117">
        <v>-20</v>
      </c>
      <c r="GC16" s="117">
        <v>-20</v>
      </c>
      <c r="GD16" s="117">
        <v>-20</v>
      </c>
      <c r="GE16" s="117">
        <v>-20</v>
      </c>
      <c r="GF16" s="132">
        <v>-20</v>
      </c>
    </row>
    <row r="17" spans="3:188" x14ac:dyDescent="0.35">
      <c r="C17" s="15" t="s">
        <v>754</v>
      </c>
      <c r="D17" s="79">
        <v>11</v>
      </c>
      <c r="E17" s="80">
        <v>4</v>
      </c>
      <c r="F17" s="80" t="s">
        <v>752</v>
      </c>
      <c r="K17" s="188">
        <v>160</v>
      </c>
      <c r="L17" s="131">
        <v>-15</v>
      </c>
      <c r="M17" s="117">
        <v>-15</v>
      </c>
      <c r="N17" s="117">
        <v>-20</v>
      </c>
      <c r="O17" s="117">
        <v>-20</v>
      </c>
      <c r="P17" s="117">
        <v>-20</v>
      </c>
      <c r="Q17" s="117">
        <v>-20</v>
      </c>
      <c r="R17" s="117">
        <v>-20</v>
      </c>
      <c r="S17" s="132">
        <v>-20</v>
      </c>
      <c r="X17" s="188">
        <v>160</v>
      </c>
      <c r="Y17" s="131">
        <v>-15</v>
      </c>
      <c r="Z17" s="117">
        <v>-15</v>
      </c>
      <c r="AA17" s="117">
        <v>-20</v>
      </c>
      <c r="AB17" s="117">
        <v>-20</v>
      </c>
      <c r="AC17" s="117">
        <v>-20</v>
      </c>
      <c r="AD17" s="117">
        <v>-20</v>
      </c>
      <c r="AE17" s="117">
        <v>-20</v>
      </c>
      <c r="AF17" s="132">
        <v>-20</v>
      </c>
      <c r="AK17" s="188">
        <v>160</v>
      </c>
      <c r="AL17" s="131">
        <v>-15</v>
      </c>
      <c r="AM17" s="117">
        <v>-20</v>
      </c>
      <c r="AN17" s="117">
        <v>-20</v>
      </c>
      <c r="AO17" s="117">
        <v>-20</v>
      </c>
      <c r="AP17" s="117">
        <v>-20</v>
      </c>
      <c r="AQ17" s="117">
        <v>-20</v>
      </c>
      <c r="AR17" s="117">
        <v>-20</v>
      </c>
      <c r="AS17" s="132">
        <v>-20</v>
      </c>
      <c r="AX17" s="188">
        <v>160</v>
      </c>
      <c r="AY17" s="131">
        <v>-7.5</v>
      </c>
      <c r="AZ17" s="117">
        <v>-15</v>
      </c>
      <c r="BA17" s="117">
        <v>-20</v>
      </c>
      <c r="BB17" s="117">
        <v>-20</v>
      </c>
      <c r="BC17" s="117">
        <v>-20</v>
      </c>
      <c r="BD17" s="117">
        <v>-20</v>
      </c>
      <c r="BE17" s="117">
        <v>-20</v>
      </c>
      <c r="BF17" s="132">
        <v>-20</v>
      </c>
      <c r="BK17" s="188">
        <v>160</v>
      </c>
      <c r="BL17" s="131">
        <v>-15</v>
      </c>
      <c r="BM17" s="117">
        <v>-15</v>
      </c>
      <c r="BN17" s="117">
        <v>-20</v>
      </c>
      <c r="BO17" s="117">
        <v>-20</v>
      </c>
      <c r="BP17" s="117">
        <v>-20</v>
      </c>
      <c r="BQ17" s="117">
        <v>-20</v>
      </c>
      <c r="BR17" s="117">
        <v>-20</v>
      </c>
      <c r="BS17" s="132">
        <v>-20</v>
      </c>
      <c r="BX17" s="188">
        <v>160</v>
      </c>
      <c r="BY17" s="117">
        <v>-20</v>
      </c>
      <c r="BZ17" s="117">
        <v>-20</v>
      </c>
      <c r="CA17" s="117">
        <v>-20</v>
      </c>
      <c r="CB17" s="117">
        <v>-20</v>
      </c>
      <c r="CC17" s="117">
        <v>-20</v>
      </c>
      <c r="CD17" s="117">
        <v>-20</v>
      </c>
      <c r="CE17" s="117">
        <v>-20</v>
      </c>
      <c r="CF17" s="132">
        <v>-20</v>
      </c>
      <c r="CK17" s="188">
        <v>160</v>
      </c>
      <c r="CL17" s="131">
        <v>-15</v>
      </c>
      <c r="CM17" s="117">
        <v>-15</v>
      </c>
      <c r="CN17" s="117">
        <v>-20</v>
      </c>
      <c r="CO17" s="117">
        <v>-20</v>
      </c>
      <c r="CP17" s="117">
        <v>-20</v>
      </c>
      <c r="CQ17" s="117">
        <v>-20</v>
      </c>
      <c r="CR17" s="117">
        <v>-20</v>
      </c>
      <c r="CS17" s="132">
        <v>-20</v>
      </c>
      <c r="CX17" s="188">
        <v>160</v>
      </c>
      <c r="CY17" s="131">
        <v>0</v>
      </c>
      <c r="CZ17" s="117">
        <v>-1</v>
      </c>
      <c r="DA17" s="117">
        <v>-3</v>
      </c>
      <c r="DB17" s="117">
        <v>-7.5</v>
      </c>
      <c r="DC17" s="117">
        <v>-15</v>
      </c>
      <c r="DD17" s="117">
        <v>-20</v>
      </c>
      <c r="DE17" s="117">
        <v>-20</v>
      </c>
      <c r="DF17" s="132">
        <v>-20</v>
      </c>
      <c r="DK17" s="188">
        <v>160</v>
      </c>
      <c r="DL17" s="131">
        <v>-20</v>
      </c>
      <c r="DM17" s="117">
        <v>-20</v>
      </c>
      <c r="DN17" s="117">
        <v>-20</v>
      </c>
      <c r="DO17" s="117">
        <v>-20</v>
      </c>
      <c r="DP17" s="117">
        <v>-20</v>
      </c>
      <c r="DQ17" s="117">
        <v>-20</v>
      </c>
      <c r="DR17" s="117">
        <v>-20</v>
      </c>
      <c r="DS17" s="132">
        <v>-20</v>
      </c>
      <c r="DX17" s="188">
        <v>160</v>
      </c>
      <c r="DY17" s="117">
        <v>-15</v>
      </c>
      <c r="DZ17" s="117">
        <v>-20</v>
      </c>
      <c r="EA17" s="117">
        <v>-20</v>
      </c>
      <c r="EB17" s="117">
        <v>-20</v>
      </c>
      <c r="EC17" s="117">
        <v>-20</v>
      </c>
      <c r="ED17" s="117">
        <v>-20</v>
      </c>
      <c r="EE17" s="117">
        <v>-20</v>
      </c>
      <c r="EF17" s="132">
        <v>-20</v>
      </c>
      <c r="EK17" s="188">
        <v>160</v>
      </c>
      <c r="EL17" s="131">
        <v>-20</v>
      </c>
      <c r="EM17" s="117">
        <v>-20</v>
      </c>
      <c r="EN17" s="117">
        <v>-20</v>
      </c>
      <c r="EO17" s="117">
        <v>-20</v>
      </c>
      <c r="EP17" s="117">
        <v>-20</v>
      </c>
      <c r="EQ17" s="117">
        <v>-20</v>
      </c>
      <c r="ER17" s="117">
        <v>-20</v>
      </c>
      <c r="ES17" s="132">
        <v>-20</v>
      </c>
      <c r="EX17" s="188">
        <v>160</v>
      </c>
      <c r="EY17" s="117">
        <v>-15</v>
      </c>
      <c r="EZ17" s="117">
        <v>-20</v>
      </c>
      <c r="FA17" s="117">
        <v>-20</v>
      </c>
      <c r="FB17" s="117">
        <v>-20</v>
      </c>
      <c r="FC17" s="117">
        <v>-20</v>
      </c>
      <c r="FD17" s="117">
        <v>-20</v>
      </c>
      <c r="FE17" s="117">
        <v>-20</v>
      </c>
      <c r="FF17" s="132">
        <v>-20</v>
      </c>
      <c r="FK17" s="188">
        <v>160</v>
      </c>
      <c r="FL17" s="117">
        <v>-15</v>
      </c>
      <c r="FM17" s="117">
        <v>-20</v>
      </c>
      <c r="FN17" s="117">
        <v>-20</v>
      </c>
      <c r="FO17" s="117">
        <v>-20</v>
      </c>
      <c r="FP17" s="117">
        <v>-20</v>
      </c>
      <c r="FQ17" s="117">
        <v>-20</v>
      </c>
      <c r="FR17" s="117">
        <v>-20</v>
      </c>
      <c r="FS17" s="132">
        <v>-20</v>
      </c>
      <c r="FX17" s="188">
        <v>160</v>
      </c>
      <c r="FY17" s="131">
        <v>-7.5</v>
      </c>
      <c r="FZ17" s="117">
        <v>-15</v>
      </c>
      <c r="GA17" s="117">
        <v>-20</v>
      </c>
      <c r="GB17" s="117">
        <v>-20</v>
      </c>
      <c r="GC17" s="117">
        <v>-20</v>
      </c>
      <c r="GD17" s="117">
        <v>-20</v>
      </c>
      <c r="GE17" s="117">
        <v>-20</v>
      </c>
      <c r="GF17" s="132">
        <v>-20</v>
      </c>
    </row>
    <row r="18" spans="3:188" ht="15" thickBot="1" x14ac:dyDescent="0.4">
      <c r="C18" s="15" t="s">
        <v>719</v>
      </c>
      <c r="D18" s="79">
        <v>7.5</v>
      </c>
      <c r="E18" s="80">
        <v>4</v>
      </c>
      <c r="F18" s="80" t="s">
        <v>755</v>
      </c>
      <c r="K18" s="189">
        <v>180</v>
      </c>
      <c r="L18" s="133">
        <v>-15</v>
      </c>
      <c r="M18" s="119">
        <v>-15</v>
      </c>
      <c r="N18" s="119">
        <v>-20</v>
      </c>
      <c r="O18" s="119">
        <v>-20</v>
      </c>
      <c r="P18" s="119">
        <v>-20</v>
      </c>
      <c r="Q18" s="119">
        <v>-20</v>
      </c>
      <c r="R18" s="119">
        <v>-20</v>
      </c>
      <c r="S18" s="134">
        <v>-20</v>
      </c>
      <c r="X18" s="189">
        <v>180</v>
      </c>
      <c r="Y18" s="133">
        <v>-15</v>
      </c>
      <c r="Z18" s="119">
        <v>-15</v>
      </c>
      <c r="AA18" s="119">
        <v>-20</v>
      </c>
      <c r="AB18" s="119">
        <v>-20</v>
      </c>
      <c r="AC18" s="119">
        <v>-20</v>
      </c>
      <c r="AD18" s="119">
        <v>-20</v>
      </c>
      <c r="AE18" s="119">
        <v>-20</v>
      </c>
      <c r="AF18" s="134">
        <v>-20</v>
      </c>
      <c r="AK18" s="189">
        <v>180</v>
      </c>
      <c r="AL18" s="133">
        <v>-15</v>
      </c>
      <c r="AM18" s="119">
        <v>-20</v>
      </c>
      <c r="AN18" s="119">
        <v>-20</v>
      </c>
      <c r="AO18" s="119">
        <v>-20</v>
      </c>
      <c r="AP18" s="119">
        <v>-20</v>
      </c>
      <c r="AQ18" s="119">
        <v>-20</v>
      </c>
      <c r="AR18" s="119">
        <v>-20</v>
      </c>
      <c r="AS18" s="134">
        <v>-20</v>
      </c>
      <c r="AX18" s="189">
        <v>180</v>
      </c>
      <c r="AY18" s="133">
        <v>-7.5</v>
      </c>
      <c r="AZ18" s="119">
        <v>-15</v>
      </c>
      <c r="BA18" s="119">
        <v>-20</v>
      </c>
      <c r="BB18" s="119">
        <v>-20</v>
      </c>
      <c r="BC18" s="119">
        <v>-20</v>
      </c>
      <c r="BD18" s="119">
        <v>-20</v>
      </c>
      <c r="BE18" s="119">
        <v>-20</v>
      </c>
      <c r="BF18" s="134">
        <v>-20</v>
      </c>
      <c r="BK18" s="189">
        <v>180</v>
      </c>
      <c r="BL18" s="133">
        <v>-15</v>
      </c>
      <c r="BM18" s="119">
        <v>-15</v>
      </c>
      <c r="BN18" s="119">
        <v>-20</v>
      </c>
      <c r="BO18" s="119">
        <v>-20</v>
      </c>
      <c r="BP18" s="119">
        <v>-20</v>
      </c>
      <c r="BQ18" s="119">
        <v>-20</v>
      </c>
      <c r="BR18" s="119">
        <v>-20</v>
      </c>
      <c r="BS18" s="134">
        <v>-20</v>
      </c>
      <c r="BX18" s="189">
        <v>180</v>
      </c>
      <c r="BY18" s="119">
        <v>-20</v>
      </c>
      <c r="BZ18" s="119">
        <v>-20</v>
      </c>
      <c r="CA18" s="119">
        <v>-20</v>
      </c>
      <c r="CB18" s="119">
        <v>-20</v>
      </c>
      <c r="CC18" s="119">
        <v>-20</v>
      </c>
      <c r="CD18" s="119">
        <v>-20</v>
      </c>
      <c r="CE18" s="119">
        <v>-20</v>
      </c>
      <c r="CF18" s="134">
        <v>-20</v>
      </c>
      <c r="CK18" s="189">
        <v>180</v>
      </c>
      <c r="CL18" s="133">
        <v>-15</v>
      </c>
      <c r="CM18" s="119">
        <v>-15</v>
      </c>
      <c r="CN18" s="119">
        <v>-20</v>
      </c>
      <c r="CO18" s="119">
        <v>-20</v>
      </c>
      <c r="CP18" s="119">
        <v>-20</v>
      </c>
      <c r="CQ18" s="119">
        <v>-20</v>
      </c>
      <c r="CR18" s="119">
        <v>-20</v>
      </c>
      <c r="CS18" s="134">
        <v>-20</v>
      </c>
      <c r="CX18" s="189">
        <v>180</v>
      </c>
      <c r="CY18" s="133">
        <v>0</v>
      </c>
      <c r="CZ18" s="119">
        <v>-1</v>
      </c>
      <c r="DA18" s="119">
        <v>-3</v>
      </c>
      <c r="DB18" s="119">
        <v>-7.5</v>
      </c>
      <c r="DC18" s="119">
        <v>-15</v>
      </c>
      <c r="DD18" s="119">
        <v>-20</v>
      </c>
      <c r="DE18" s="119">
        <v>-20</v>
      </c>
      <c r="DF18" s="134">
        <v>-20</v>
      </c>
      <c r="DK18" s="189">
        <v>180</v>
      </c>
      <c r="DL18" s="133">
        <v>-20</v>
      </c>
      <c r="DM18" s="119">
        <v>-20</v>
      </c>
      <c r="DN18" s="119">
        <v>-20</v>
      </c>
      <c r="DO18" s="119">
        <v>-20</v>
      </c>
      <c r="DP18" s="119">
        <v>-20</v>
      </c>
      <c r="DQ18" s="119">
        <v>-20</v>
      </c>
      <c r="DR18" s="119">
        <v>-20</v>
      </c>
      <c r="DS18" s="134">
        <v>-20</v>
      </c>
      <c r="DX18" s="189">
        <v>180</v>
      </c>
      <c r="DY18" s="119">
        <v>-15</v>
      </c>
      <c r="DZ18" s="119">
        <v>-20</v>
      </c>
      <c r="EA18" s="119">
        <v>-20</v>
      </c>
      <c r="EB18" s="119">
        <v>-20</v>
      </c>
      <c r="EC18" s="119">
        <v>-20</v>
      </c>
      <c r="ED18" s="119">
        <v>-20</v>
      </c>
      <c r="EE18" s="119">
        <v>-20</v>
      </c>
      <c r="EF18" s="134">
        <v>-20</v>
      </c>
      <c r="EK18" s="189">
        <v>180</v>
      </c>
      <c r="EL18" s="133">
        <v>-20</v>
      </c>
      <c r="EM18" s="119">
        <v>-20</v>
      </c>
      <c r="EN18" s="119">
        <v>-20</v>
      </c>
      <c r="EO18" s="119">
        <v>-20</v>
      </c>
      <c r="EP18" s="119">
        <v>-20</v>
      </c>
      <c r="EQ18" s="119">
        <v>-20</v>
      </c>
      <c r="ER18" s="119">
        <v>-20</v>
      </c>
      <c r="ES18" s="134">
        <v>-20</v>
      </c>
      <c r="EX18" s="189">
        <v>180</v>
      </c>
      <c r="EY18" s="119">
        <v>-15</v>
      </c>
      <c r="EZ18" s="119">
        <v>-20</v>
      </c>
      <c r="FA18" s="119">
        <v>-20</v>
      </c>
      <c r="FB18" s="119">
        <v>-20</v>
      </c>
      <c r="FC18" s="119">
        <v>-20</v>
      </c>
      <c r="FD18" s="119">
        <v>-20</v>
      </c>
      <c r="FE18" s="119">
        <v>-20</v>
      </c>
      <c r="FF18" s="134">
        <v>-20</v>
      </c>
      <c r="FK18" s="189">
        <v>180</v>
      </c>
      <c r="FL18" s="119">
        <v>-15</v>
      </c>
      <c r="FM18" s="119">
        <v>-20</v>
      </c>
      <c r="FN18" s="119">
        <v>-20</v>
      </c>
      <c r="FO18" s="119">
        <v>-20</v>
      </c>
      <c r="FP18" s="119">
        <v>-20</v>
      </c>
      <c r="FQ18" s="119">
        <v>-20</v>
      </c>
      <c r="FR18" s="119">
        <v>-20</v>
      </c>
      <c r="FS18" s="134">
        <v>-20</v>
      </c>
      <c r="FX18" s="189">
        <v>180</v>
      </c>
      <c r="FY18" s="133">
        <v>-7.5</v>
      </c>
      <c r="FZ18" s="119">
        <v>-15</v>
      </c>
      <c r="GA18" s="119">
        <v>-20</v>
      </c>
      <c r="GB18" s="119">
        <v>-20</v>
      </c>
      <c r="GC18" s="119">
        <v>-20</v>
      </c>
      <c r="GD18" s="119">
        <v>-20</v>
      </c>
      <c r="GE18" s="119">
        <v>-20</v>
      </c>
      <c r="GF18" s="134">
        <v>-20</v>
      </c>
    </row>
    <row r="19" spans="3:188" ht="15" thickBot="1" x14ac:dyDescent="0.4">
      <c r="C19" s="15" t="s">
        <v>720</v>
      </c>
      <c r="D19" s="79">
        <v>12</v>
      </c>
      <c r="E19" s="80">
        <v>8</v>
      </c>
      <c r="F19" s="80" t="s">
        <v>756</v>
      </c>
    </row>
    <row r="20" spans="3:188" ht="15" thickBot="1" x14ac:dyDescent="0.4">
      <c r="C20" s="15" t="s">
        <v>757</v>
      </c>
      <c r="D20" s="88">
        <v>7.5</v>
      </c>
      <c r="E20" s="112">
        <v>4.5</v>
      </c>
      <c r="F20" s="112" t="s">
        <v>735</v>
      </c>
      <c r="H20" s="186" t="s">
        <v>758</v>
      </c>
      <c r="I20" s="186" t="s">
        <v>745</v>
      </c>
      <c r="L20" s="486" t="s">
        <v>744</v>
      </c>
      <c r="M20" s="513"/>
      <c r="N20" s="513"/>
      <c r="O20" s="513"/>
      <c r="P20" s="513"/>
      <c r="Q20" s="513"/>
      <c r="R20" s="513"/>
      <c r="S20" s="487"/>
      <c r="U20" s="186" t="s">
        <v>758</v>
      </c>
      <c r="V20" s="186">
        <v>6</v>
      </c>
      <c r="Y20" s="486" t="s">
        <v>744</v>
      </c>
      <c r="Z20" s="513"/>
      <c r="AA20" s="513"/>
      <c r="AB20" s="513"/>
      <c r="AC20" s="513"/>
      <c r="AD20" s="513"/>
      <c r="AE20" s="513"/>
      <c r="AF20" s="487"/>
      <c r="AH20" s="186" t="s">
        <v>758</v>
      </c>
      <c r="AI20" s="186" t="s">
        <v>745</v>
      </c>
      <c r="AL20" s="486" t="s">
        <v>744</v>
      </c>
      <c r="AM20" s="513"/>
      <c r="AN20" s="513"/>
      <c r="AO20" s="513"/>
      <c r="AP20" s="513"/>
      <c r="AQ20" s="513"/>
      <c r="AR20" s="513"/>
      <c r="AS20" s="487"/>
      <c r="AU20" s="186" t="s">
        <v>758</v>
      </c>
      <c r="AV20" s="186">
        <v>5</v>
      </c>
      <c r="AY20" s="486" t="s">
        <v>744</v>
      </c>
      <c r="AZ20" s="513"/>
      <c r="BA20" s="513"/>
      <c r="BB20" s="513"/>
      <c r="BC20" s="513"/>
      <c r="BD20" s="513"/>
      <c r="BE20" s="513"/>
      <c r="BF20" s="487"/>
      <c r="BH20" s="186" t="s">
        <v>758</v>
      </c>
      <c r="BI20" s="186">
        <v>2.4</v>
      </c>
      <c r="BL20" s="486" t="s">
        <v>744</v>
      </c>
      <c r="BM20" s="513"/>
      <c r="BN20" s="513"/>
      <c r="BO20" s="513"/>
      <c r="BP20" s="513"/>
      <c r="BQ20" s="513"/>
      <c r="BR20" s="513"/>
      <c r="BS20" s="487"/>
      <c r="BU20" s="186" t="s">
        <v>758</v>
      </c>
      <c r="BV20" s="186">
        <v>6.5</v>
      </c>
      <c r="BY20" s="486" t="s">
        <v>744</v>
      </c>
      <c r="BZ20" s="513"/>
      <c r="CA20" s="513"/>
      <c r="CB20" s="513"/>
      <c r="CC20" s="513"/>
      <c r="CD20" s="513"/>
      <c r="CE20" s="513"/>
      <c r="CF20" s="487"/>
      <c r="CH20" s="186" t="s">
        <v>758</v>
      </c>
      <c r="CI20" s="186" t="s">
        <v>745</v>
      </c>
      <c r="CL20" s="486" t="s">
        <v>744</v>
      </c>
      <c r="CM20" s="513"/>
      <c r="CN20" s="513"/>
      <c r="CO20" s="513"/>
      <c r="CP20" s="513"/>
      <c r="CQ20" s="513"/>
      <c r="CR20" s="513"/>
      <c r="CS20" s="487"/>
      <c r="CU20" s="186" t="s">
        <v>758</v>
      </c>
      <c r="CV20" s="186">
        <v>1.5</v>
      </c>
      <c r="CY20" s="486" t="s">
        <v>744</v>
      </c>
      <c r="CZ20" s="513"/>
      <c r="DA20" s="513"/>
      <c r="DB20" s="513"/>
      <c r="DC20" s="513"/>
      <c r="DD20" s="513"/>
      <c r="DE20" s="513"/>
      <c r="DF20" s="487"/>
      <c r="DH20" s="186" t="s">
        <v>758</v>
      </c>
      <c r="DI20" s="186">
        <v>4</v>
      </c>
      <c r="DL20" s="486" t="s">
        <v>744</v>
      </c>
      <c r="DM20" s="513"/>
      <c r="DN20" s="513"/>
      <c r="DO20" s="513"/>
      <c r="DP20" s="513"/>
      <c r="DQ20" s="513"/>
      <c r="DR20" s="513"/>
      <c r="DS20" s="487"/>
      <c r="DU20" s="186" t="s">
        <v>758</v>
      </c>
      <c r="DV20" s="186">
        <v>4</v>
      </c>
      <c r="DY20" s="486" t="s">
        <v>744</v>
      </c>
      <c r="DZ20" s="513"/>
      <c r="EA20" s="513"/>
      <c r="EB20" s="513"/>
      <c r="EC20" s="513"/>
      <c r="ED20" s="513"/>
      <c r="EE20" s="513"/>
      <c r="EF20" s="487"/>
      <c r="EH20" s="186" t="s">
        <v>758</v>
      </c>
      <c r="EI20" s="186">
        <v>8</v>
      </c>
      <c r="EL20" s="486" t="s">
        <v>744</v>
      </c>
      <c r="EM20" s="513"/>
      <c r="EN20" s="513"/>
      <c r="EO20" s="513"/>
      <c r="EP20" s="513"/>
      <c r="EQ20" s="513"/>
      <c r="ER20" s="513"/>
      <c r="ES20" s="487"/>
      <c r="EU20" s="186" t="s">
        <v>758</v>
      </c>
      <c r="EV20" s="186">
        <v>4.5</v>
      </c>
      <c r="EY20" s="486" t="s">
        <v>744</v>
      </c>
      <c r="EZ20" s="513"/>
      <c r="FA20" s="513"/>
      <c r="FB20" s="513"/>
      <c r="FC20" s="513"/>
      <c r="FD20" s="513"/>
      <c r="FE20" s="513"/>
      <c r="FF20" s="487"/>
      <c r="FH20" s="186" t="s">
        <v>758</v>
      </c>
      <c r="FI20" s="186" t="s">
        <v>745</v>
      </c>
      <c r="FL20" s="486" t="s">
        <v>744</v>
      </c>
      <c r="FM20" s="513"/>
      <c r="FN20" s="513"/>
      <c r="FO20" s="513"/>
      <c r="FP20" s="513"/>
      <c r="FQ20" s="513"/>
      <c r="FR20" s="513"/>
      <c r="FS20" s="487"/>
      <c r="FU20" s="186" t="s">
        <v>758</v>
      </c>
      <c r="FV20" s="186">
        <v>3</v>
      </c>
      <c r="FY20" s="486" t="s">
        <v>744</v>
      </c>
      <c r="FZ20" s="513"/>
      <c r="GA20" s="513"/>
      <c r="GB20" s="513"/>
      <c r="GC20" s="513"/>
      <c r="GD20" s="513"/>
      <c r="GE20" s="513"/>
      <c r="GF20" s="487"/>
    </row>
    <row r="21" spans="3:188" ht="15" thickBot="1" x14ac:dyDescent="0.4">
      <c r="C21" s="88" t="s">
        <v>759</v>
      </c>
      <c r="D21" s="88">
        <v>14.5</v>
      </c>
      <c r="E21" s="112">
        <v>4.5</v>
      </c>
      <c r="F21" s="112" t="s">
        <v>752</v>
      </c>
      <c r="L21" s="486" t="s">
        <v>670</v>
      </c>
      <c r="M21" s="513"/>
      <c r="N21" s="513"/>
      <c r="O21" s="513"/>
      <c r="P21" s="513"/>
      <c r="Q21" s="513"/>
      <c r="R21" s="513"/>
      <c r="S21" s="487"/>
      <c r="Y21" s="486" t="s">
        <v>670</v>
      </c>
      <c r="Z21" s="513"/>
      <c r="AA21" s="513"/>
      <c r="AB21" s="513"/>
      <c r="AC21" s="513"/>
      <c r="AD21" s="513"/>
      <c r="AE21" s="513"/>
      <c r="AF21" s="487"/>
      <c r="AL21" s="486" t="s">
        <v>670</v>
      </c>
      <c r="AM21" s="513"/>
      <c r="AN21" s="513"/>
      <c r="AO21" s="513"/>
      <c r="AP21" s="513"/>
      <c r="AQ21" s="513"/>
      <c r="AR21" s="513"/>
      <c r="AS21" s="487"/>
      <c r="AY21" s="486" t="s">
        <v>670</v>
      </c>
      <c r="AZ21" s="513"/>
      <c r="BA21" s="513"/>
      <c r="BB21" s="513"/>
      <c r="BC21" s="513"/>
      <c r="BD21" s="513"/>
      <c r="BE21" s="513"/>
      <c r="BF21" s="487"/>
      <c r="BL21" s="486" t="s">
        <v>670</v>
      </c>
      <c r="BM21" s="513"/>
      <c r="BN21" s="513"/>
      <c r="BO21" s="513"/>
      <c r="BP21" s="513"/>
      <c r="BQ21" s="513"/>
      <c r="BR21" s="513"/>
      <c r="BS21" s="487"/>
      <c r="BY21" s="486" t="s">
        <v>670</v>
      </c>
      <c r="BZ21" s="513"/>
      <c r="CA21" s="513"/>
      <c r="CB21" s="513"/>
      <c r="CC21" s="513"/>
      <c r="CD21" s="513"/>
      <c r="CE21" s="513"/>
      <c r="CF21" s="487"/>
      <c r="CL21" s="486" t="s">
        <v>670</v>
      </c>
      <c r="CM21" s="513"/>
      <c r="CN21" s="513"/>
      <c r="CO21" s="513"/>
      <c r="CP21" s="513"/>
      <c r="CQ21" s="513"/>
      <c r="CR21" s="513"/>
      <c r="CS21" s="487"/>
      <c r="CY21" s="486" t="s">
        <v>670</v>
      </c>
      <c r="CZ21" s="513"/>
      <c r="DA21" s="513"/>
      <c r="DB21" s="513"/>
      <c r="DC21" s="513"/>
      <c r="DD21" s="513"/>
      <c r="DE21" s="513"/>
      <c r="DF21" s="487"/>
      <c r="DL21" s="486" t="s">
        <v>670</v>
      </c>
      <c r="DM21" s="513"/>
      <c r="DN21" s="513"/>
      <c r="DO21" s="513"/>
      <c r="DP21" s="513"/>
      <c r="DQ21" s="513"/>
      <c r="DR21" s="513"/>
      <c r="DS21" s="487"/>
      <c r="DY21" s="486" t="s">
        <v>670</v>
      </c>
      <c r="DZ21" s="513"/>
      <c r="EA21" s="513"/>
      <c r="EB21" s="513"/>
      <c r="EC21" s="513"/>
      <c r="ED21" s="513"/>
      <c r="EE21" s="513"/>
      <c r="EF21" s="487"/>
      <c r="EL21" s="486" t="s">
        <v>670</v>
      </c>
      <c r="EM21" s="513"/>
      <c r="EN21" s="513"/>
      <c r="EO21" s="513"/>
      <c r="EP21" s="513"/>
      <c r="EQ21" s="513"/>
      <c r="ER21" s="513"/>
      <c r="ES21" s="487"/>
      <c r="EY21" s="486" t="s">
        <v>670</v>
      </c>
      <c r="EZ21" s="513"/>
      <c r="FA21" s="513"/>
      <c r="FB21" s="513"/>
      <c r="FC21" s="513"/>
      <c r="FD21" s="513"/>
      <c r="FE21" s="513"/>
      <c r="FF21" s="487"/>
      <c r="FL21" s="486" t="s">
        <v>670</v>
      </c>
      <c r="FM21" s="513"/>
      <c r="FN21" s="513"/>
      <c r="FO21" s="513"/>
      <c r="FP21" s="513"/>
      <c r="FQ21" s="513"/>
      <c r="FR21" s="513"/>
      <c r="FS21" s="487"/>
      <c r="FY21" s="486" t="s">
        <v>670</v>
      </c>
      <c r="FZ21" s="513"/>
      <c r="GA21" s="513"/>
      <c r="GB21" s="513"/>
      <c r="GC21" s="513"/>
      <c r="GD21" s="513"/>
      <c r="GE21" s="513"/>
      <c r="GF21" s="487"/>
    </row>
    <row r="22" spans="3:188" ht="15" thickBot="1" x14ac:dyDescent="0.4">
      <c r="C22" s="88" t="s">
        <v>760</v>
      </c>
      <c r="D22" s="88">
        <v>7.5</v>
      </c>
      <c r="E22" s="112">
        <v>4.5</v>
      </c>
      <c r="F22" s="112" t="s">
        <v>735</v>
      </c>
      <c r="K22" s="159" t="s">
        <v>748</v>
      </c>
      <c r="L22" s="187">
        <v>63</v>
      </c>
      <c r="M22" s="187">
        <v>125</v>
      </c>
      <c r="N22" s="187">
        <v>250</v>
      </c>
      <c r="O22" s="187">
        <v>500</v>
      </c>
      <c r="P22" s="187" t="s">
        <v>644</v>
      </c>
      <c r="Q22" s="187" t="s">
        <v>645</v>
      </c>
      <c r="R22" s="187" t="s">
        <v>650</v>
      </c>
      <c r="S22" s="146" t="s">
        <v>647</v>
      </c>
      <c r="X22" s="159" t="s">
        <v>748</v>
      </c>
      <c r="Y22" s="187">
        <v>63</v>
      </c>
      <c r="Z22" s="187">
        <v>125</v>
      </c>
      <c r="AA22" s="187">
        <v>250</v>
      </c>
      <c r="AB22" s="187">
        <v>500</v>
      </c>
      <c r="AC22" s="187" t="s">
        <v>644</v>
      </c>
      <c r="AD22" s="187" t="s">
        <v>645</v>
      </c>
      <c r="AE22" s="187" t="s">
        <v>650</v>
      </c>
      <c r="AF22" s="146" t="s">
        <v>647</v>
      </c>
      <c r="AK22" s="159" t="s">
        <v>748</v>
      </c>
      <c r="AL22" s="187">
        <v>63</v>
      </c>
      <c r="AM22" s="187">
        <v>125</v>
      </c>
      <c r="AN22" s="187">
        <v>250</v>
      </c>
      <c r="AO22" s="187">
        <v>500</v>
      </c>
      <c r="AP22" s="187" t="s">
        <v>644</v>
      </c>
      <c r="AQ22" s="187" t="s">
        <v>645</v>
      </c>
      <c r="AR22" s="187" t="s">
        <v>650</v>
      </c>
      <c r="AS22" s="146" t="s">
        <v>647</v>
      </c>
      <c r="AX22" s="159" t="s">
        <v>748</v>
      </c>
      <c r="AY22" s="187">
        <v>63</v>
      </c>
      <c r="AZ22" s="187">
        <v>125</v>
      </c>
      <c r="BA22" s="187">
        <v>250</v>
      </c>
      <c r="BB22" s="187">
        <v>500</v>
      </c>
      <c r="BC22" s="187" t="s">
        <v>644</v>
      </c>
      <c r="BD22" s="187" t="s">
        <v>645</v>
      </c>
      <c r="BE22" s="187" t="s">
        <v>650</v>
      </c>
      <c r="BF22" s="146" t="s">
        <v>647</v>
      </c>
      <c r="BK22" s="159" t="s">
        <v>748</v>
      </c>
      <c r="BL22" s="187">
        <v>63</v>
      </c>
      <c r="BM22" s="187">
        <v>125</v>
      </c>
      <c r="BN22" s="187">
        <v>250</v>
      </c>
      <c r="BO22" s="187">
        <v>500</v>
      </c>
      <c r="BP22" s="187" t="s">
        <v>644</v>
      </c>
      <c r="BQ22" s="187" t="s">
        <v>645</v>
      </c>
      <c r="BR22" s="187" t="s">
        <v>650</v>
      </c>
      <c r="BS22" s="146" t="s">
        <v>647</v>
      </c>
      <c r="BX22" s="159" t="s">
        <v>748</v>
      </c>
      <c r="BY22" s="187">
        <v>63</v>
      </c>
      <c r="BZ22" s="187">
        <v>125</v>
      </c>
      <c r="CA22" s="187">
        <v>250</v>
      </c>
      <c r="CB22" s="187">
        <v>500</v>
      </c>
      <c r="CC22" s="187" t="s">
        <v>644</v>
      </c>
      <c r="CD22" s="187" t="s">
        <v>645</v>
      </c>
      <c r="CE22" s="187" t="s">
        <v>650</v>
      </c>
      <c r="CF22" s="146" t="s">
        <v>647</v>
      </c>
      <c r="CK22" s="159" t="s">
        <v>748</v>
      </c>
      <c r="CL22" s="187">
        <v>63</v>
      </c>
      <c r="CM22" s="187">
        <v>125</v>
      </c>
      <c r="CN22" s="187">
        <v>250</v>
      </c>
      <c r="CO22" s="187">
        <v>500</v>
      </c>
      <c r="CP22" s="187" t="s">
        <v>644</v>
      </c>
      <c r="CQ22" s="187" t="s">
        <v>645</v>
      </c>
      <c r="CR22" s="187" t="s">
        <v>650</v>
      </c>
      <c r="CS22" s="146" t="s">
        <v>647</v>
      </c>
      <c r="CX22" s="159" t="s">
        <v>748</v>
      </c>
      <c r="CY22" s="187">
        <v>63</v>
      </c>
      <c r="CZ22" s="187">
        <v>125</v>
      </c>
      <c r="DA22" s="187">
        <v>250</v>
      </c>
      <c r="DB22" s="187">
        <v>500</v>
      </c>
      <c r="DC22" s="187" t="s">
        <v>644</v>
      </c>
      <c r="DD22" s="187" t="s">
        <v>645</v>
      </c>
      <c r="DE22" s="187" t="s">
        <v>650</v>
      </c>
      <c r="DF22" s="146" t="s">
        <v>647</v>
      </c>
      <c r="DK22" s="159" t="s">
        <v>748</v>
      </c>
      <c r="DL22" s="187">
        <v>63</v>
      </c>
      <c r="DM22" s="187">
        <v>125</v>
      </c>
      <c r="DN22" s="187">
        <v>250</v>
      </c>
      <c r="DO22" s="187">
        <v>500</v>
      </c>
      <c r="DP22" s="187" t="s">
        <v>644</v>
      </c>
      <c r="DQ22" s="187" t="s">
        <v>645</v>
      </c>
      <c r="DR22" s="187" t="s">
        <v>650</v>
      </c>
      <c r="DS22" s="146" t="s">
        <v>647</v>
      </c>
      <c r="DX22" s="159" t="s">
        <v>748</v>
      </c>
      <c r="DY22" s="187">
        <v>63</v>
      </c>
      <c r="DZ22" s="187">
        <v>125</v>
      </c>
      <c r="EA22" s="187">
        <v>250</v>
      </c>
      <c r="EB22" s="187">
        <v>500</v>
      </c>
      <c r="EC22" s="187" t="s">
        <v>644</v>
      </c>
      <c r="ED22" s="187" t="s">
        <v>645</v>
      </c>
      <c r="EE22" s="187" t="s">
        <v>650</v>
      </c>
      <c r="EF22" s="146" t="s">
        <v>647</v>
      </c>
      <c r="EK22" s="159" t="s">
        <v>748</v>
      </c>
      <c r="EL22" s="187">
        <v>63</v>
      </c>
      <c r="EM22" s="187">
        <v>125</v>
      </c>
      <c r="EN22" s="187">
        <v>250</v>
      </c>
      <c r="EO22" s="187">
        <v>500</v>
      </c>
      <c r="EP22" s="187" t="s">
        <v>644</v>
      </c>
      <c r="EQ22" s="187" t="s">
        <v>645</v>
      </c>
      <c r="ER22" s="187" t="s">
        <v>650</v>
      </c>
      <c r="ES22" s="146" t="s">
        <v>647</v>
      </c>
      <c r="EX22" s="159" t="s">
        <v>748</v>
      </c>
      <c r="EY22" s="187">
        <v>63</v>
      </c>
      <c r="EZ22" s="187">
        <v>125</v>
      </c>
      <c r="FA22" s="187">
        <v>250</v>
      </c>
      <c r="FB22" s="187">
        <v>500</v>
      </c>
      <c r="FC22" s="187" t="s">
        <v>644</v>
      </c>
      <c r="FD22" s="187" t="s">
        <v>645</v>
      </c>
      <c r="FE22" s="187" t="s">
        <v>650</v>
      </c>
      <c r="FF22" s="146" t="s">
        <v>647</v>
      </c>
      <c r="FK22" s="159" t="s">
        <v>748</v>
      </c>
      <c r="FL22" s="187">
        <v>63</v>
      </c>
      <c r="FM22" s="187">
        <v>125</v>
      </c>
      <c r="FN22" s="187">
        <v>250</v>
      </c>
      <c r="FO22" s="187">
        <v>500</v>
      </c>
      <c r="FP22" s="187" t="s">
        <v>644</v>
      </c>
      <c r="FQ22" s="187" t="s">
        <v>645</v>
      </c>
      <c r="FR22" s="187" t="s">
        <v>650</v>
      </c>
      <c r="FS22" s="146" t="s">
        <v>647</v>
      </c>
      <c r="FX22" s="159" t="s">
        <v>748</v>
      </c>
      <c r="FY22" s="187">
        <v>63</v>
      </c>
      <c r="FZ22" s="187">
        <v>125</v>
      </c>
      <c r="GA22" s="187">
        <v>250</v>
      </c>
      <c r="GB22" s="187">
        <v>500</v>
      </c>
      <c r="GC22" s="187" t="s">
        <v>644</v>
      </c>
      <c r="GD22" s="187" t="s">
        <v>645</v>
      </c>
      <c r="GE22" s="187" t="s">
        <v>650</v>
      </c>
      <c r="GF22" s="146" t="s">
        <v>647</v>
      </c>
    </row>
    <row r="23" spans="3:188" x14ac:dyDescent="0.35">
      <c r="C23" s="15" t="s">
        <v>761</v>
      </c>
      <c r="D23" s="79">
        <v>14.5</v>
      </c>
      <c r="E23" s="80">
        <v>4.5</v>
      </c>
      <c r="F23" s="112" t="s">
        <v>752</v>
      </c>
      <c r="K23" s="160">
        <v>0</v>
      </c>
      <c r="L23" s="115">
        <v>4.5</v>
      </c>
      <c r="M23" s="115">
        <v>4.5</v>
      </c>
      <c r="N23" s="115">
        <v>4.5</v>
      </c>
      <c r="O23" s="115">
        <v>4.5</v>
      </c>
      <c r="P23" s="115">
        <v>4.5</v>
      </c>
      <c r="Q23" s="115">
        <v>4.5</v>
      </c>
      <c r="R23" s="115">
        <v>4.5</v>
      </c>
      <c r="S23" s="130">
        <v>4.5</v>
      </c>
      <c r="X23" s="190">
        <v>0</v>
      </c>
      <c r="Y23" s="129">
        <v>4</v>
      </c>
      <c r="Z23" s="115">
        <v>4.5</v>
      </c>
      <c r="AA23" s="115">
        <v>4.5</v>
      </c>
      <c r="AB23" s="115">
        <v>4.5</v>
      </c>
      <c r="AC23" s="115">
        <v>4.5</v>
      </c>
      <c r="AD23" s="115">
        <v>4.5</v>
      </c>
      <c r="AE23" s="115">
        <v>4.5</v>
      </c>
      <c r="AF23" s="130">
        <v>4.5</v>
      </c>
      <c r="AK23" s="160">
        <v>0</v>
      </c>
      <c r="AL23" s="129">
        <v>4.5</v>
      </c>
      <c r="AM23" s="115">
        <v>4.5</v>
      </c>
      <c r="AN23" s="115">
        <v>4.5</v>
      </c>
      <c r="AO23" s="115">
        <v>4.5</v>
      </c>
      <c r="AP23" s="115">
        <v>4.5</v>
      </c>
      <c r="AQ23" s="115">
        <v>4.5</v>
      </c>
      <c r="AR23" s="115">
        <v>4.5</v>
      </c>
      <c r="AS23" s="130">
        <v>4.5</v>
      </c>
      <c r="AX23" s="190">
        <v>0</v>
      </c>
      <c r="AY23" s="129">
        <v>4</v>
      </c>
      <c r="AZ23" s="115">
        <v>4</v>
      </c>
      <c r="BA23" s="115">
        <v>4.5</v>
      </c>
      <c r="BB23" s="115">
        <v>4.5</v>
      </c>
      <c r="BC23" s="115">
        <v>4.5</v>
      </c>
      <c r="BD23" s="115">
        <v>4.5</v>
      </c>
      <c r="BE23" s="115">
        <v>4.5</v>
      </c>
      <c r="BF23" s="130">
        <v>4.5</v>
      </c>
      <c r="BK23" s="190">
        <v>0</v>
      </c>
      <c r="BL23" s="129">
        <v>3.5</v>
      </c>
      <c r="BM23" s="115">
        <v>4</v>
      </c>
      <c r="BN23" s="115">
        <v>4.5</v>
      </c>
      <c r="BO23" s="115">
        <v>4.5</v>
      </c>
      <c r="BP23" s="115">
        <v>4.5</v>
      </c>
      <c r="BQ23" s="115">
        <v>4.5</v>
      </c>
      <c r="BR23" s="115">
        <v>4.5</v>
      </c>
      <c r="BS23" s="130">
        <v>4.5</v>
      </c>
      <c r="BX23" s="160">
        <v>0</v>
      </c>
      <c r="BY23" s="129">
        <v>4</v>
      </c>
      <c r="BZ23" s="115">
        <v>4.5</v>
      </c>
      <c r="CA23" s="115">
        <v>4.5</v>
      </c>
      <c r="CB23" s="115">
        <v>4.5</v>
      </c>
      <c r="CC23" s="115">
        <v>4.5</v>
      </c>
      <c r="CD23" s="115">
        <v>4.5</v>
      </c>
      <c r="CE23" s="115">
        <v>4.5</v>
      </c>
      <c r="CF23" s="130">
        <v>4.5</v>
      </c>
      <c r="CK23" s="160">
        <v>0</v>
      </c>
      <c r="CL23" s="129">
        <v>4.5</v>
      </c>
      <c r="CM23" s="115">
        <v>4.5</v>
      </c>
      <c r="CN23" s="115">
        <v>4.5</v>
      </c>
      <c r="CO23" s="115">
        <v>4.5</v>
      </c>
      <c r="CP23" s="115">
        <v>4.5</v>
      </c>
      <c r="CQ23" s="115">
        <v>4.5</v>
      </c>
      <c r="CR23" s="115">
        <v>4.5</v>
      </c>
      <c r="CS23" s="130">
        <v>4.5</v>
      </c>
      <c r="CX23" s="160">
        <v>0</v>
      </c>
      <c r="CY23" s="129">
        <v>3</v>
      </c>
      <c r="CZ23" s="115">
        <v>3.5</v>
      </c>
      <c r="DA23" s="115">
        <v>4</v>
      </c>
      <c r="DB23" s="115">
        <v>4.5</v>
      </c>
      <c r="DC23" s="115">
        <v>4.5</v>
      </c>
      <c r="DD23" s="115">
        <v>4.5</v>
      </c>
      <c r="DE23" s="115">
        <v>4.5</v>
      </c>
      <c r="DF23" s="130">
        <v>4.5</v>
      </c>
      <c r="DK23" s="160">
        <v>0</v>
      </c>
      <c r="DL23" s="129">
        <v>3.5</v>
      </c>
      <c r="DM23" s="115">
        <v>4</v>
      </c>
      <c r="DN23" s="115">
        <v>4.5</v>
      </c>
      <c r="DO23" s="115">
        <v>4.5</v>
      </c>
      <c r="DP23" s="115">
        <v>4.5</v>
      </c>
      <c r="DQ23" s="115">
        <v>4.5</v>
      </c>
      <c r="DR23" s="115">
        <v>4.5</v>
      </c>
      <c r="DS23" s="130">
        <v>4.5</v>
      </c>
      <c r="DX23" s="160">
        <v>0</v>
      </c>
      <c r="DY23" s="129">
        <v>3.5</v>
      </c>
      <c r="DZ23" s="115">
        <v>4</v>
      </c>
      <c r="EA23" s="115">
        <v>4.5</v>
      </c>
      <c r="EB23" s="115">
        <v>4.5</v>
      </c>
      <c r="EC23" s="115">
        <v>4.5</v>
      </c>
      <c r="ED23" s="115">
        <v>4.5</v>
      </c>
      <c r="EE23" s="115">
        <v>4.5</v>
      </c>
      <c r="EF23" s="130">
        <v>4.5</v>
      </c>
      <c r="EK23" s="160">
        <v>0</v>
      </c>
      <c r="EL23" s="115">
        <v>4</v>
      </c>
      <c r="EM23" s="115">
        <v>4.5</v>
      </c>
      <c r="EN23" s="115">
        <v>4.5</v>
      </c>
      <c r="EO23" s="115">
        <v>4.5</v>
      </c>
      <c r="EP23" s="115">
        <v>4.5</v>
      </c>
      <c r="EQ23" s="115">
        <v>4.5</v>
      </c>
      <c r="ER23" s="115">
        <v>4.5</v>
      </c>
      <c r="ES23" s="130">
        <v>4.5</v>
      </c>
      <c r="EX23" s="160">
        <v>0</v>
      </c>
      <c r="EY23" s="129">
        <v>4</v>
      </c>
      <c r="EZ23" s="115">
        <v>4</v>
      </c>
      <c r="FA23" s="115">
        <v>4.5</v>
      </c>
      <c r="FB23" s="115">
        <v>4.5</v>
      </c>
      <c r="FC23" s="115">
        <v>4.5</v>
      </c>
      <c r="FD23" s="115">
        <v>4.5</v>
      </c>
      <c r="FE23" s="115">
        <v>4.5</v>
      </c>
      <c r="FF23" s="130">
        <v>4.5</v>
      </c>
      <c r="FK23" s="160">
        <v>0</v>
      </c>
      <c r="FL23" s="129">
        <v>4.5</v>
      </c>
      <c r="FM23" s="115">
        <v>4.5</v>
      </c>
      <c r="FN23" s="115">
        <v>4.5</v>
      </c>
      <c r="FO23" s="115">
        <v>4.5</v>
      </c>
      <c r="FP23" s="115">
        <v>4.5</v>
      </c>
      <c r="FQ23" s="115">
        <v>4.5</v>
      </c>
      <c r="FR23" s="115">
        <v>4.5</v>
      </c>
      <c r="FS23" s="130">
        <v>4.5</v>
      </c>
      <c r="FX23" s="160">
        <v>0</v>
      </c>
      <c r="FY23" s="129">
        <v>3.5</v>
      </c>
      <c r="FZ23" s="115">
        <v>4</v>
      </c>
      <c r="GA23" s="115">
        <v>4.5</v>
      </c>
      <c r="GB23" s="115">
        <v>4.5</v>
      </c>
      <c r="GC23" s="115">
        <v>4.5</v>
      </c>
      <c r="GD23" s="115">
        <v>4.5</v>
      </c>
      <c r="GE23" s="115">
        <v>4.5</v>
      </c>
      <c r="GF23" s="130">
        <v>4.5</v>
      </c>
    </row>
    <row r="24" spans="3:188" x14ac:dyDescent="0.35">
      <c r="C24" s="15" t="s">
        <v>762</v>
      </c>
      <c r="D24" s="79">
        <v>14.5</v>
      </c>
      <c r="E24" s="80">
        <v>7.5</v>
      </c>
      <c r="F24" s="80" t="s">
        <v>763</v>
      </c>
      <c r="K24" s="192">
        <v>20</v>
      </c>
      <c r="L24" s="117">
        <v>4</v>
      </c>
      <c r="M24" s="117">
        <v>4</v>
      </c>
      <c r="N24" s="117">
        <v>4</v>
      </c>
      <c r="O24" s="117">
        <v>4</v>
      </c>
      <c r="P24" s="117">
        <v>4</v>
      </c>
      <c r="Q24" s="117">
        <v>4</v>
      </c>
      <c r="R24" s="117">
        <v>4</v>
      </c>
      <c r="S24" s="132">
        <v>4</v>
      </c>
      <c r="X24" s="191">
        <v>20</v>
      </c>
      <c r="Y24" s="131">
        <v>3.5</v>
      </c>
      <c r="Z24" s="117">
        <v>4</v>
      </c>
      <c r="AA24" s="117">
        <v>4</v>
      </c>
      <c r="AB24" s="117">
        <v>4</v>
      </c>
      <c r="AC24" s="117">
        <v>4</v>
      </c>
      <c r="AD24" s="117">
        <v>4</v>
      </c>
      <c r="AE24" s="117">
        <v>4</v>
      </c>
      <c r="AF24" s="132">
        <v>4</v>
      </c>
      <c r="AK24" s="192">
        <v>20</v>
      </c>
      <c r="AL24" s="131">
        <v>4</v>
      </c>
      <c r="AM24" s="117">
        <v>4</v>
      </c>
      <c r="AN24" s="117">
        <v>4</v>
      </c>
      <c r="AO24" s="117">
        <v>4</v>
      </c>
      <c r="AP24" s="117">
        <v>4</v>
      </c>
      <c r="AQ24" s="117">
        <v>4</v>
      </c>
      <c r="AR24" s="117">
        <v>4</v>
      </c>
      <c r="AS24" s="132">
        <v>4</v>
      </c>
      <c r="AX24" s="191">
        <v>20</v>
      </c>
      <c r="AY24" s="131">
        <v>3.5</v>
      </c>
      <c r="AZ24" s="117">
        <v>3.5</v>
      </c>
      <c r="BA24" s="117">
        <v>4</v>
      </c>
      <c r="BB24" s="117">
        <v>4</v>
      </c>
      <c r="BC24" s="117">
        <v>4</v>
      </c>
      <c r="BD24" s="117">
        <v>4</v>
      </c>
      <c r="BE24" s="117">
        <v>4</v>
      </c>
      <c r="BF24" s="132">
        <v>4</v>
      </c>
      <c r="BK24" s="191">
        <v>20</v>
      </c>
      <c r="BL24" s="131">
        <v>3</v>
      </c>
      <c r="BM24" s="117">
        <v>3.5</v>
      </c>
      <c r="BN24" s="117">
        <v>4</v>
      </c>
      <c r="BO24" s="117">
        <v>4</v>
      </c>
      <c r="BP24" s="117">
        <v>4</v>
      </c>
      <c r="BQ24" s="117">
        <v>4</v>
      </c>
      <c r="BR24" s="117">
        <v>4</v>
      </c>
      <c r="BS24" s="132">
        <v>4</v>
      </c>
      <c r="BX24" s="192">
        <v>20</v>
      </c>
      <c r="BY24" s="131">
        <v>3.5</v>
      </c>
      <c r="BZ24" s="117">
        <v>4</v>
      </c>
      <c r="CA24" s="117">
        <v>4</v>
      </c>
      <c r="CB24" s="117">
        <v>4</v>
      </c>
      <c r="CC24" s="117">
        <v>4</v>
      </c>
      <c r="CD24" s="117">
        <v>4</v>
      </c>
      <c r="CE24" s="117">
        <v>4</v>
      </c>
      <c r="CF24" s="132">
        <v>4</v>
      </c>
      <c r="CK24" s="192">
        <v>20</v>
      </c>
      <c r="CL24" s="131">
        <v>4</v>
      </c>
      <c r="CM24" s="117">
        <v>4</v>
      </c>
      <c r="CN24" s="117">
        <v>4</v>
      </c>
      <c r="CO24" s="117">
        <v>4</v>
      </c>
      <c r="CP24" s="117">
        <v>4</v>
      </c>
      <c r="CQ24" s="117">
        <v>4</v>
      </c>
      <c r="CR24" s="117">
        <v>4</v>
      </c>
      <c r="CS24" s="132">
        <v>4</v>
      </c>
      <c r="CX24" s="192">
        <v>20</v>
      </c>
      <c r="CY24" s="131">
        <v>3</v>
      </c>
      <c r="CZ24" s="117">
        <v>3</v>
      </c>
      <c r="DA24" s="117">
        <v>3.5</v>
      </c>
      <c r="DB24" s="117">
        <v>4</v>
      </c>
      <c r="DC24" s="117">
        <v>4</v>
      </c>
      <c r="DD24" s="117">
        <v>4</v>
      </c>
      <c r="DE24" s="117">
        <v>4</v>
      </c>
      <c r="DF24" s="132">
        <v>4</v>
      </c>
      <c r="DK24" s="192">
        <v>20</v>
      </c>
      <c r="DL24" s="131">
        <v>3</v>
      </c>
      <c r="DM24" s="117">
        <v>3.5</v>
      </c>
      <c r="DN24" s="117">
        <v>4</v>
      </c>
      <c r="DO24" s="117">
        <v>4</v>
      </c>
      <c r="DP24" s="117">
        <v>4</v>
      </c>
      <c r="DQ24" s="117">
        <v>4</v>
      </c>
      <c r="DR24" s="117">
        <v>4</v>
      </c>
      <c r="DS24" s="132">
        <v>4</v>
      </c>
      <c r="DX24" s="192">
        <v>20</v>
      </c>
      <c r="DY24" s="131">
        <v>3</v>
      </c>
      <c r="DZ24" s="117">
        <v>3.5</v>
      </c>
      <c r="EA24" s="117">
        <v>4</v>
      </c>
      <c r="EB24" s="117">
        <v>4</v>
      </c>
      <c r="EC24" s="117">
        <v>4</v>
      </c>
      <c r="ED24" s="117">
        <v>4</v>
      </c>
      <c r="EE24" s="117">
        <v>4</v>
      </c>
      <c r="EF24" s="132">
        <v>4</v>
      </c>
      <c r="EK24" s="192">
        <v>20</v>
      </c>
      <c r="EL24" s="117">
        <v>3.5</v>
      </c>
      <c r="EM24" s="117">
        <v>4</v>
      </c>
      <c r="EN24" s="117">
        <v>4</v>
      </c>
      <c r="EO24" s="117">
        <v>4</v>
      </c>
      <c r="EP24" s="117">
        <v>4</v>
      </c>
      <c r="EQ24" s="117">
        <v>4</v>
      </c>
      <c r="ER24" s="117">
        <v>4</v>
      </c>
      <c r="ES24" s="132">
        <v>4</v>
      </c>
      <c r="EX24" s="192">
        <v>20</v>
      </c>
      <c r="EY24" s="131">
        <v>3.5</v>
      </c>
      <c r="EZ24" s="117">
        <v>3.5</v>
      </c>
      <c r="FA24" s="117">
        <v>4</v>
      </c>
      <c r="FB24" s="117">
        <v>4</v>
      </c>
      <c r="FC24" s="117">
        <v>4</v>
      </c>
      <c r="FD24" s="117">
        <v>4</v>
      </c>
      <c r="FE24" s="117">
        <v>4</v>
      </c>
      <c r="FF24" s="132">
        <v>4</v>
      </c>
      <c r="FK24" s="192">
        <v>20</v>
      </c>
      <c r="FL24" s="131">
        <v>4</v>
      </c>
      <c r="FM24" s="117">
        <v>4</v>
      </c>
      <c r="FN24" s="117">
        <v>4</v>
      </c>
      <c r="FO24" s="117">
        <v>4</v>
      </c>
      <c r="FP24" s="117">
        <v>4</v>
      </c>
      <c r="FQ24" s="117">
        <v>4</v>
      </c>
      <c r="FR24" s="117">
        <v>4</v>
      </c>
      <c r="FS24" s="132">
        <v>4</v>
      </c>
      <c r="FX24" s="192">
        <v>20</v>
      </c>
      <c r="FY24" s="131">
        <v>3</v>
      </c>
      <c r="FZ24" s="117">
        <v>3.5</v>
      </c>
      <c r="GA24" s="117">
        <v>4</v>
      </c>
      <c r="GB24" s="117">
        <v>4</v>
      </c>
      <c r="GC24" s="117">
        <v>4</v>
      </c>
      <c r="GD24" s="117">
        <v>4</v>
      </c>
      <c r="GE24" s="117">
        <v>4</v>
      </c>
      <c r="GF24" s="132">
        <v>4</v>
      </c>
    </row>
    <row r="25" spans="3:188" ht="15" thickBot="1" x14ac:dyDescent="0.4">
      <c r="C25" s="20" t="s">
        <v>764</v>
      </c>
      <c r="D25" s="133">
        <v>3</v>
      </c>
      <c r="E25" s="134">
        <v>3</v>
      </c>
      <c r="F25" s="113" t="s">
        <v>765</v>
      </c>
      <c r="K25" s="192">
        <v>40</v>
      </c>
      <c r="L25" s="117">
        <v>3</v>
      </c>
      <c r="M25" s="117">
        <v>3</v>
      </c>
      <c r="N25" s="117">
        <v>3</v>
      </c>
      <c r="O25" s="117">
        <v>3</v>
      </c>
      <c r="P25" s="117">
        <v>3</v>
      </c>
      <c r="Q25" s="117">
        <v>3</v>
      </c>
      <c r="R25" s="117">
        <v>3</v>
      </c>
      <c r="S25" s="132">
        <v>3</v>
      </c>
      <c r="X25" s="191">
        <v>40</v>
      </c>
      <c r="Y25" s="131">
        <v>2.5</v>
      </c>
      <c r="Z25" s="117">
        <v>3</v>
      </c>
      <c r="AA25" s="117">
        <v>3</v>
      </c>
      <c r="AB25" s="117">
        <v>3</v>
      </c>
      <c r="AC25" s="117">
        <v>3</v>
      </c>
      <c r="AD25" s="117">
        <v>3</v>
      </c>
      <c r="AE25" s="117">
        <v>3</v>
      </c>
      <c r="AF25" s="132">
        <v>3</v>
      </c>
      <c r="AK25" s="192">
        <v>40</v>
      </c>
      <c r="AL25" s="131">
        <v>3</v>
      </c>
      <c r="AM25" s="117">
        <v>3</v>
      </c>
      <c r="AN25" s="117">
        <v>3</v>
      </c>
      <c r="AO25" s="117">
        <v>3</v>
      </c>
      <c r="AP25" s="117">
        <v>3</v>
      </c>
      <c r="AQ25" s="117">
        <v>3</v>
      </c>
      <c r="AR25" s="117">
        <v>3</v>
      </c>
      <c r="AS25" s="132">
        <v>3</v>
      </c>
      <c r="AX25" s="191">
        <v>40</v>
      </c>
      <c r="AY25" s="131">
        <v>2.5</v>
      </c>
      <c r="AZ25" s="117">
        <v>2.5</v>
      </c>
      <c r="BA25" s="117">
        <v>3</v>
      </c>
      <c r="BB25" s="117">
        <v>3</v>
      </c>
      <c r="BC25" s="117">
        <v>3</v>
      </c>
      <c r="BD25" s="117">
        <v>3</v>
      </c>
      <c r="BE25" s="117">
        <v>3</v>
      </c>
      <c r="BF25" s="132">
        <v>3</v>
      </c>
      <c r="BK25" s="191">
        <v>40</v>
      </c>
      <c r="BL25" s="131">
        <v>2.5</v>
      </c>
      <c r="BM25" s="117">
        <v>2.5</v>
      </c>
      <c r="BN25" s="117">
        <v>3</v>
      </c>
      <c r="BO25" s="117">
        <v>3</v>
      </c>
      <c r="BP25" s="117">
        <v>3</v>
      </c>
      <c r="BQ25" s="117">
        <v>3</v>
      </c>
      <c r="BR25" s="117">
        <v>3</v>
      </c>
      <c r="BS25" s="132">
        <v>3</v>
      </c>
      <c r="BX25" s="192">
        <v>40</v>
      </c>
      <c r="BY25" s="131">
        <v>2.5</v>
      </c>
      <c r="BZ25" s="117">
        <v>3</v>
      </c>
      <c r="CA25" s="117">
        <v>3</v>
      </c>
      <c r="CB25" s="117">
        <v>3</v>
      </c>
      <c r="CC25" s="117">
        <v>3</v>
      </c>
      <c r="CD25" s="117">
        <v>3</v>
      </c>
      <c r="CE25" s="117">
        <v>3</v>
      </c>
      <c r="CF25" s="132">
        <v>3</v>
      </c>
      <c r="CK25" s="192">
        <v>40</v>
      </c>
      <c r="CL25" s="131">
        <v>3</v>
      </c>
      <c r="CM25" s="117">
        <v>3</v>
      </c>
      <c r="CN25" s="117">
        <v>3</v>
      </c>
      <c r="CO25" s="117">
        <v>3</v>
      </c>
      <c r="CP25" s="117">
        <v>3</v>
      </c>
      <c r="CQ25" s="117">
        <v>3</v>
      </c>
      <c r="CR25" s="117">
        <v>3</v>
      </c>
      <c r="CS25" s="132">
        <v>3</v>
      </c>
      <c r="CX25" s="192">
        <v>40</v>
      </c>
      <c r="CY25" s="131">
        <v>2</v>
      </c>
      <c r="CZ25" s="117">
        <v>2.5</v>
      </c>
      <c r="DA25" s="117">
        <v>2.5</v>
      </c>
      <c r="DB25" s="117">
        <v>3</v>
      </c>
      <c r="DC25" s="117">
        <v>3</v>
      </c>
      <c r="DD25" s="117">
        <v>3</v>
      </c>
      <c r="DE25" s="117">
        <v>3</v>
      </c>
      <c r="DF25" s="132">
        <v>3</v>
      </c>
      <c r="DK25" s="192">
        <v>40</v>
      </c>
      <c r="DL25" s="131">
        <v>2.5</v>
      </c>
      <c r="DM25" s="117">
        <v>2.5</v>
      </c>
      <c r="DN25" s="117">
        <v>3</v>
      </c>
      <c r="DO25" s="117">
        <v>3</v>
      </c>
      <c r="DP25" s="117">
        <v>3</v>
      </c>
      <c r="DQ25" s="117">
        <v>3</v>
      </c>
      <c r="DR25" s="117">
        <v>3</v>
      </c>
      <c r="DS25" s="132">
        <v>3</v>
      </c>
      <c r="DX25" s="192">
        <v>40</v>
      </c>
      <c r="DY25" s="131">
        <v>2.5</v>
      </c>
      <c r="DZ25" s="117">
        <v>2.5</v>
      </c>
      <c r="EA25" s="117">
        <v>3</v>
      </c>
      <c r="EB25" s="117">
        <v>3</v>
      </c>
      <c r="EC25" s="117">
        <v>3</v>
      </c>
      <c r="ED25" s="117">
        <v>3</v>
      </c>
      <c r="EE25" s="117">
        <v>3</v>
      </c>
      <c r="EF25" s="132">
        <v>3</v>
      </c>
      <c r="EK25" s="192">
        <v>40</v>
      </c>
      <c r="EL25" s="117">
        <v>2.5</v>
      </c>
      <c r="EM25" s="117">
        <v>3</v>
      </c>
      <c r="EN25" s="117">
        <v>3</v>
      </c>
      <c r="EO25" s="117">
        <v>3</v>
      </c>
      <c r="EP25" s="117">
        <v>3</v>
      </c>
      <c r="EQ25" s="117">
        <v>3</v>
      </c>
      <c r="ER25" s="117">
        <v>3</v>
      </c>
      <c r="ES25" s="132">
        <v>3</v>
      </c>
      <c r="EX25" s="192">
        <v>40</v>
      </c>
      <c r="EY25" s="131">
        <v>2.5</v>
      </c>
      <c r="EZ25" s="117">
        <v>2.5</v>
      </c>
      <c r="FA25" s="117">
        <v>3</v>
      </c>
      <c r="FB25" s="117">
        <v>3</v>
      </c>
      <c r="FC25" s="117">
        <v>3</v>
      </c>
      <c r="FD25" s="117">
        <v>3</v>
      </c>
      <c r="FE25" s="117">
        <v>3</v>
      </c>
      <c r="FF25" s="132">
        <v>3</v>
      </c>
      <c r="FK25" s="192">
        <v>40</v>
      </c>
      <c r="FL25" s="131">
        <v>3</v>
      </c>
      <c r="FM25" s="117">
        <v>3</v>
      </c>
      <c r="FN25" s="117">
        <v>3</v>
      </c>
      <c r="FO25" s="117">
        <v>3</v>
      </c>
      <c r="FP25" s="117">
        <v>3</v>
      </c>
      <c r="FQ25" s="117">
        <v>3</v>
      </c>
      <c r="FR25" s="117">
        <v>3</v>
      </c>
      <c r="FS25" s="132">
        <v>3</v>
      </c>
      <c r="FX25" s="192">
        <v>40</v>
      </c>
      <c r="FY25" s="131">
        <v>2.5</v>
      </c>
      <c r="FZ25" s="117">
        <v>2.5</v>
      </c>
      <c r="GA25" s="117">
        <v>3</v>
      </c>
      <c r="GB25" s="117">
        <v>3</v>
      </c>
      <c r="GC25" s="117">
        <v>3</v>
      </c>
      <c r="GD25" s="117">
        <v>3</v>
      </c>
      <c r="GE25" s="117">
        <v>3</v>
      </c>
      <c r="GF25" s="132">
        <v>3</v>
      </c>
    </row>
    <row r="26" spans="3:188" x14ac:dyDescent="0.35">
      <c r="K26" s="192">
        <v>60</v>
      </c>
      <c r="L26" s="117">
        <v>0</v>
      </c>
      <c r="M26" s="117">
        <v>0</v>
      </c>
      <c r="N26" s="117">
        <v>0</v>
      </c>
      <c r="O26" s="117">
        <v>0</v>
      </c>
      <c r="P26" s="117">
        <v>0</v>
      </c>
      <c r="Q26" s="117">
        <v>0</v>
      </c>
      <c r="R26" s="117">
        <v>0</v>
      </c>
      <c r="S26" s="132">
        <v>0</v>
      </c>
      <c r="X26" s="191">
        <v>60</v>
      </c>
      <c r="Y26" s="131">
        <v>1</v>
      </c>
      <c r="Z26" s="117">
        <v>0</v>
      </c>
      <c r="AA26" s="117">
        <v>0</v>
      </c>
      <c r="AB26" s="117">
        <v>0</v>
      </c>
      <c r="AC26" s="117">
        <v>0</v>
      </c>
      <c r="AD26" s="117">
        <v>0</v>
      </c>
      <c r="AE26" s="117">
        <v>0</v>
      </c>
      <c r="AF26" s="132">
        <v>0</v>
      </c>
      <c r="AK26" s="192">
        <v>60</v>
      </c>
      <c r="AL26" s="131">
        <v>0</v>
      </c>
      <c r="AM26" s="117">
        <v>0</v>
      </c>
      <c r="AN26" s="117">
        <v>0</v>
      </c>
      <c r="AO26" s="117">
        <v>0</v>
      </c>
      <c r="AP26" s="117">
        <v>0</v>
      </c>
      <c r="AQ26" s="117">
        <v>0</v>
      </c>
      <c r="AR26" s="117">
        <v>0</v>
      </c>
      <c r="AS26" s="132">
        <v>0</v>
      </c>
      <c r="AX26" s="191">
        <v>60</v>
      </c>
      <c r="AY26" s="131">
        <v>1</v>
      </c>
      <c r="AZ26" s="117">
        <v>1</v>
      </c>
      <c r="BA26" s="117">
        <v>0</v>
      </c>
      <c r="BB26" s="117">
        <v>0</v>
      </c>
      <c r="BC26" s="117">
        <v>0</v>
      </c>
      <c r="BD26" s="117">
        <v>0</v>
      </c>
      <c r="BE26" s="117">
        <v>0</v>
      </c>
      <c r="BF26" s="132">
        <v>0</v>
      </c>
      <c r="BK26" s="191">
        <v>60</v>
      </c>
      <c r="BL26" s="131">
        <v>1</v>
      </c>
      <c r="BM26" s="117">
        <v>1</v>
      </c>
      <c r="BN26" s="117">
        <v>0</v>
      </c>
      <c r="BO26" s="117">
        <v>0</v>
      </c>
      <c r="BP26" s="117">
        <v>0</v>
      </c>
      <c r="BQ26" s="117">
        <v>0</v>
      </c>
      <c r="BR26" s="117">
        <v>0</v>
      </c>
      <c r="BS26" s="132">
        <v>0</v>
      </c>
      <c r="BX26" s="192">
        <v>60</v>
      </c>
      <c r="BY26" s="131">
        <v>1</v>
      </c>
      <c r="BZ26" s="117">
        <v>0</v>
      </c>
      <c r="CA26" s="117">
        <v>0</v>
      </c>
      <c r="CB26" s="117">
        <v>0</v>
      </c>
      <c r="CC26" s="117">
        <v>0</v>
      </c>
      <c r="CD26" s="117">
        <v>0</v>
      </c>
      <c r="CE26" s="117">
        <v>0</v>
      </c>
      <c r="CF26" s="132">
        <v>0</v>
      </c>
      <c r="CK26" s="192">
        <v>60</v>
      </c>
      <c r="CL26" s="131">
        <v>0</v>
      </c>
      <c r="CM26" s="117">
        <v>0</v>
      </c>
      <c r="CN26" s="117">
        <v>0</v>
      </c>
      <c r="CO26" s="117">
        <v>0</v>
      </c>
      <c r="CP26" s="117">
        <v>0</v>
      </c>
      <c r="CQ26" s="117">
        <v>0</v>
      </c>
      <c r="CR26" s="117">
        <v>0</v>
      </c>
      <c r="CS26" s="132">
        <v>0</v>
      </c>
      <c r="CX26" s="192">
        <v>60</v>
      </c>
      <c r="CY26" s="131">
        <v>1.5</v>
      </c>
      <c r="CZ26" s="117">
        <v>1</v>
      </c>
      <c r="DA26" s="117">
        <v>1</v>
      </c>
      <c r="DB26" s="117">
        <v>0</v>
      </c>
      <c r="DC26" s="117">
        <v>0</v>
      </c>
      <c r="DD26" s="117">
        <v>0</v>
      </c>
      <c r="DE26" s="117">
        <v>0</v>
      </c>
      <c r="DF26" s="132">
        <v>0</v>
      </c>
      <c r="DK26" s="192">
        <v>60</v>
      </c>
      <c r="DL26" s="131">
        <v>1</v>
      </c>
      <c r="DM26" s="117">
        <v>1</v>
      </c>
      <c r="DN26" s="117">
        <v>0</v>
      </c>
      <c r="DO26" s="117">
        <v>0</v>
      </c>
      <c r="DP26" s="117">
        <v>0</v>
      </c>
      <c r="DQ26" s="117">
        <v>0</v>
      </c>
      <c r="DR26" s="117">
        <v>0</v>
      </c>
      <c r="DS26" s="132">
        <v>0</v>
      </c>
      <c r="DX26" s="192">
        <v>60</v>
      </c>
      <c r="DY26" s="131">
        <v>1</v>
      </c>
      <c r="DZ26" s="117">
        <v>1</v>
      </c>
      <c r="EA26" s="117">
        <v>0</v>
      </c>
      <c r="EB26" s="117">
        <v>0</v>
      </c>
      <c r="EC26" s="117">
        <v>0</v>
      </c>
      <c r="ED26" s="117">
        <v>0</v>
      </c>
      <c r="EE26" s="117">
        <v>0</v>
      </c>
      <c r="EF26" s="132">
        <v>0</v>
      </c>
      <c r="EK26" s="192">
        <v>60</v>
      </c>
      <c r="EL26" s="117">
        <v>1</v>
      </c>
      <c r="EM26" s="117">
        <v>0</v>
      </c>
      <c r="EN26" s="117">
        <v>0</v>
      </c>
      <c r="EO26" s="117">
        <v>0</v>
      </c>
      <c r="EP26" s="117">
        <v>0</v>
      </c>
      <c r="EQ26" s="117">
        <v>0</v>
      </c>
      <c r="ER26" s="117">
        <v>0</v>
      </c>
      <c r="ES26" s="132">
        <v>0</v>
      </c>
      <c r="EX26" s="192">
        <v>60</v>
      </c>
      <c r="EY26" s="131">
        <v>1</v>
      </c>
      <c r="EZ26" s="117">
        <v>1</v>
      </c>
      <c r="FA26" s="117">
        <v>0</v>
      </c>
      <c r="FB26" s="117">
        <v>0</v>
      </c>
      <c r="FC26" s="117">
        <v>0</v>
      </c>
      <c r="FD26" s="117">
        <v>0</v>
      </c>
      <c r="FE26" s="117">
        <v>0</v>
      </c>
      <c r="FF26" s="132">
        <v>0</v>
      </c>
      <c r="FK26" s="192">
        <v>60</v>
      </c>
      <c r="FL26" s="131">
        <v>0</v>
      </c>
      <c r="FM26" s="117">
        <v>0</v>
      </c>
      <c r="FN26" s="117">
        <v>0</v>
      </c>
      <c r="FO26" s="117">
        <v>0</v>
      </c>
      <c r="FP26" s="117">
        <v>0</v>
      </c>
      <c r="FQ26" s="117">
        <v>0</v>
      </c>
      <c r="FR26" s="117">
        <v>0</v>
      </c>
      <c r="FS26" s="132">
        <v>0</v>
      </c>
      <c r="FX26" s="192">
        <v>60</v>
      </c>
      <c r="FY26" s="131">
        <v>1</v>
      </c>
      <c r="FZ26" s="117">
        <v>1</v>
      </c>
      <c r="GA26" s="117">
        <v>0</v>
      </c>
      <c r="GB26" s="117">
        <v>0</v>
      </c>
      <c r="GC26" s="117">
        <v>0</v>
      </c>
      <c r="GD26" s="117">
        <v>0</v>
      </c>
      <c r="GE26" s="117">
        <v>0</v>
      </c>
      <c r="GF26" s="132">
        <v>0</v>
      </c>
    </row>
    <row r="27" spans="3:188" x14ac:dyDescent="0.35">
      <c r="K27" s="192">
        <v>80</v>
      </c>
      <c r="L27" s="117">
        <v>-15</v>
      </c>
      <c r="M27" s="117">
        <v>-15</v>
      </c>
      <c r="N27" s="117">
        <v>-15</v>
      </c>
      <c r="O27" s="117">
        <v>-15</v>
      </c>
      <c r="P27" s="117">
        <v>-15</v>
      </c>
      <c r="Q27" s="117">
        <v>-15</v>
      </c>
      <c r="R27" s="117">
        <v>-15</v>
      </c>
      <c r="S27" s="132">
        <v>-15</v>
      </c>
      <c r="X27" s="191">
        <v>80</v>
      </c>
      <c r="Y27" s="131">
        <v>-2</v>
      </c>
      <c r="Z27" s="117">
        <v>-15</v>
      </c>
      <c r="AA27" s="117">
        <v>-15</v>
      </c>
      <c r="AB27" s="117">
        <v>-15</v>
      </c>
      <c r="AC27" s="117">
        <v>-15</v>
      </c>
      <c r="AD27" s="117">
        <v>-15</v>
      </c>
      <c r="AE27" s="117">
        <v>-15</v>
      </c>
      <c r="AF27" s="132">
        <v>-15</v>
      </c>
      <c r="AK27" s="192">
        <v>80</v>
      </c>
      <c r="AL27" s="131">
        <v>-15</v>
      </c>
      <c r="AM27" s="117">
        <v>-15</v>
      </c>
      <c r="AN27" s="117">
        <v>-15</v>
      </c>
      <c r="AO27" s="117">
        <v>-15</v>
      </c>
      <c r="AP27" s="117">
        <v>-15</v>
      </c>
      <c r="AQ27" s="117">
        <v>-15</v>
      </c>
      <c r="AR27" s="117">
        <v>-15</v>
      </c>
      <c r="AS27" s="132">
        <v>-15</v>
      </c>
      <c r="AX27" s="191">
        <v>80</v>
      </c>
      <c r="AY27" s="131">
        <v>-2</v>
      </c>
      <c r="AZ27" s="117">
        <v>-2</v>
      </c>
      <c r="BA27" s="117">
        <v>-15</v>
      </c>
      <c r="BB27" s="117">
        <v>-15</v>
      </c>
      <c r="BC27" s="117">
        <v>-15</v>
      </c>
      <c r="BD27" s="117">
        <v>-15</v>
      </c>
      <c r="BE27" s="117">
        <v>-15</v>
      </c>
      <c r="BF27" s="132">
        <v>-15</v>
      </c>
      <c r="BK27" s="191">
        <v>80</v>
      </c>
      <c r="BL27" s="131">
        <v>-0.5</v>
      </c>
      <c r="BM27" s="117">
        <v>-2</v>
      </c>
      <c r="BN27" s="117">
        <v>-15</v>
      </c>
      <c r="BO27" s="117">
        <v>-15</v>
      </c>
      <c r="BP27" s="117">
        <v>-15</v>
      </c>
      <c r="BQ27" s="117">
        <v>-15</v>
      </c>
      <c r="BR27" s="117">
        <v>-15</v>
      </c>
      <c r="BS27" s="132">
        <v>-15</v>
      </c>
      <c r="BX27" s="192">
        <v>80</v>
      </c>
      <c r="BY27" s="131">
        <v>-2</v>
      </c>
      <c r="BZ27" s="117">
        <v>-15</v>
      </c>
      <c r="CA27" s="117">
        <v>-15</v>
      </c>
      <c r="CB27" s="117">
        <v>-15</v>
      </c>
      <c r="CC27" s="117">
        <v>-15</v>
      </c>
      <c r="CD27" s="117">
        <v>-15</v>
      </c>
      <c r="CE27" s="117">
        <v>-15</v>
      </c>
      <c r="CF27" s="132">
        <v>-15</v>
      </c>
      <c r="CK27" s="192">
        <v>80</v>
      </c>
      <c r="CL27" s="131">
        <v>-15</v>
      </c>
      <c r="CM27" s="117">
        <v>-15</v>
      </c>
      <c r="CN27" s="117">
        <v>-15</v>
      </c>
      <c r="CO27" s="117">
        <v>-15</v>
      </c>
      <c r="CP27" s="117">
        <v>-15</v>
      </c>
      <c r="CQ27" s="117">
        <v>-15</v>
      </c>
      <c r="CR27" s="117">
        <v>-15</v>
      </c>
      <c r="CS27" s="132">
        <v>-15</v>
      </c>
      <c r="CX27" s="192">
        <v>80</v>
      </c>
      <c r="CY27" s="131">
        <v>0.5</v>
      </c>
      <c r="CZ27" s="117">
        <v>-0.5</v>
      </c>
      <c r="DA27" s="117">
        <v>-2</v>
      </c>
      <c r="DB27" s="117">
        <v>-15</v>
      </c>
      <c r="DC27" s="117">
        <v>-15</v>
      </c>
      <c r="DD27" s="117">
        <v>-15</v>
      </c>
      <c r="DE27" s="117">
        <v>-15</v>
      </c>
      <c r="DF27" s="132">
        <v>-15</v>
      </c>
      <c r="DK27" s="192">
        <v>80</v>
      </c>
      <c r="DL27" s="131">
        <v>-0.5</v>
      </c>
      <c r="DM27" s="117">
        <v>-2</v>
      </c>
      <c r="DN27" s="117">
        <v>-15</v>
      </c>
      <c r="DO27" s="117">
        <v>-15</v>
      </c>
      <c r="DP27" s="117">
        <v>-15</v>
      </c>
      <c r="DQ27" s="117">
        <v>-15</v>
      </c>
      <c r="DR27" s="117">
        <v>-15</v>
      </c>
      <c r="DS27" s="132">
        <v>-15</v>
      </c>
      <c r="DX27" s="192">
        <v>80</v>
      </c>
      <c r="DY27" s="131">
        <v>-0.5</v>
      </c>
      <c r="DZ27" s="117">
        <v>-2</v>
      </c>
      <c r="EA27" s="117">
        <v>-15</v>
      </c>
      <c r="EB27" s="117">
        <v>-15</v>
      </c>
      <c r="EC27" s="117">
        <v>-15</v>
      </c>
      <c r="ED27" s="117">
        <v>-15</v>
      </c>
      <c r="EE27" s="117">
        <v>-15</v>
      </c>
      <c r="EF27" s="132">
        <v>-15</v>
      </c>
      <c r="EK27" s="192">
        <v>80</v>
      </c>
      <c r="EL27" s="117">
        <v>-2</v>
      </c>
      <c r="EM27" s="117">
        <v>-15</v>
      </c>
      <c r="EN27" s="117">
        <v>-15</v>
      </c>
      <c r="EO27" s="117">
        <v>-15</v>
      </c>
      <c r="EP27" s="117">
        <v>-15</v>
      </c>
      <c r="EQ27" s="117">
        <v>-15</v>
      </c>
      <c r="ER27" s="117">
        <v>-15</v>
      </c>
      <c r="ES27" s="132">
        <v>-15</v>
      </c>
      <c r="EX27" s="192">
        <v>80</v>
      </c>
      <c r="EY27" s="131">
        <v>-2</v>
      </c>
      <c r="EZ27" s="117">
        <v>-2</v>
      </c>
      <c r="FA27" s="117">
        <v>-15</v>
      </c>
      <c r="FB27" s="117">
        <v>-15</v>
      </c>
      <c r="FC27" s="117">
        <v>-15</v>
      </c>
      <c r="FD27" s="117">
        <v>-15</v>
      </c>
      <c r="FE27" s="117">
        <v>-15</v>
      </c>
      <c r="FF27" s="132">
        <v>-15</v>
      </c>
      <c r="FK27" s="192">
        <v>80</v>
      </c>
      <c r="FL27" s="131">
        <v>-15</v>
      </c>
      <c r="FM27" s="117">
        <v>-15</v>
      </c>
      <c r="FN27" s="117">
        <v>-15</v>
      </c>
      <c r="FO27" s="117">
        <v>-15</v>
      </c>
      <c r="FP27" s="117">
        <v>-15</v>
      </c>
      <c r="FQ27" s="117">
        <v>-15</v>
      </c>
      <c r="FR27" s="117">
        <v>-15</v>
      </c>
      <c r="FS27" s="132">
        <v>-15</v>
      </c>
      <c r="FX27" s="192">
        <v>80</v>
      </c>
      <c r="FY27" s="131">
        <v>-0.5</v>
      </c>
      <c r="FZ27" s="117">
        <v>-2</v>
      </c>
      <c r="GA27" s="117">
        <v>-15</v>
      </c>
      <c r="GB27" s="117">
        <v>-15</v>
      </c>
      <c r="GC27" s="117">
        <v>-15</v>
      </c>
      <c r="GD27" s="117">
        <v>-15</v>
      </c>
      <c r="GE27" s="117">
        <v>-15</v>
      </c>
      <c r="GF27" s="132">
        <v>-15</v>
      </c>
    </row>
    <row r="28" spans="3:188" x14ac:dyDescent="0.35">
      <c r="K28" s="192">
        <v>100</v>
      </c>
      <c r="L28" s="117">
        <v>-20</v>
      </c>
      <c r="M28" s="117">
        <v>-20</v>
      </c>
      <c r="N28" s="117">
        <v>-20</v>
      </c>
      <c r="O28" s="117">
        <v>-20</v>
      </c>
      <c r="P28" s="117">
        <v>-20</v>
      </c>
      <c r="Q28" s="117">
        <v>-20</v>
      </c>
      <c r="R28" s="117">
        <v>-20</v>
      </c>
      <c r="S28" s="132">
        <v>-20</v>
      </c>
      <c r="X28" s="191">
        <v>100</v>
      </c>
      <c r="Y28" s="131">
        <v>-6.5</v>
      </c>
      <c r="Z28" s="117">
        <v>-20</v>
      </c>
      <c r="AA28" s="117">
        <v>-20</v>
      </c>
      <c r="AB28" s="117">
        <v>-20</v>
      </c>
      <c r="AC28" s="117">
        <v>-20</v>
      </c>
      <c r="AD28" s="117">
        <v>-20</v>
      </c>
      <c r="AE28" s="117">
        <v>-20</v>
      </c>
      <c r="AF28" s="132">
        <v>-20</v>
      </c>
      <c r="AK28" s="192">
        <v>100</v>
      </c>
      <c r="AL28" s="131">
        <v>-20</v>
      </c>
      <c r="AM28" s="117">
        <v>-20</v>
      </c>
      <c r="AN28" s="117">
        <v>-20</v>
      </c>
      <c r="AO28" s="117">
        <v>-20</v>
      </c>
      <c r="AP28" s="117">
        <v>-20</v>
      </c>
      <c r="AQ28" s="117">
        <v>-20</v>
      </c>
      <c r="AR28" s="117">
        <v>-20</v>
      </c>
      <c r="AS28" s="132">
        <v>-20</v>
      </c>
      <c r="AX28" s="191">
        <v>100</v>
      </c>
      <c r="AY28" s="131">
        <v>-6.5</v>
      </c>
      <c r="AZ28" s="117">
        <v>-6.5</v>
      </c>
      <c r="BA28" s="117">
        <v>-20</v>
      </c>
      <c r="BB28" s="117">
        <v>-20</v>
      </c>
      <c r="BC28" s="117">
        <v>-20</v>
      </c>
      <c r="BD28" s="117">
        <v>-20</v>
      </c>
      <c r="BE28" s="117">
        <v>-20</v>
      </c>
      <c r="BF28" s="132">
        <v>-20</v>
      </c>
      <c r="BK28" s="191">
        <v>100</v>
      </c>
      <c r="BL28" s="131">
        <v>-2</v>
      </c>
      <c r="BM28" s="117">
        <v>-6.5</v>
      </c>
      <c r="BN28" s="117">
        <v>-20</v>
      </c>
      <c r="BO28" s="117">
        <v>-20</v>
      </c>
      <c r="BP28" s="117">
        <v>-20</v>
      </c>
      <c r="BQ28" s="117">
        <v>-20</v>
      </c>
      <c r="BR28" s="117">
        <v>-20</v>
      </c>
      <c r="BS28" s="132">
        <v>-20</v>
      </c>
      <c r="BX28" s="192">
        <v>100</v>
      </c>
      <c r="BY28" s="131">
        <v>-6.5</v>
      </c>
      <c r="BZ28" s="117">
        <v>-20</v>
      </c>
      <c r="CA28" s="117">
        <v>-20</v>
      </c>
      <c r="CB28" s="117">
        <v>-20</v>
      </c>
      <c r="CC28" s="117">
        <v>-20</v>
      </c>
      <c r="CD28" s="117">
        <v>-20</v>
      </c>
      <c r="CE28" s="117">
        <v>-20</v>
      </c>
      <c r="CF28" s="132">
        <v>-20</v>
      </c>
      <c r="CK28" s="192">
        <v>100</v>
      </c>
      <c r="CL28" s="131">
        <v>-20</v>
      </c>
      <c r="CM28" s="117">
        <v>-20</v>
      </c>
      <c r="CN28" s="117">
        <v>-20</v>
      </c>
      <c r="CO28" s="117">
        <v>-20</v>
      </c>
      <c r="CP28" s="117">
        <v>-20</v>
      </c>
      <c r="CQ28" s="117">
        <v>-20</v>
      </c>
      <c r="CR28" s="117">
        <v>-20</v>
      </c>
      <c r="CS28" s="132">
        <v>-20</v>
      </c>
      <c r="CX28" s="192">
        <v>100</v>
      </c>
      <c r="CY28" s="131">
        <v>-0.5</v>
      </c>
      <c r="CZ28" s="117">
        <v>-2</v>
      </c>
      <c r="DA28" s="117">
        <v>-6.5</v>
      </c>
      <c r="DB28" s="117">
        <v>-20</v>
      </c>
      <c r="DC28" s="117">
        <v>-20</v>
      </c>
      <c r="DD28" s="117">
        <v>-20</v>
      </c>
      <c r="DE28" s="117">
        <v>-20</v>
      </c>
      <c r="DF28" s="132">
        <v>-20</v>
      </c>
      <c r="DK28" s="192">
        <v>100</v>
      </c>
      <c r="DL28" s="131">
        <v>-2</v>
      </c>
      <c r="DM28" s="117">
        <v>-6.5</v>
      </c>
      <c r="DN28" s="117">
        <v>-20</v>
      </c>
      <c r="DO28" s="117">
        <v>-20</v>
      </c>
      <c r="DP28" s="117">
        <v>-20</v>
      </c>
      <c r="DQ28" s="117">
        <v>-20</v>
      </c>
      <c r="DR28" s="117">
        <v>-20</v>
      </c>
      <c r="DS28" s="132">
        <v>-20</v>
      </c>
      <c r="DX28" s="192">
        <v>100</v>
      </c>
      <c r="DY28" s="131">
        <v>-2</v>
      </c>
      <c r="DZ28" s="117">
        <v>-6.5</v>
      </c>
      <c r="EA28" s="117">
        <v>-20</v>
      </c>
      <c r="EB28" s="117">
        <v>-20</v>
      </c>
      <c r="EC28" s="117">
        <v>-20</v>
      </c>
      <c r="ED28" s="117">
        <v>-20</v>
      </c>
      <c r="EE28" s="117">
        <v>-20</v>
      </c>
      <c r="EF28" s="132">
        <v>-20</v>
      </c>
      <c r="EK28" s="192">
        <v>100</v>
      </c>
      <c r="EL28" s="117">
        <v>-6.5</v>
      </c>
      <c r="EM28" s="117">
        <v>-20</v>
      </c>
      <c r="EN28" s="117">
        <v>-20</v>
      </c>
      <c r="EO28" s="117">
        <v>-20</v>
      </c>
      <c r="EP28" s="117">
        <v>-20</v>
      </c>
      <c r="EQ28" s="117">
        <v>-20</v>
      </c>
      <c r="ER28" s="117">
        <v>-20</v>
      </c>
      <c r="ES28" s="132">
        <v>-20</v>
      </c>
      <c r="EX28" s="192">
        <v>100</v>
      </c>
      <c r="EY28" s="131">
        <v>-6.5</v>
      </c>
      <c r="EZ28" s="117">
        <v>-6.5</v>
      </c>
      <c r="FA28" s="117">
        <v>-20</v>
      </c>
      <c r="FB28" s="117">
        <v>-20</v>
      </c>
      <c r="FC28" s="117">
        <v>-20</v>
      </c>
      <c r="FD28" s="117">
        <v>-20</v>
      </c>
      <c r="FE28" s="117">
        <v>-20</v>
      </c>
      <c r="FF28" s="132">
        <v>-20</v>
      </c>
      <c r="FK28" s="192">
        <v>100</v>
      </c>
      <c r="FL28" s="131">
        <v>-20</v>
      </c>
      <c r="FM28" s="117">
        <v>-20</v>
      </c>
      <c r="FN28" s="117">
        <v>-20</v>
      </c>
      <c r="FO28" s="117">
        <v>-20</v>
      </c>
      <c r="FP28" s="117">
        <v>-20</v>
      </c>
      <c r="FQ28" s="117">
        <v>-20</v>
      </c>
      <c r="FR28" s="117">
        <v>-20</v>
      </c>
      <c r="FS28" s="132">
        <v>-20</v>
      </c>
      <c r="FX28" s="192">
        <v>100</v>
      </c>
      <c r="FY28" s="131">
        <v>-2</v>
      </c>
      <c r="FZ28" s="117">
        <v>-6.5</v>
      </c>
      <c r="GA28" s="117">
        <v>-20</v>
      </c>
      <c r="GB28" s="117">
        <v>-20</v>
      </c>
      <c r="GC28" s="117">
        <v>-20</v>
      </c>
      <c r="GD28" s="117">
        <v>-20</v>
      </c>
      <c r="GE28" s="117">
        <v>-20</v>
      </c>
      <c r="GF28" s="132">
        <v>-20</v>
      </c>
    </row>
    <row r="29" spans="3:188" x14ac:dyDescent="0.35">
      <c r="K29" s="192">
        <v>120</v>
      </c>
      <c r="L29" s="117">
        <v>-20</v>
      </c>
      <c r="M29" s="117">
        <v>-20</v>
      </c>
      <c r="N29" s="117">
        <v>-20</v>
      </c>
      <c r="O29" s="117">
        <v>-20</v>
      </c>
      <c r="P29" s="117">
        <v>-20</v>
      </c>
      <c r="Q29" s="117">
        <v>-20</v>
      </c>
      <c r="R29" s="117">
        <v>-20</v>
      </c>
      <c r="S29" s="132">
        <v>-20</v>
      </c>
      <c r="X29" s="191">
        <v>120</v>
      </c>
      <c r="Y29" s="131">
        <v>-12</v>
      </c>
      <c r="Z29" s="117">
        <v>-20</v>
      </c>
      <c r="AA29" s="117">
        <v>-20</v>
      </c>
      <c r="AB29" s="117">
        <v>-20</v>
      </c>
      <c r="AC29" s="117">
        <v>-20</v>
      </c>
      <c r="AD29" s="117">
        <v>-20</v>
      </c>
      <c r="AE29" s="117">
        <v>-20</v>
      </c>
      <c r="AF29" s="132">
        <v>-20</v>
      </c>
      <c r="AK29" s="192">
        <v>120</v>
      </c>
      <c r="AL29" s="131">
        <v>-20</v>
      </c>
      <c r="AM29" s="117">
        <v>-20</v>
      </c>
      <c r="AN29" s="117">
        <v>-20</v>
      </c>
      <c r="AO29" s="117">
        <v>-20</v>
      </c>
      <c r="AP29" s="117">
        <v>-20</v>
      </c>
      <c r="AQ29" s="117">
        <v>-20</v>
      </c>
      <c r="AR29" s="117">
        <v>-20</v>
      </c>
      <c r="AS29" s="132">
        <v>-20</v>
      </c>
      <c r="AX29" s="191">
        <v>120</v>
      </c>
      <c r="AY29" s="131">
        <v>-12</v>
      </c>
      <c r="AZ29" s="117">
        <v>-12</v>
      </c>
      <c r="BA29" s="117">
        <v>-20</v>
      </c>
      <c r="BB29" s="117">
        <v>-20</v>
      </c>
      <c r="BC29" s="117">
        <v>-20</v>
      </c>
      <c r="BD29" s="117">
        <v>-20</v>
      </c>
      <c r="BE29" s="117">
        <v>-20</v>
      </c>
      <c r="BF29" s="132">
        <v>-20</v>
      </c>
      <c r="BK29" s="191">
        <v>120</v>
      </c>
      <c r="BL29" s="131">
        <v>-4.5</v>
      </c>
      <c r="BM29" s="117">
        <v>-12</v>
      </c>
      <c r="BN29" s="117">
        <v>-20</v>
      </c>
      <c r="BO29" s="117">
        <v>-20</v>
      </c>
      <c r="BP29" s="117">
        <v>-20</v>
      </c>
      <c r="BQ29" s="117">
        <v>-20</v>
      </c>
      <c r="BR29" s="117">
        <v>-20</v>
      </c>
      <c r="BS29" s="132">
        <v>-20</v>
      </c>
      <c r="BX29" s="192">
        <v>120</v>
      </c>
      <c r="BY29" s="131">
        <v>-12</v>
      </c>
      <c r="BZ29" s="117">
        <v>-20</v>
      </c>
      <c r="CA29" s="117">
        <v>-20</v>
      </c>
      <c r="CB29" s="117">
        <v>-20</v>
      </c>
      <c r="CC29" s="117">
        <v>-20</v>
      </c>
      <c r="CD29" s="117">
        <v>-20</v>
      </c>
      <c r="CE29" s="117">
        <v>-20</v>
      </c>
      <c r="CF29" s="132">
        <v>-20</v>
      </c>
      <c r="CK29" s="192">
        <v>120</v>
      </c>
      <c r="CL29" s="131">
        <v>-20</v>
      </c>
      <c r="CM29" s="117">
        <v>-20</v>
      </c>
      <c r="CN29" s="117">
        <v>-20</v>
      </c>
      <c r="CO29" s="117">
        <v>-20</v>
      </c>
      <c r="CP29" s="117">
        <v>-20</v>
      </c>
      <c r="CQ29" s="117">
        <v>-20</v>
      </c>
      <c r="CR29" s="117">
        <v>-20</v>
      </c>
      <c r="CS29" s="132">
        <v>-20</v>
      </c>
      <c r="CX29" s="192">
        <v>120</v>
      </c>
      <c r="CY29" s="131">
        <v>-1.5</v>
      </c>
      <c r="CZ29" s="117">
        <v>-4.5</v>
      </c>
      <c r="DA29" s="117">
        <v>-12</v>
      </c>
      <c r="DB29" s="117">
        <v>-20</v>
      </c>
      <c r="DC29" s="117">
        <v>-20</v>
      </c>
      <c r="DD29" s="117">
        <v>-20</v>
      </c>
      <c r="DE29" s="117">
        <v>-20</v>
      </c>
      <c r="DF29" s="132">
        <v>-20</v>
      </c>
      <c r="DK29" s="192">
        <v>120</v>
      </c>
      <c r="DL29" s="131">
        <v>-4.5</v>
      </c>
      <c r="DM29" s="117">
        <v>-12</v>
      </c>
      <c r="DN29" s="117">
        <v>-20</v>
      </c>
      <c r="DO29" s="117">
        <v>-20</v>
      </c>
      <c r="DP29" s="117">
        <v>-20</v>
      </c>
      <c r="DQ29" s="117">
        <v>-20</v>
      </c>
      <c r="DR29" s="117">
        <v>-20</v>
      </c>
      <c r="DS29" s="132">
        <v>-20</v>
      </c>
      <c r="DX29" s="192">
        <v>120</v>
      </c>
      <c r="DY29" s="131">
        <v>-4.5</v>
      </c>
      <c r="DZ29" s="117">
        <v>-12</v>
      </c>
      <c r="EA29" s="117">
        <v>-20</v>
      </c>
      <c r="EB29" s="117">
        <v>-20</v>
      </c>
      <c r="EC29" s="117">
        <v>-20</v>
      </c>
      <c r="ED29" s="117">
        <v>-20</v>
      </c>
      <c r="EE29" s="117">
        <v>-20</v>
      </c>
      <c r="EF29" s="132">
        <v>-20</v>
      </c>
      <c r="EK29" s="192">
        <v>120</v>
      </c>
      <c r="EL29" s="117">
        <v>-12</v>
      </c>
      <c r="EM29" s="117">
        <v>-20</v>
      </c>
      <c r="EN29" s="117">
        <v>-20</v>
      </c>
      <c r="EO29" s="117">
        <v>-20</v>
      </c>
      <c r="EP29" s="117">
        <v>-20</v>
      </c>
      <c r="EQ29" s="117">
        <v>-20</v>
      </c>
      <c r="ER29" s="117">
        <v>-20</v>
      </c>
      <c r="ES29" s="132">
        <v>-20</v>
      </c>
      <c r="EX29" s="192">
        <v>120</v>
      </c>
      <c r="EY29" s="131">
        <v>-12</v>
      </c>
      <c r="EZ29" s="117">
        <v>-12</v>
      </c>
      <c r="FA29" s="117">
        <v>-20</v>
      </c>
      <c r="FB29" s="117">
        <v>-20</v>
      </c>
      <c r="FC29" s="117">
        <v>-20</v>
      </c>
      <c r="FD29" s="117">
        <v>-20</v>
      </c>
      <c r="FE29" s="117">
        <v>-20</v>
      </c>
      <c r="FF29" s="132">
        <v>-20</v>
      </c>
      <c r="FK29" s="192">
        <v>120</v>
      </c>
      <c r="FL29" s="131">
        <v>-20</v>
      </c>
      <c r="FM29" s="117">
        <v>-20</v>
      </c>
      <c r="FN29" s="117">
        <v>-20</v>
      </c>
      <c r="FO29" s="117">
        <v>-20</v>
      </c>
      <c r="FP29" s="117">
        <v>-20</v>
      </c>
      <c r="FQ29" s="117">
        <v>-20</v>
      </c>
      <c r="FR29" s="117">
        <v>-20</v>
      </c>
      <c r="FS29" s="132">
        <v>-20</v>
      </c>
      <c r="FX29" s="192">
        <v>120</v>
      </c>
      <c r="FY29" s="131">
        <v>-4.5</v>
      </c>
      <c r="FZ29" s="117">
        <v>-12</v>
      </c>
      <c r="GA29" s="117">
        <v>-20</v>
      </c>
      <c r="GB29" s="117">
        <v>-20</v>
      </c>
      <c r="GC29" s="117">
        <v>-20</v>
      </c>
      <c r="GD29" s="117">
        <v>-20</v>
      </c>
      <c r="GE29" s="117">
        <v>-20</v>
      </c>
      <c r="GF29" s="132">
        <v>-20</v>
      </c>
    </row>
    <row r="30" spans="3:188" x14ac:dyDescent="0.35">
      <c r="K30" s="192">
        <v>140</v>
      </c>
      <c r="L30" s="117">
        <v>-20</v>
      </c>
      <c r="M30" s="117">
        <v>-20</v>
      </c>
      <c r="N30" s="117">
        <v>-20</v>
      </c>
      <c r="O30" s="117">
        <v>-20</v>
      </c>
      <c r="P30" s="117">
        <v>-20</v>
      </c>
      <c r="Q30" s="117">
        <v>-20</v>
      </c>
      <c r="R30" s="117">
        <v>-20</v>
      </c>
      <c r="S30" s="132">
        <v>-20</v>
      </c>
      <c r="X30" s="192">
        <v>140</v>
      </c>
      <c r="Y30" s="131">
        <v>-15</v>
      </c>
      <c r="Z30" s="117">
        <v>-20</v>
      </c>
      <c r="AA30" s="117">
        <v>-20</v>
      </c>
      <c r="AB30" s="117">
        <v>-20</v>
      </c>
      <c r="AC30" s="117">
        <v>-20</v>
      </c>
      <c r="AD30" s="117">
        <v>-20</v>
      </c>
      <c r="AE30" s="117">
        <v>-20</v>
      </c>
      <c r="AF30" s="132">
        <v>-20</v>
      </c>
      <c r="AK30" s="192">
        <v>140</v>
      </c>
      <c r="AL30" s="131">
        <v>-20</v>
      </c>
      <c r="AM30" s="117">
        <v>-20</v>
      </c>
      <c r="AN30" s="117">
        <v>-20</v>
      </c>
      <c r="AO30" s="117">
        <v>-20</v>
      </c>
      <c r="AP30" s="117">
        <v>-20</v>
      </c>
      <c r="AQ30" s="117">
        <v>-20</v>
      </c>
      <c r="AR30" s="117">
        <v>-20</v>
      </c>
      <c r="AS30" s="132">
        <v>-20</v>
      </c>
      <c r="AX30" s="192">
        <v>140</v>
      </c>
      <c r="AY30" s="131">
        <v>-15</v>
      </c>
      <c r="AZ30" s="117">
        <v>-15</v>
      </c>
      <c r="BA30" s="117">
        <v>-20</v>
      </c>
      <c r="BB30" s="117">
        <v>-20</v>
      </c>
      <c r="BC30" s="117">
        <v>-20</v>
      </c>
      <c r="BD30" s="117">
        <v>-20</v>
      </c>
      <c r="BE30" s="117">
        <v>-20</v>
      </c>
      <c r="BF30" s="132">
        <v>-20</v>
      </c>
      <c r="BK30" s="192">
        <v>140</v>
      </c>
      <c r="BL30" s="131">
        <v>-7.5</v>
      </c>
      <c r="BM30" s="117">
        <v>-15</v>
      </c>
      <c r="BN30" s="117">
        <v>-20</v>
      </c>
      <c r="BO30" s="117">
        <v>-20</v>
      </c>
      <c r="BP30" s="117">
        <v>-20</v>
      </c>
      <c r="BQ30" s="117">
        <v>-20</v>
      </c>
      <c r="BR30" s="117">
        <v>-20</v>
      </c>
      <c r="BS30" s="132">
        <v>-20</v>
      </c>
      <c r="BX30" s="192">
        <v>140</v>
      </c>
      <c r="BY30" s="131">
        <v>-15</v>
      </c>
      <c r="BZ30" s="117">
        <v>-20</v>
      </c>
      <c r="CA30" s="117">
        <v>-20</v>
      </c>
      <c r="CB30" s="117">
        <v>-20</v>
      </c>
      <c r="CC30" s="117">
        <v>-20</v>
      </c>
      <c r="CD30" s="117">
        <v>-20</v>
      </c>
      <c r="CE30" s="117">
        <v>-20</v>
      </c>
      <c r="CF30" s="132">
        <v>-20</v>
      </c>
      <c r="CK30" s="192">
        <v>140</v>
      </c>
      <c r="CL30" s="131">
        <v>-20</v>
      </c>
      <c r="CM30" s="117">
        <v>-20</v>
      </c>
      <c r="CN30" s="117">
        <v>-20</v>
      </c>
      <c r="CO30" s="117">
        <v>-20</v>
      </c>
      <c r="CP30" s="117">
        <v>-20</v>
      </c>
      <c r="CQ30" s="117">
        <v>-20</v>
      </c>
      <c r="CR30" s="117">
        <v>-20</v>
      </c>
      <c r="CS30" s="132">
        <v>-20</v>
      </c>
      <c r="CX30" s="192">
        <v>140</v>
      </c>
      <c r="CY30" s="131">
        <v>-3</v>
      </c>
      <c r="CZ30" s="117">
        <v>-7.5</v>
      </c>
      <c r="DA30" s="117">
        <v>-15</v>
      </c>
      <c r="DB30" s="117">
        <v>-20</v>
      </c>
      <c r="DC30" s="117">
        <v>-20</v>
      </c>
      <c r="DD30" s="117">
        <v>-20</v>
      </c>
      <c r="DE30" s="117">
        <v>-20</v>
      </c>
      <c r="DF30" s="132">
        <v>-20</v>
      </c>
      <c r="DK30" s="192">
        <v>140</v>
      </c>
      <c r="DL30" s="131">
        <v>-7.5</v>
      </c>
      <c r="DM30" s="117">
        <v>-15</v>
      </c>
      <c r="DN30" s="117">
        <v>-20</v>
      </c>
      <c r="DO30" s="117">
        <v>-20</v>
      </c>
      <c r="DP30" s="117">
        <v>-20</v>
      </c>
      <c r="DQ30" s="117">
        <v>-20</v>
      </c>
      <c r="DR30" s="117">
        <v>-20</v>
      </c>
      <c r="DS30" s="132">
        <v>-20</v>
      </c>
      <c r="DX30" s="192">
        <v>140</v>
      </c>
      <c r="DY30" s="131">
        <v>-7.5</v>
      </c>
      <c r="DZ30" s="117">
        <v>-15</v>
      </c>
      <c r="EA30" s="117">
        <v>-20</v>
      </c>
      <c r="EB30" s="117">
        <v>-20</v>
      </c>
      <c r="EC30" s="117">
        <v>-20</v>
      </c>
      <c r="ED30" s="117">
        <v>-20</v>
      </c>
      <c r="EE30" s="117">
        <v>-20</v>
      </c>
      <c r="EF30" s="132">
        <v>-20</v>
      </c>
      <c r="EK30" s="192">
        <v>140</v>
      </c>
      <c r="EL30" s="117">
        <v>-15</v>
      </c>
      <c r="EM30" s="117">
        <v>-20</v>
      </c>
      <c r="EN30" s="117">
        <v>-20</v>
      </c>
      <c r="EO30" s="117">
        <v>-20</v>
      </c>
      <c r="EP30" s="117">
        <v>-20</v>
      </c>
      <c r="EQ30" s="117">
        <v>-20</v>
      </c>
      <c r="ER30" s="117">
        <v>-20</v>
      </c>
      <c r="ES30" s="132">
        <v>-20</v>
      </c>
      <c r="EX30" s="192">
        <v>140</v>
      </c>
      <c r="EY30" s="131">
        <v>-15</v>
      </c>
      <c r="EZ30" s="117">
        <v>-15</v>
      </c>
      <c r="FA30" s="117">
        <v>-20</v>
      </c>
      <c r="FB30" s="117">
        <v>-20</v>
      </c>
      <c r="FC30" s="117">
        <v>-20</v>
      </c>
      <c r="FD30" s="117">
        <v>-20</v>
      </c>
      <c r="FE30" s="117">
        <v>-20</v>
      </c>
      <c r="FF30" s="132">
        <v>-20</v>
      </c>
      <c r="FK30" s="192">
        <v>140</v>
      </c>
      <c r="FL30" s="131">
        <v>-20</v>
      </c>
      <c r="FM30" s="117">
        <v>-20</v>
      </c>
      <c r="FN30" s="117">
        <v>-20</v>
      </c>
      <c r="FO30" s="117">
        <v>-20</v>
      </c>
      <c r="FP30" s="117">
        <v>-20</v>
      </c>
      <c r="FQ30" s="117">
        <v>-20</v>
      </c>
      <c r="FR30" s="117">
        <v>-20</v>
      </c>
      <c r="FS30" s="132">
        <v>-20</v>
      </c>
      <c r="FX30" s="192">
        <v>140</v>
      </c>
      <c r="FY30" s="131">
        <v>-7.5</v>
      </c>
      <c r="FZ30" s="117">
        <v>-15</v>
      </c>
      <c r="GA30" s="117">
        <v>-20</v>
      </c>
      <c r="GB30" s="117">
        <v>-20</v>
      </c>
      <c r="GC30" s="117">
        <v>-20</v>
      </c>
      <c r="GD30" s="117">
        <v>-20</v>
      </c>
      <c r="GE30" s="117">
        <v>-20</v>
      </c>
      <c r="GF30" s="132">
        <v>-20</v>
      </c>
    </row>
    <row r="31" spans="3:188" x14ac:dyDescent="0.35">
      <c r="K31" s="192">
        <v>160</v>
      </c>
      <c r="L31" s="117">
        <v>-20</v>
      </c>
      <c r="M31" s="117">
        <v>-20</v>
      </c>
      <c r="N31" s="117">
        <v>-20</v>
      </c>
      <c r="O31" s="117">
        <v>-20</v>
      </c>
      <c r="P31" s="117">
        <v>-20</v>
      </c>
      <c r="Q31" s="117">
        <v>-20</v>
      </c>
      <c r="R31" s="117">
        <v>-20</v>
      </c>
      <c r="S31" s="132">
        <v>-20</v>
      </c>
      <c r="X31" s="192">
        <v>160</v>
      </c>
      <c r="Y31" s="131">
        <v>-15</v>
      </c>
      <c r="Z31" s="117">
        <v>-20</v>
      </c>
      <c r="AA31" s="117">
        <v>-20</v>
      </c>
      <c r="AB31" s="117">
        <v>-20</v>
      </c>
      <c r="AC31" s="117">
        <v>-20</v>
      </c>
      <c r="AD31" s="117">
        <v>-20</v>
      </c>
      <c r="AE31" s="117">
        <v>-20</v>
      </c>
      <c r="AF31" s="132">
        <v>-20</v>
      </c>
      <c r="AK31" s="192">
        <v>160</v>
      </c>
      <c r="AL31" s="131">
        <v>-20</v>
      </c>
      <c r="AM31" s="117">
        <v>-20</v>
      </c>
      <c r="AN31" s="117">
        <v>-20</v>
      </c>
      <c r="AO31" s="117">
        <v>-20</v>
      </c>
      <c r="AP31" s="117">
        <v>-20</v>
      </c>
      <c r="AQ31" s="117">
        <v>-20</v>
      </c>
      <c r="AR31" s="117">
        <v>-20</v>
      </c>
      <c r="AS31" s="132">
        <v>-20</v>
      </c>
      <c r="AX31" s="192">
        <v>160</v>
      </c>
      <c r="AY31" s="131">
        <v>-15</v>
      </c>
      <c r="AZ31" s="117">
        <v>-15</v>
      </c>
      <c r="BA31" s="117">
        <v>-20</v>
      </c>
      <c r="BB31" s="117">
        <v>-20</v>
      </c>
      <c r="BC31" s="117">
        <v>-20</v>
      </c>
      <c r="BD31" s="117">
        <v>-20</v>
      </c>
      <c r="BE31" s="117">
        <v>-20</v>
      </c>
      <c r="BF31" s="132">
        <v>-20</v>
      </c>
      <c r="BK31" s="192">
        <v>160</v>
      </c>
      <c r="BL31" s="131">
        <v>-7.5</v>
      </c>
      <c r="BM31" s="117">
        <v>-15</v>
      </c>
      <c r="BN31" s="117">
        <v>-20</v>
      </c>
      <c r="BO31" s="117">
        <v>-20</v>
      </c>
      <c r="BP31" s="117">
        <v>-20</v>
      </c>
      <c r="BQ31" s="117">
        <v>-20</v>
      </c>
      <c r="BR31" s="117">
        <v>-20</v>
      </c>
      <c r="BS31" s="132">
        <v>-20</v>
      </c>
      <c r="BX31" s="192">
        <v>160</v>
      </c>
      <c r="BY31" s="131">
        <v>-15</v>
      </c>
      <c r="BZ31" s="117">
        <v>-20</v>
      </c>
      <c r="CA31" s="117">
        <v>-20</v>
      </c>
      <c r="CB31" s="117">
        <v>-20</v>
      </c>
      <c r="CC31" s="117">
        <v>-20</v>
      </c>
      <c r="CD31" s="117">
        <v>-20</v>
      </c>
      <c r="CE31" s="117">
        <v>-20</v>
      </c>
      <c r="CF31" s="132">
        <v>-20</v>
      </c>
      <c r="CK31" s="192">
        <v>160</v>
      </c>
      <c r="CL31" s="131">
        <v>-20</v>
      </c>
      <c r="CM31" s="117">
        <v>-20</v>
      </c>
      <c r="CN31" s="117">
        <v>-20</v>
      </c>
      <c r="CO31" s="117">
        <v>-20</v>
      </c>
      <c r="CP31" s="117">
        <v>-20</v>
      </c>
      <c r="CQ31" s="117">
        <v>-20</v>
      </c>
      <c r="CR31" s="117">
        <v>-20</v>
      </c>
      <c r="CS31" s="132">
        <v>-20</v>
      </c>
      <c r="CX31" s="192">
        <v>160</v>
      </c>
      <c r="CY31" s="131">
        <v>-3</v>
      </c>
      <c r="CZ31" s="117">
        <v>-7.5</v>
      </c>
      <c r="DA31" s="117">
        <v>-15</v>
      </c>
      <c r="DB31" s="117">
        <v>-20</v>
      </c>
      <c r="DC31" s="117">
        <v>-20</v>
      </c>
      <c r="DD31" s="117">
        <v>-20</v>
      </c>
      <c r="DE31" s="117">
        <v>-20</v>
      </c>
      <c r="DF31" s="132">
        <v>-20</v>
      </c>
      <c r="DK31" s="192">
        <v>160</v>
      </c>
      <c r="DL31" s="131">
        <v>-7.5</v>
      </c>
      <c r="DM31" s="117">
        <v>-15</v>
      </c>
      <c r="DN31" s="117">
        <v>-20</v>
      </c>
      <c r="DO31" s="117">
        <v>-20</v>
      </c>
      <c r="DP31" s="117">
        <v>-20</v>
      </c>
      <c r="DQ31" s="117">
        <v>-20</v>
      </c>
      <c r="DR31" s="117">
        <v>-20</v>
      </c>
      <c r="DS31" s="132">
        <v>-20</v>
      </c>
      <c r="DX31" s="192">
        <v>160</v>
      </c>
      <c r="DY31" s="131">
        <v>-7.5</v>
      </c>
      <c r="DZ31" s="117">
        <v>-15</v>
      </c>
      <c r="EA31" s="117">
        <v>-20</v>
      </c>
      <c r="EB31" s="117">
        <v>-20</v>
      </c>
      <c r="EC31" s="117">
        <v>-20</v>
      </c>
      <c r="ED31" s="117">
        <v>-20</v>
      </c>
      <c r="EE31" s="117">
        <v>-20</v>
      </c>
      <c r="EF31" s="132">
        <v>-20</v>
      </c>
      <c r="EK31" s="192">
        <v>160</v>
      </c>
      <c r="EL31" s="117">
        <v>-15</v>
      </c>
      <c r="EM31" s="117">
        <v>-20</v>
      </c>
      <c r="EN31" s="117">
        <v>-20</v>
      </c>
      <c r="EO31" s="117">
        <v>-20</v>
      </c>
      <c r="EP31" s="117">
        <v>-20</v>
      </c>
      <c r="EQ31" s="117">
        <v>-20</v>
      </c>
      <c r="ER31" s="117">
        <v>-20</v>
      </c>
      <c r="ES31" s="132">
        <v>-20</v>
      </c>
      <c r="EX31" s="192">
        <v>160</v>
      </c>
      <c r="EY31" s="131">
        <v>-15</v>
      </c>
      <c r="EZ31" s="117">
        <v>-15</v>
      </c>
      <c r="FA31" s="117">
        <v>-20</v>
      </c>
      <c r="FB31" s="117">
        <v>-20</v>
      </c>
      <c r="FC31" s="117">
        <v>-20</v>
      </c>
      <c r="FD31" s="117">
        <v>-20</v>
      </c>
      <c r="FE31" s="117">
        <v>-20</v>
      </c>
      <c r="FF31" s="132">
        <v>-20</v>
      </c>
      <c r="FK31" s="192">
        <v>160</v>
      </c>
      <c r="FL31" s="131">
        <v>-20</v>
      </c>
      <c r="FM31" s="117">
        <v>-20</v>
      </c>
      <c r="FN31" s="117">
        <v>-20</v>
      </c>
      <c r="FO31" s="117">
        <v>-20</v>
      </c>
      <c r="FP31" s="117">
        <v>-20</v>
      </c>
      <c r="FQ31" s="117">
        <v>-20</v>
      </c>
      <c r="FR31" s="117">
        <v>-20</v>
      </c>
      <c r="FS31" s="132">
        <v>-20</v>
      </c>
      <c r="FX31" s="192">
        <v>160</v>
      </c>
      <c r="FY31" s="131">
        <v>-7.5</v>
      </c>
      <c r="FZ31" s="117">
        <v>-15</v>
      </c>
      <c r="GA31" s="117">
        <v>-20</v>
      </c>
      <c r="GB31" s="117">
        <v>-20</v>
      </c>
      <c r="GC31" s="117">
        <v>-20</v>
      </c>
      <c r="GD31" s="117">
        <v>-20</v>
      </c>
      <c r="GE31" s="117">
        <v>-20</v>
      </c>
      <c r="GF31" s="132">
        <v>-20</v>
      </c>
    </row>
    <row r="32" spans="3:188" ht="15" thickBot="1" x14ac:dyDescent="0.4">
      <c r="K32" s="169">
        <v>180</v>
      </c>
      <c r="L32" s="119">
        <v>-20</v>
      </c>
      <c r="M32" s="119">
        <v>-20</v>
      </c>
      <c r="N32" s="119">
        <v>-20</v>
      </c>
      <c r="O32" s="119">
        <v>-20</v>
      </c>
      <c r="P32" s="119">
        <v>-20</v>
      </c>
      <c r="Q32" s="119">
        <v>-20</v>
      </c>
      <c r="R32" s="119">
        <v>-20</v>
      </c>
      <c r="S32" s="134">
        <v>-20</v>
      </c>
      <c r="X32" s="193">
        <v>180</v>
      </c>
      <c r="Y32" s="133">
        <v>-15</v>
      </c>
      <c r="Z32" s="119">
        <v>-20</v>
      </c>
      <c r="AA32" s="119">
        <v>-20</v>
      </c>
      <c r="AB32" s="119">
        <v>-20</v>
      </c>
      <c r="AC32" s="119">
        <v>-20</v>
      </c>
      <c r="AD32" s="119">
        <v>-20</v>
      </c>
      <c r="AE32" s="119">
        <v>-20</v>
      </c>
      <c r="AF32" s="134">
        <v>-20</v>
      </c>
      <c r="AK32" s="169">
        <v>180</v>
      </c>
      <c r="AL32" s="133">
        <v>-20</v>
      </c>
      <c r="AM32" s="119">
        <v>-20</v>
      </c>
      <c r="AN32" s="119">
        <v>-20</v>
      </c>
      <c r="AO32" s="119">
        <v>-20</v>
      </c>
      <c r="AP32" s="119">
        <v>-20</v>
      </c>
      <c r="AQ32" s="119">
        <v>-20</v>
      </c>
      <c r="AR32" s="119">
        <v>-20</v>
      </c>
      <c r="AS32" s="134">
        <v>-20</v>
      </c>
      <c r="AX32" s="193">
        <v>180</v>
      </c>
      <c r="AY32" s="133">
        <v>-15</v>
      </c>
      <c r="AZ32" s="119">
        <v>-15</v>
      </c>
      <c r="BA32" s="119">
        <v>-20</v>
      </c>
      <c r="BB32" s="119">
        <v>-20</v>
      </c>
      <c r="BC32" s="119">
        <v>-20</v>
      </c>
      <c r="BD32" s="119">
        <v>-20</v>
      </c>
      <c r="BE32" s="119">
        <v>-20</v>
      </c>
      <c r="BF32" s="134">
        <v>-20</v>
      </c>
      <c r="BK32" s="193">
        <v>180</v>
      </c>
      <c r="BL32" s="133">
        <v>-7.5</v>
      </c>
      <c r="BM32" s="119">
        <v>-15</v>
      </c>
      <c r="BN32" s="119">
        <v>-20</v>
      </c>
      <c r="BO32" s="119">
        <v>-20</v>
      </c>
      <c r="BP32" s="119">
        <v>-20</v>
      </c>
      <c r="BQ32" s="119">
        <v>-20</v>
      </c>
      <c r="BR32" s="119">
        <v>-20</v>
      </c>
      <c r="BS32" s="134">
        <v>-20</v>
      </c>
      <c r="BX32" s="169">
        <v>180</v>
      </c>
      <c r="BY32" s="133">
        <v>-15</v>
      </c>
      <c r="BZ32" s="119">
        <v>-20</v>
      </c>
      <c r="CA32" s="119">
        <v>-20</v>
      </c>
      <c r="CB32" s="119">
        <v>-20</v>
      </c>
      <c r="CC32" s="119">
        <v>-20</v>
      </c>
      <c r="CD32" s="119">
        <v>-20</v>
      </c>
      <c r="CE32" s="119">
        <v>-20</v>
      </c>
      <c r="CF32" s="134">
        <v>-20</v>
      </c>
      <c r="CK32" s="169">
        <v>180</v>
      </c>
      <c r="CL32" s="133">
        <v>-20</v>
      </c>
      <c r="CM32" s="119">
        <v>-20</v>
      </c>
      <c r="CN32" s="119">
        <v>-20</v>
      </c>
      <c r="CO32" s="119">
        <v>-20</v>
      </c>
      <c r="CP32" s="119">
        <v>-20</v>
      </c>
      <c r="CQ32" s="119">
        <v>-20</v>
      </c>
      <c r="CR32" s="119">
        <v>-20</v>
      </c>
      <c r="CS32" s="134">
        <v>-20</v>
      </c>
      <c r="CX32" s="169">
        <v>180</v>
      </c>
      <c r="CY32" s="133">
        <v>-3</v>
      </c>
      <c r="CZ32" s="119">
        <v>-7.5</v>
      </c>
      <c r="DA32" s="119">
        <v>-15</v>
      </c>
      <c r="DB32" s="119">
        <v>-20</v>
      </c>
      <c r="DC32" s="119">
        <v>-20</v>
      </c>
      <c r="DD32" s="119">
        <v>-20</v>
      </c>
      <c r="DE32" s="119">
        <v>-20</v>
      </c>
      <c r="DF32" s="134">
        <v>-20</v>
      </c>
      <c r="DK32" s="169">
        <v>180</v>
      </c>
      <c r="DL32" s="133">
        <v>-7.5</v>
      </c>
      <c r="DM32" s="119">
        <v>-15</v>
      </c>
      <c r="DN32" s="119">
        <v>-20</v>
      </c>
      <c r="DO32" s="119">
        <v>-20</v>
      </c>
      <c r="DP32" s="119">
        <v>-20</v>
      </c>
      <c r="DQ32" s="119">
        <v>-20</v>
      </c>
      <c r="DR32" s="119">
        <v>-20</v>
      </c>
      <c r="DS32" s="134">
        <v>-20</v>
      </c>
      <c r="DX32" s="169">
        <v>180</v>
      </c>
      <c r="DY32" s="133">
        <v>-7.5</v>
      </c>
      <c r="DZ32" s="119">
        <v>-15</v>
      </c>
      <c r="EA32" s="119">
        <v>-20</v>
      </c>
      <c r="EB32" s="119">
        <v>-20</v>
      </c>
      <c r="EC32" s="119">
        <v>-20</v>
      </c>
      <c r="ED32" s="119">
        <v>-20</v>
      </c>
      <c r="EE32" s="119">
        <v>-20</v>
      </c>
      <c r="EF32" s="134">
        <v>-20</v>
      </c>
      <c r="EK32" s="169">
        <v>180</v>
      </c>
      <c r="EL32" s="119">
        <v>-15</v>
      </c>
      <c r="EM32" s="119">
        <v>-20</v>
      </c>
      <c r="EN32" s="119">
        <v>-20</v>
      </c>
      <c r="EO32" s="119">
        <v>-20</v>
      </c>
      <c r="EP32" s="119">
        <v>-20</v>
      </c>
      <c r="EQ32" s="119">
        <v>-20</v>
      </c>
      <c r="ER32" s="119">
        <v>-20</v>
      </c>
      <c r="ES32" s="134">
        <v>-20</v>
      </c>
      <c r="EX32" s="169">
        <v>180</v>
      </c>
      <c r="EY32" s="133">
        <v>-15</v>
      </c>
      <c r="EZ32" s="119">
        <v>-15</v>
      </c>
      <c r="FA32" s="119">
        <v>-20</v>
      </c>
      <c r="FB32" s="119">
        <v>-20</v>
      </c>
      <c r="FC32" s="119">
        <v>-20</v>
      </c>
      <c r="FD32" s="119">
        <v>-20</v>
      </c>
      <c r="FE32" s="119">
        <v>-20</v>
      </c>
      <c r="FF32" s="134">
        <v>-20</v>
      </c>
      <c r="FK32" s="169">
        <v>180</v>
      </c>
      <c r="FL32" s="133">
        <v>-20</v>
      </c>
      <c r="FM32" s="119">
        <v>-20</v>
      </c>
      <c r="FN32" s="119">
        <v>-20</v>
      </c>
      <c r="FO32" s="119">
        <v>-20</v>
      </c>
      <c r="FP32" s="119">
        <v>-20</v>
      </c>
      <c r="FQ32" s="119">
        <v>-20</v>
      </c>
      <c r="FR32" s="119">
        <v>-20</v>
      </c>
      <c r="FS32" s="134">
        <v>-20</v>
      </c>
      <c r="FX32" s="169">
        <v>180</v>
      </c>
      <c r="FY32" s="133">
        <v>-7.5</v>
      </c>
      <c r="FZ32" s="119">
        <v>-15</v>
      </c>
      <c r="GA32" s="119">
        <v>-20</v>
      </c>
      <c r="GB32" s="119">
        <v>-20</v>
      </c>
      <c r="GC32" s="119">
        <v>-20</v>
      </c>
      <c r="GD32" s="119">
        <v>-20</v>
      </c>
      <c r="GE32" s="119">
        <v>-20</v>
      </c>
      <c r="GF32" s="134">
        <v>-20</v>
      </c>
    </row>
    <row r="33" spans="11:188" ht="15" thickBot="1" x14ac:dyDescent="0.4">
      <c r="K33" s="194"/>
      <c r="L33" s="57"/>
      <c r="M33" s="57"/>
      <c r="N33" s="57"/>
      <c r="O33" s="57"/>
      <c r="P33" s="57"/>
      <c r="Q33" s="57"/>
      <c r="R33" s="57"/>
      <c r="S33" s="57"/>
      <c r="X33" s="194"/>
      <c r="Y33" s="57"/>
      <c r="Z33" s="57"/>
      <c r="AA33" s="57"/>
      <c r="AB33" s="57"/>
      <c r="AC33" s="57"/>
      <c r="AD33" s="57"/>
      <c r="AE33" s="57"/>
      <c r="AF33" s="57"/>
      <c r="AK33" s="194"/>
      <c r="AL33" s="57"/>
      <c r="AM33" s="57"/>
      <c r="AN33" s="57"/>
      <c r="AO33" s="57"/>
      <c r="AP33" s="57"/>
      <c r="AQ33" s="57"/>
      <c r="AR33" s="57"/>
      <c r="AS33" s="57"/>
      <c r="AX33" s="194"/>
      <c r="AY33" s="57"/>
      <c r="AZ33" s="57"/>
      <c r="BA33" s="57"/>
      <c r="BB33" s="57"/>
      <c r="BC33" s="57"/>
      <c r="BD33" s="57"/>
      <c r="BE33" s="57"/>
      <c r="BF33" s="57"/>
      <c r="BK33" s="194"/>
      <c r="BL33" s="57"/>
      <c r="BM33" s="57"/>
      <c r="BN33" s="57"/>
      <c r="BO33" s="57"/>
      <c r="BP33" s="57"/>
      <c r="BQ33" s="57"/>
      <c r="BR33" s="57"/>
      <c r="BS33" s="57"/>
      <c r="BX33" s="194"/>
      <c r="BY33" s="57"/>
      <c r="BZ33" s="57"/>
      <c r="CA33" s="57"/>
      <c r="CB33" s="57"/>
      <c r="CC33" s="57"/>
      <c r="CD33" s="57"/>
      <c r="CE33" s="57"/>
      <c r="CF33" s="57"/>
      <c r="CK33" s="194"/>
      <c r="CL33" s="57"/>
      <c r="CM33" s="57"/>
      <c r="CN33" s="57"/>
      <c r="CO33" s="57"/>
      <c r="CP33" s="57"/>
      <c r="CQ33" s="57"/>
      <c r="CR33" s="57"/>
      <c r="CS33" s="57"/>
      <c r="CX33" s="194"/>
      <c r="CY33" s="57"/>
      <c r="CZ33" s="57"/>
      <c r="DA33" s="57"/>
      <c r="DB33" s="57"/>
      <c r="DC33" s="57"/>
      <c r="DD33" s="57"/>
      <c r="DE33" s="57"/>
      <c r="DF33" s="57"/>
      <c r="DK33" s="194"/>
      <c r="DL33" s="57"/>
      <c r="DM33" s="57"/>
      <c r="DN33" s="57"/>
      <c r="DO33" s="57"/>
      <c r="DP33" s="57"/>
      <c r="DQ33" s="57"/>
      <c r="DR33" s="57"/>
      <c r="DS33" s="57"/>
      <c r="DX33" s="194"/>
      <c r="DY33" s="57"/>
      <c r="DZ33" s="57"/>
      <c r="EA33" s="57"/>
      <c r="EB33" s="57"/>
      <c r="EC33" s="57"/>
      <c r="ED33" s="57"/>
      <c r="EE33" s="57"/>
      <c r="EF33" s="57"/>
      <c r="EK33" s="194"/>
      <c r="EL33" s="57"/>
      <c r="EM33" s="57"/>
      <c r="EN33" s="57"/>
      <c r="EO33" s="57"/>
      <c r="EP33" s="57"/>
      <c r="EQ33" s="57"/>
      <c r="ER33" s="57"/>
      <c r="ES33" s="57"/>
      <c r="EX33" s="194"/>
      <c r="EY33" s="57"/>
      <c r="EZ33" s="57"/>
      <c r="FA33" s="57"/>
      <c r="FB33" s="57"/>
      <c r="FC33" s="57"/>
      <c r="FD33" s="57"/>
      <c r="FE33" s="57"/>
      <c r="FF33" s="57"/>
      <c r="FK33" s="194"/>
      <c r="FL33" s="57"/>
      <c r="FM33" s="57"/>
      <c r="FN33" s="57"/>
      <c r="FO33" s="57"/>
      <c r="FP33" s="57"/>
      <c r="FQ33" s="57"/>
      <c r="FR33" s="57"/>
      <c r="FS33" s="57"/>
      <c r="FX33" s="194"/>
      <c r="FY33" s="57"/>
      <c r="FZ33" s="57"/>
      <c r="GA33" s="57"/>
      <c r="GB33" s="57"/>
      <c r="GC33" s="57"/>
      <c r="GD33" s="57"/>
      <c r="GE33" s="57"/>
      <c r="GF33" s="57"/>
    </row>
    <row r="34" spans="11:188" ht="15" thickBot="1" x14ac:dyDescent="0.4">
      <c r="L34" s="486" t="s">
        <v>744</v>
      </c>
      <c r="M34" s="513"/>
      <c r="N34" s="513"/>
      <c r="O34" s="513"/>
      <c r="P34" s="513"/>
      <c r="Q34" s="513"/>
      <c r="R34" s="513"/>
      <c r="S34" s="487"/>
      <c r="U34" s="1" t="s">
        <v>766</v>
      </c>
      <c r="Y34" s="486" t="s">
        <v>744</v>
      </c>
      <c r="Z34" s="513"/>
      <c r="AA34" s="513"/>
      <c r="AB34" s="513"/>
      <c r="AC34" s="513"/>
      <c r="AD34" s="513"/>
      <c r="AE34" s="513"/>
      <c r="AF34" s="487"/>
      <c r="AH34" s="1" t="s">
        <v>766</v>
      </c>
      <c r="AL34" s="486" t="s">
        <v>744</v>
      </c>
      <c r="AM34" s="513"/>
      <c r="AN34" s="513"/>
      <c r="AO34" s="513"/>
      <c r="AP34" s="513"/>
      <c r="AQ34" s="513"/>
      <c r="AR34" s="513"/>
      <c r="AS34" s="487"/>
      <c r="AU34" s="1" t="s">
        <v>766</v>
      </c>
      <c r="AY34" s="486" t="s">
        <v>744</v>
      </c>
      <c r="AZ34" s="513"/>
      <c r="BA34" s="513"/>
      <c r="BB34" s="513"/>
      <c r="BC34" s="513"/>
      <c r="BD34" s="513"/>
      <c r="BE34" s="513"/>
      <c r="BF34" s="487"/>
      <c r="BH34" s="1" t="s">
        <v>766</v>
      </c>
      <c r="BL34" s="486" t="s">
        <v>744</v>
      </c>
      <c r="BM34" s="513"/>
      <c r="BN34" s="513"/>
      <c r="BO34" s="513"/>
      <c r="BP34" s="513"/>
      <c r="BQ34" s="513"/>
      <c r="BR34" s="513"/>
      <c r="BS34" s="487"/>
      <c r="BU34" s="1" t="s">
        <v>766</v>
      </c>
      <c r="BY34" s="486" t="s">
        <v>744</v>
      </c>
      <c r="BZ34" s="513"/>
      <c r="CA34" s="513"/>
      <c r="CB34" s="513"/>
      <c r="CC34" s="513"/>
      <c r="CD34" s="513"/>
      <c r="CE34" s="513"/>
      <c r="CF34" s="487"/>
      <c r="CH34" s="1" t="s">
        <v>766</v>
      </c>
      <c r="CL34" s="486" t="s">
        <v>744</v>
      </c>
      <c r="CM34" s="513"/>
      <c r="CN34" s="513"/>
      <c r="CO34" s="513"/>
      <c r="CP34" s="513"/>
      <c r="CQ34" s="513"/>
      <c r="CR34" s="513"/>
      <c r="CS34" s="487"/>
      <c r="CU34" s="1" t="s">
        <v>766</v>
      </c>
      <c r="CY34" s="486" t="s">
        <v>744</v>
      </c>
      <c r="CZ34" s="513"/>
      <c r="DA34" s="513"/>
      <c r="DB34" s="513"/>
      <c r="DC34" s="513"/>
      <c r="DD34" s="513"/>
      <c r="DE34" s="513"/>
      <c r="DF34" s="487"/>
      <c r="DH34" s="1" t="s">
        <v>766</v>
      </c>
      <c r="DL34" s="486" t="s">
        <v>744</v>
      </c>
      <c r="DM34" s="513"/>
      <c r="DN34" s="513"/>
      <c r="DO34" s="513"/>
      <c r="DP34" s="513"/>
      <c r="DQ34" s="513"/>
      <c r="DR34" s="513"/>
      <c r="DS34" s="487"/>
      <c r="DU34" s="1" t="s">
        <v>766</v>
      </c>
      <c r="DY34" s="486" t="s">
        <v>744</v>
      </c>
      <c r="DZ34" s="513"/>
      <c r="EA34" s="513"/>
      <c r="EB34" s="513"/>
      <c r="EC34" s="513"/>
      <c r="ED34" s="513"/>
      <c r="EE34" s="513"/>
      <c r="EF34" s="487"/>
      <c r="EH34" s="1" t="s">
        <v>766</v>
      </c>
      <c r="EL34" s="486" t="s">
        <v>744</v>
      </c>
      <c r="EM34" s="513"/>
      <c r="EN34" s="513"/>
      <c r="EO34" s="513"/>
      <c r="EP34" s="513"/>
      <c r="EQ34" s="513"/>
      <c r="ER34" s="513"/>
      <c r="ES34" s="487"/>
      <c r="EU34" s="1" t="s">
        <v>766</v>
      </c>
      <c r="EY34" s="486" t="s">
        <v>744</v>
      </c>
      <c r="EZ34" s="513"/>
      <c r="FA34" s="513"/>
      <c r="FB34" s="513"/>
      <c r="FC34" s="513"/>
      <c r="FD34" s="513"/>
      <c r="FE34" s="513"/>
      <c r="FF34" s="487"/>
      <c r="FH34" s="1" t="s">
        <v>766</v>
      </c>
      <c r="FL34" s="486" t="s">
        <v>744</v>
      </c>
      <c r="FM34" s="513"/>
      <c r="FN34" s="513"/>
      <c r="FO34" s="513"/>
      <c r="FP34" s="513"/>
      <c r="FQ34" s="513"/>
      <c r="FR34" s="513"/>
      <c r="FS34" s="487"/>
      <c r="FU34" s="1" t="s">
        <v>766</v>
      </c>
      <c r="FY34" s="486" t="s">
        <v>744</v>
      </c>
      <c r="FZ34" s="513"/>
      <c r="GA34" s="513"/>
      <c r="GB34" s="513"/>
      <c r="GC34" s="513"/>
      <c r="GD34" s="513"/>
      <c r="GE34" s="513"/>
      <c r="GF34" s="487"/>
    </row>
    <row r="35" spans="11:188" ht="15" thickBot="1" x14ac:dyDescent="0.4">
      <c r="L35" s="486" t="s">
        <v>670</v>
      </c>
      <c r="M35" s="513"/>
      <c r="N35" s="513"/>
      <c r="O35" s="513"/>
      <c r="P35" s="513"/>
      <c r="Q35" s="513"/>
      <c r="R35" s="513"/>
      <c r="S35" s="487"/>
      <c r="Y35" s="486" t="s">
        <v>670</v>
      </c>
      <c r="Z35" s="513"/>
      <c r="AA35" s="513"/>
      <c r="AB35" s="513"/>
      <c r="AC35" s="513"/>
      <c r="AD35" s="513"/>
      <c r="AE35" s="513"/>
      <c r="AF35" s="487"/>
      <c r="AL35" s="486" t="s">
        <v>670</v>
      </c>
      <c r="AM35" s="513"/>
      <c r="AN35" s="513"/>
      <c r="AO35" s="513"/>
      <c r="AP35" s="513"/>
      <c r="AQ35" s="513"/>
      <c r="AR35" s="513"/>
      <c r="AS35" s="487"/>
      <c r="AY35" s="486" t="s">
        <v>670</v>
      </c>
      <c r="AZ35" s="513"/>
      <c r="BA35" s="513"/>
      <c r="BB35" s="513"/>
      <c r="BC35" s="513"/>
      <c r="BD35" s="513"/>
      <c r="BE35" s="513"/>
      <c r="BF35" s="487"/>
      <c r="BL35" s="486" t="s">
        <v>670</v>
      </c>
      <c r="BM35" s="513"/>
      <c r="BN35" s="513"/>
      <c r="BO35" s="513"/>
      <c r="BP35" s="513"/>
      <c r="BQ35" s="513"/>
      <c r="BR35" s="513"/>
      <c r="BS35" s="487"/>
      <c r="BY35" s="486" t="s">
        <v>670</v>
      </c>
      <c r="BZ35" s="513"/>
      <c r="CA35" s="513"/>
      <c r="CB35" s="513"/>
      <c r="CC35" s="513"/>
      <c r="CD35" s="513"/>
      <c r="CE35" s="513"/>
      <c r="CF35" s="487"/>
      <c r="CL35" s="486" t="s">
        <v>670</v>
      </c>
      <c r="CM35" s="513"/>
      <c r="CN35" s="513"/>
      <c r="CO35" s="513"/>
      <c r="CP35" s="513"/>
      <c r="CQ35" s="513"/>
      <c r="CR35" s="513"/>
      <c r="CS35" s="487"/>
      <c r="CY35" s="486" t="s">
        <v>670</v>
      </c>
      <c r="CZ35" s="513"/>
      <c r="DA35" s="513"/>
      <c r="DB35" s="513"/>
      <c r="DC35" s="513"/>
      <c r="DD35" s="513"/>
      <c r="DE35" s="513"/>
      <c r="DF35" s="487"/>
      <c r="DL35" s="486" t="s">
        <v>670</v>
      </c>
      <c r="DM35" s="513"/>
      <c r="DN35" s="513"/>
      <c r="DO35" s="513"/>
      <c r="DP35" s="513"/>
      <c r="DQ35" s="513"/>
      <c r="DR35" s="513"/>
      <c r="DS35" s="487"/>
      <c r="DY35" s="486" t="s">
        <v>670</v>
      </c>
      <c r="DZ35" s="513"/>
      <c r="EA35" s="513"/>
      <c r="EB35" s="513"/>
      <c r="EC35" s="513"/>
      <c r="ED35" s="513"/>
      <c r="EE35" s="513"/>
      <c r="EF35" s="487"/>
      <c r="EL35" s="486" t="s">
        <v>670</v>
      </c>
      <c r="EM35" s="513"/>
      <c r="EN35" s="513"/>
      <c r="EO35" s="513"/>
      <c r="EP35" s="513"/>
      <c r="EQ35" s="513"/>
      <c r="ER35" s="513"/>
      <c r="ES35" s="487"/>
      <c r="EY35" s="486" t="s">
        <v>670</v>
      </c>
      <c r="EZ35" s="513"/>
      <c r="FA35" s="513"/>
      <c r="FB35" s="513"/>
      <c r="FC35" s="513"/>
      <c r="FD35" s="513"/>
      <c r="FE35" s="513"/>
      <c r="FF35" s="487"/>
      <c r="FL35" s="486" t="s">
        <v>670</v>
      </c>
      <c r="FM35" s="513"/>
      <c r="FN35" s="513"/>
      <c r="FO35" s="513"/>
      <c r="FP35" s="513"/>
      <c r="FQ35" s="513"/>
      <c r="FR35" s="513"/>
      <c r="FS35" s="487"/>
      <c r="FY35" s="486" t="s">
        <v>670</v>
      </c>
      <c r="FZ35" s="513"/>
      <c r="GA35" s="513"/>
      <c r="GB35" s="513"/>
      <c r="GC35" s="513"/>
      <c r="GD35" s="513"/>
      <c r="GE35" s="513"/>
      <c r="GF35" s="487"/>
    </row>
    <row r="36" spans="11:188" ht="15" thickBot="1" x14ac:dyDescent="0.4">
      <c r="K36" s="159" t="s">
        <v>748</v>
      </c>
      <c r="L36" s="195">
        <v>63</v>
      </c>
      <c r="M36" s="195">
        <v>125</v>
      </c>
      <c r="N36" s="195">
        <v>250</v>
      </c>
      <c r="O36" s="195">
        <v>500</v>
      </c>
      <c r="P36" s="195" t="s">
        <v>644</v>
      </c>
      <c r="Q36" s="195" t="s">
        <v>645</v>
      </c>
      <c r="R36" s="195" t="s">
        <v>650</v>
      </c>
      <c r="S36" s="161" t="s">
        <v>647</v>
      </c>
      <c r="X36" s="159" t="s">
        <v>748</v>
      </c>
      <c r="Y36" s="195">
        <v>63</v>
      </c>
      <c r="Z36" s="195">
        <v>125</v>
      </c>
      <c r="AA36" s="195">
        <v>250</v>
      </c>
      <c r="AB36" s="195">
        <v>500</v>
      </c>
      <c r="AC36" s="195" t="s">
        <v>644</v>
      </c>
      <c r="AD36" s="195" t="s">
        <v>645</v>
      </c>
      <c r="AE36" s="195" t="s">
        <v>650</v>
      </c>
      <c r="AF36" s="161" t="s">
        <v>647</v>
      </c>
      <c r="AK36" s="159" t="s">
        <v>748</v>
      </c>
      <c r="AL36" s="195">
        <v>63</v>
      </c>
      <c r="AM36" s="195">
        <v>125</v>
      </c>
      <c r="AN36" s="195">
        <v>250</v>
      </c>
      <c r="AO36" s="195">
        <v>500</v>
      </c>
      <c r="AP36" s="195" t="s">
        <v>644</v>
      </c>
      <c r="AQ36" s="195" t="s">
        <v>645</v>
      </c>
      <c r="AR36" s="195" t="s">
        <v>650</v>
      </c>
      <c r="AS36" s="161" t="s">
        <v>647</v>
      </c>
      <c r="AX36" s="159" t="s">
        <v>748</v>
      </c>
      <c r="AY36" s="195">
        <v>63</v>
      </c>
      <c r="AZ36" s="195">
        <v>125</v>
      </c>
      <c r="BA36" s="195">
        <v>250</v>
      </c>
      <c r="BB36" s="195">
        <v>500</v>
      </c>
      <c r="BC36" s="195" t="s">
        <v>644</v>
      </c>
      <c r="BD36" s="195" t="s">
        <v>645</v>
      </c>
      <c r="BE36" s="195" t="s">
        <v>650</v>
      </c>
      <c r="BF36" s="161" t="s">
        <v>647</v>
      </c>
      <c r="BK36" s="159" t="s">
        <v>748</v>
      </c>
      <c r="BL36" s="195">
        <v>63</v>
      </c>
      <c r="BM36" s="195">
        <v>125</v>
      </c>
      <c r="BN36" s="195">
        <v>250</v>
      </c>
      <c r="BO36" s="195">
        <v>500</v>
      </c>
      <c r="BP36" s="195" t="s">
        <v>644</v>
      </c>
      <c r="BQ36" s="195" t="s">
        <v>645</v>
      </c>
      <c r="BR36" s="195" t="s">
        <v>650</v>
      </c>
      <c r="BS36" s="161" t="s">
        <v>647</v>
      </c>
      <c r="BX36" s="159" t="s">
        <v>748</v>
      </c>
      <c r="BY36" s="195">
        <v>63</v>
      </c>
      <c r="BZ36" s="195">
        <v>125</v>
      </c>
      <c r="CA36" s="195">
        <v>250</v>
      </c>
      <c r="CB36" s="195">
        <v>500</v>
      </c>
      <c r="CC36" s="195" t="s">
        <v>644</v>
      </c>
      <c r="CD36" s="195" t="s">
        <v>645</v>
      </c>
      <c r="CE36" s="195" t="s">
        <v>650</v>
      </c>
      <c r="CF36" s="161" t="s">
        <v>647</v>
      </c>
      <c r="CK36" s="159" t="s">
        <v>748</v>
      </c>
      <c r="CL36" s="195">
        <v>63</v>
      </c>
      <c r="CM36" s="195">
        <v>125</v>
      </c>
      <c r="CN36" s="195">
        <v>250</v>
      </c>
      <c r="CO36" s="195">
        <v>500</v>
      </c>
      <c r="CP36" s="195" t="s">
        <v>644</v>
      </c>
      <c r="CQ36" s="195" t="s">
        <v>645</v>
      </c>
      <c r="CR36" s="195" t="s">
        <v>650</v>
      </c>
      <c r="CS36" s="161" t="s">
        <v>647</v>
      </c>
      <c r="CX36" s="159" t="s">
        <v>748</v>
      </c>
      <c r="CY36" s="195">
        <v>63</v>
      </c>
      <c r="CZ36" s="195">
        <v>125</v>
      </c>
      <c r="DA36" s="195">
        <v>250</v>
      </c>
      <c r="DB36" s="195">
        <v>500</v>
      </c>
      <c r="DC36" s="195" t="s">
        <v>644</v>
      </c>
      <c r="DD36" s="195" t="s">
        <v>645</v>
      </c>
      <c r="DE36" s="195" t="s">
        <v>650</v>
      </c>
      <c r="DF36" s="161" t="s">
        <v>647</v>
      </c>
      <c r="DK36" s="159" t="s">
        <v>748</v>
      </c>
      <c r="DL36" s="195">
        <v>63</v>
      </c>
      <c r="DM36" s="195">
        <v>125</v>
      </c>
      <c r="DN36" s="195">
        <v>250</v>
      </c>
      <c r="DO36" s="195">
        <v>500</v>
      </c>
      <c r="DP36" s="195" t="s">
        <v>644</v>
      </c>
      <c r="DQ36" s="195" t="s">
        <v>645</v>
      </c>
      <c r="DR36" s="195" t="s">
        <v>650</v>
      </c>
      <c r="DS36" s="161" t="s">
        <v>647</v>
      </c>
      <c r="DX36" s="159" t="s">
        <v>748</v>
      </c>
      <c r="DY36" s="195">
        <v>63</v>
      </c>
      <c r="DZ36" s="195">
        <v>125</v>
      </c>
      <c r="EA36" s="195">
        <v>250</v>
      </c>
      <c r="EB36" s="195">
        <v>500</v>
      </c>
      <c r="EC36" s="195" t="s">
        <v>644</v>
      </c>
      <c r="ED36" s="195" t="s">
        <v>645</v>
      </c>
      <c r="EE36" s="195" t="s">
        <v>650</v>
      </c>
      <c r="EF36" s="161" t="s">
        <v>647</v>
      </c>
      <c r="EK36" s="159" t="s">
        <v>748</v>
      </c>
      <c r="EL36" s="195">
        <v>63</v>
      </c>
      <c r="EM36" s="195">
        <v>125</v>
      </c>
      <c r="EN36" s="195">
        <v>250</v>
      </c>
      <c r="EO36" s="195">
        <v>500</v>
      </c>
      <c r="EP36" s="195" t="s">
        <v>644</v>
      </c>
      <c r="EQ36" s="195" t="s">
        <v>645</v>
      </c>
      <c r="ER36" s="195" t="s">
        <v>650</v>
      </c>
      <c r="ES36" s="161" t="s">
        <v>647</v>
      </c>
      <c r="EX36" s="159" t="s">
        <v>748</v>
      </c>
      <c r="EY36" s="195">
        <v>63</v>
      </c>
      <c r="EZ36" s="195">
        <v>125</v>
      </c>
      <c r="FA36" s="195">
        <v>250</v>
      </c>
      <c r="FB36" s="195">
        <v>500</v>
      </c>
      <c r="FC36" s="195" t="s">
        <v>644</v>
      </c>
      <c r="FD36" s="195" t="s">
        <v>645</v>
      </c>
      <c r="FE36" s="195" t="s">
        <v>650</v>
      </c>
      <c r="FF36" s="161" t="s">
        <v>647</v>
      </c>
      <c r="FK36" s="159" t="s">
        <v>748</v>
      </c>
      <c r="FL36" s="195">
        <v>63</v>
      </c>
      <c r="FM36" s="195">
        <v>125</v>
      </c>
      <c r="FN36" s="195">
        <v>250</v>
      </c>
      <c r="FO36" s="195">
        <v>500</v>
      </c>
      <c r="FP36" s="195" t="s">
        <v>644</v>
      </c>
      <c r="FQ36" s="195" t="s">
        <v>645</v>
      </c>
      <c r="FR36" s="195" t="s">
        <v>650</v>
      </c>
      <c r="FS36" s="161" t="s">
        <v>647</v>
      </c>
      <c r="FX36" s="159" t="s">
        <v>748</v>
      </c>
      <c r="FY36" s="195">
        <v>63</v>
      </c>
      <c r="FZ36" s="195">
        <v>125</v>
      </c>
      <c r="GA36" s="195">
        <v>250</v>
      </c>
      <c r="GB36" s="195">
        <v>500</v>
      </c>
      <c r="GC36" s="195" t="s">
        <v>644</v>
      </c>
      <c r="GD36" s="195" t="s">
        <v>645</v>
      </c>
      <c r="GE36" s="195" t="s">
        <v>650</v>
      </c>
      <c r="GF36" s="161" t="s">
        <v>647</v>
      </c>
    </row>
    <row r="37" spans="11:188" x14ac:dyDescent="0.35">
      <c r="K37" s="160">
        <v>0</v>
      </c>
      <c r="L37" s="129">
        <f>L9+L23</f>
        <v>8.5</v>
      </c>
      <c r="M37" s="115">
        <f t="shared" ref="M37:S37" si="0">M9+M23</f>
        <v>8.5</v>
      </c>
      <c r="N37" s="115">
        <f t="shared" si="0"/>
        <v>9</v>
      </c>
      <c r="O37" s="115">
        <f t="shared" si="0"/>
        <v>9</v>
      </c>
      <c r="P37" s="115">
        <f t="shared" si="0"/>
        <v>9</v>
      </c>
      <c r="Q37" s="115">
        <f t="shared" si="0"/>
        <v>9</v>
      </c>
      <c r="R37" s="115">
        <f t="shared" si="0"/>
        <v>9</v>
      </c>
      <c r="S37" s="130">
        <f t="shared" si="0"/>
        <v>9</v>
      </c>
      <c r="X37" s="160">
        <v>0</v>
      </c>
      <c r="Y37" s="129">
        <f>Y9+Y23</f>
        <v>8</v>
      </c>
      <c r="Z37" s="115">
        <f t="shared" ref="Z37:AF37" si="1">Z9+Z23</f>
        <v>8.5</v>
      </c>
      <c r="AA37" s="115">
        <f t="shared" si="1"/>
        <v>9</v>
      </c>
      <c r="AB37" s="115">
        <f t="shared" si="1"/>
        <v>9</v>
      </c>
      <c r="AC37" s="115">
        <f t="shared" si="1"/>
        <v>9</v>
      </c>
      <c r="AD37" s="115">
        <f t="shared" si="1"/>
        <v>9</v>
      </c>
      <c r="AE37" s="115">
        <f t="shared" si="1"/>
        <v>9</v>
      </c>
      <c r="AF37" s="130">
        <f t="shared" si="1"/>
        <v>9</v>
      </c>
      <c r="AK37" s="160">
        <v>0</v>
      </c>
      <c r="AL37" s="129">
        <f>AL9+AL23</f>
        <v>8.5</v>
      </c>
      <c r="AM37" s="115">
        <f t="shared" ref="AM37:AS37" si="2">AM9+AM23</f>
        <v>9</v>
      </c>
      <c r="AN37" s="115">
        <f t="shared" si="2"/>
        <v>9</v>
      </c>
      <c r="AO37" s="115">
        <f t="shared" si="2"/>
        <v>9</v>
      </c>
      <c r="AP37" s="115">
        <f t="shared" si="2"/>
        <v>9</v>
      </c>
      <c r="AQ37" s="115">
        <f t="shared" si="2"/>
        <v>9</v>
      </c>
      <c r="AR37" s="115">
        <f t="shared" si="2"/>
        <v>9</v>
      </c>
      <c r="AS37" s="130">
        <f t="shared" si="2"/>
        <v>9</v>
      </c>
      <c r="AX37" s="160">
        <v>0</v>
      </c>
      <c r="AY37" s="129">
        <f>AY9+AY23</f>
        <v>7.5</v>
      </c>
      <c r="AZ37" s="115">
        <f t="shared" ref="AZ37:BF37" si="3">AZ9+AZ23</f>
        <v>8</v>
      </c>
      <c r="BA37" s="115">
        <f t="shared" si="3"/>
        <v>9</v>
      </c>
      <c r="BB37" s="115">
        <f t="shared" si="3"/>
        <v>9</v>
      </c>
      <c r="BC37" s="115">
        <f t="shared" si="3"/>
        <v>9</v>
      </c>
      <c r="BD37" s="115">
        <f t="shared" si="3"/>
        <v>9</v>
      </c>
      <c r="BE37" s="115">
        <f t="shared" si="3"/>
        <v>9</v>
      </c>
      <c r="BF37" s="130">
        <f t="shared" si="3"/>
        <v>9</v>
      </c>
      <c r="BK37" s="160">
        <v>0</v>
      </c>
      <c r="BL37" s="129">
        <f>BL9+BL23</f>
        <v>7.5</v>
      </c>
      <c r="BM37" s="115">
        <f t="shared" ref="BM37:BS37" si="4">BM9+BM23</f>
        <v>8</v>
      </c>
      <c r="BN37" s="115">
        <f t="shared" si="4"/>
        <v>9</v>
      </c>
      <c r="BO37" s="115">
        <f t="shared" si="4"/>
        <v>9</v>
      </c>
      <c r="BP37" s="115">
        <f t="shared" si="4"/>
        <v>9</v>
      </c>
      <c r="BQ37" s="115">
        <f t="shared" si="4"/>
        <v>9</v>
      </c>
      <c r="BR37" s="115">
        <f t="shared" si="4"/>
        <v>9</v>
      </c>
      <c r="BS37" s="130">
        <f t="shared" si="4"/>
        <v>9</v>
      </c>
      <c r="BX37" s="160">
        <v>0</v>
      </c>
      <c r="BY37" s="129">
        <f>BY9+BY23</f>
        <v>8.5</v>
      </c>
      <c r="BZ37" s="115">
        <f t="shared" ref="BZ37:CF37" si="5">BZ9+BZ23</f>
        <v>9</v>
      </c>
      <c r="CA37" s="115">
        <f t="shared" si="5"/>
        <v>9</v>
      </c>
      <c r="CB37" s="115">
        <f t="shared" si="5"/>
        <v>9</v>
      </c>
      <c r="CC37" s="115">
        <f t="shared" si="5"/>
        <v>9</v>
      </c>
      <c r="CD37" s="115">
        <f t="shared" si="5"/>
        <v>9</v>
      </c>
      <c r="CE37" s="115">
        <f t="shared" si="5"/>
        <v>9</v>
      </c>
      <c r="CF37" s="130">
        <f t="shared" si="5"/>
        <v>9</v>
      </c>
      <c r="CK37" s="160">
        <v>0</v>
      </c>
      <c r="CL37" s="129">
        <f>CL9+CL23</f>
        <v>8.5</v>
      </c>
      <c r="CM37" s="115">
        <f t="shared" ref="CM37:CS37" si="6">CM9+CM23</f>
        <v>8.5</v>
      </c>
      <c r="CN37" s="115">
        <f t="shared" si="6"/>
        <v>9</v>
      </c>
      <c r="CO37" s="115">
        <f t="shared" si="6"/>
        <v>9</v>
      </c>
      <c r="CP37" s="115">
        <f t="shared" si="6"/>
        <v>9</v>
      </c>
      <c r="CQ37" s="115">
        <f t="shared" si="6"/>
        <v>9</v>
      </c>
      <c r="CR37" s="115">
        <f t="shared" si="6"/>
        <v>9</v>
      </c>
      <c r="CS37" s="130">
        <f t="shared" si="6"/>
        <v>9</v>
      </c>
      <c r="CX37" s="160">
        <v>0</v>
      </c>
      <c r="CY37" s="129">
        <f>CY9+CY23</f>
        <v>5</v>
      </c>
      <c r="CZ37" s="115">
        <f t="shared" ref="CZ37:DF37" si="7">CZ9+CZ23</f>
        <v>6</v>
      </c>
      <c r="DA37" s="115">
        <f t="shared" si="7"/>
        <v>7</v>
      </c>
      <c r="DB37" s="115">
        <f t="shared" si="7"/>
        <v>8</v>
      </c>
      <c r="DC37" s="115">
        <f t="shared" si="7"/>
        <v>8.5</v>
      </c>
      <c r="DD37" s="115">
        <f t="shared" si="7"/>
        <v>9</v>
      </c>
      <c r="DE37" s="115">
        <f t="shared" si="7"/>
        <v>9</v>
      </c>
      <c r="DF37" s="130">
        <f t="shared" si="7"/>
        <v>9</v>
      </c>
      <c r="DK37" s="160">
        <v>0</v>
      </c>
      <c r="DL37" s="129">
        <f>DL9+DL23</f>
        <v>8</v>
      </c>
      <c r="DM37" s="115">
        <f t="shared" ref="DM37:DS37" si="8">DM9+DM23</f>
        <v>8.5</v>
      </c>
      <c r="DN37" s="115">
        <f t="shared" si="8"/>
        <v>9</v>
      </c>
      <c r="DO37" s="115">
        <f t="shared" si="8"/>
        <v>9</v>
      </c>
      <c r="DP37" s="115">
        <f t="shared" si="8"/>
        <v>9</v>
      </c>
      <c r="DQ37" s="115">
        <f t="shared" si="8"/>
        <v>9</v>
      </c>
      <c r="DR37" s="115">
        <f t="shared" si="8"/>
        <v>9</v>
      </c>
      <c r="DS37" s="130">
        <f t="shared" si="8"/>
        <v>9</v>
      </c>
      <c r="DX37" s="160">
        <v>0</v>
      </c>
      <c r="DY37" s="129">
        <f>DY9+DY23</f>
        <v>7.5</v>
      </c>
      <c r="DZ37" s="115">
        <f t="shared" ref="DZ37:EF37" si="9">DZ9+DZ23</f>
        <v>8.5</v>
      </c>
      <c r="EA37" s="115">
        <f t="shared" si="9"/>
        <v>9</v>
      </c>
      <c r="EB37" s="115">
        <f t="shared" si="9"/>
        <v>9</v>
      </c>
      <c r="EC37" s="115">
        <f t="shared" si="9"/>
        <v>9</v>
      </c>
      <c r="ED37" s="115">
        <f t="shared" si="9"/>
        <v>9</v>
      </c>
      <c r="EE37" s="115">
        <f t="shared" si="9"/>
        <v>9</v>
      </c>
      <c r="EF37" s="130">
        <f t="shared" si="9"/>
        <v>9</v>
      </c>
      <c r="EK37" s="160">
        <v>0</v>
      </c>
      <c r="EL37" s="129">
        <f>EL9+EL23</f>
        <v>8.5</v>
      </c>
      <c r="EM37" s="115">
        <f t="shared" ref="EM37:ES37" si="10">EM9+EM23</f>
        <v>9</v>
      </c>
      <c r="EN37" s="115">
        <f t="shared" si="10"/>
        <v>9</v>
      </c>
      <c r="EO37" s="115">
        <f t="shared" si="10"/>
        <v>9</v>
      </c>
      <c r="EP37" s="115">
        <f t="shared" si="10"/>
        <v>9</v>
      </c>
      <c r="EQ37" s="115">
        <f t="shared" si="10"/>
        <v>9</v>
      </c>
      <c r="ER37" s="115">
        <f t="shared" si="10"/>
        <v>9</v>
      </c>
      <c r="ES37" s="130">
        <f t="shared" si="10"/>
        <v>9</v>
      </c>
      <c r="EX37" s="160">
        <v>0</v>
      </c>
      <c r="EY37" s="129">
        <f>EY9+EY23</f>
        <v>8</v>
      </c>
      <c r="EZ37" s="115">
        <f t="shared" ref="EZ37:FF37" si="11">EZ9+EZ23</f>
        <v>8.5</v>
      </c>
      <c r="FA37" s="115">
        <f t="shared" si="11"/>
        <v>9</v>
      </c>
      <c r="FB37" s="115">
        <f t="shared" si="11"/>
        <v>9</v>
      </c>
      <c r="FC37" s="115">
        <f t="shared" si="11"/>
        <v>9</v>
      </c>
      <c r="FD37" s="115">
        <f t="shared" si="11"/>
        <v>9</v>
      </c>
      <c r="FE37" s="115">
        <f t="shared" si="11"/>
        <v>9</v>
      </c>
      <c r="FF37" s="130">
        <f t="shared" si="11"/>
        <v>9</v>
      </c>
      <c r="FK37" s="160">
        <v>0</v>
      </c>
      <c r="FL37" s="129">
        <f>FL9+FL23</f>
        <v>8.5</v>
      </c>
      <c r="FM37" s="115">
        <f t="shared" ref="FM37:FS37" si="12">FM9+FM23</f>
        <v>9</v>
      </c>
      <c r="FN37" s="115">
        <f t="shared" si="12"/>
        <v>9</v>
      </c>
      <c r="FO37" s="115">
        <f t="shared" si="12"/>
        <v>9</v>
      </c>
      <c r="FP37" s="115">
        <f t="shared" si="12"/>
        <v>9</v>
      </c>
      <c r="FQ37" s="115">
        <f t="shared" si="12"/>
        <v>9</v>
      </c>
      <c r="FR37" s="115">
        <f t="shared" si="12"/>
        <v>9</v>
      </c>
      <c r="FS37" s="130">
        <f t="shared" si="12"/>
        <v>9</v>
      </c>
      <c r="FX37" s="160">
        <v>0</v>
      </c>
      <c r="FY37" s="129">
        <f>FY9+FY23</f>
        <v>7</v>
      </c>
      <c r="FZ37" s="115">
        <f t="shared" ref="FZ37:GF37" si="13">FZ9+FZ23</f>
        <v>8</v>
      </c>
      <c r="GA37" s="115">
        <f t="shared" si="13"/>
        <v>9</v>
      </c>
      <c r="GB37" s="115">
        <f t="shared" si="13"/>
        <v>9</v>
      </c>
      <c r="GC37" s="115">
        <f t="shared" si="13"/>
        <v>9</v>
      </c>
      <c r="GD37" s="115">
        <f t="shared" si="13"/>
        <v>9</v>
      </c>
      <c r="GE37" s="115">
        <f t="shared" si="13"/>
        <v>9</v>
      </c>
      <c r="GF37" s="130">
        <f t="shared" si="13"/>
        <v>9</v>
      </c>
    </row>
    <row r="38" spans="11:188" x14ac:dyDescent="0.35">
      <c r="K38" s="192">
        <v>20</v>
      </c>
      <c r="L38" s="131">
        <f t="shared" ref="L38:S46" si="14">L10+L24</f>
        <v>7.5</v>
      </c>
      <c r="M38" s="117">
        <f t="shared" si="14"/>
        <v>7.5</v>
      </c>
      <c r="N38" s="117">
        <f t="shared" si="14"/>
        <v>8</v>
      </c>
      <c r="O38" s="117">
        <f t="shared" si="14"/>
        <v>8</v>
      </c>
      <c r="P38" s="117">
        <f t="shared" si="14"/>
        <v>8</v>
      </c>
      <c r="Q38" s="117">
        <f t="shared" si="14"/>
        <v>8</v>
      </c>
      <c r="R38" s="117">
        <f t="shared" si="14"/>
        <v>8</v>
      </c>
      <c r="S38" s="132">
        <f t="shared" si="14"/>
        <v>8</v>
      </c>
      <c r="X38" s="192">
        <v>20</v>
      </c>
      <c r="Y38" s="131">
        <f t="shared" ref="Y38:AF38" si="15">Y10+Y24</f>
        <v>7</v>
      </c>
      <c r="Z38" s="117">
        <f t="shared" si="15"/>
        <v>7.5</v>
      </c>
      <c r="AA38" s="117">
        <f t="shared" si="15"/>
        <v>8</v>
      </c>
      <c r="AB38" s="117">
        <f t="shared" si="15"/>
        <v>8</v>
      </c>
      <c r="AC38" s="117">
        <f t="shared" si="15"/>
        <v>8</v>
      </c>
      <c r="AD38" s="117">
        <f t="shared" si="15"/>
        <v>8</v>
      </c>
      <c r="AE38" s="117">
        <f t="shared" si="15"/>
        <v>8</v>
      </c>
      <c r="AF38" s="132">
        <f t="shared" si="15"/>
        <v>8</v>
      </c>
      <c r="AK38" s="192">
        <v>20</v>
      </c>
      <c r="AL38" s="131">
        <f>AL10+AL24</f>
        <v>7.5</v>
      </c>
      <c r="AM38" s="117">
        <f t="shared" ref="AM38:AS38" si="16">AM10+AM24</f>
        <v>8</v>
      </c>
      <c r="AN38" s="117">
        <f t="shared" si="16"/>
        <v>8</v>
      </c>
      <c r="AO38" s="117">
        <f t="shared" si="16"/>
        <v>8</v>
      </c>
      <c r="AP38" s="117">
        <f t="shared" si="16"/>
        <v>8</v>
      </c>
      <c r="AQ38" s="117">
        <f t="shared" si="16"/>
        <v>8</v>
      </c>
      <c r="AR38" s="117">
        <f t="shared" si="16"/>
        <v>8</v>
      </c>
      <c r="AS38" s="132">
        <f t="shared" si="16"/>
        <v>8</v>
      </c>
      <c r="AX38" s="192">
        <v>20</v>
      </c>
      <c r="AY38" s="131">
        <f>AY10+AY24</f>
        <v>6.5</v>
      </c>
      <c r="AZ38" s="117">
        <f t="shared" ref="AZ38:BF38" si="17">AZ10+AZ24</f>
        <v>7</v>
      </c>
      <c r="BA38" s="117">
        <f t="shared" si="17"/>
        <v>8</v>
      </c>
      <c r="BB38" s="117">
        <f t="shared" si="17"/>
        <v>8</v>
      </c>
      <c r="BC38" s="117">
        <f t="shared" si="17"/>
        <v>8</v>
      </c>
      <c r="BD38" s="117">
        <f t="shared" si="17"/>
        <v>8</v>
      </c>
      <c r="BE38" s="117">
        <f t="shared" si="17"/>
        <v>8</v>
      </c>
      <c r="BF38" s="132">
        <f t="shared" si="17"/>
        <v>8</v>
      </c>
      <c r="BK38" s="192">
        <v>20</v>
      </c>
      <c r="BL38" s="131">
        <f>BL10+BL24</f>
        <v>6.5</v>
      </c>
      <c r="BM38" s="117">
        <f t="shared" ref="BM38:BS38" si="18">BM10+BM24</f>
        <v>7</v>
      </c>
      <c r="BN38" s="117">
        <f t="shared" si="18"/>
        <v>8</v>
      </c>
      <c r="BO38" s="117">
        <f t="shared" si="18"/>
        <v>8</v>
      </c>
      <c r="BP38" s="117">
        <f t="shared" si="18"/>
        <v>8</v>
      </c>
      <c r="BQ38" s="117">
        <f t="shared" si="18"/>
        <v>8</v>
      </c>
      <c r="BR38" s="117">
        <f t="shared" si="18"/>
        <v>8</v>
      </c>
      <c r="BS38" s="132">
        <f t="shared" si="18"/>
        <v>8</v>
      </c>
      <c r="BX38" s="192">
        <v>20</v>
      </c>
      <c r="BY38" s="131">
        <f>BY10+BY24</f>
        <v>7.5</v>
      </c>
      <c r="BZ38" s="117">
        <f t="shared" ref="BZ38:CF38" si="19">BZ10+BZ24</f>
        <v>8</v>
      </c>
      <c r="CA38" s="117">
        <f t="shared" si="19"/>
        <v>8</v>
      </c>
      <c r="CB38" s="117">
        <f t="shared" si="19"/>
        <v>8</v>
      </c>
      <c r="CC38" s="117">
        <f t="shared" si="19"/>
        <v>8</v>
      </c>
      <c r="CD38" s="117">
        <f t="shared" si="19"/>
        <v>8</v>
      </c>
      <c r="CE38" s="117">
        <f t="shared" si="19"/>
        <v>8</v>
      </c>
      <c r="CF38" s="132">
        <f t="shared" si="19"/>
        <v>8</v>
      </c>
      <c r="CK38" s="192">
        <v>20</v>
      </c>
      <c r="CL38" s="131">
        <f>CL10+CL24</f>
        <v>7.5</v>
      </c>
      <c r="CM38" s="117">
        <f t="shared" ref="CM38:CS38" si="20">CM10+CM24</f>
        <v>7.5</v>
      </c>
      <c r="CN38" s="117">
        <f t="shared" si="20"/>
        <v>8</v>
      </c>
      <c r="CO38" s="117">
        <f t="shared" si="20"/>
        <v>8</v>
      </c>
      <c r="CP38" s="117">
        <f t="shared" si="20"/>
        <v>8</v>
      </c>
      <c r="CQ38" s="117">
        <f t="shared" si="20"/>
        <v>8</v>
      </c>
      <c r="CR38" s="117">
        <f t="shared" si="20"/>
        <v>8</v>
      </c>
      <c r="CS38" s="132">
        <f t="shared" si="20"/>
        <v>8</v>
      </c>
      <c r="CX38" s="192">
        <v>20</v>
      </c>
      <c r="CY38" s="131">
        <f>CY10+CY24</f>
        <v>5</v>
      </c>
      <c r="CZ38" s="117">
        <f t="shared" ref="CZ38:DF38" si="21">CZ10+CZ24</f>
        <v>5.5</v>
      </c>
      <c r="DA38" s="117">
        <f t="shared" si="21"/>
        <v>6.5</v>
      </c>
      <c r="DB38" s="117">
        <f t="shared" si="21"/>
        <v>7</v>
      </c>
      <c r="DC38" s="117">
        <f t="shared" si="21"/>
        <v>7.5</v>
      </c>
      <c r="DD38" s="117">
        <f t="shared" si="21"/>
        <v>8</v>
      </c>
      <c r="DE38" s="117">
        <f t="shared" si="21"/>
        <v>8</v>
      </c>
      <c r="DF38" s="132">
        <f t="shared" si="21"/>
        <v>8</v>
      </c>
      <c r="DK38" s="192">
        <v>20</v>
      </c>
      <c r="DL38" s="131">
        <f>DL10+DL24</f>
        <v>7</v>
      </c>
      <c r="DM38" s="117">
        <f t="shared" ref="DM38:DS38" si="22">DM10+DM24</f>
        <v>7.5</v>
      </c>
      <c r="DN38" s="117">
        <f t="shared" si="22"/>
        <v>8</v>
      </c>
      <c r="DO38" s="117">
        <f t="shared" si="22"/>
        <v>8</v>
      </c>
      <c r="DP38" s="117">
        <f t="shared" si="22"/>
        <v>8</v>
      </c>
      <c r="DQ38" s="117">
        <f t="shared" si="22"/>
        <v>8</v>
      </c>
      <c r="DR38" s="117">
        <f t="shared" si="22"/>
        <v>8</v>
      </c>
      <c r="DS38" s="132">
        <f t="shared" si="22"/>
        <v>8</v>
      </c>
      <c r="DX38" s="192">
        <v>20</v>
      </c>
      <c r="DY38" s="131">
        <f>DY10+DY24</f>
        <v>6.5</v>
      </c>
      <c r="DZ38" s="117">
        <f t="shared" ref="DZ38:EF38" si="23">DZ10+DZ24</f>
        <v>7.5</v>
      </c>
      <c r="EA38" s="117">
        <f t="shared" si="23"/>
        <v>8</v>
      </c>
      <c r="EB38" s="117">
        <f t="shared" si="23"/>
        <v>8</v>
      </c>
      <c r="EC38" s="117">
        <f t="shared" si="23"/>
        <v>8</v>
      </c>
      <c r="ED38" s="117">
        <f t="shared" si="23"/>
        <v>8</v>
      </c>
      <c r="EE38" s="117">
        <f t="shared" si="23"/>
        <v>8</v>
      </c>
      <c r="EF38" s="132">
        <f t="shared" si="23"/>
        <v>8</v>
      </c>
      <c r="EK38" s="192">
        <v>20</v>
      </c>
      <c r="EL38" s="131">
        <f>EL10+EL24</f>
        <v>7.5</v>
      </c>
      <c r="EM38" s="117">
        <f t="shared" ref="EM38:ES38" si="24">EM10+EM24</f>
        <v>8</v>
      </c>
      <c r="EN38" s="117">
        <f t="shared" si="24"/>
        <v>8</v>
      </c>
      <c r="EO38" s="117">
        <f t="shared" si="24"/>
        <v>8</v>
      </c>
      <c r="EP38" s="117">
        <f t="shared" si="24"/>
        <v>8</v>
      </c>
      <c r="EQ38" s="117">
        <f t="shared" si="24"/>
        <v>8</v>
      </c>
      <c r="ER38" s="117">
        <f t="shared" si="24"/>
        <v>8</v>
      </c>
      <c r="ES38" s="132">
        <f t="shared" si="24"/>
        <v>8</v>
      </c>
      <c r="EX38" s="192">
        <v>20</v>
      </c>
      <c r="EY38" s="131">
        <f>EY10+EY24</f>
        <v>7</v>
      </c>
      <c r="EZ38" s="117">
        <f t="shared" ref="EZ38:FF38" si="25">EZ10+EZ24</f>
        <v>7.5</v>
      </c>
      <c r="FA38" s="117">
        <f t="shared" si="25"/>
        <v>8</v>
      </c>
      <c r="FB38" s="117">
        <f t="shared" si="25"/>
        <v>8</v>
      </c>
      <c r="FC38" s="117">
        <f t="shared" si="25"/>
        <v>8</v>
      </c>
      <c r="FD38" s="117">
        <f t="shared" si="25"/>
        <v>8</v>
      </c>
      <c r="FE38" s="117">
        <f t="shared" si="25"/>
        <v>8</v>
      </c>
      <c r="FF38" s="132">
        <f t="shared" si="25"/>
        <v>8</v>
      </c>
      <c r="FK38" s="192">
        <v>20</v>
      </c>
      <c r="FL38" s="131">
        <f>FL10+FL24</f>
        <v>7.5</v>
      </c>
      <c r="FM38" s="117">
        <f t="shared" ref="FM38:FS38" si="26">FM10+FM24</f>
        <v>8</v>
      </c>
      <c r="FN38" s="117">
        <f t="shared" si="26"/>
        <v>8</v>
      </c>
      <c r="FO38" s="117">
        <f t="shared" si="26"/>
        <v>8</v>
      </c>
      <c r="FP38" s="117">
        <f t="shared" si="26"/>
        <v>8</v>
      </c>
      <c r="FQ38" s="117">
        <f t="shared" si="26"/>
        <v>8</v>
      </c>
      <c r="FR38" s="117">
        <f t="shared" si="26"/>
        <v>8</v>
      </c>
      <c r="FS38" s="132">
        <f t="shared" si="26"/>
        <v>8</v>
      </c>
      <c r="FX38" s="192">
        <v>20</v>
      </c>
      <c r="FY38" s="131">
        <f>FY10+FY24</f>
        <v>6</v>
      </c>
      <c r="FZ38" s="117">
        <f t="shared" ref="FZ38:GF38" si="27">FZ10+FZ24</f>
        <v>7</v>
      </c>
      <c r="GA38" s="117">
        <f t="shared" si="27"/>
        <v>8</v>
      </c>
      <c r="GB38" s="117">
        <f t="shared" si="27"/>
        <v>8</v>
      </c>
      <c r="GC38" s="117">
        <f t="shared" si="27"/>
        <v>8</v>
      </c>
      <c r="GD38" s="117">
        <f t="shared" si="27"/>
        <v>8</v>
      </c>
      <c r="GE38" s="117">
        <f t="shared" si="27"/>
        <v>8</v>
      </c>
      <c r="GF38" s="132">
        <f t="shared" si="27"/>
        <v>8</v>
      </c>
    </row>
    <row r="39" spans="11:188" x14ac:dyDescent="0.35">
      <c r="K39" s="192">
        <v>40</v>
      </c>
      <c r="L39" s="131">
        <f t="shared" si="14"/>
        <v>5.5</v>
      </c>
      <c r="M39" s="117">
        <f t="shared" si="14"/>
        <v>5.5</v>
      </c>
      <c r="N39" s="117">
        <f t="shared" si="14"/>
        <v>6</v>
      </c>
      <c r="O39" s="117">
        <f t="shared" si="14"/>
        <v>6</v>
      </c>
      <c r="P39" s="117">
        <f t="shared" si="14"/>
        <v>6</v>
      </c>
      <c r="Q39" s="117">
        <f t="shared" si="14"/>
        <v>6</v>
      </c>
      <c r="R39" s="117">
        <f t="shared" si="14"/>
        <v>6</v>
      </c>
      <c r="S39" s="132">
        <f t="shared" si="14"/>
        <v>6</v>
      </c>
      <c r="X39" s="192">
        <v>40</v>
      </c>
      <c r="Y39" s="131">
        <f t="shared" ref="Y39:AF39" si="28">Y11+Y25</f>
        <v>5</v>
      </c>
      <c r="Z39" s="117">
        <f t="shared" si="28"/>
        <v>5.5</v>
      </c>
      <c r="AA39" s="117">
        <f t="shared" si="28"/>
        <v>6</v>
      </c>
      <c r="AB39" s="117">
        <f t="shared" si="28"/>
        <v>6</v>
      </c>
      <c r="AC39" s="117">
        <f t="shared" si="28"/>
        <v>6</v>
      </c>
      <c r="AD39" s="117">
        <f t="shared" si="28"/>
        <v>6</v>
      </c>
      <c r="AE39" s="117">
        <f t="shared" si="28"/>
        <v>6</v>
      </c>
      <c r="AF39" s="132">
        <f t="shared" si="28"/>
        <v>6</v>
      </c>
      <c r="AK39" s="192">
        <v>40</v>
      </c>
      <c r="AL39" s="131">
        <f t="shared" ref="AL39:AS39" si="29">AL11+AL25</f>
        <v>5.5</v>
      </c>
      <c r="AM39" s="117">
        <f t="shared" si="29"/>
        <v>6</v>
      </c>
      <c r="AN39" s="117">
        <f t="shared" si="29"/>
        <v>6</v>
      </c>
      <c r="AO39" s="117">
        <f t="shared" si="29"/>
        <v>6</v>
      </c>
      <c r="AP39" s="117">
        <f t="shared" si="29"/>
        <v>6</v>
      </c>
      <c r="AQ39" s="117">
        <f t="shared" si="29"/>
        <v>6</v>
      </c>
      <c r="AR39" s="117">
        <f t="shared" si="29"/>
        <v>6</v>
      </c>
      <c r="AS39" s="132">
        <f t="shared" si="29"/>
        <v>6</v>
      </c>
      <c r="AX39" s="192">
        <v>40</v>
      </c>
      <c r="AY39" s="131">
        <f t="shared" ref="AY39:BF39" si="30">AY11+AY25</f>
        <v>5</v>
      </c>
      <c r="AZ39" s="117">
        <f t="shared" si="30"/>
        <v>5</v>
      </c>
      <c r="BA39" s="117">
        <f t="shared" si="30"/>
        <v>6</v>
      </c>
      <c r="BB39" s="117">
        <f t="shared" si="30"/>
        <v>6</v>
      </c>
      <c r="BC39" s="117">
        <f t="shared" si="30"/>
        <v>6</v>
      </c>
      <c r="BD39" s="117">
        <f t="shared" si="30"/>
        <v>6</v>
      </c>
      <c r="BE39" s="117">
        <f t="shared" si="30"/>
        <v>6</v>
      </c>
      <c r="BF39" s="132">
        <f t="shared" si="30"/>
        <v>6</v>
      </c>
      <c r="BK39" s="192">
        <v>40</v>
      </c>
      <c r="BL39" s="131">
        <f t="shared" ref="BL39:BS39" si="31">BL11+BL25</f>
        <v>5</v>
      </c>
      <c r="BM39" s="117">
        <f t="shared" si="31"/>
        <v>5</v>
      </c>
      <c r="BN39" s="117">
        <f t="shared" si="31"/>
        <v>6</v>
      </c>
      <c r="BO39" s="117">
        <f t="shared" si="31"/>
        <v>6</v>
      </c>
      <c r="BP39" s="117">
        <f t="shared" si="31"/>
        <v>6</v>
      </c>
      <c r="BQ39" s="117">
        <f t="shared" si="31"/>
        <v>6</v>
      </c>
      <c r="BR39" s="117">
        <f t="shared" si="31"/>
        <v>6</v>
      </c>
      <c r="BS39" s="132">
        <f t="shared" si="31"/>
        <v>6</v>
      </c>
      <c r="BX39" s="192">
        <v>40</v>
      </c>
      <c r="BY39" s="131">
        <f t="shared" ref="BY39:CF39" si="32">BY11+BY25</f>
        <v>5.5</v>
      </c>
      <c r="BZ39" s="117">
        <f t="shared" si="32"/>
        <v>6</v>
      </c>
      <c r="CA39" s="117">
        <f t="shared" si="32"/>
        <v>6</v>
      </c>
      <c r="CB39" s="117">
        <f t="shared" si="32"/>
        <v>6</v>
      </c>
      <c r="CC39" s="117">
        <f t="shared" si="32"/>
        <v>6</v>
      </c>
      <c r="CD39" s="117">
        <f t="shared" si="32"/>
        <v>6</v>
      </c>
      <c r="CE39" s="117">
        <f t="shared" si="32"/>
        <v>6</v>
      </c>
      <c r="CF39" s="132">
        <f t="shared" si="32"/>
        <v>6</v>
      </c>
      <c r="CK39" s="192">
        <v>40</v>
      </c>
      <c r="CL39" s="131">
        <f t="shared" ref="CL39:CS39" si="33">CL11+CL25</f>
        <v>5.5</v>
      </c>
      <c r="CM39" s="117">
        <f t="shared" si="33"/>
        <v>5.5</v>
      </c>
      <c r="CN39" s="117">
        <f t="shared" si="33"/>
        <v>6</v>
      </c>
      <c r="CO39" s="117">
        <f t="shared" si="33"/>
        <v>6</v>
      </c>
      <c r="CP39" s="117">
        <f t="shared" si="33"/>
        <v>6</v>
      </c>
      <c r="CQ39" s="117">
        <f t="shared" si="33"/>
        <v>6</v>
      </c>
      <c r="CR39" s="117">
        <f t="shared" si="33"/>
        <v>6</v>
      </c>
      <c r="CS39" s="132">
        <f t="shared" si="33"/>
        <v>6</v>
      </c>
      <c r="CX39" s="192">
        <v>40</v>
      </c>
      <c r="CY39" s="131">
        <f t="shared" ref="CY39:DF39" si="34">CY11+CY25</f>
        <v>3.5</v>
      </c>
      <c r="CZ39" s="117">
        <f t="shared" si="34"/>
        <v>4.5</v>
      </c>
      <c r="DA39" s="117">
        <f t="shared" si="34"/>
        <v>4.5</v>
      </c>
      <c r="DB39" s="117">
        <f t="shared" si="34"/>
        <v>5.5</v>
      </c>
      <c r="DC39" s="117">
        <f t="shared" si="34"/>
        <v>5.5</v>
      </c>
      <c r="DD39" s="117">
        <f t="shared" si="34"/>
        <v>6</v>
      </c>
      <c r="DE39" s="117">
        <f t="shared" si="34"/>
        <v>6</v>
      </c>
      <c r="DF39" s="132">
        <f t="shared" si="34"/>
        <v>6</v>
      </c>
      <c r="DK39" s="192">
        <v>40</v>
      </c>
      <c r="DL39" s="131">
        <f t="shared" ref="DL39:DS39" si="35">DL11+DL25</f>
        <v>5.5</v>
      </c>
      <c r="DM39" s="117">
        <f t="shared" si="35"/>
        <v>5.5</v>
      </c>
      <c r="DN39" s="117">
        <f t="shared" si="35"/>
        <v>6</v>
      </c>
      <c r="DO39" s="117">
        <f t="shared" si="35"/>
        <v>6</v>
      </c>
      <c r="DP39" s="117">
        <f t="shared" si="35"/>
        <v>6</v>
      </c>
      <c r="DQ39" s="117">
        <f t="shared" si="35"/>
        <v>6</v>
      </c>
      <c r="DR39" s="117">
        <f t="shared" si="35"/>
        <v>6</v>
      </c>
      <c r="DS39" s="132">
        <f t="shared" si="35"/>
        <v>6</v>
      </c>
      <c r="DX39" s="192">
        <v>40</v>
      </c>
      <c r="DY39" s="131">
        <f t="shared" ref="DY39:EF39" si="36">DY11+DY25</f>
        <v>5</v>
      </c>
      <c r="DZ39" s="117">
        <f t="shared" si="36"/>
        <v>5.5</v>
      </c>
      <c r="EA39" s="117">
        <f t="shared" si="36"/>
        <v>6</v>
      </c>
      <c r="EB39" s="117">
        <f t="shared" si="36"/>
        <v>6</v>
      </c>
      <c r="EC39" s="117">
        <f t="shared" si="36"/>
        <v>6</v>
      </c>
      <c r="ED39" s="117">
        <f t="shared" si="36"/>
        <v>6</v>
      </c>
      <c r="EE39" s="117">
        <f t="shared" si="36"/>
        <v>6</v>
      </c>
      <c r="EF39" s="132">
        <f t="shared" si="36"/>
        <v>6</v>
      </c>
      <c r="EK39" s="192">
        <v>40</v>
      </c>
      <c r="EL39" s="131">
        <f t="shared" ref="EL39:ES39" si="37">EL11+EL25</f>
        <v>5.5</v>
      </c>
      <c r="EM39" s="117">
        <f t="shared" si="37"/>
        <v>6</v>
      </c>
      <c r="EN39" s="117">
        <f t="shared" si="37"/>
        <v>6</v>
      </c>
      <c r="EO39" s="117">
        <f t="shared" si="37"/>
        <v>6</v>
      </c>
      <c r="EP39" s="117">
        <f t="shared" si="37"/>
        <v>6</v>
      </c>
      <c r="EQ39" s="117">
        <f t="shared" si="37"/>
        <v>6</v>
      </c>
      <c r="ER39" s="117">
        <f t="shared" si="37"/>
        <v>6</v>
      </c>
      <c r="ES39" s="132">
        <f t="shared" si="37"/>
        <v>6</v>
      </c>
      <c r="EX39" s="192">
        <v>40</v>
      </c>
      <c r="EY39" s="131">
        <f t="shared" ref="EY39:FF39" si="38">EY11+EY25</f>
        <v>5</v>
      </c>
      <c r="EZ39" s="117">
        <f t="shared" si="38"/>
        <v>5.5</v>
      </c>
      <c r="FA39" s="117">
        <f t="shared" si="38"/>
        <v>6</v>
      </c>
      <c r="FB39" s="117">
        <f t="shared" si="38"/>
        <v>6</v>
      </c>
      <c r="FC39" s="117">
        <f t="shared" si="38"/>
        <v>6</v>
      </c>
      <c r="FD39" s="117">
        <f t="shared" si="38"/>
        <v>6</v>
      </c>
      <c r="FE39" s="117">
        <f t="shared" si="38"/>
        <v>6</v>
      </c>
      <c r="FF39" s="132">
        <f t="shared" si="38"/>
        <v>6</v>
      </c>
      <c r="FK39" s="192">
        <v>40</v>
      </c>
      <c r="FL39" s="131">
        <f t="shared" ref="FL39:FS39" si="39">FL11+FL25</f>
        <v>5.5</v>
      </c>
      <c r="FM39" s="117">
        <f t="shared" si="39"/>
        <v>6</v>
      </c>
      <c r="FN39" s="117">
        <f t="shared" si="39"/>
        <v>6</v>
      </c>
      <c r="FO39" s="117">
        <f t="shared" si="39"/>
        <v>6</v>
      </c>
      <c r="FP39" s="117">
        <f t="shared" si="39"/>
        <v>6</v>
      </c>
      <c r="FQ39" s="117">
        <f t="shared" si="39"/>
        <v>6</v>
      </c>
      <c r="FR39" s="117">
        <f t="shared" si="39"/>
        <v>6</v>
      </c>
      <c r="FS39" s="132">
        <f t="shared" si="39"/>
        <v>6</v>
      </c>
      <c r="FX39" s="192">
        <v>40</v>
      </c>
      <c r="FY39" s="131">
        <f t="shared" ref="FY39:GF39" si="40">FY11+FY25</f>
        <v>5</v>
      </c>
      <c r="FZ39" s="117">
        <f t="shared" si="40"/>
        <v>5</v>
      </c>
      <c r="GA39" s="117">
        <f t="shared" si="40"/>
        <v>6</v>
      </c>
      <c r="GB39" s="117">
        <f t="shared" si="40"/>
        <v>6</v>
      </c>
      <c r="GC39" s="117">
        <f t="shared" si="40"/>
        <v>6</v>
      </c>
      <c r="GD39" s="117">
        <f t="shared" si="40"/>
        <v>6</v>
      </c>
      <c r="GE39" s="117">
        <f t="shared" si="40"/>
        <v>6</v>
      </c>
      <c r="GF39" s="132">
        <f t="shared" si="40"/>
        <v>6</v>
      </c>
    </row>
    <row r="40" spans="11:188" x14ac:dyDescent="0.35">
      <c r="K40" s="192">
        <v>60</v>
      </c>
      <c r="L40" s="131">
        <f t="shared" si="14"/>
        <v>1</v>
      </c>
      <c r="M40" s="117">
        <f t="shared" si="14"/>
        <v>1</v>
      </c>
      <c r="N40" s="117">
        <f t="shared" si="14"/>
        <v>0</v>
      </c>
      <c r="O40" s="117">
        <f t="shared" si="14"/>
        <v>0</v>
      </c>
      <c r="P40" s="117">
        <f t="shared" si="14"/>
        <v>0</v>
      </c>
      <c r="Q40" s="117">
        <f t="shared" si="14"/>
        <v>0</v>
      </c>
      <c r="R40" s="117">
        <f t="shared" si="14"/>
        <v>0</v>
      </c>
      <c r="S40" s="132">
        <f t="shared" si="14"/>
        <v>0</v>
      </c>
      <c r="X40" s="192">
        <v>60</v>
      </c>
      <c r="Y40" s="131">
        <f t="shared" ref="Y40:AF40" si="41">Y12+Y26</f>
        <v>2</v>
      </c>
      <c r="Z40" s="117">
        <f t="shared" si="41"/>
        <v>1</v>
      </c>
      <c r="AA40" s="117">
        <f t="shared" si="41"/>
        <v>0</v>
      </c>
      <c r="AB40" s="117">
        <f t="shared" si="41"/>
        <v>0</v>
      </c>
      <c r="AC40" s="117">
        <f t="shared" si="41"/>
        <v>0</v>
      </c>
      <c r="AD40" s="117">
        <f t="shared" si="41"/>
        <v>0</v>
      </c>
      <c r="AE40" s="117">
        <f t="shared" si="41"/>
        <v>0</v>
      </c>
      <c r="AF40" s="132">
        <f t="shared" si="41"/>
        <v>0</v>
      </c>
      <c r="AK40" s="192">
        <v>60</v>
      </c>
      <c r="AL40" s="131">
        <f t="shared" ref="AL40:AS40" si="42">AL12+AL26</f>
        <v>1</v>
      </c>
      <c r="AM40" s="117">
        <f t="shared" si="42"/>
        <v>0</v>
      </c>
      <c r="AN40" s="117">
        <f t="shared" si="42"/>
        <v>0</v>
      </c>
      <c r="AO40" s="117">
        <f t="shared" si="42"/>
        <v>0</v>
      </c>
      <c r="AP40" s="117">
        <f t="shared" si="42"/>
        <v>0</v>
      </c>
      <c r="AQ40" s="117">
        <f t="shared" si="42"/>
        <v>0</v>
      </c>
      <c r="AR40" s="117">
        <f t="shared" si="42"/>
        <v>0</v>
      </c>
      <c r="AS40" s="132">
        <f t="shared" si="42"/>
        <v>0</v>
      </c>
      <c r="AX40" s="192">
        <v>60</v>
      </c>
      <c r="AY40" s="131">
        <f t="shared" ref="AY40:BF40" si="43">AY12+AY26</f>
        <v>2</v>
      </c>
      <c r="AZ40" s="117">
        <f t="shared" si="43"/>
        <v>2</v>
      </c>
      <c r="BA40" s="117">
        <f t="shared" si="43"/>
        <v>0</v>
      </c>
      <c r="BB40" s="117">
        <f t="shared" si="43"/>
        <v>0</v>
      </c>
      <c r="BC40" s="117">
        <f t="shared" si="43"/>
        <v>0</v>
      </c>
      <c r="BD40" s="117">
        <f t="shared" si="43"/>
        <v>0</v>
      </c>
      <c r="BE40" s="117">
        <f t="shared" si="43"/>
        <v>0</v>
      </c>
      <c r="BF40" s="132">
        <f t="shared" si="43"/>
        <v>0</v>
      </c>
      <c r="BK40" s="192">
        <v>60</v>
      </c>
      <c r="BL40" s="131">
        <f t="shared" ref="BL40:BS40" si="44">BL12+BL26</f>
        <v>2</v>
      </c>
      <c r="BM40" s="117">
        <f t="shared" si="44"/>
        <v>2</v>
      </c>
      <c r="BN40" s="117">
        <f t="shared" si="44"/>
        <v>0</v>
      </c>
      <c r="BO40" s="117">
        <f t="shared" si="44"/>
        <v>0</v>
      </c>
      <c r="BP40" s="117">
        <f t="shared" si="44"/>
        <v>0</v>
      </c>
      <c r="BQ40" s="117">
        <f t="shared" si="44"/>
        <v>0</v>
      </c>
      <c r="BR40" s="117">
        <f t="shared" si="44"/>
        <v>0</v>
      </c>
      <c r="BS40" s="132">
        <f t="shared" si="44"/>
        <v>0</v>
      </c>
      <c r="BX40" s="192">
        <v>60</v>
      </c>
      <c r="BY40" s="131">
        <f t="shared" ref="BY40:CF40" si="45">BY12+BY26</f>
        <v>1</v>
      </c>
      <c r="BZ40" s="117">
        <f t="shared" si="45"/>
        <v>0</v>
      </c>
      <c r="CA40" s="117">
        <f t="shared" si="45"/>
        <v>0</v>
      </c>
      <c r="CB40" s="117">
        <f t="shared" si="45"/>
        <v>0</v>
      </c>
      <c r="CC40" s="117">
        <f t="shared" si="45"/>
        <v>0</v>
      </c>
      <c r="CD40" s="117">
        <f t="shared" si="45"/>
        <v>0</v>
      </c>
      <c r="CE40" s="117">
        <f t="shared" si="45"/>
        <v>0</v>
      </c>
      <c r="CF40" s="132">
        <f t="shared" si="45"/>
        <v>0</v>
      </c>
      <c r="CK40" s="192">
        <v>60</v>
      </c>
      <c r="CL40" s="131">
        <f t="shared" ref="CL40:CS40" si="46">CL12+CL26</f>
        <v>1</v>
      </c>
      <c r="CM40" s="117">
        <f t="shared" si="46"/>
        <v>1</v>
      </c>
      <c r="CN40" s="117">
        <f t="shared" si="46"/>
        <v>0</v>
      </c>
      <c r="CO40" s="117">
        <f t="shared" si="46"/>
        <v>0</v>
      </c>
      <c r="CP40" s="117">
        <f t="shared" si="46"/>
        <v>0</v>
      </c>
      <c r="CQ40" s="117">
        <f t="shared" si="46"/>
        <v>0</v>
      </c>
      <c r="CR40" s="117">
        <f t="shared" si="46"/>
        <v>0</v>
      </c>
      <c r="CS40" s="132">
        <f t="shared" si="46"/>
        <v>0</v>
      </c>
      <c r="CX40" s="192">
        <v>60</v>
      </c>
      <c r="CY40" s="131">
        <f t="shared" ref="CY40:DF40" si="47">CY12+CY26</f>
        <v>3</v>
      </c>
      <c r="CZ40" s="117">
        <f t="shared" si="47"/>
        <v>2.5</v>
      </c>
      <c r="DA40" s="117">
        <f t="shared" si="47"/>
        <v>2.5</v>
      </c>
      <c r="DB40" s="117">
        <f t="shared" si="47"/>
        <v>1</v>
      </c>
      <c r="DC40" s="117">
        <f t="shared" si="47"/>
        <v>1</v>
      </c>
      <c r="DD40" s="117">
        <f t="shared" si="47"/>
        <v>0</v>
      </c>
      <c r="DE40" s="117">
        <f t="shared" si="47"/>
        <v>0</v>
      </c>
      <c r="DF40" s="132">
        <f t="shared" si="47"/>
        <v>0</v>
      </c>
      <c r="DK40" s="192">
        <v>60</v>
      </c>
      <c r="DL40" s="131">
        <f t="shared" ref="DL40:DS40" si="48">DL12+DL26</f>
        <v>1</v>
      </c>
      <c r="DM40" s="117">
        <f t="shared" si="48"/>
        <v>1</v>
      </c>
      <c r="DN40" s="117">
        <f t="shared" si="48"/>
        <v>0</v>
      </c>
      <c r="DO40" s="117">
        <f t="shared" si="48"/>
        <v>0</v>
      </c>
      <c r="DP40" s="117">
        <f t="shared" si="48"/>
        <v>0</v>
      </c>
      <c r="DQ40" s="117">
        <f t="shared" si="48"/>
        <v>0</v>
      </c>
      <c r="DR40" s="117">
        <f t="shared" si="48"/>
        <v>0</v>
      </c>
      <c r="DS40" s="132">
        <f t="shared" si="48"/>
        <v>0</v>
      </c>
      <c r="DX40" s="192">
        <v>60</v>
      </c>
      <c r="DY40" s="131">
        <f t="shared" ref="DY40:EF40" si="49">DY12+DY26</f>
        <v>2</v>
      </c>
      <c r="DZ40" s="117">
        <f t="shared" si="49"/>
        <v>1</v>
      </c>
      <c r="EA40" s="117">
        <f t="shared" si="49"/>
        <v>0</v>
      </c>
      <c r="EB40" s="117">
        <f t="shared" si="49"/>
        <v>0</v>
      </c>
      <c r="EC40" s="117">
        <f t="shared" si="49"/>
        <v>0</v>
      </c>
      <c r="ED40" s="117">
        <f t="shared" si="49"/>
        <v>0</v>
      </c>
      <c r="EE40" s="117">
        <f t="shared" si="49"/>
        <v>0</v>
      </c>
      <c r="EF40" s="132">
        <f t="shared" si="49"/>
        <v>0</v>
      </c>
      <c r="EK40" s="192">
        <v>60</v>
      </c>
      <c r="EL40" s="131">
        <f t="shared" ref="EL40:ES40" si="50">EL12+EL26</f>
        <v>1</v>
      </c>
      <c r="EM40" s="117">
        <f t="shared" si="50"/>
        <v>0</v>
      </c>
      <c r="EN40" s="117">
        <f t="shared" si="50"/>
        <v>0</v>
      </c>
      <c r="EO40" s="117">
        <f t="shared" si="50"/>
        <v>0</v>
      </c>
      <c r="EP40" s="117">
        <f t="shared" si="50"/>
        <v>0</v>
      </c>
      <c r="EQ40" s="117">
        <f t="shared" si="50"/>
        <v>0</v>
      </c>
      <c r="ER40" s="117">
        <f t="shared" si="50"/>
        <v>0</v>
      </c>
      <c r="ES40" s="132">
        <f t="shared" si="50"/>
        <v>0</v>
      </c>
      <c r="EX40" s="192">
        <v>60</v>
      </c>
      <c r="EY40" s="131">
        <f t="shared" ref="EY40:FF40" si="51">EY12+EY26</f>
        <v>2</v>
      </c>
      <c r="EZ40" s="117">
        <f t="shared" si="51"/>
        <v>1</v>
      </c>
      <c r="FA40" s="117">
        <f t="shared" si="51"/>
        <v>0</v>
      </c>
      <c r="FB40" s="117">
        <f t="shared" si="51"/>
        <v>0</v>
      </c>
      <c r="FC40" s="117">
        <f t="shared" si="51"/>
        <v>0</v>
      </c>
      <c r="FD40" s="117">
        <f t="shared" si="51"/>
        <v>0</v>
      </c>
      <c r="FE40" s="117">
        <f t="shared" si="51"/>
        <v>0</v>
      </c>
      <c r="FF40" s="132">
        <f t="shared" si="51"/>
        <v>0</v>
      </c>
      <c r="FK40" s="192">
        <v>60</v>
      </c>
      <c r="FL40" s="131">
        <f t="shared" ref="FL40:FS40" si="52">FL12+FL26</f>
        <v>1</v>
      </c>
      <c r="FM40" s="117">
        <f t="shared" si="52"/>
        <v>0</v>
      </c>
      <c r="FN40" s="117">
        <f t="shared" si="52"/>
        <v>0</v>
      </c>
      <c r="FO40" s="117">
        <f t="shared" si="52"/>
        <v>0</v>
      </c>
      <c r="FP40" s="117">
        <f t="shared" si="52"/>
        <v>0</v>
      </c>
      <c r="FQ40" s="117">
        <f t="shared" si="52"/>
        <v>0</v>
      </c>
      <c r="FR40" s="117">
        <f t="shared" si="52"/>
        <v>0</v>
      </c>
      <c r="FS40" s="132">
        <f t="shared" si="52"/>
        <v>0</v>
      </c>
      <c r="FX40" s="192">
        <v>60</v>
      </c>
      <c r="FY40" s="131">
        <f t="shared" ref="FY40:GF40" si="53">FY12+FY26</f>
        <v>2</v>
      </c>
      <c r="FZ40" s="117">
        <f t="shared" si="53"/>
        <v>2</v>
      </c>
      <c r="GA40" s="117">
        <f t="shared" si="53"/>
        <v>0</v>
      </c>
      <c r="GB40" s="117">
        <f t="shared" si="53"/>
        <v>0</v>
      </c>
      <c r="GC40" s="117">
        <f t="shared" si="53"/>
        <v>0</v>
      </c>
      <c r="GD40" s="117">
        <f t="shared" si="53"/>
        <v>0</v>
      </c>
      <c r="GE40" s="117">
        <f t="shared" si="53"/>
        <v>0</v>
      </c>
      <c r="GF40" s="132">
        <f t="shared" si="53"/>
        <v>0</v>
      </c>
    </row>
    <row r="41" spans="11:188" x14ac:dyDescent="0.35">
      <c r="K41" s="192">
        <v>80</v>
      </c>
      <c r="L41" s="131">
        <f t="shared" si="14"/>
        <v>-17</v>
      </c>
      <c r="M41" s="117">
        <f t="shared" si="14"/>
        <v>-17</v>
      </c>
      <c r="N41" s="117">
        <f t="shared" si="14"/>
        <v>-30</v>
      </c>
      <c r="O41" s="117">
        <f t="shared" si="14"/>
        <v>-30</v>
      </c>
      <c r="P41" s="117">
        <f t="shared" si="14"/>
        <v>-30</v>
      </c>
      <c r="Q41" s="117">
        <f t="shared" si="14"/>
        <v>-30</v>
      </c>
      <c r="R41" s="117">
        <f t="shared" si="14"/>
        <v>-30</v>
      </c>
      <c r="S41" s="132">
        <f t="shared" si="14"/>
        <v>-30</v>
      </c>
      <c r="X41" s="192">
        <v>80</v>
      </c>
      <c r="Y41" s="131">
        <f t="shared" ref="Y41:AF41" si="54">Y13+Y27</f>
        <v>-4</v>
      </c>
      <c r="Z41" s="117">
        <f t="shared" si="54"/>
        <v>-17</v>
      </c>
      <c r="AA41" s="117">
        <f t="shared" si="54"/>
        <v>-30</v>
      </c>
      <c r="AB41" s="117">
        <f t="shared" si="54"/>
        <v>-30</v>
      </c>
      <c r="AC41" s="117">
        <f t="shared" si="54"/>
        <v>-30</v>
      </c>
      <c r="AD41" s="117">
        <f t="shared" si="54"/>
        <v>-30</v>
      </c>
      <c r="AE41" s="117">
        <f t="shared" si="54"/>
        <v>-30</v>
      </c>
      <c r="AF41" s="132">
        <f t="shared" si="54"/>
        <v>-30</v>
      </c>
      <c r="AK41" s="192">
        <v>80</v>
      </c>
      <c r="AL41" s="131">
        <f t="shared" ref="AL41:AS41" si="55">AL13+AL27</f>
        <v>-17</v>
      </c>
      <c r="AM41" s="117">
        <f t="shared" si="55"/>
        <v>-30</v>
      </c>
      <c r="AN41" s="117">
        <f t="shared" si="55"/>
        <v>-30</v>
      </c>
      <c r="AO41" s="117">
        <f t="shared" si="55"/>
        <v>-30</v>
      </c>
      <c r="AP41" s="117">
        <f t="shared" si="55"/>
        <v>-30</v>
      </c>
      <c r="AQ41" s="117">
        <f t="shared" si="55"/>
        <v>-30</v>
      </c>
      <c r="AR41" s="117">
        <f t="shared" si="55"/>
        <v>-30</v>
      </c>
      <c r="AS41" s="132">
        <f t="shared" si="55"/>
        <v>-30</v>
      </c>
      <c r="AX41" s="192">
        <v>80</v>
      </c>
      <c r="AY41" s="131">
        <f t="shared" ref="AY41:BF41" si="56">AY13+AY27</f>
        <v>-2.5</v>
      </c>
      <c r="AZ41" s="117">
        <f t="shared" si="56"/>
        <v>-4</v>
      </c>
      <c r="BA41" s="117">
        <f t="shared" si="56"/>
        <v>-30</v>
      </c>
      <c r="BB41" s="117">
        <f t="shared" si="56"/>
        <v>-30</v>
      </c>
      <c r="BC41" s="117">
        <f t="shared" si="56"/>
        <v>-30</v>
      </c>
      <c r="BD41" s="117">
        <f t="shared" si="56"/>
        <v>-30</v>
      </c>
      <c r="BE41" s="117">
        <f t="shared" si="56"/>
        <v>-30</v>
      </c>
      <c r="BF41" s="132">
        <f t="shared" si="56"/>
        <v>-30</v>
      </c>
      <c r="BK41" s="192">
        <v>80</v>
      </c>
      <c r="BL41" s="131">
        <f t="shared" ref="BL41:BS41" si="57">BL13+BL27</f>
        <v>-2.5</v>
      </c>
      <c r="BM41" s="117">
        <f t="shared" si="57"/>
        <v>-4</v>
      </c>
      <c r="BN41" s="117">
        <f t="shared" si="57"/>
        <v>-30</v>
      </c>
      <c r="BO41" s="117">
        <f t="shared" si="57"/>
        <v>-30</v>
      </c>
      <c r="BP41" s="117">
        <f t="shared" si="57"/>
        <v>-30</v>
      </c>
      <c r="BQ41" s="117">
        <f t="shared" si="57"/>
        <v>-30</v>
      </c>
      <c r="BR41" s="117">
        <f t="shared" si="57"/>
        <v>-30</v>
      </c>
      <c r="BS41" s="132">
        <f t="shared" si="57"/>
        <v>-30</v>
      </c>
      <c r="BX41" s="192">
        <v>80</v>
      </c>
      <c r="BY41" s="131">
        <f t="shared" ref="BY41:CF41" si="58">BY13+BY27</f>
        <v>-17</v>
      </c>
      <c r="BZ41" s="117">
        <f t="shared" si="58"/>
        <v>-30</v>
      </c>
      <c r="CA41" s="117">
        <f t="shared" si="58"/>
        <v>-30</v>
      </c>
      <c r="CB41" s="117">
        <f t="shared" si="58"/>
        <v>-30</v>
      </c>
      <c r="CC41" s="117">
        <f t="shared" si="58"/>
        <v>-30</v>
      </c>
      <c r="CD41" s="117">
        <f t="shared" si="58"/>
        <v>-30</v>
      </c>
      <c r="CE41" s="117">
        <f t="shared" si="58"/>
        <v>-30</v>
      </c>
      <c r="CF41" s="132">
        <f t="shared" si="58"/>
        <v>-30</v>
      </c>
      <c r="CK41" s="192">
        <v>80</v>
      </c>
      <c r="CL41" s="131">
        <f t="shared" ref="CL41:CS41" si="59">CL13+CL27</f>
        <v>-17</v>
      </c>
      <c r="CM41" s="117">
        <f t="shared" si="59"/>
        <v>-17</v>
      </c>
      <c r="CN41" s="117">
        <f t="shared" si="59"/>
        <v>-30</v>
      </c>
      <c r="CO41" s="117">
        <f t="shared" si="59"/>
        <v>-30</v>
      </c>
      <c r="CP41" s="117">
        <f t="shared" si="59"/>
        <v>-30</v>
      </c>
      <c r="CQ41" s="117">
        <f t="shared" si="59"/>
        <v>-30</v>
      </c>
      <c r="CR41" s="117">
        <f t="shared" si="59"/>
        <v>-30</v>
      </c>
      <c r="CS41" s="132">
        <f t="shared" si="59"/>
        <v>-30</v>
      </c>
      <c r="CX41" s="192">
        <v>80</v>
      </c>
      <c r="CY41" s="131">
        <f t="shared" ref="CY41:DF41" si="60">CY13+CY27</f>
        <v>1.5</v>
      </c>
      <c r="CZ41" s="117">
        <f t="shared" si="60"/>
        <v>0.5</v>
      </c>
      <c r="DA41" s="117">
        <f t="shared" si="60"/>
        <v>-1.5</v>
      </c>
      <c r="DB41" s="117">
        <f t="shared" si="60"/>
        <v>-15.5</v>
      </c>
      <c r="DC41" s="117">
        <f t="shared" si="60"/>
        <v>-17</v>
      </c>
      <c r="DD41" s="117">
        <f t="shared" si="60"/>
        <v>-30</v>
      </c>
      <c r="DE41" s="117">
        <f t="shared" si="60"/>
        <v>-30</v>
      </c>
      <c r="DF41" s="132">
        <f t="shared" si="60"/>
        <v>-30</v>
      </c>
      <c r="DK41" s="192">
        <v>80</v>
      </c>
      <c r="DL41" s="131">
        <f t="shared" ref="DL41:DS41" si="61">DL13+DL27</f>
        <v>-15.5</v>
      </c>
      <c r="DM41" s="117">
        <f t="shared" si="61"/>
        <v>-17</v>
      </c>
      <c r="DN41" s="117">
        <f t="shared" si="61"/>
        <v>-30</v>
      </c>
      <c r="DO41" s="117">
        <f t="shared" si="61"/>
        <v>-30</v>
      </c>
      <c r="DP41" s="117">
        <f t="shared" si="61"/>
        <v>-30</v>
      </c>
      <c r="DQ41" s="117">
        <f t="shared" si="61"/>
        <v>-30</v>
      </c>
      <c r="DR41" s="117">
        <f t="shared" si="61"/>
        <v>-30</v>
      </c>
      <c r="DS41" s="132">
        <f t="shared" si="61"/>
        <v>-30</v>
      </c>
      <c r="DX41" s="192">
        <v>80</v>
      </c>
      <c r="DY41" s="131">
        <f t="shared" ref="DY41:EF41" si="62">DY13+DY27</f>
        <v>-2.5</v>
      </c>
      <c r="DZ41" s="117">
        <f t="shared" si="62"/>
        <v>-17</v>
      </c>
      <c r="EA41" s="117">
        <f t="shared" si="62"/>
        <v>-30</v>
      </c>
      <c r="EB41" s="117">
        <f t="shared" si="62"/>
        <v>-30</v>
      </c>
      <c r="EC41" s="117">
        <f t="shared" si="62"/>
        <v>-30</v>
      </c>
      <c r="ED41" s="117">
        <f t="shared" si="62"/>
        <v>-30</v>
      </c>
      <c r="EE41" s="117">
        <f t="shared" si="62"/>
        <v>-30</v>
      </c>
      <c r="EF41" s="132">
        <f t="shared" si="62"/>
        <v>-30</v>
      </c>
      <c r="EK41" s="192">
        <v>80</v>
      </c>
      <c r="EL41" s="131">
        <f t="shared" ref="EL41:ES41" si="63">EL13+EL27</f>
        <v>-17</v>
      </c>
      <c r="EM41" s="117">
        <f t="shared" si="63"/>
        <v>-30</v>
      </c>
      <c r="EN41" s="117">
        <f t="shared" si="63"/>
        <v>-30</v>
      </c>
      <c r="EO41" s="117">
        <f t="shared" si="63"/>
        <v>-30</v>
      </c>
      <c r="EP41" s="117">
        <f t="shared" si="63"/>
        <v>-30</v>
      </c>
      <c r="EQ41" s="117">
        <f t="shared" si="63"/>
        <v>-30</v>
      </c>
      <c r="ER41" s="117">
        <f t="shared" si="63"/>
        <v>-30</v>
      </c>
      <c r="ES41" s="132">
        <f t="shared" si="63"/>
        <v>-30</v>
      </c>
      <c r="EX41" s="192">
        <v>80</v>
      </c>
      <c r="EY41" s="131">
        <f t="shared" ref="EY41:FF41" si="64">EY13+EY27</f>
        <v>-4</v>
      </c>
      <c r="EZ41" s="117">
        <f t="shared" si="64"/>
        <v>-17</v>
      </c>
      <c r="FA41" s="117">
        <f t="shared" si="64"/>
        <v>-30</v>
      </c>
      <c r="FB41" s="117">
        <f t="shared" si="64"/>
        <v>-30</v>
      </c>
      <c r="FC41" s="117">
        <f t="shared" si="64"/>
        <v>-30</v>
      </c>
      <c r="FD41" s="117">
        <f t="shared" si="64"/>
        <v>-30</v>
      </c>
      <c r="FE41" s="117">
        <f t="shared" si="64"/>
        <v>-30</v>
      </c>
      <c r="FF41" s="132">
        <f t="shared" si="64"/>
        <v>-30</v>
      </c>
      <c r="FK41" s="192">
        <v>80</v>
      </c>
      <c r="FL41" s="131">
        <f t="shared" ref="FL41:FS41" si="65">FL13+FL27</f>
        <v>-17</v>
      </c>
      <c r="FM41" s="117">
        <f t="shared" si="65"/>
        <v>-30</v>
      </c>
      <c r="FN41" s="117">
        <f t="shared" si="65"/>
        <v>-30</v>
      </c>
      <c r="FO41" s="117">
        <f t="shared" si="65"/>
        <v>-30</v>
      </c>
      <c r="FP41" s="117">
        <f t="shared" si="65"/>
        <v>-30</v>
      </c>
      <c r="FQ41" s="117">
        <f t="shared" si="65"/>
        <v>-30</v>
      </c>
      <c r="FR41" s="117">
        <f t="shared" si="65"/>
        <v>-30</v>
      </c>
      <c r="FS41" s="132">
        <f t="shared" si="65"/>
        <v>-30</v>
      </c>
      <c r="FX41" s="192">
        <v>80</v>
      </c>
      <c r="FY41" s="131">
        <f t="shared" ref="FY41:GF41" si="66">FY13+FY27</f>
        <v>-1</v>
      </c>
      <c r="FZ41" s="117">
        <f t="shared" si="66"/>
        <v>-4</v>
      </c>
      <c r="GA41" s="117">
        <f t="shared" si="66"/>
        <v>-30</v>
      </c>
      <c r="GB41" s="117">
        <f t="shared" si="66"/>
        <v>-30</v>
      </c>
      <c r="GC41" s="117">
        <f t="shared" si="66"/>
        <v>-30</v>
      </c>
      <c r="GD41" s="117">
        <f t="shared" si="66"/>
        <v>-30</v>
      </c>
      <c r="GE41" s="117">
        <f t="shared" si="66"/>
        <v>-30</v>
      </c>
      <c r="GF41" s="132">
        <f t="shared" si="66"/>
        <v>-30</v>
      </c>
    </row>
    <row r="42" spans="11:188" x14ac:dyDescent="0.35">
      <c r="K42" s="192">
        <v>100</v>
      </c>
      <c r="L42" s="131">
        <f t="shared" si="14"/>
        <v>-26.5</v>
      </c>
      <c r="M42" s="117">
        <f t="shared" si="14"/>
        <v>-26.5</v>
      </c>
      <c r="N42" s="117">
        <f t="shared" si="14"/>
        <v>-40</v>
      </c>
      <c r="O42" s="117">
        <f t="shared" si="14"/>
        <v>-40</v>
      </c>
      <c r="P42" s="117">
        <f t="shared" si="14"/>
        <v>-40</v>
      </c>
      <c r="Q42" s="117">
        <f t="shared" si="14"/>
        <v>-40</v>
      </c>
      <c r="R42" s="117">
        <f t="shared" si="14"/>
        <v>-40</v>
      </c>
      <c r="S42" s="132">
        <f t="shared" si="14"/>
        <v>-40</v>
      </c>
      <c r="X42" s="192">
        <v>100</v>
      </c>
      <c r="Y42" s="131">
        <f t="shared" ref="Y42:AF42" si="67">Y14+Y28</f>
        <v>-13</v>
      </c>
      <c r="Z42" s="117">
        <f t="shared" si="67"/>
        <v>-26.5</v>
      </c>
      <c r="AA42" s="117">
        <f t="shared" si="67"/>
        <v>-40</v>
      </c>
      <c r="AB42" s="117">
        <f t="shared" si="67"/>
        <v>-40</v>
      </c>
      <c r="AC42" s="117">
        <f t="shared" si="67"/>
        <v>-40</v>
      </c>
      <c r="AD42" s="117">
        <f t="shared" si="67"/>
        <v>-40</v>
      </c>
      <c r="AE42" s="117">
        <f t="shared" si="67"/>
        <v>-40</v>
      </c>
      <c r="AF42" s="132">
        <f t="shared" si="67"/>
        <v>-40</v>
      </c>
      <c r="AK42" s="192">
        <v>100</v>
      </c>
      <c r="AL42" s="131">
        <f t="shared" ref="AL42:AS42" si="68">AL14+AL28</f>
        <v>-26.5</v>
      </c>
      <c r="AM42" s="117">
        <f t="shared" si="68"/>
        <v>-40</v>
      </c>
      <c r="AN42" s="117">
        <f t="shared" si="68"/>
        <v>-40</v>
      </c>
      <c r="AO42" s="117">
        <f t="shared" si="68"/>
        <v>-40</v>
      </c>
      <c r="AP42" s="117">
        <f t="shared" si="68"/>
        <v>-40</v>
      </c>
      <c r="AQ42" s="117">
        <f t="shared" si="68"/>
        <v>-40</v>
      </c>
      <c r="AR42" s="117">
        <f t="shared" si="68"/>
        <v>-40</v>
      </c>
      <c r="AS42" s="132">
        <f t="shared" si="68"/>
        <v>-40</v>
      </c>
      <c r="AX42" s="192">
        <v>100</v>
      </c>
      <c r="AY42" s="131">
        <f t="shared" ref="AY42:BF42" si="69">AY14+AY28</f>
        <v>-8.5</v>
      </c>
      <c r="AZ42" s="117">
        <f t="shared" si="69"/>
        <v>-13</v>
      </c>
      <c r="BA42" s="117">
        <f t="shared" si="69"/>
        <v>-40</v>
      </c>
      <c r="BB42" s="117">
        <f t="shared" si="69"/>
        <v>-40</v>
      </c>
      <c r="BC42" s="117">
        <f t="shared" si="69"/>
        <v>-40</v>
      </c>
      <c r="BD42" s="117">
        <f t="shared" si="69"/>
        <v>-40</v>
      </c>
      <c r="BE42" s="117">
        <f t="shared" si="69"/>
        <v>-40</v>
      </c>
      <c r="BF42" s="132">
        <f t="shared" si="69"/>
        <v>-40</v>
      </c>
      <c r="BK42" s="192">
        <v>100</v>
      </c>
      <c r="BL42" s="131">
        <f t="shared" ref="BL42:BS42" si="70">BL14+BL28</f>
        <v>-8.5</v>
      </c>
      <c r="BM42" s="117">
        <f t="shared" si="70"/>
        <v>-13</v>
      </c>
      <c r="BN42" s="117">
        <f t="shared" si="70"/>
        <v>-40</v>
      </c>
      <c r="BO42" s="117">
        <f t="shared" si="70"/>
        <v>-40</v>
      </c>
      <c r="BP42" s="117">
        <f t="shared" si="70"/>
        <v>-40</v>
      </c>
      <c r="BQ42" s="117">
        <f t="shared" si="70"/>
        <v>-40</v>
      </c>
      <c r="BR42" s="117">
        <f t="shared" si="70"/>
        <v>-40</v>
      </c>
      <c r="BS42" s="132">
        <f t="shared" si="70"/>
        <v>-40</v>
      </c>
      <c r="BX42" s="192">
        <v>100</v>
      </c>
      <c r="BY42" s="131">
        <f t="shared" ref="BY42:CF42" si="71">BY14+BY28</f>
        <v>-26.5</v>
      </c>
      <c r="BZ42" s="117">
        <f t="shared" si="71"/>
        <v>-40</v>
      </c>
      <c r="CA42" s="117">
        <f t="shared" si="71"/>
        <v>-40</v>
      </c>
      <c r="CB42" s="117">
        <f t="shared" si="71"/>
        <v>-40</v>
      </c>
      <c r="CC42" s="117">
        <f t="shared" si="71"/>
        <v>-40</v>
      </c>
      <c r="CD42" s="117">
        <f t="shared" si="71"/>
        <v>-40</v>
      </c>
      <c r="CE42" s="117">
        <f t="shared" si="71"/>
        <v>-40</v>
      </c>
      <c r="CF42" s="132">
        <f t="shared" si="71"/>
        <v>-40</v>
      </c>
      <c r="CK42" s="192">
        <v>100</v>
      </c>
      <c r="CL42" s="131">
        <f t="shared" ref="CL42:CS42" si="72">CL14+CL28</f>
        <v>-26.5</v>
      </c>
      <c r="CM42" s="117">
        <f t="shared" si="72"/>
        <v>-26.5</v>
      </c>
      <c r="CN42" s="117">
        <f t="shared" si="72"/>
        <v>-40</v>
      </c>
      <c r="CO42" s="117">
        <f t="shared" si="72"/>
        <v>-40</v>
      </c>
      <c r="CP42" s="117">
        <f t="shared" si="72"/>
        <v>-40</v>
      </c>
      <c r="CQ42" s="117">
        <f t="shared" si="72"/>
        <v>-40</v>
      </c>
      <c r="CR42" s="117">
        <f t="shared" si="72"/>
        <v>-40</v>
      </c>
      <c r="CS42" s="132">
        <f t="shared" si="72"/>
        <v>-40</v>
      </c>
      <c r="CX42" s="192">
        <v>100</v>
      </c>
      <c r="CY42" s="131">
        <f t="shared" ref="CY42:DF42" si="73">CY14+CY28</f>
        <v>0.5</v>
      </c>
      <c r="CZ42" s="117">
        <f t="shared" si="73"/>
        <v>-1.5</v>
      </c>
      <c r="DA42" s="117">
        <f t="shared" si="73"/>
        <v>-7</v>
      </c>
      <c r="DB42" s="117">
        <f t="shared" si="73"/>
        <v>-22</v>
      </c>
      <c r="DC42" s="117">
        <f t="shared" si="73"/>
        <v>-26.5</v>
      </c>
      <c r="DD42" s="117">
        <f t="shared" si="73"/>
        <v>-40</v>
      </c>
      <c r="DE42" s="117">
        <f t="shared" si="73"/>
        <v>-40</v>
      </c>
      <c r="DF42" s="132">
        <f t="shared" si="73"/>
        <v>-40</v>
      </c>
      <c r="DK42" s="192">
        <v>100</v>
      </c>
      <c r="DL42" s="131">
        <f t="shared" ref="DL42:DS42" si="74">DL14+DL28</f>
        <v>-22</v>
      </c>
      <c r="DM42" s="117">
        <f t="shared" si="74"/>
        <v>-26.5</v>
      </c>
      <c r="DN42" s="117">
        <f t="shared" si="74"/>
        <v>-40</v>
      </c>
      <c r="DO42" s="117">
        <f t="shared" si="74"/>
        <v>-40</v>
      </c>
      <c r="DP42" s="117">
        <f t="shared" si="74"/>
        <v>-40</v>
      </c>
      <c r="DQ42" s="117">
        <f t="shared" si="74"/>
        <v>-40</v>
      </c>
      <c r="DR42" s="117">
        <f t="shared" si="74"/>
        <v>-40</v>
      </c>
      <c r="DS42" s="132">
        <f t="shared" si="74"/>
        <v>-40</v>
      </c>
      <c r="DX42" s="192">
        <v>100</v>
      </c>
      <c r="DY42" s="131">
        <f t="shared" ref="DY42:EF42" si="75">DY14+DY28</f>
        <v>-8.5</v>
      </c>
      <c r="DZ42" s="117">
        <f t="shared" si="75"/>
        <v>-26.5</v>
      </c>
      <c r="EA42" s="117">
        <f t="shared" si="75"/>
        <v>-40</v>
      </c>
      <c r="EB42" s="117">
        <f t="shared" si="75"/>
        <v>-40</v>
      </c>
      <c r="EC42" s="117">
        <f t="shared" si="75"/>
        <v>-40</v>
      </c>
      <c r="ED42" s="117">
        <f t="shared" si="75"/>
        <v>-40</v>
      </c>
      <c r="EE42" s="117">
        <f t="shared" si="75"/>
        <v>-40</v>
      </c>
      <c r="EF42" s="132">
        <f t="shared" si="75"/>
        <v>-40</v>
      </c>
      <c r="EK42" s="192">
        <v>100</v>
      </c>
      <c r="EL42" s="131">
        <f t="shared" ref="EL42:ES42" si="76">EL14+EL28</f>
        <v>-26.5</v>
      </c>
      <c r="EM42" s="117">
        <f t="shared" si="76"/>
        <v>-40</v>
      </c>
      <c r="EN42" s="117">
        <f t="shared" si="76"/>
        <v>-40</v>
      </c>
      <c r="EO42" s="117">
        <f t="shared" si="76"/>
        <v>-40</v>
      </c>
      <c r="EP42" s="117">
        <f t="shared" si="76"/>
        <v>-40</v>
      </c>
      <c r="EQ42" s="117">
        <f t="shared" si="76"/>
        <v>-40</v>
      </c>
      <c r="ER42" s="117">
        <f t="shared" si="76"/>
        <v>-40</v>
      </c>
      <c r="ES42" s="132">
        <f t="shared" si="76"/>
        <v>-40</v>
      </c>
      <c r="EX42" s="192">
        <v>100</v>
      </c>
      <c r="EY42" s="131">
        <f t="shared" ref="EY42:FF42" si="77">EY14+EY28</f>
        <v>-13</v>
      </c>
      <c r="EZ42" s="117">
        <f t="shared" si="77"/>
        <v>-26.5</v>
      </c>
      <c r="FA42" s="117">
        <f t="shared" si="77"/>
        <v>-40</v>
      </c>
      <c r="FB42" s="117">
        <f t="shared" si="77"/>
        <v>-40</v>
      </c>
      <c r="FC42" s="117">
        <f t="shared" si="77"/>
        <v>-40</v>
      </c>
      <c r="FD42" s="117">
        <f t="shared" si="77"/>
        <v>-40</v>
      </c>
      <c r="FE42" s="117">
        <f t="shared" si="77"/>
        <v>-40</v>
      </c>
      <c r="FF42" s="132">
        <f t="shared" si="77"/>
        <v>-40</v>
      </c>
      <c r="FK42" s="192">
        <v>100</v>
      </c>
      <c r="FL42" s="131">
        <f t="shared" ref="FL42:FS42" si="78">FL14+FL28</f>
        <v>-26.5</v>
      </c>
      <c r="FM42" s="117">
        <f t="shared" si="78"/>
        <v>-40</v>
      </c>
      <c r="FN42" s="117">
        <f t="shared" si="78"/>
        <v>-40</v>
      </c>
      <c r="FO42" s="117">
        <f t="shared" si="78"/>
        <v>-40</v>
      </c>
      <c r="FP42" s="117">
        <f t="shared" si="78"/>
        <v>-40</v>
      </c>
      <c r="FQ42" s="117">
        <f t="shared" si="78"/>
        <v>-40</v>
      </c>
      <c r="FR42" s="117">
        <f t="shared" si="78"/>
        <v>-40</v>
      </c>
      <c r="FS42" s="132">
        <f t="shared" si="78"/>
        <v>-40</v>
      </c>
      <c r="FX42" s="192">
        <v>100</v>
      </c>
      <c r="FY42" s="131">
        <f t="shared" ref="FY42:GF42" si="79">FY14+FY28</f>
        <v>-4</v>
      </c>
      <c r="FZ42" s="117">
        <f t="shared" si="79"/>
        <v>-13</v>
      </c>
      <c r="GA42" s="117">
        <f t="shared" si="79"/>
        <v>-40</v>
      </c>
      <c r="GB42" s="117">
        <f t="shared" si="79"/>
        <v>-40</v>
      </c>
      <c r="GC42" s="117">
        <f t="shared" si="79"/>
        <v>-40</v>
      </c>
      <c r="GD42" s="117">
        <f t="shared" si="79"/>
        <v>-40</v>
      </c>
      <c r="GE42" s="117">
        <f t="shared" si="79"/>
        <v>-40</v>
      </c>
      <c r="GF42" s="132">
        <f t="shared" si="79"/>
        <v>-40</v>
      </c>
    </row>
    <row r="43" spans="11:188" x14ac:dyDescent="0.35">
      <c r="K43" s="192">
        <v>120</v>
      </c>
      <c r="L43" s="131">
        <f t="shared" si="14"/>
        <v>-32</v>
      </c>
      <c r="M43" s="117">
        <f t="shared" si="14"/>
        <v>-32</v>
      </c>
      <c r="N43" s="117">
        <f t="shared" si="14"/>
        <v>-40</v>
      </c>
      <c r="O43" s="117">
        <f t="shared" si="14"/>
        <v>-40</v>
      </c>
      <c r="P43" s="117">
        <f t="shared" si="14"/>
        <v>-40</v>
      </c>
      <c r="Q43" s="117">
        <f t="shared" si="14"/>
        <v>-40</v>
      </c>
      <c r="R43" s="117">
        <f t="shared" si="14"/>
        <v>-40</v>
      </c>
      <c r="S43" s="132">
        <f t="shared" si="14"/>
        <v>-40</v>
      </c>
      <c r="X43" s="192">
        <v>120</v>
      </c>
      <c r="Y43" s="131">
        <f t="shared" ref="Y43:AF43" si="80">Y15+Y29</f>
        <v>-24</v>
      </c>
      <c r="Z43" s="117">
        <f t="shared" si="80"/>
        <v>-32</v>
      </c>
      <c r="AA43" s="117">
        <f t="shared" si="80"/>
        <v>-40</v>
      </c>
      <c r="AB43" s="117">
        <f t="shared" si="80"/>
        <v>-40</v>
      </c>
      <c r="AC43" s="117">
        <f t="shared" si="80"/>
        <v>-40</v>
      </c>
      <c r="AD43" s="117">
        <f t="shared" si="80"/>
        <v>-40</v>
      </c>
      <c r="AE43" s="117">
        <f t="shared" si="80"/>
        <v>-40</v>
      </c>
      <c r="AF43" s="132">
        <f t="shared" si="80"/>
        <v>-40</v>
      </c>
      <c r="AK43" s="192">
        <v>120</v>
      </c>
      <c r="AL43" s="131">
        <f t="shared" ref="AL43:AS43" si="81">AL15+AL29</f>
        <v>-32</v>
      </c>
      <c r="AM43" s="117">
        <f t="shared" si="81"/>
        <v>-40</v>
      </c>
      <c r="AN43" s="117">
        <f t="shared" si="81"/>
        <v>-40</v>
      </c>
      <c r="AO43" s="117">
        <f t="shared" si="81"/>
        <v>-40</v>
      </c>
      <c r="AP43" s="117">
        <f t="shared" si="81"/>
        <v>-40</v>
      </c>
      <c r="AQ43" s="117">
        <f t="shared" si="81"/>
        <v>-40</v>
      </c>
      <c r="AR43" s="117">
        <f t="shared" si="81"/>
        <v>-40</v>
      </c>
      <c r="AS43" s="132">
        <f t="shared" si="81"/>
        <v>-40</v>
      </c>
      <c r="AX43" s="192">
        <v>120</v>
      </c>
      <c r="AY43" s="131">
        <f t="shared" ref="AY43:BF43" si="82">AY15+AY29</f>
        <v>-16.5</v>
      </c>
      <c r="AZ43" s="117">
        <f t="shared" si="82"/>
        <v>-24</v>
      </c>
      <c r="BA43" s="117">
        <f t="shared" si="82"/>
        <v>-40</v>
      </c>
      <c r="BB43" s="117">
        <f t="shared" si="82"/>
        <v>-40</v>
      </c>
      <c r="BC43" s="117">
        <f t="shared" si="82"/>
        <v>-40</v>
      </c>
      <c r="BD43" s="117">
        <f t="shared" si="82"/>
        <v>-40</v>
      </c>
      <c r="BE43" s="117">
        <f t="shared" si="82"/>
        <v>-40</v>
      </c>
      <c r="BF43" s="132">
        <f t="shared" si="82"/>
        <v>-40</v>
      </c>
      <c r="BK43" s="192">
        <v>120</v>
      </c>
      <c r="BL43" s="131">
        <f t="shared" ref="BL43:BS43" si="83">BL15+BL29</f>
        <v>-16.5</v>
      </c>
      <c r="BM43" s="117">
        <f t="shared" si="83"/>
        <v>-24</v>
      </c>
      <c r="BN43" s="117">
        <f t="shared" si="83"/>
        <v>-40</v>
      </c>
      <c r="BO43" s="117">
        <f t="shared" si="83"/>
        <v>-40</v>
      </c>
      <c r="BP43" s="117">
        <f t="shared" si="83"/>
        <v>-40</v>
      </c>
      <c r="BQ43" s="117">
        <f t="shared" si="83"/>
        <v>-40</v>
      </c>
      <c r="BR43" s="117">
        <f t="shared" si="83"/>
        <v>-40</v>
      </c>
      <c r="BS43" s="132">
        <f t="shared" si="83"/>
        <v>-40</v>
      </c>
      <c r="BX43" s="192">
        <v>120</v>
      </c>
      <c r="BY43" s="131">
        <f t="shared" ref="BY43:CF43" si="84">BY15+BY29</f>
        <v>-32</v>
      </c>
      <c r="BZ43" s="117">
        <f t="shared" si="84"/>
        <v>-40</v>
      </c>
      <c r="CA43" s="117">
        <f t="shared" si="84"/>
        <v>-40</v>
      </c>
      <c r="CB43" s="117">
        <f t="shared" si="84"/>
        <v>-40</v>
      </c>
      <c r="CC43" s="117">
        <f t="shared" si="84"/>
        <v>-40</v>
      </c>
      <c r="CD43" s="117">
        <f t="shared" si="84"/>
        <v>-40</v>
      </c>
      <c r="CE43" s="117">
        <f t="shared" si="84"/>
        <v>-40</v>
      </c>
      <c r="CF43" s="132">
        <f t="shared" si="84"/>
        <v>-40</v>
      </c>
      <c r="CK43" s="192">
        <v>120</v>
      </c>
      <c r="CL43" s="131">
        <f t="shared" ref="CL43:CS43" si="85">CL15+CL29</f>
        <v>-32</v>
      </c>
      <c r="CM43" s="117">
        <f t="shared" si="85"/>
        <v>-32</v>
      </c>
      <c r="CN43" s="117">
        <f t="shared" si="85"/>
        <v>-40</v>
      </c>
      <c r="CO43" s="117">
        <f t="shared" si="85"/>
        <v>-40</v>
      </c>
      <c r="CP43" s="117">
        <f t="shared" si="85"/>
        <v>-40</v>
      </c>
      <c r="CQ43" s="117">
        <f t="shared" si="85"/>
        <v>-40</v>
      </c>
      <c r="CR43" s="117">
        <f t="shared" si="85"/>
        <v>-40</v>
      </c>
      <c r="CS43" s="132">
        <f t="shared" si="85"/>
        <v>-40</v>
      </c>
      <c r="CX43" s="192">
        <v>120</v>
      </c>
      <c r="CY43" s="131">
        <f t="shared" ref="CY43:DF43" si="86">CY15+CY29</f>
        <v>-1</v>
      </c>
      <c r="CZ43" s="117">
        <f t="shared" si="86"/>
        <v>-4.5</v>
      </c>
      <c r="DA43" s="117">
        <f t="shared" si="86"/>
        <v>-13.5</v>
      </c>
      <c r="DB43" s="117">
        <f t="shared" si="86"/>
        <v>-24.5</v>
      </c>
      <c r="DC43" s="117">
        <f t="shared" si="86"/>
        <v>-32</v>
      </c>
      <c r="DD43" s="117">
        <f t="shared" si="86"/>
        <v>-40</v>
      </c>
      <c r="DE43" s="117">
        <f t="shared" si="86"/>
        <v>-40</v>
      </c>
      <c r="DF43" s="132">
        <f t="shared" si="86"/>
        <v>-40</v>
      </c>
      <c r="DK43" s="192">
        <v>120</v>
      </c>
      <c r="DL43" s="131">
        <f t="shared" ref="DL43:DS43" si="87">DL15+DL29</f>
        <v>-24.5</v>
      </c>
      <c r="DM43" s="117">
        <f t="shared" si="87"/>
        <v>-32</v>
      </c>
      <c r="DN43" s="117">
        <f t="shared" si="87"/>
        <v>-40</v>
      </c>
      <c r="DO43" s="117">
        <f t="shared" si="87"/>
        <v>-40</v>
      </c>
      <c r="DP43" s="117">
        <f t="shared" si="87"/>
        <v>-40</v>
      </c>
      <c r="DQ43" s="117">
        <f t="shared" si="87"/>
        <v>-40</v>
      </c>
      <c r="DR43" s="117">
        <f t="shared" si="87"/>
        <v>-40</v>
      </c>
      <c r="DS43" s="132">
        <f t="shared" si="87"/>
        <v>-40</v>
      </c>
      <c r="DX43" s="192">
        <v>120</v>
      </c>
      <c r="DY43" s="131">
        <f t="shared" ref="DY43:EF43" si="88">DY15+DY29</f>
        <v>-16.5</v>
      </c>
      <c r="DZ43" s="117">
        <f t="shared" si="88"/>
        <v>-32</v>
      </c>
      <c r="EA43" s="117">
        <f t="shared" si="88"/>
        <v>-40</v>
      </c>
      <c r="EB43" s="117">
        <f t="shared" si="88"/>
        <v>-40</v>
      </c>
      <c r="EC43" s="117">
        <f t="shared" si="88"/>
        <v>-40</v>
      </c>
      <c r="ED43" s="117">
        <f t="shared" si="88"/>
        <v>-40</v>
      </c>
      <c r="EE43" s="117">
        <f t="shared" si="88"/>
        <v>-40</v>
      </c>
      <c r="EF43" s="132">
        <f t="shared" si="88"/>
        <v>-40</v>
      </c>
      <c r="EK43" s="192">
        <v>120</v>
      </c>
      <c r="EL43" s="131">
        <f t="shared" ref="EL43:ES43" si="89">EL15+EL29</f>
        <v>-32</v>
      </c>
      <c r="EM43" s="117">
        <f t="shared" si="89"/>
        <v>-40</v>
      </c>
      <c r="EN43" s="117">
        <f t="shared" si="89"/>
        <v>-40</v>
      </c>
      <c r="EO43" s="117">
        <f t="shared" si="89"/>
        <v>-40</v>
      </c>
      <c r="EP43" s="117">
        <f t="shared" si="89"/>
        <v>-40</v>
      </c>
      <c r="EQ43" s="117">
        <f t="shared" si="89"/>
        <v>-40</v>
      </c>
      <c r="ER43" s="117">
        <f t="shared" si="89"/>
        <v>-40</v>
      </c>
      <c r="ES43" s="132">
        <f t="shared" si="89"/>
        <v>-40</v>
      </c>
      <c r="EX43" s="192">
        <v>120</v>
      </c>
      <c r="EY43" s="131">
        <f t="shared" ref="EY43:FF43" si="90">EY15+EY29</f>
        <v>-24</v>
      </c>
      <c r="EZ43" s="117">
        <f t="shared" si="90"/>
        <v>-32</v>
      </c>
      <c r="FA43" s="117">
        <f t="shared" si="90"/>
        <v>-40</v>
      </c>
      <c r="FB43" s="117">
        <f t="shared" si="90"/>
        <v>-40</v>
      </c>
      <c r="FC43" s="117">
        <f t="shared" si="90"/>
        <v>-40</v>
      </c>
      <c r="FD43" s="117">
        <f t="shared" si="90"/>
        <v>-40</v>
      </c>
      <c r="FE43" s="117">
        <f t="shared" si="90"/>
        <v>-40</v>
      </c>
      <c r="FF43" s="132">
        <f t="shared" si="90"/>
        <v>-40</v>
      </c>
      <c r="FK43" s="192">
        <v>120</v>
      </c>
      <c r="FL43" s="131">
        <f t="shared" ref="FL43:FS43" si="91">FL15+FL29</f>
        <v>-32</v>
      </c>
      <c r="FM43" s="117">
        <f t="shared" si="91"/>
        <v>-40</v>
      </c>
      <c r="FN43" s="117">
        <f t="shared" si="91"/>
        <v>-40</v>
      </c>
      <c r="FO43" s="117">
        <f t="shared" si="91"/>
        <v>-40</v>
      </c>
      <c r="FP43" s="117">
        <f t="shared" si="91"/>
        <v>-40</v>
      </c>
      <c r="FQ43" s="117">
        <f t="shared" si="91"/>
        <v>-40</v>
      </c>
      <c r="FR43" s="117">
        <f t="shared" si="91"/>
        <v>-40</v>
      </c>
      <c r="FS43" s="132">
        <f t="shared" si="91"/>
        <v>-40</v>
      </c>
      <c r="FX43" s="192">
        <v>120</v>
      </c>
      <c r="FY43" s="131">
        <f t="shared" ref="FY43:GF43" si="92">FY15+FY29</f>
        <v>-9</v>
      </c>
      <c r="FZ43" s="117">
        <f t="shared" si="92"/>
        <v>-24</v>
      </c>
      <c r="GA43" s="117">
        <f t="shared" si="92"/>
        <v>-40</v>
      </c>
      <c r="GB43" s="117">
        <f t="shared" si="92"/>
        <v>-40</v>
      </c>
      <c r="GC43" s="117">
        <f t="shared" si="92"/>
        <v>-40</v>
      </c>
      <c r="GD43" s="117">
        <f t="shared" si="92"/>
        <v>-40</v>
      </c>
      <c r="GE43" s="117">
        <f t="shared" si="92"/>
        <v>-40</v>
      </c>
      <c r="GF43" s="132">
        <f t="shared" si="92"/>
        <v>-40</v>
      </c>
    </row>
    <row r="44" spans="11:188" x14ac:dyDescent="0.35">
      <c r="K44" s="192">
        <v>140</v>
      </c>
      <c r="L44" s="131">
        <f t="shared" si="14"/>
        <v>-35</v>
      </c>
      <c r="M44" s="117">
        <f t="shared" si="14"/>
        <v>-35</v>
      </c>
      <c r="N44" s="117">
        <f t="shared" si="14"/>
        <v>-40</v>
      </c>
      <c r="O44" s="117">
        <f t="shared" si="14"/>
        <v>-40</v>
      </c>
      <c r="P44" s="117">
        <f t="shared" si="14"/>
        <v>-40</v>
      </c>
      <c r="Q44" s="117">
        <f t="shared" si="14"/>
        <v>-40</v>
      </c>
      <c r="R44" s="117">
        <f t="shared" si="14"/>
        <v>-40</v>
      </c>
      <c r="S44" s="132">
        <f t="shared" si="14"/>
        <v>-40</v>
      </c>
      <c r="X44" s="192">
        <v>140</v>
      </c>
      <c r="Y44" s="131">
        <f t="shared" ref="Y44:AF44" si="93">Y16+Y30</f>
        <v>-30</v>
      </c>
      <c r="Z44" s="117">
        <f t="shared" si="93"/>
        <v>-35</v>
      </c>
      <c r="AA44" s="117">
        <f t="shared" si="93"/>
        <v>-40</v>
      </c>
      <c r="AB44" s="117">
        <f t="shared" si="93"/>
        <v>-40</v>
      </c>
      <c r="AC44" s="117">
        <f t="shared" si="93"/>
        <v>-40</v>
      </c>
      <c r="AD44" s="117">
        <f t="shared" si="93"/>
        <v>-40</v>
      </c>
      <c r="AE44" s="117">
        <f t="shared" si="93"/>
        <v>-40</v>
      </c>
      <c r="AF44" s="132">
        <f t="shared" si="93"/>
        <v>-40</v>
      </c>
      <c r="AK44" s="192">
        <v>140</v>
      </c>
      <c r="AL44" s="131">
        <f t="shared" ref="AL44:AS44" si="94">AL16+AL30</f>
        <v>-35</v>
      </c>
      <c r="AM44" s="117">
        <f t="shared" si="94"/>
        <v>-40</v>
      </c>
      <c r="AN44" s="117">
        <f t="shared" si="94"/>
        <v>-40</v>
      </c>
      <c r="AO44" s="117">
        <f t="shared" si="94"/>
        <v>-40</v>
      </c>
      <c r="AP44" s="117">
        <f t="shared" si="94"/>
        <v>-40</v>
      </c>
      <c r="AQ44" s="117">
        <f t="shared" si="94"/>
        <v>-40</v>
      </c>
      <c r="AR44" s="117">
        <f t="shared" si="94"/>
        <v>-40</v>
      </c>
      <c r="AS44" s="132">
        <f t="shared" si="94"/>
        <v>-40</v>
      </c>
      <c r="AX44" s="192">
        <v>140</v>
      </c>
      <c r="AY44" s="131">
        <f t="shared" ref="AY44:BF44" si="95">AY16+AY30</f>
        <v>-22.5</v>
      </c>
      <c r="AZ44" s="117">
        <f t="shared" si="95"/>
        <v>-30</v>
      </c>
      <c r="BA44" s="117">
        <f t="shared" si="95"/>
        <v>-40</v>
      </c>
      <c r="BB44" s="117">
        <f t="shared" si="95"/>
        <v>-40</v>
      </c>
      <c r="BC44" s="117">
        <f t="shared" si="95"/>
        <v>-40</v>
      </c>
      <c r="BD44" s="117">
        <f t="shared" si="95"/>
        <v>-40</v>
      </c>
      <c r="BE44" s="117">
        <f t="shared" si="95"/>
        <v>-40</v>
      </c>
      <c r="BF44" s="132">
        <f t="shared" si="95"/>
        <v>-40</v>
      </c>
      <c r="BK44" s="192">
        <v>140</v>
      </c>
      <c r="BL44" s="131">
        <f t="shared" ref="BL44:BS44" si="96">BL16+BL30</f>
        <v>-22.5</v>
      </c>
      <c r="BM44" s="117">
        <f t="shared" si="96"/>
        <v>-30</v>
      </c>
      <c r="BN44" s="117">
        <f t="shared" si="96"/>
        <v>-40</v>
      </c>
      <c r="BO44" s="117">
        <f t="shared" si="96"/>
        <v>-40</v>
      </c>
      <c r="BP44" s="117">
        <f t="shared" si="96"/>
        <v>-40</v>
      </c>
      <c r="BQ44" s="117">
        <f t="shared" si="96"/>
        <v>-40</v>
      </c>
      <c r="BR44" s="117">
        <f t="shared" si="96"/>
        <v>-40</v>
      </c>
      <c r="BS44" s="132">
        <f t="shared" si="96"/>
        <v>-40</v>
      </c>
      <c r="BX44" s="192">
        <v>140</v>
      </c>
      <c r="BY44" s="131">
        <f t="shared" ref="BY44:CF44" si="97">BY16+BY30</f>
        <v>-35</v>
      </c>
      <c r="BZ44" s="117">
        <f t="shared" si="97"/>
        <v>-40</v>
      </c>
      <c r="CA44" s="117">
        <f t="shared" si="97"/>
        <v>-40</v>
      </c>
      <c r="CB44" s="117">
        <f t="shared" si="97"/>
        <v>-40</v>
      </c>
      <c r="CC44" s="117">
        <f t="shared" si="97"/>
        <v>-40</v>
      </c>
      <c r="CD44" s="117">
        <f t="shared" si="97"/>
        <v>-40</v>
      </c>
      <c r="CE44" s="117">
        <f t="shared" si="97"/>
        <v>-40</v>
      </c>
      <c r="CF44" s="132">
        <f t="shared" si="97"/>
        <v>-40</v>
      </c>
      <c r="CK44" s="192">
        <v>140</v>
      </c>
      <c r="CL44" s="131">
        <f t="shared" ref="CL44:CS44" si="98">CL16+CL30</f>
        <v>-35</v>
      </c>
      <c r="CM44" s="117">
        <f t="shared" si="98"/>
        <v>-35</v>
      </c>
      <c r="CN44" s="117">
        <f t="shared" si="98"/>
        <v>-40</v>
      </c>
      <c r="CO44" s="117">
        <f t="shared" si="98"/>
        <v>-40</v>
      </c>
      <c r="CP44" s="117">
        <f t="shared" si="98"/>
        <v>-40</v>
      </c>
      <c r="CQ44" s="117">
        <f t="shared" si="98"/>
        <v>-40</v>
      </c>
      <c r="CR44" s="117">
        <f t="shared" si="98"/>
        <v>-40</v>
      </c>
      <c r="CS44" s="132">
        <f t="shared" si="98"/>
        <v>-40</v>
      </c>
      <c r="CX44" s="192">
        <v>140</v>
      </c>
      <c r="CY44" s="131">
        <f t="shared" ref="CY44:DF44" si="99">CY16+CY30</f>
        <v>-3</v>
      </c>
      <c r="CZ44" s="117">
        <f t="shared" si="99"/>
        <v>-8.5</v>
      </c>
      <c r="DA44" s="117">
        <f t="shared" si="99"/>
        <v>-18</v>
      </c>
      <c r="DB44" s="117">
        <f t="shared" si="99"/>
        <v>-27.5</v>
      </c>
      <c r="DC44" s="117">
        <f t="shared" si="99"/>
        <v>-35</v>
      </c>
      <c r="DD44" s="117">
        <f t="shared" si="99"/>
        <v>-40</v>
      </c>
      <c r="DE44" s="117">
        <f t="shared" si="99"/>
        <v>-40</v>
      </c>
      <c r="DF44" s="132">
        <f t="shared" si="99"/>
        <v>-40</v>
      </c>
      <c r="DK44" s="192">
        <v>140</v>
      </c>
      <c r="DL44" s="131">
        <f t="shared" ref="DL44:DS44" si="100">DL16+DL30</f>
        <v>-27.5</v>
      </c>
      <c r="DM44" s="117">
        <f t="shared" si="100"/>
        <v>-35</v>
      </c>
      <c r="DN44" s="117">
        <f t="shared" si="100"/>
        <v>-40</v>
      </c>
      <c r="DO44" s="117">
        <f t="shared" si="100"/>
        <v>-40</v>
      </c>
      <c r="DP44" s="117">
        <f t="shared" si="100"/>
        <v>-40</v>
      </c>
      <c r="DQ44" s="117">
        <f t="shared" si="100"/>
        <v>-40</v>
      </c>
      <c r="DR44" s="117">
        <f t="shared" si="100"/>
        <v>-40</v>
      </c>
      <c r="DS44" s="132">
        <f t="shared" si="100"/>
        <v>-40</v>
      </c>
      <c r="DX44" s="192">
        <v>140</v>
      </c>
      <c r="DY44" s="131">
        <f t="shared" ref="DY44:EF44" si="101">DY16+DY30</f>
        <v>-22.5</v>
      </c>
      <c r="DZ44" s="117">
        <f t="shared" si="101"/>
        <v>-35</v>
      </c>
      <c r="EA44" s="117">
        <f t="shared" si="101"/>
        <v>-40</v>
      </c>
      <c r="EB44" s="117">
        <f t="shared" si="101"/>
        <v>-40</v>
      </c>
      <c r="EC44" s="117">
        <f t="shared" si="101"/>
        <v>-40</v>
      </c>
      <c r="ED44" s="117">
        <f t="shared" si="101"/>
        <v>-40</v>
      </c>
      <c r="EE44" s="117">
        <f t="shared" si="101"/>
        <v>-40</v>
      </c>
      <c r="EF44" s="132">
        <f t="shared" si="101"/>
        <v>-40</v>
      </c>
      <c r="EK44" s="192">
        <v>140</v>
      </c>
      <c r="EL44" s="131">
        <f t="shared" ref="EL44:ES44" si="102">EL16+EL30</f>
        <v>-35</v>
      </c>
      <c r="EM44" s="117">
        <f t="shared" si="102"/>
        <v>-40</v>
      </c>
      <c r="EN44" s="117">
        <f t="shared" si="102"/>
        <v>-40</v>
      </c>
      <c r="EO44" s="117">
        <f t="shared" si="102"/>
        <v>-40</v>
      </c>
      <c r="EP44" s="117">
        <f t="shared" si="102"/>
        <v>-40</v>
      </c>
      <c r="EQ44" s="117">
        <f t="shared" si="102"/>
        <v>-40</v>
      </c>
      <c r="ER44" s="117">
        <f t="shared" si="102"/>
        <v>-40</v>
      </c>
      <c r="ES44" s="132">
        <f t="shared" si="102"/>
        <v>-40</v>
      </c>
      <c r="EX44" s="192">
        <v>140</v>
      </c>
      <c r="EY44" s="131">
        <f t="shared" ref="EY44:FF44" si="103">EY16+EY30</f>
        <v>-30</v>
      </c>
      <c r="EZ44" s="117">
        <f t="shared" si="103"/>
        <v>-35</v>
      </c>
      <c r="FA44" s="117">
        <f t="shared" si="103"/>
        <v>-40</v>
      </c>
      <c r="FB44" s="117">
        <f t="shared" si="103"/>
        <v>-40</v>
      </c>
      <c r="FC44" s="117">
        <f t="shared" si="103"/>
        <v>-40</v>
      </c>
      <c r="FD44" s="117">
        <f t="shared" si="103"/>
        <v>-40</v>
      </c>
      <c r="FE44" s="117">
        <f t="shared" si="103"/>
        <v>-40</v>
      </c>
      <c r="FF44" s="132">
        <f t="shared" si="103"/>
        <v>-40</v>
      </c>
      <c r="FK44" s="192">
        <v>140</v>
      </c>
      <c r="FL44" s="131">
        <f t="shared" ref="FL44:FS44" si="104">FL16+FL30</f>
        <v>-35</v>
      </c>
      <c r="FM44" s="117">
        <f t="shared" si="104"/>
        <v>-40</v>
      </c>
      <c r="FN44" s="117">
        <f t="shared" si="104"/>
        <v>-40</v>
      </c>
      <c r="FO44" s="117">
        <f t="shared" si="104"/>
        <v>-40</v>
      </c>
      <c r="FP44" s="117">
        <f t="shared" si="104"/>
        <v>-40</v>
      </c>
      <c r="FQ44" s="117">
        <f t="shared" si="104"/>
        <v>-40</v>
      </c>
      <c r="FR44" s="117">
        <f t="shared" si="104"/>
        <v>-40</v>
      </c>
      <c r="FS44" s="132">
        <f t="shared" si="104"/>
        <v>-40</v>
      </c>
      <c r="FX44" s="192">
        <v>140</v>
      </c>
      <c r="FY44" s="131">
        <f t="shared" ref="FY44:GF44" si="105">FY16+FY30</f>
        <v>-15</v>
      </c>
      <c r="FZ44" s="117">
        <f t="shared" si="105"/>
        <v>-30</v>
      </c>
      <c r="GA44" s="117">
        <f t="shared" si="105"/>
        <v>-40</v>
      </c>
      <c r="GB44" s="117">
        <f t="shared" si="105"/>
        <v>-40</v>
      </c>
      <c r="GC44" s="117">
        <f t="shared" si="105"/>
        <v>-40</v>
      </c>
      <c r="GD44" s="117">
        <f t="shared" si="105"/>
        <v>-40</v>
      </c>
      <c r="GE44" s="117">
        <f t="shared" si="105"/>
        <v>-40</v>
      </c>
      <c r="GF44" s="132">
        <f t="shared" si="105"/>
        <v>-40</v>
      </c>
    </row>
    <row r="45" spans="11:188" x14ac:dyDescent="0.35">
      <c r="K45" s="192">
        <v>160</v>
      </c>
      <c r="L45" s="131">
        <f t="shared" si="14"/>
        <v>-35</v>
      </c>
      <c r="M45" s="117">
        <f t="shared" si="14"/>
        <v>-35</v>
      </c>
      <c r="N45" s="117">
        <f t="shared" si="14"/>
        <v>-40</v>
      </c>
      <c r="O45" s="117">
        <f t="shared" si="14"/>
        <v>-40</v>
      </c>
      <c r="P45" s="117">
        <f t="shared" si="14"/>
        <v>-40</v>
      </c>
      <c r="Q45" s="117">
        <f t="shared" si="14"/>
        <v>-40</v>
      </c>
      <c r="R45" s="117">
        <f t="shared" si="14"/>
        <v>-40</v>
      </c>
      <c r="S45" s="132">
        <f t="shared" si="14"/>
        <v>-40</v>
      </c>
      <c r="X45" s="192">
        <v>160</v>
      </c>
      <c r="Y45" s="131">
        <f t="shared" ref="Y45:AF45" si="106">Y17+Y31</f>
        <v>-30</v>
      </c>
      <c r="Z45" s="117">
        <f t="shared" si="106"/>
        <v>-35</v>
      </c>
      <c r="AA45" s="117">
        <f t="shared" si="106"/>
        <v>-40</v>
      </c>
      <c r="AB45" s="117">
        <f t="shared" si="106"/>
        <v>-40</v>
      </c>
      <c r="AC45" s="117">
        <f t="shared" si="106"/>
        <v>-40</v>
      </c>
      <c r="AD45" s="117">
        <f t="shared" si="106"/>
        <v>-40</v>
      </c>
      <c r="AE45" s="117">
        <f t="shared" si="106"/>
        <v>-40</v>
      </c>
      <c r="AF45" s="132">
        <f t="shared" si="106"/>
        <v>-40</v>
      </c>
      <c r="AK45" s="192">
        <v>160</v>
      </c>
      <c r="AL45" s="131">
        <f t="shared" ref="AL45:AS45" si="107">AL17+AL31</f>
        <v>-35</v>
      </c>
      <c r="AM45" s="117">
        <f t="shared" si="107"/>
        <v>-40</v>
      </c>
      <c r="AN45" s="117">
        <f t="shared" si="107"/>
        <v>-40</v>
      </c>
      <c r="AO45" s="117">
        <f t="shared" si="107"/>
        <v>-40</v>
      </c>
      <c r="AP45" s="117">
        <f t="shared" si="107"/>
        <v>-40</v>
      </c>
      <c r="AQ45" s="117">
        <f t="shared" si="107"/>
        <v>-40</v>
      </c>
      <c r="AR45" s="117">
        <f t="shared" si="107"/>
        <v>-40</v>
      </c>
      <c r="AS45" s="132">
        <f t="shared" si="107"/>
        <v>-40</v>
      </c>
      <c r="AX45" s="192">
        <v>160</v>
      </c>
      <c r="AY45" s="131">
        <f t="shared" ref="AY45:BF45" si="108">AY17+AY31</f>
        <v>-22.5</v>
      </c>
      <c r="AZ45" s="117">
        <f t="shared" si="108"/>
        <v>-30</v>
      </c>
      <c r="BA45" s="117">
        <f t="shared" si="108"/>
        <v>-40</v>
      </c>
      <c r="BB45" s="117">
        <f t="shared" si="108"/>
        <v>-40</v>
      </c>
      <c r="BC45" s="117">
        <f t="shared" si="108"/>
        <v>-40</v>
      </c>
      <c r="BD45" s="117">
        <f t="shared" si="108"/>
        <v>-40</v>
      </c>
      <c r="BE45" s="117">
        <f t="shared" si="108"/>
        <v>-40</v>
      </c>
      <c r="BF45" s="132">
        <f t="shared" si="108"/>
        <v>-40</v>
      </c>
      <c r="BK45" s="192">
        <v>160</v>
      </c>
      <c r="BL45" s="131">
        <f t="shared" ref="BL45:BS45" si="109">BL17+BL31</f>
        <v>-22.5</v>
      </c>
      <c r="BM45" s="117">
        <f t="shared" si="109"/>
        <v>-30</v>
      </c>
      <c r="BN45" s="117">
        <f t="shared" si="109"/>
        <v>-40</v>
      </c>
      <c r="BO45" s="117">
        <f t="shared" si="109"/>
        <v>-40</v>
      </c>
      <c r="BP45" s="117">
        <f t="shared" si="109"/>
        <v>-40</v>
      </c>
      <c r="BQ45" s="117">
        <f t="shared" si="109"/>
        <v>-40</v>
      </c>
      <c r="BR45" s="117">
        <f t="shared" si="109"/>
        <v>-40</v>
      </c>
      <c r="BS45" s="132">
        <f t="shared" si="109"/>
        <v>-40</v>
      </c>
      <c r="BX45" s="192">
        <v>160</v>
      </c>
      <c r="BY45" s="131">
        <f t="shared" ref="BY45:CF45" si="110">BY17+BY31</f>
        <v>-35</v>
      </c>
      <c r="BZ45" s="117">
        <f t="shared" si="110"/>
        <v>-40</v>
      </c>
      <c r="CA45" s="117">
        <f t="shared" si="110"/>
        <v>-40</v>
      </c>
      <c r="CB45" s="117">
        <f t="shared" si="110"/>
        <v>-40</v>
      </c>
      <c r="CC45" s="117">
        <f t="shared" si="110"/>
        <v>-40</v>
      </c>
      <c r="CD45" s="117">
        <f t="shared" si="110"/>
        <v>-40</v>
      </c>
      <c r="CE45" s="117">
        <f t="shared" si="110"/>
        <v>-40</v>
      </c>
      <c r="CF45" s="132">
        <f t="shared" si="110"/>
        <v>-40</v>
      </c>
      <c r="CK45" s="192">
        <v>160</v>
      </c>
      <c r="CL45" s="131">
        <f t="shared" ref="CL45:CS45" si="111">CL17+CL31</f>
        <v>-35</v>
      </c>
      <c r="CM45" s="117">
        <f t="shared" si="111"/>
        <v>-35</v>
      </c>
      <c r="CN45" s="117">
        <f t="shared" si="111"/>
        <v>-40</v>
      </c>
      <c r="CO45" s="117">
        <f t="shared" si="111"/>
        <v>-40</v>
      </c>
      <c r="CP45" s="117">
        <f t="shared" si="111"/>
        <v>-40</v>
      </c>
      <c r="CQ45" s="117">
        <f t="shared" si="111"/>
        <v>-40</v>
      </c>
      <c r="CR45" s="117">
        <f t="shared" si="111"/>
        <v>-40</v>
      </c>
      <c r="CS45" s="132">
        <f t="shared" si="111"/>
        <v>-40</v>
      </c>
      <c r="CX45" s="192">
        <v>160</v>
      </c>
      <c r="CY45" s="131">
        <f t="shared" ref="CY45:DF45" si="112">CY17+CY31</f>
        <v>-3</v>
      </c>
      <c r="CZ45" s="117">
        <f t="shared" si="112"/>
        <v>-8.5</v>
      </c>
      <c r="DA45" s="117">
        <f t="shared" si="112"/>
        <v>-18</v>
      </c>
      <c r="DB45" s="117">
        <f t="shared" si="112"/>
        <v>-27.5</v>
      </c>
      <c r="DC45" s="117">
        <f t="shared" si="112"/>
        <v>-35</v>
      </c>
      <c r="DD45" s="117">
        <f t="shared" si="112"/>
        <v>-40</v>
      </c>
      <c r="DE45" s="117">
        <f t="shared" si="112"/>
        <v>-40</v>
      </c>
      <c r="DF45" s="132">
        <f t="shared" si="112"/>
        <v>-40</v>
      </c>
      <c r="DK45" s="192">
        <v>160</v>
      </c>
      <c r="DL45" s="131">
        <f t="shared" ref="DL45:DS45" si="113">DL17+DL31</f>
        <v>-27.5</v>
      </c>
      <c r="DM45" s="117">
        <f t="shared" si="113"/>
        <v>-35</v>
      </c>
      <c r="DN45" s="117">
        <f t="shared" si="113"/>
        <v>-40</v>
      </c>
      <c r="DO45" s="117">
        <f t="shared" si="113"/>
        <v>-40</v>
      </c>
      <c r="DP45" s="117">
        <f t="shared" si="113"/>
        <v>-40</v>
      </c>
      <c r="DQ45" s="117">
        <f t="shared" si="113"/>
        <v>-40</v>
      </c>
      <c r="DR45" s="117">
        <f t="shared" si="113"/>
        <v>-40</v>
      </c>
      <c r="DS45" s="132">
        <f t="shared" si="113"/>
        <v>-40</v>
      </c>
      <c r="DX45" s="192">
        <v>160</v>
      </c>
      <c r="DY45" s="131">
        <f t="shared" ref="DY45:EF45" si="114">DY17+DY31</f>
        <v>-22.5</v>
      </c>
      <c r="DZ45" s="117">
        <f t="shared" si="114"/>
        <v>-35</v>
      </c>
      <c r="EA45" s="117">
        <f t="shared" si="114"/>
        <v>-40</v>
      </c>
      <c r="EB45" s="117">
        <f t="shared" si="114"/>
        <v>-40</v>
      </c>
      <c r="EC45" s="117">
        <f t="shared" si="114"/>
        <v>-40</v>
      </c>
      <c r="ED45" s="117">
        <f t="shared" si="114"/>
        <v>-40</v>
      </c>
      <c r="EE45" s="117">
        <f t="shared" si="114"/>
        <v>-40</v>
      </c>
      <c r="EF45" s="132">
        <f t="shared" si="114"/>
        <v>-40</v>
      </c>
      <c r="EK45" s="192">
        <v>160</v>
      </c>
      <c r="EL45" s="131">
        <f t="shared" ref="EL45:ES45" si="115">EL17+EL31</f>
        <v>-35</v>
      </c>
      <c r="EM45" s="117">
        <f t="shared" si="115"/>
        <v>-40</v>
      </c>
      <c r="EN45" s="117">
        <f t="shared" si="115"/>
        <v>-40</v>
      </c>
      <c r="EO45" s="117">
        <f t="shared" si="115"/>
        <v>-40</v>
      </c>
      <c r="EP45" s="117">
        <f t="shared" si="115"/>
        <v>-40</v>
      </c>
      <c r="EQ45" s="117">
        <f t="shared" si="115"/>
        <v>-40</v>
      </c>
      <c r="ER45" s="117">
        <f t="shared" si="115"/>
        <v>-40</v>
      </c>
      <c r="ES45" s="132">
        <f t="shared" si="115"/>
        <v>-40</v>
      </c>
      <c r="EX45" s="192">
        <v>160</v>
      </c>
      <c r="EY45" s="131">
        <f t="shared" ref="EY45:FF45" si="116">EY17+EY31</f>
        <v>-30</v>
      </c>
      <c r="EZ45" s="117">
        <f t="shared" si="116"/>
        <v>-35</v>
      </c>
      <c r="FA45" s="117">
        <f t="shared" si="116"/>
        <v>-40</v>
      </c>
      <c r="FB45" s="117">
        <f t="shared" si="116"/>
        <v>-40</v>
      </c>
      <c r="FC45" s="117">
        <f t="shared" si="116"/>
        <v>-40</v>
      </c>
      <c r="FD45" s="117">
        <f t="shared" si="116"/>
        <v>-40</v>
      </c>
      <c r="FE45" s="117">
        <f t="shared" si="116"/>
        <v>-40</v>
      </c>
      <c r="FF45" s="132">
        <f t="shared" si="116"/>
        <v>-40</v>
      </c>
      <c r="FK45" s="192">
        <v>160</v>
      </c>
      <c r="FL45" s="131">
        <f t="shared" ref="FL45:FS45" si="117">FL17+FL31</f>
        <v>-35</v>
      </c>
      <c r="FM45" s="117">
        <f t="shared" si="117"/>
        <v>-40</v>
      </c>
      <c r="FN45" s="117">
        <f t="shared" si="117"/>
        <v>-40</v>
      </c>
      <c r="FO45" s="117">
        <f t="shared" si="117"/>
        <v>-40</v>
      </c>
      <c r="FP45" s="117">
        <f t="shared" si="117"/>
        <v>-40</v>
      </c>
      <c r="FQ45" s="117">
        <f t="shared" si="117"/>
        <v>-40</v>
      </c>
      <c r="FR45" s="117">
        <f t="shared" si="117"/>
        <v>-40</v>
      </c>
      <c r="FS45" s="132">
        <f t="shared" si="117"/>
        <v>-40</v>
      </c>
      <c r="FX45" s="192">
        <v>160</v>
      </c>
      <c r="FY45" s="131">
        <f t="shared" ref="FY45:GF45" si="118">FY17+FY31</f>
        <v>-15</v>
      </c>
      <c r="FZ45" s="117">
        <f t="shared" si="118"/>
        <v>-30</v>
      </c>
      <c r="GA45" s="117">
        <f t="shared" si="118"/>
        <v>-40</v>
      </c>
      <c r="GB45" s="117">
        <f t="shared" si="118"/>
        <v>-40</v>
      </c>
      <c r="GC45" s="117">
        <f t="shared" si="118"/>
        <v>-40</v>
      </c>
      <c r="GD45" s="117">
        <f t="shared" si="118"/>
        <v>-40</v>
      </c>
      <c r="GE45" s="117">
        <f t="shared" si="118"/>
        <v>-40</v>
      </c>
      <c r="GF45" s="132">
        <f t="shared" si="118"/>
        <v>-40</v>
      </c>
    </row>
    <row r="46" spans="11:188" ht="15" thickBot="1" x14ac:dyDescent="0.4">
      <c r="K46" s="169">
        <v>180</v>
      </c>
      <c r="L46" s="133">
        <f>L18+L32</f>
        <v>-35</v>
      </c>
      <c r="M46" s="119">
        <f t="shared" si="14"/>
        <v>-35</v>
      </c>
      <c r="N46" s="119">
        <f t="shared" si="14"/>
        <v>-40</v>
      </c>
      <c r="O46" s="119">
        <f t="shared" si="14"/>
        <v>-40</v>
      </c>
      <c r="P46" s="119">
        <f t="shared" si="14"/>
        <v>-40</v>
      </c>
      <c r="Q46" s="119">
        <f t="shared" si="14"/>
        <v>-40</v>
      </c>
      <c r="R46" s="119">
        <f t="shared" si="14"/>
        <v>-40</v>
      </c>
      <c r="S46" s="134">
        <f t="shared" si="14"/>
        <v>-40</v>
      </c>
      <c r="X46" s="169">
        <v>180</v>
      </c>
      <c r="Y46" s="133">
        <f t="shared" ref="Y46:AF46" si="119">Y18+Y32</f>
        <v>-30</v>
      </c>
      <c r="Z46" s="119">
        <f t="shared" si="119"/>
        <v>-35</v>
      </c>
      <c r="AA46" s="119">
        <f t="shared" si="119"/>
        <v>-40</v>
      </c>
      <c r="AB46" s="119">
        <f t="shared" si="119"/>
        <v>-40</v>
      </c>
      <c r="AC46" s="119">
        <f t="shared" si="119"/>
        <v>-40</v>
      </c>
      <c r="AD46" s="119">
        <f t="shared" si="119"/>
        <v>-40</v>
      </c>
      <c r="AE46" s="119">
        <f t="shared" si="119"/>
        <v>-40</v>
      </c>
      <c r="AF46" s="134">
        <f t="shared" si="119"/>
        <v>-40</v>
      </c>
      <c r="AK46" s="169">
        <v>180</v>
      </c>
      <c r="AL46" s="133">
        <f t="shared" ref="AL46:AS46" si="120">AL18+AL32</f>
        <v>-35</v>
      </c>
      <c r="AM46" s="119">
        <f t="shared" si="120"/>
        <v>-40</v>
      </c>
      <c r="AN46" s="119">
        <f t="shared" si="120"/>
        <v>-40</v>
      </c>
      <c r="AO46" s="119">
        <f t="shared" si="120"/>
        <v>-40</v>
      </c>
      <c r="AP46" s="119">
        <f t="shared" si="120"/>
        <v>-40</v>
      </c>
      <c r="AQ46" s="119">
        <f t="shared" si="120"/>
        <v>-40</v>
      </c>
      <c r="AR46" s="119">
        <f t="shared" si="120"/>
        <v>-40</v>
      </c>
      <c r="AS46" s="134">
        <f t="shared" si="120"/>
        <v>-40</v>
      </c>
      <c r="AX46" s="169">
        <v>180</v>
      </c>
      <c r="AY46" s="133">
        <f t="shared" ref="AY46:BF46" si="121">AY18+AY32</f>
        <v>-22.5</v>
      </c>
      <c r="AZ46" s="119">
        <f t="shared" si="121"/>
        <v>-30</v>
      </c>
      <c r="BA46" s="119">
        <f t="shared" si="121"/>
        <v>-40</v>
      </c>
      <c r="BB46" s="119">
        <f t="shared" si="121"/>
        <v>-40</v>
      </c>
      <c r="BC46" s="119">
        <f t="shared" si="121"/>
        <v>-40</v>
      </c>
      <c r="BD46" s="119">
        <f t="shared" si="121"/>
        <v>-40</v>
      </c>
      <c r="BE46" s="119">
        <f t="shared" si="121"/>
        <v>-40</v>
      </c>
      <c r="BF46" s="134">
        <f t="shared" si="121"/>
        <v>-40</v>
      </c>
      <c r="BK46" s="169">
        <v>180</v>
      </c>
      <c r="BL46" s="133">
        <f t="shared" ref="BL46:BS46" si="122">BL18+BL32</f>
        <v>-22.5</v>
      </c>
      <c r="BM46" s="119">
        <f t="shared" si="122"/>
        <v>-30</v>
      </c>
      <c r="BN46" s="119">
        <f t="shared" si="122"/>
        <v>-40</v>
      </c>
      <c r="BO46" s="119">
        <f t="shared" si="122"/>
        <v>-40</v>
      </c>
      <c r="BP46" s="119">
        <f t="shared" si="122"/>
        <v>-40</v>
      </c>
      <c r="BQ46" s="119">
        <f t="shared" si="122"/>
        <v>-40</v>
      </c>
      <c r="BR46" s="119">
        <f t="shared" si="122"/>
        <v>-40</v>
      </c>
      <c r="BS46" s="134">
        <f t="shared" si="122"/>
        <v>-40</v>
      </c>
      <c r="BX46" s="169">
        <v>180</v>
      </c>
      <c r="BY46" s="133">
        <f t="shared" ref="BY46:CF46" si="123">BY18+BY32</f>
        <v>-35</v>
      </c>
      <c r="BZ46" s="119">
        <f t="shared" si="123"/>
        <v>-40</v>
      </c>
      <c r="CA46" s="119">
        <f t="shared" si="123"/>
        <v>-40</v>
      </c>
      <c r="CB46" s="119">
        <f t="shared" si="123"/>
        <v>-40</v>
      </c>
      <c r="CC46" s="119">
        <f t="shared" si="123"/>
        <v>-40</v>
      </c>
      <c r="CD46" s="119">
        <f t="shared" si="123"/>
        <v>-40</v>
      </c>
      <c r="CE46" s="119">
        <f t="shared" si="123"/>
        <v>-40</v>
      </c>
      <c r="CF46" s="134">
        <f t="shared" si="123"/>
        <v>-40</v>
      </c>
      <c r="CK46" s="169">
        <v>180</v>
      </c>
      <c r="CL46" s="133">
        <f t="shared" ref="CL46:CS46" si="124">CL18+CL32</f>
        <v>-35</v>
      </c>
      <c r="CM46" s="119">
        <f t="shared" si="124"/>
        <v>-35</v>
      </c>
      <c r="CN46" s="119">
        <f t="shared" si="124"/>
        <v>-40</v>
      </c>
      <c r="CO46" s="119">
        <f t="shared" si="124"/>
        <v>-40</v>
      </c>
      <c r="CP46" s="119">
        <f t="shared" si="124"/>
        <v>-40</v>
      </c>
      <c r="CQ46" s="119">
        <f t="shared" si="124"/>
        <v>-40</v>
      </c>
      <c r="CR46" s="119">
        <f t="shared" si="124"/>
        <v>-40</v>
      </c>
      <c r="CS46" s="134">
        <f t="shared" si="124"/>
        <v>-40</v>
      </c>
      <c r="CX46" s="169">
        <v>180</v>
      </c>
      <c r="CY46" s="133">
        <f t="shared" ref="CY46:DF46" si="125">CY18+CY32</f>
        <v>-3</v>
      </c>
      <c r="CZ46" s="119">
        <f t="shared" si="125"/>
        <v>-8.5</v>
      </c>
      <c r="DA46" s="119">
        <f t="shared" si="125"/>
        <v>-18</v>
      </c>
      <c r="DB46" s="119">
        <f t="shared" si="125"/>
        <v>-27.5</v>
      </c>
      <c r="DC46" s="119">
        <f t="shared" si="125"/>
        <v>-35</v>
      </c>
      <c r="DD46" s="119">
        <f t="shared" si="125"/>
        <v>-40</v>
      </c>
      <c r="DE46" s="119">
        <f t="shared" si="125"/>
        <v>-40</v>
      </c>
      <c r="DF46" s="134">
        <f t="shared" si="125"/>
        <v>-40</v>
      </c>
      <c r="DK46" s="169">
        <v>180</v>
      </c>
      <c r="DL46" s="133">
        <f t="shared" ref="DL46:DS46" si="126">DL18+DL32</f>
        <v>-27.5</v>
      </c>
      <c r="DM46" s="119">
        <f t="shared" si="126"/>
        <v>-35</v>
      </c>
      <c r="DN46" s="119">
        <f t="shared" si="126"/>
        <v>-40</v>
      </c>
      <c r="DO46" s="119">
        <f t="shared" si="126"/>
        <v>-40</v>
      </c>
      <c r="DP46" s="119">
        <f t="shared" si="126"/>
        <v>-40</v>
      </c>
      <c r="DQ46" s="119">
        <f t="shared" si="126"/>
        <v>-40</v>
      </c>
      <c r="DR46" s="119">
        <f t="shared" si="126"/>
        <v>-40</v>
      </c>
      <c r="DS46" s="134">
        <f t="shared" si="126"/>
        <v>-40</v>
      </c>
      <c r="DX46" s="169">
        <v>180</v>
      </c>
      <c r="DY46" s="133">
        <f t="shared" ref="DY46:EF46" si="127">DY18+DY32</f>
        <v>-22.5</v>
      </c>
      <c r="DZ46" s="119">
        <f t="shared" si="127"/>
        <v>-35</v>
      </c>
      <c r="EA46" s="119">
        <f t="shared" si="127"/>
        <v>-40</v>
      </c>
      <c r="EB46" s="119">
        <f t="shared" si="127"/>
        <v>-40</v>
      </c>
      <c r="EC46" s="119">
        <f t="shared" si="127"/>
        <v>-40</v>
      </c>
      <c r="ED46" s="119">
        <f t="shared" si="127"/>
        <v>-40</v>
      </c>
      <c r="EE46" s="119">
        <f t="shared" si="127"/>
        <v>-40</v>
      </c>
      <c r="EF46" s="134">
        <f t="shared" si="127"/>
        <v>-40</v>
      </c>
      <c r="EK46" s="169">
        <v>180</v>
      </c>
      <c r="EL46" s="133">
        <f t="shared" ref="EL46:ES46" si="128">EL18+EL32</f>
        <v>-35</v>
      </c>
      <c r="EM46" s="119">
        <f t="shared" si="128"/>
        <v>-40</v>
      </c>
      <c r="EN46" s="119">
        <f t="shared" si="128"/>
        <v>-40</v>
      </c>
      <c r="EO46" s="119">
        <f t="shared" si="128"/>
        <v>-40</v>
      </c>
      <c r="EP46" s="119">
        <f t="shared" si="128"/>
        <v>-40</v>
      </c>
      <c r="EQ46" s="119">
        <f t="shared" si="128"/>
        <v>-40</v>
      </c>
      <c r="ER46" s="119">
        <f t="shared" si="128"/>
        <v>-40</v>
      </c>
      <c r="ES46" s="134">
        <f t="shared" si="128"/>
        <v>-40</v>
      </c>
      <c r="EX46" s="169">
        <v>180</v>
      </c>
      <c r="EY46" s="133">
        <f t="shared" ref="EY46:FF46" si="129">EY18+EY32</f>
        <v>-30</v>
      </c>
      <c r="EZ46" s="119">
        <f t="shared" si="129"/>
        <v>-35</v>
      </c>
      <c r="FA46" s="119">
        <f t="shared" si="129"/>
        <v>-40</v>
      </c>
      <c r="FB46" s="119">
        <f t="shared" si="129"/>
        <v>-40</v>
      </c>
      <c r="FC46" s="119">
        <f t="shared" si="129"/>
        <v>-40</v>
      </c>
      <c r="FD46" s="119">
        <f t="shared" si="129"/>
        <v>-40</v>
      </c>
      <c r="FE46" s="119">
        <f t="shared" si="129"/>
        <v>-40</v>
      </c>
      <c r="FF46" s="134">
        <f t="shared" si="129"/>
        <v>-40</v>
      </c>
      <c r="FK46" s="169">
        <v>180</v>
      </c>
      <c r="FL46" s="133">
        <f t="shared" ref="FL46:FS46" si="130">FL18+FL32</f>
        <v>-35</v>
      </c>
      <c r="FM46" s="119">
        <f t="shared" si="130"/>
        <v>-40</v>
      </c>
      <c r="FN46" s="119">
        <f t="shared" si="130"/>
        <v>-40</v>
      </c>
      <c r="FO46" s="119">
        <f t="shared" si="130"/>
        <v>-40</v>
      </c>
      <c r="FP46" s="119">
        <f t="shared" si="130"/>
        <v>-40</v>
      </c>
      <c r="FQ46" s="119">
        <f t="shared" si="130"/>
        <v>-40</v>
      </c>
      <c r="FR46" s="119">
        <f t="shared" si="130"/>
        <v>-40</v>
      </c>
      <c r="FS46" s="134">
        <f t="shared" si="130"/>
        <v>-40</v>
      </c>
      <c r="FX46" s="169">
        <v>180</v>
      </c>
      <c r="FY46" s="133">
        <f t="shared" ref="FY46:GF46" si="131">FY18+FY32</f>
        <v>-15</v>
      </c>
      <c r="FZ46" s="119">
        <f t="shared" si="131"/>
        <v>-30</v>
      </c>
      <c r="GA46" s="119">
        <f t="shared" si="131"/>
        <v>-40</v>
      </c>
      <c r="GB46" s="119">
        <f t="shared" si="131"/>
        <v>-40</v>
      </c>
      <c r="GC46" s="119">
        <f t="shared" si="131"/>
        <v>-40</v>
      </c>
      <c r="GD46" s="119">
        <f t="shared" si="131"/>
        <v>-40</v>
      </c>
      <c r="GE46" s="119">
        <f t="shared" si="131"/>
        <v>-40</v>
      </c>
      <c r="GF46" s="134">
        <f t="shared" si="131"/>
        <v>-40</v>
      </c>
    </row>
    <row r="47" spans="11:188" ht="15" thickBot="1" x14ac:dyDescent="0.4"/>
    <row r="48" spans="11:188" ht="15" thickBot="1" x14ac:dyDescent="0.4">
      <c r="L48" s="486" t="s">
        <v>744</v>
      </c>
      <c r="M48" s="513"/>
      <c r="N48" s="513"/>
      <c r="O48" s="513"/>
      <c r="P48" s="513"/>
      <c r="Q48" s="513"/>
      <c r="R48" s="513"/>
      <c r="S48" s="487"/>
      <c r="Y48" s="486" t="s">
        <v>744</v>
      </c>
      <c r="Z48" s="513"/>
      <c r="AA48" s="513"/>
      <c r="AB48" s="513"/>
      <c r="AC48" s="513"/>
      <c r="AD48" s="513"/>
      <c r="AE48" s="513"/>
      <c r="AF48" s="487"/>
      <c r="AL48" s="486" t="s">
        <v>744</v>
      </c>
      <c r="AM48" s="513"/>
      <c r="AN48" s="513"/>
      <c r="AO48" s="513"/>
      <c r="AP48" s="513"/>
      <c r="AQ48" s="513"/>
      <c r="AR48" s="513"/>
      <c r="AS48" s="487"/>
      <c r="AY48" s="486" t="s">
        <v>744</v>
      </c>
      <c r="AZ48" s="513"/>
      <c r="BA48" s="513"/>
      <c r="BB48" s="513"/>
      <c r="BC48" s="513"/>
      <c r="BD48" s="513"/>
      <c r="BE48" s="513"/>
      <c r="BF48" s="487"/>
      <c r="BL48" s="486" t="s">
        <v>744</v>
      </c>
      <c r="BM48" s="513"/>
      <c r="BN48" s="513"/>
      <c r="BO48" s="513"/>
      <c r="BP48" s="513"/>
      <c r="BQ48" s="513"/>
      <c r="BR48" s="513"/>
      <c r="BS48" s="487"/>
      <c r="BY48" s="486" t="s">
        <v>744</v>
      </c>
      <c r="BZ48" s="513"/>
      <c r="CA48" s="513"/>
      <c r="CB48" s="513"/>
      <c r="CC48" s="513"/>
      <c r="CD48" s="513"/>
      <c r="CE48" s="513"/>
      <c r="CF48" s="487"/>
      <c r="CL48" s="486" t="s">
        <v>744</v>
      </c>
      <c r="CM48" s="513"/>
      <c r="CN48" s="513"/>
      <c r="CO48" s="513"/>
      <c r="CP48" s="513"/>
      <c r="CQ48" s="513"/>
      <c r="CR48" s="513"/>
      <c r="CS48" s="487"/>
      <c r="CY48" s="486" t="s">
        <v>744</v>
      </c>
      <c r="CZ48" s="513"/>
      <c r="DA48" s="513"/>
      <c r="DB48" s="513"/>
      <c r="DC48" s="513"/>
      <c r="DD48" s="513"/>
      <c r="DE48" s="513"/>
      <c r="DF48" s="487"/>
      <c r="DL48" s="486" t="s">
        <v>744</v>
      </c>
      <c r="DM48" s="513"/>
      <c r="DN48" s="513"/>
      <c r="DO48" s="513"/>
      <c r="DP48" s="513"/>
      <c r="DQ48" s="513"/>
      <c r="DR48" s="513"/>
      <c r="DS48" s="487"/>
      <c r="DY48" s="486" t="s">
        <v>744</v>
      </c>
      <c r="DZ48" s="513"/>
      <c r="EA48" s="513"/>
      <c r="EB48" s="513"/>
      <c r="EC48" s="513"/>
      <c r="ED48" s="513"/>
      <c r="EE48" s="513"/>
      <c r="EF48" s="487"/>
      <c r="EL48" s="486" t="s">
        <v>744</v>
      </c>
      <c r="EM48" s="513"/>
      <c r="EN48" s="513"/>
      <c r="EO48" s="513"/>
      <c r="EP48" s="513"/>
      <c r="EQ48" s="513"/>
      <c r="ER48" s="513"/>
      <c r="ES48" s="487"/>
      <c r="EY48" s="486" t="s">
        <v>744</v>
      </c>
      <c r="EZ48" s="513"/>
      <c r="FA48" s="513"/>
      <c r="FB48" s="513"/>
      <c r="FC48" s="513"/>
      <c r="FD48" s="513"/>
      <c r="FE48" s="513"/>
      <c r="FF48" s="487"/>
      <c r="FL48" s="486" t="s">
        <v>744</v>
      </c>
      <c r="FM48" s="513"/>
      <c r="FN48" s="513"/>
      <c r="FO48" s="513"/>
      <c r="FP48" s="513"/>
      <c r="FQ48" s="513"/>
      <c r="FR48" s="513"/>
      <c r="FS48" s="487"/>
      <c r="FY48" s="486" t="s">
        <v>744</v>
      </c>
      <c r="FZ48" s="513"/>
      <c r="GA48" s="513"/>
      <c r="GB48" s="513"/>
      <c r="GC48" s="513"/>
      <c r="GD48" s="513"/>
      <c r="GE48" s="513"/>
      <c r="GF48" s="487"/>
    </row>
    <row r="49" spans="8:188" ht="15" thickBot="1" x14ac:dyDescent="0.4">
      <c r="L49" s="486" t="s">
        <v>670</v>
      </c>
      <c r="M49" s="513"/>
      <c r="N49" s="513"/>
      <c r="O49" s="513"/>
      <c r="P49" s="513"/>
      <c r="Q49" s="513"/>
      <c r="R49" s="513"/>
      <c r="S49" s="487"/>
      <c r="Y49" s="486" t="s">
        <v>670</v>
      </c>
      <c r="Z49" s="513"/>
      <c r="AA49" s="513"/>
      <c r="AB49" s="513"/>
      <c r="AC49" s="513"/>
      <c r="AD49" s="513"/>
      <c r="AE49" s="513"/>
      <c r="AF49" s="487"/>
      <c r="AL49" s="486" t="s">
        <v>670</v>
      </c>
      <c r="AM49" s="513"/>
      <c r="AN49" s="513"/>
      <c r="AO49" s="513"/>
      <c r="AP49" s="513"/>
      <c r="AQ49" s="513"/>
      <c r="AR49" s="513"/>
      <c r="AS49" s="487"/>
      <c r="AY49" s="486" t="s">
        <v>670</v>
      </c>
      <c r="AZ49" s="513"/>
      <c r="BA49" s="513"/>
      <c r="BB49" s="513"/>
      <c r="BC49" s="513"/>
      <c r="BD49" s="513"/>
      <c r="BE49" s="513"/>
      <c r="BF49" s="487"/>
      <c r="BL49" s="486" t="s">
        <v>670</v>
      </c>
      <c r="BM49" s="513"/>
      <c r="BN49" s="513"/>
      <c r="BO49" s="513"/>
      <c r="BP49" s="513"/>
      <c r="BQ49" s="513"/>
      <c r="BR49" s="513"/>
      <c r="BS49" s="487"/>
      <c r="BY49" s="486" t="s">
        <v>670</v>
      </c>
      <c r="BZ49" s="513"/>
      <c r="CA49" s="513"/>
      <c r="CB49" s="513"/>
      <c r="CC49" s="513"/>
      <c r="CD49" s="513"/>
      <c r="CE49" s="513"/>
      <c r="CF49" s="487"/>
      <c r="CL49" s="486" t="s">
        <v>670</v>
      </c>
      <c r="CM49" s="513"/>
      <c r="CN49" s="513"/>
      <c r="CO49" s="513"/>
      <c r="CP49" s="513"/>
      <c r="CQ49" s="513"/>
      <c r="CR49" s="513"/>
      <c r="CS49" s="487"/>
      <c r="CY49" s="486" t="s">
        <v>670</v>
      </c>
      <c r="CZ49" s="513"/>
      <c r="DA49" s="513"/>
      <c r="DB49" s="513"/>
      <c r="DC49" s="513"/>
      <c r="DD49" s="513"/>
      <c r="DE49" s="513"/>
      <c r="DF49" s="487"/>
      <c r="DL49" s="486" t="s">
        <v>670</v>
      </c>
      <c r="DM49" s="513"/>
      <c r="DN49" s="513"/>
      <c r="DO49" s="513"/>
      <c r="DP49" s="513"/>
      <c r="DQ49" s="513"/>
      <c r="DR49" s="513"/>
      <c r="DS49" s="487"/>
      <c r="DY49" s="486" t="s">
        <v>670</v>
      </c>
      <c r="DZ49" s="513"/>
      <c r="EA49" s="513"/>
      <c r="EB49" s="513"/>
      <c r="EC49" s="513"/>
      <c r="ED49" s="513"/>
      <c r="EE49" s="513"/>
      <c r="EF49" s="487"/>
      <c r="EL49" s="486" t="s">
        <v>670</v>
      </c>
      <c r="EM49" s="513"/>
      <c r="EN49" s="513"/>
      <c r="EO49" s="513"/>
      <c r="EP49" s="513"/>
      <c r="EQ49" s="513"/>
      <c r="ER49" s="513"/>
      <c r="ES49" s="487"/>
      <c r="EY49" s="486" t="s">
        <v>670</v>
      </c>
      <c r="EZ49" s="513"/>
      <c r="FA49" s="513"/>
      <c r="FB49" s="513"/>
      <c r="FC49" s="513"/>
      <c r="FD49" s="513"/>
      <c r="FE49" s="513"/>
      <c r="FF49" s="487"/>
      <c r="FL49" s="486" t="s">
        <v>670</v>
      </c>
      <c r="FM49" s="513"/>
      <c r="FN49" s="513"/>
      <c r="FO49" s="513"/>
      <c r="FP49" s="513"/>
      <c r="FQ49" s="513"/>
      <c r="FR49" s="513"/>
      <c r="FS49" s="487"/>
      <c r="FY49" s="486" t="s">
        <v>670</v>
      </c>
      <c r="FZ49" s="513"/>
      <c r="GA49" s="513"/>
      <c r="GB49" s="513"/>
      <c r="GC49" s="513"/>
      <c r="GD49" s="513"/>
      <c r="GE49" s="513"/>
      <c r="GF49" s="487"/>
    </row>
    <row r="50" spans="8:188" ht="73" thickBot="1" x14ac:dyDescent="0.4">
      <c r="H50" s="56" t="s">
        <v>767</v>
      </c>
      <c r="K50" s="159" t="s">
        <v>748</v>
      </c>
      <c r="L50" s="196">
        <v>63</v>
      </c>
      <c r="M50" s="196">
        <v>125</v>
      </c>
      <c r="N50" s="196">
        <v>250</v>
      </c>
      <c r="O50" s="196">
        <v>500</v>
      </c>
      <c r="P50" s="196" t="s">
        <v>644</v>
      </c>
      <c r="Q50" s="196" t="s">
        <v>645</v>
      </c>
      <c r="R50" s="196" t="s">
        <v>650</v>
      </c>
      <c r="S50" s="197" t="s">
        <v>647</v>
      </c>
      <c r="U50" s="56" t="s">
        <v>767</v>
      </c>
      <c r="X50" s="159" t="s">
        <v>748</v>
      </c>
      <c r="Y50" s="196">
        <v>63</v>
      </c>
      <c r="Z50" s="196">
        <v>125</v>
      </c>
      <c r="AA50" s="196">
        <v>250</v>
      </c>
      <c r="AB50" s="196">
        <v>500</v>
      </c>
      <c r="AC50" s="196" t="s">
        <v>644</v>
      </c>
      <c r="AD50" s="196" t="s">
        <v>645</v>
      </c>
      <c r="AE50" s="196" t="s">
        <v>650</v>
      </c>
      <c r="AF50" s="197" t="s">
        <v>647</v>
      </c>
      <c r="AH50" s="56" t="s">
        <v>767</v>
      </c>
      <c r="AK50" s="159" t="s">
        <v>748</v>
      </c>
      <c r="AL50" s="196">
        <v>63</v>
      </c>
      <c r="AM50" s="196">
        <v>125</v>
      </c>
      <c r="AN50" s="196">
        <v>250</v>
      </c>
      <c r="AO50" s="196">
        <v>500</v>
      </c>
      <c r="AP50" s="196" t="s">
        <v>644</v>
      </c>
      <c r="AQ50" s="196" t="s">
        <v>645</v>
      </c>
      <c r="AR50" s="196" t="s">
        <v>650</v>
      </c>
      <c r="AS50" s="197" t="s">
        <v>647</v>
      </c>
      <c r="AU50" s="56" t="s">
        <v>767</v>
      </c>
      <c r="AX50" s="159" t="s">
        <v>748</v>
      </c>
      <c r="AY50" s="196">
        <v>63</v>
      </c>
      <c r="AZ50" s="196">
        <v>125</v>
      </c>
      <c r="BA50" s="196">
        <v>250</v>
      </c>
      <c r="BB50" s="196">
        <v>500</v>
      </c>
      <c r="BC50" s="196" t="s">
        <v>644</v>
      </c>
      <c r="BD50" s="196" t="s">
        <v>645</v>
      </c>
      <c r="BE50" s="196" t="s">
        <v>650</v>
      </c>
      <c r="BF50" s="197" t="s">
        <v>647</v>
      </c>
      <c r="BH50" s="56" t="s">
        <v>767</v>
      </c>
      <c r="BK50" s="159" t="s">
        <v>748</v>
      </c>
      <c r="BL50" s="196">
        <v>63</v>
      </c>
      <c r="BM50" s="196">
        <v>125</v>
      </c>
      <c r="BN50" s="196">
        <v>250</v>
      </c>
      <c r="BO50" s="196">
        <v>500</v>
      </c>
      <c r="BP50" s="196" t="s">
        <v>644</v>
      </c>
      <c r="BQ50" s="196" t="s">
        <v>645</v>
      </c>
      <c r="BR50" s="196" t="s">
        <v>650</v>
      </c>
      <c r="BS50" s="197" t="s">
        <v>647</v>
      </c>
      <c r="BU50" s="56" t="s">
        <v>767</v>
      </c>
      <c r="BX50" s="159" t="s">
        <v>748</v>
      </c>
      <c r="BY50" s="196">
        <v>63</v>
      </c>
      <c r="BZ50" s="196">
        <v>125</v>
      </c>
      <c r="CA50" s="196">
        <v>250</v>
      </c>
      <c r="CB50" s="196">
        <v>500</v>
      </c>
      <c r="CC50" s="196" t="s">
        <v>644</v>
      </c>
      <c r="CD50" s="196" t="s">
        <v>645</v>
      </c>
      <c r="CE50" s="196" t="s">
        <v>650</v>
      </c>
      <c r="CF50" s="197" t="s">
        <v>647</v>
      </c>
      <c r="CH50" s="56" t="s">
        <v>767</v>
      </c>
      <c r="CK50" s="159" t="s">
        <v>748</v>
      </c>
      <c r="CL50" s="196">
        <v>63</v>
      </c>
      <c r="CM50" s="196">
        <v>125</v>
      </c>
      <c r="CN50" s="196">
        <v>250</v>
      </c>
      <c r="CO50" s="196">
        <v>500</v>
      </c>
      <c r="CP50" s="196" t="s">
        <v>644</v>
      </c>
      <c r="CQ50" s="196" t="s">
        <v>645</v>
      </c>
      <c r="CR50" s="196" t="s">
        <v>650</v>
      </c>
      <c r="CS50" s="197" t="s">
        <v>647</v>
      </c>
      <c r="CU50" s="56" t="s">
        <v>767</v>
      </c>
      <c r="CX50" s="159" t="s">
        <v>748</v>
      </c>
      <c r="CY50" s="196">
        <v>63</v>
      </c>
      <c r="CZ50" s="196">
        <v>125</v>
      </c>
      <c r="DA50" s="196">
        <v>250</v>
      </c>
      <c r="DB50" s="196">
        <v>500</v>
      </c>
      <c r="DC50" s="196" t="s">
        <v>644</v>
      </c>
      <c r="DD50" s="196" t="s">
        <v>645</v>
      </c>
      <c r="DE50" s="196" t="s">
        <v>650</v>
      </c>
      <c r="DF50" s="197" t="s">
        <v>647</v>
      </c>
      <c r="DH50" s="56" t="s">
        <v>767</v>
      </c>
      <c r="DK50" s="159" t="s">
        <v>748</v>
      </c>
      <c r="DL50" s="196">
        <v>63</v>
      </c>
      <c r="DM50" s="196">
        <v>125</v>
      </c>
      <c r="DN50" s="196">
        <v>250</v>
      </c>
      <c r="DO50" s="196">
        <v>500</v>
      </c>
      <c r="DP50" s="196" t="s">
        <v>644</v>
      </c>
      <c r="DQ50" s="196" t="s">
        <v>645</v>
      </c>
      <c r="DR50" s="196" t="s">
        <v>650</v>
      </c>
      <c r="DS50" s="197" t="s">
        <v>647</v>
      </c>
      <c r="DU50" s="56" t="s">
        <v>767</v>
      </c>
      <c r="DX50" s="159" t="s">
        <v>748</v>
      </c>
      <c r="DY50" s="196">
        <v>63</v>
      </c>
      <c r="DZ50" s="196">
        <v>125</v>
      </c>
      <c r="EA50" s="196">
        <v>250</v>
      </c>
      <c r="EB50" s="196">
        <v>500</v>
      </c>
      <c r="EC50" s="196" t="s">
        <v>644</v>
      </c>
      <c r="ED50" s="196" t="s">
        <v>645</v>
      </c>
      <c r="EE50" s="196" t="s">
        <v>650</v>
      </c>
      <c r="EF50" s="197" t="s">
        <v>647</v>
      </c>
      <c r="EH50" s="56" t="s">
        <v>767</v>
      </c>
      <c r="EK50" s="159" t="s">
        <v>748</v>
      </c>
      <c r="EL50" s="196">
        <v>63</v>
      </c>
      <c r="EM50" s="196">
        <v>125</v>
      </c>
      <c r="EN50" s="196">
        <v>250</v>
      </c>
      <c r="EO50" s="196">
        <v>500</v>
      </c>
      <c r="EP50" s="196" t="s">
        <v>644</v>
      </c>
      <c r="EQ50" s="196" t="s">
        <v>645</v>
      </c>
      <c r="ER50" s="196" t="s">
        <v>650</v>
      </c>
      <c r="ES50" s="197" t="s">
        <v>647</v>
      </c>
      <c r="EU50" s="56" t="s">
        <v>767</v>
      </c>
      <c r="EX50" s="159" t="s">
        <v>748</v>
      </c>
      <c r="EY50" s="196">
        <v>63</v>
      </c>
      <c r="EZ50" s="196">
        <v>125</v>
      </c>
      <c r="FA50" s="196">
        <v>250</v>
      </c>
      <c r="FB50" s="196">
        <v>500</v>
      </c>
      <c r="FC50" s="196" t="s">
        <v>644</v>
      </c>
      <c r="FD50" s="196" t="s">
        <v>645</v>
      </c>
      <c r="FE50" s="196" t="s">
        <v>650</v>
      </c>
      <c r="FF50" s="197" t="s">
        <v>647</v>
      </c>
      <c r="FH50" s="56" t="s">
        <v>767</v>
      </c>
      <c r="FK50" s="159" t="s">
        <v>748</v>
      </c>
      <c r="FL50" s="196">
        <v>63</v>
      </c>
      <c r="FM50" s="196">
        <v>125</v>
      </c>
      <c r="FN50" s="196">
        <v>250</v>
      </c>
      <c r="FO50" s="196">
        <v>500</v>
      </c>
      <c r="FP50" s="196" t="s">
        <v>644</v>
      </c>
      <c r="FQ50" s="196" t="s">
        <v>645</v>
      </c>
      <c r="FR50" s="196" t="s">
        <v>650</v>
      </c>
      <c r="FS50" s="197" t="s">
        <v>647</v>
      </c>
      <c r="FU50" s="56" t="s">
        <v>767</v>
      </c>
      <c r="FX50" s="159" t="s">
        <v>748</v>
      </c>
      <c r="FY50" s="196">
        <v>63</v>
      </c>
      <c r="FZ50" s="196">
        <v>125</v>
      </c>
      <c r="GA50" s="196">
        <v>250</v>
      </c>
      <c r="GB50" s="196">
        <v>500</v>
      </c>
      <c r="GC50" s="196" t="s">
        <v>644</v>
      </c>
      <c r="GD50" s="196" t="s">
        <v>645</v>
      </c>
      <c r="GE50" s="196" t="s">
        <v>650</v>
      </c>
      <c r="GF50" s="197" t="s">
        <v>647</v>
      </c>
    </row>
    <row r="51" spans="8:188" x14ac:dyDescent="0.35">
      <c r="H51" s="56"/>
      <c r="K51" s="198">
        <v>0</v>
      </c>
      <c r="L51" s="129">
        <f>L37</f>
        <v>8.5</v>
      </c>
      <c r="M51" s="115">
        <f t="shared" ref="M51:S51" si="132">M37</f>
        <v>8.5</v>
      </c>
      <c r="N51" s="115">
        <f t="shared" si="132"/>
        <v>9</v>
      </c>
      <c r="O51" s="115">
        <f t="shared" si="132"/>
        <v>9</v>
      </c>
      <c r="P51" s="115">
        <f t="shared" si="132"/>
        <v>9</v>
      </c>
      <c r="Q51" s="115">
        <f t="shared" si="132"/>
        <v>9</v>
      </c>
      <c r="R51" s="115">
        <f t="shared" si="132"/>
        <v>9</v>
      </c>
      <c r="S51" s="130">
        <f t="shared" si="132"/>
        <v>9</v>
      </c>
      <c r="U51" s="56"/>
      <c r="X51" s="198">
        <v>0</v>
      </c>
      <c r="Y51" s="129">
        <f>Y37</f>
        <v>8</v>
      </c>
      <c r="Z51" s="115">
        <f t="shared" ref="Z51:AF51" si="133">Z37</f>
        <v>8.5</v>
      </c>
      <c r="AA51" s="115">
        <f t="shared" si="133"/>
        <v>9</v>
      </c>
      <c r="AB51" s="115">
        <f t="shared" si="133"/>
        <v>9</v>
      </c>
      <c r="AC51" s="115">
        <f t="shared" si="133"/>
        <v>9</v>
      </c>
      <c r="AD51" s="115">
        <f t="shared" si="133"/>
        <v>9</v>
      </c>
      <c r="AE51" s="115">
        <f t="shared" si="133"/>
        <v>9</v>
      </c>
      <c r="AF51" s="130">
        <f t="shared" si="133"/>
        <v>9</v>
      </c>
      <c r="AH51" s="56"/>
      <c r="AK51" s="198">
        <v>0</v>
      </c>
      <c r="AL51" s="129">
        <f>AL37</f>
        <v>8.5</v>
      </c>
      <c r="AM51" s="115">
        <f t="shared" ref="AM51:AS51" si="134">AM37</f>
        <v>9</v>
      </c>
      <c r="AN51" s="115">
        <f t="shared" si="134"/>
        <v>9</v>
      </c>
      <c r="AO51" s="115">
        <f t="shared" si="134"/>
        <v>9</v>
      </c>
      <c r="AP51" s="115">
        <f t="shared" si="134"/>
        <v>9</v>
      </c>
      <c r="AQ51" s="115">
        <f t="shared" si="134"/>
        <v>9</v>
      </c>
      <c r="AR51" s="115">
        <f t="shared" si="134"/>
        <v>9</v>
      </c>
      <c r="AS51" s="130">
        <f t="shared" si="134"/>
        <v>9</v>
      </c>
      <c r="AU51" s="56"/>
      <c r="AX51" s="198">
        <v>0</v>
      </c>
      <c r="AY51" s="129">
        <f>AY37</f>
        <v>7.5</v>
      </c>
      <c r="AZ51" s="115">
        <f t="shared" ref="AZ51:BF51" si="135">AZ37</f>
        <v>8</v>
      </c>
      <c r="BA51" s="115">
        <f t="shared" si="135"/>
        <v>9</v>
      </c>
      <c r="BB51" s="115">
        <f t="shared" si="135"/>
        <v>9</v>
      </c>
      <c r="BC51" s="115">
        <f t="shared" si="135"/>
        <v>9</v>
      </c>
      <c r="BD51" s="115">
        <f t="shared" si="135"/>
        <v>9</v>
      </c>
      <c r="BE51" s="115">
        <f t="shared" si="135"/>
        <v>9</v>
      </c>
      <c r="BF51" s="130">
        <f t="shared" si="135"/>
        <v>9</v>
      </c>
      <c r="BH51" s="56"/>
      <c r="BK51" s="198">
        <v>0</v>
      </c>
      <c r="BL51" s="129">
        <f>BL37</f>
        <v>7.5</v>
      </c>
      <c r="BM51" s="115">
        <f t="shared" ref="BM51:BS51" si="136">BM37</f>
        <v>8</v>
      </c>
      <c r="BN51" s="115">
        <f t="shared" si="136"/>
        <v>9</v>
      </c>
      <c r="BO51" s="115">
        <f t="shared" si="136"/>
        <v>9</v>
      </c>
      <c r="BP51" s="115">
        <f t="shared" si="136"/>
        <v>9</v>
      </c>
      <c r="BQ51" s="115">
        <f t="shared" si="136"/>
        <v>9</v>
      </c>
      <c r="BR51" s="115">
        <f t="shared" si="136"/>
        <v>9</v>
      </c>
      <c r="BS51" s="130">
        <f t="shared" si="136"/>
        <v>9</v>
      </c>
      <c r="BU51" s="56"/>
      <c r="BX51" s="198">
        <v>0</v>
      </c>
      <c r="BY51" s="129">
        <f>BY37</f>
        <v>8.5</v>
      </c>
      <c r="BZ51" s="115">
        <f t="shared" ref="BZ51:CF51" si="137">BZ37</f>
        <v>9</v>
      </c>
      <c r="CA51" s="115">
        <f t="shared" si="137"/>
        <v>9</v>
      </c>
      <c r="CB51" s="115">
        <f t="shared" si="137"/>
        <v>9</v>
      </c>
      <c r="CC51" s="115">
        <f t="shared" si="137"/>
        <v>9</v>
      </c>
      <c r="CD51" s="115">
        <f t="shared" si="137"/>
        <v>9</v>
      </c>
      <c r="CE51" s="115">
        <f t="shared" si="137"/>
        <v>9</v>
      </c>
      <c r="CF51" s="130">
        <f t="shared" si="137"/>
        <v>9</v>
      </c>
      <c r="CH51" s="56"/>
      <c r="CK51" s="198">
        <v>0</v>
      </c>
      <c r="CL51" s="129">
        <f>CL37</f>
        <v>8.5</v>
      </c>
      <c r="CM51" s="115">
        <f t="shared" ref="CM51:CS51" si="138">CM37</f>
        <v>8.5</v>
      </c>
      <c r="CN51" s="115">
        <f t="shared" si="138"/>
        <v>9</v>
      </c>
      <c r="CO51" s="115">
        <f t="shared" si="138"/>
        <v>9</v>
      </c>
      <c r="CP51" s="115">
        <f t="shared" si="138"/>
        <v>9</v>
      </c>
      <c r="CQ51" s="115">
        <f t="shared" si="138"/>
        <v>9</v>
      </c>
      <c r="CR51" s="115">
        <f t="shared" si="138"/>
        <v>9</v>
      </c>
      <c r="CS51" s="130">
        <f t="shared" si="138"/>
        <v>9</v>
      </c>
      <c r="CU51" s="56"/>
      <c r="CX51" s="198">
        <v>0</v>
      </c>
      <c r="CY51" s="129">
        <f>CY37</f>
        <v>5</v>
      </c>
      <c r="CZ51" s="115">
        <f t="shared" ref="CZ51:DF51" si="139">CZ37</f>
        <v>6</v>
      </c>
      <c r="DA51" s="115">
        <f t="shared" si="139"/>
        <v>7</v>
      </c>
      <c r="DB51" s="115">
        <f t="shared" si="139"/>
        <v>8</v>
      </c>
      <c r="DC51" s="115">
        <f t="shared" si="139"/>
        <v>8.5</v>
      </c>
      <c r="DD51" s="115">
        <f t="shared" si="139"/>
        <v>9</v>
      </c>
      <c r="DE51" s="115">
        <f t="shared" si="139"/>
        <v>9</v>
      </c>
      <c r="DF51" s="130">
        <f t="shared" si="139"/>
        <v>9</v>
      </c>
      <c r="DH51" s="56"/>
      <c r="DK51" s="198">
        <v>0</v>
      </c>
      <c r="DL51" s="129">
        <f>DL37</f>
        <v>8</v>
      </c>
      <c r="DM51" s="115">
        <f t="shared" ref="DM51:DS51" si="140">DM37</f>
        <v>8.5</v>
      </c>
      <c r="DN51" s="115">
        <f t="shared" si="140"/>
        <v>9</v>
      </c>
      <c r="DO51" s="115">
        <f t="shared" si="140"/>
        <v>9</v>
      </c>
      <c r="DP51" s="115">
        <f t="shared" si="140"/>
        <v>9</v>
      </c>
      <c r="DQ51" s="115">
        <f t="shared" si="140"/>
        <v>9</v>
      </c>
      <c r="DR51" s="115">
        <f t="shared" si="140"/>
        <v>9</v>
      </c>
      <c r="DS51" s="130">
        <f t="shared" si="140"/>
        <v>9</v>
      </c>
      <c r="DU51" s="56"/>
      <c r="DX51" s="198">
        <v>0</v>
      </c>
      <c r="DY51" s="129">
        <f>DY37</f>
        <v>7.5</v>
      </c>
      <c r="DZ51" s="115">
        <f t="shared" ref="DZ51:EF51" si="141">DZ37</f>
        <v>8.5</v>
      </c>
      <c r="EA51" s="115">
        <f t="shared" si="141"/>
        <v>9</v>
      </c>
      <c r="EB51" s="115">
        <f t="shared" si="141"/>
        <v>9</v>
      </c>
      <c r="EC51" s="115">
        <f t="shared" si="141"/>
        <v>9</v>
      </c>
      <c r="ED51" s="115">
        <f t="shared" si="141"/>
        <v>9</v>
      </c>
      <c r="EE51" s="115">
        <f t="shared" si="141"/>
        <v>9</v>
      </c>
      <c r="EF51" s="130">
        <f t="shared" si="141"/>
        <v>9</v>
      </c>
      <c r="EH51" s="56"/>
      <c r="EK51" s="198">
        <v>0</v>
      </c>
      <c r="EL51" s="129">
        <f>EL37</f>
        <v>8.5</v>
      </c>
      <c r="EM51" s="115">
        <f t="shared" ref="EM51:ES51" si="142">EM37</f>
        <v>9</v>
      </c>
      <c r="EN51" s="115">
        <f t="shared" si="142"/>
        <v>9</v>
      </c>
      <c r="EO51" s="115">
        <f t="shared" si="142"/>
        <v>9</v>
      </c>
      <c r="EP51" s="115">
        <f t="shared" si="142"/>
        <v>9</v>
      </c>
      <c r="EQ51" s="115">
        <f t="shared" si="142"/>
        <v>9</v>
      </c>
      <c r="ER51" s="115">
        <f t="shared" si="142"/>
        <v>9</v>
      </c>
      <c r="ES51" s="130">
        <f t="shared" si="142"/>
        <v>9</v>
      </c>
      <c r="EU51" s="56"/>
      <c r="EX51" s="198">
        <v>0</v>
      </c>
      <c r="EY51" s="129">
        <f>EY37</f>
        <v>8</v>
      </c>
      <c r="EZ51" s="115">
        <f t="shared" ref="EZ51:FF51" si="143">EZ37</f>
        <v>8.5</v>
      </c>
      <c r="FA51" s="115">
        <f t="shared" si="143"/>
        <v>9</v>
      </c>
      <c r="FB51" s="115">
        <f t="shared" si="143"/>
        <v>9</v>
      </c>
      <c r="FC51" s="115">
        <f t="shared" si="143"/>
        <v>9</v>
      </c>
      <c r="FD51" s="115">
        <f t="shared" si="143"/>
        <v>9</v>
      </c>
      <c r="FE51" s="115">
        <f t="shared" si="143"/>
        <v>9</v>
      </c>
      <c r="FF51" s="130">
        <f t="shared" si="143"/>
        <v>9</v>
      </c>
      <c r="FH51" s="56"/>
      <c r="FK51" s="198">
        <v>0</v>
      </c>
      <c r="FL51" s="129">
        <f>FL37</f>
        <v>8.5</v>
      </c>
      <c r="FM51" s="115">
        <f t="shared" ref="FM51:FS51" si="144">FM37</f>
        <v>9</v>
      </c>
      <c r="FN51" s="115">
        <f t="shared" si="144"/>
        <v>9</v>
      </c>
      <c r="FO51" s="115">
        <f t="shared" si="144"/>
        <v>9</v>
      </c>
      <c r="FP51" s="115">
        <f t="shared" si="144"/>
        <v>9</v>
      </c>
      <c r="FQ51" s="115">
        <f t="shared" si="144"/>
        <v>9</v>
      </c>
      <c r="FR51" s="115">
        <f t="shared" si="144"/>
        <v>9</v>
      </c>
      <c r="FS51" s="130">
        <f t="shared" si="144"/>
        <v>9</v>
      </c>
      <c r="FU51" s="56"/>
      <c r="FX51" s="198">
        <v>0</v>
      </c>
      <c r="FY51" s="129">
        <f>FY37</f>
        <v>7</v>
      </c>
      <c r="FZ51" s="115">
        <f t="shared" ref="FZ51:GF51" si="145">FZ37</f>
        <v>8</v>
      </c>
      <c r="GA51" s="115">
        <f t="shared" si="145"/>
        <v>9</v>
      </c>
      <c r="GB51" s="115">
        <f t="shared" si="145"/>
        <v>9</v>
      </c>
      <c r="GC51" s="115">
        <f t="shared" si="145"/>
        <v>9</v>
      </c>
      <c r="GD51" s="115">
        <f t="shared" si="145"/>
        <v>9</v>
      </c>
      <c r="GE51" s="115">
        <f t="shared" si="145"/>
        <v>9</v>
      </c>
      <c r="GF51" s="130">
        <f t="shared" si="145"/>
        <v>9</v>
      </c>
    </row>
    <row r="52" spans="8:188" x14ac:dyDescent="0.35">
      <c r="K52" s="192">
        <v>15</v>
      </c>
      <c r="L52" s="178">
        <f>L37-(0.75*(L37-L38))</f>
        <v>7.75</v>
      </c>
      <c r="M52" s="179">
        <f t="shared" ref="M52:S52" si="146">M37-(0.75*(M37-M38))</f>
        <v>7.75</v>
      </c>
      <c r="N52" s="179">
        <f t="shared" si="146"/>
        <v>8.25</v>
      </c>
      <c r="O52" s="179">
        <f t="shared" si="146"/>
        <v>8.25</v>
      </c>
      <c r="P52" s="179">
        <f t="shared" si="146"/>
        <v>8.25</v>
      </c>
      <c r="Q52" s="179">
        <f t="shared" si="146"/>
        <v>8.25</v>
      </c>
      <c r="R52" s="179">
        <f t="shared" si="146"/>
        <v>8.25</v>
      </c>
      <c r="S52" s="180">
        <f t="shared" si="146"/>
        <v>8.25</v>
      </c>
      <c r="X52" s="192">
        <v>15</v>
      </c>
      <c r="Y52" s="178">
        <f>Y37-(0.75*(Y37-Y38))</f>
        <v>7.25</v>
      </c>
      <c r="Z52" s="179">
        <f t="shared" ref="Z52:AF52" si="147">Z37-(0.75*(Z37-Z38))</f>
        <v>7.75</v>
      </c>
      <c r="AA52" s="179">
        <f t="shared" si="147"/>
        <v>8.25</v>
      </c>
      <c r="AB52" s="179">
        <f t="shared" si="147"/>
        <v>8.25</v>
      </c>
      <c r="AC52" s="179">
        <f t="shared" si="147"/>
        <v>8.25</v>
      </c>
      <c r="AD52" s="179">
        <f t="shared" si="147"/>
        <v>8.25</v>
      </c>
      <c r="AE52" s="179">
        <f t="shared" si="147"/>
        <v>8.25</v>
      </c>
      <c r="AF52" s="180">
        <f t="shared" si="147"/>
        <v>8.25</v>
      </c>
      <c r="AK52" s="192">
        <v>15</v>
      </c>
      <c r="AL52" s="178">
        <f>AL37-(0.75*(AL37-AL38))</f>
        <v>7.75</v>
      </c>
      <c r="AM52" s="179">
        <f t="shared" ref="AM52:AS52" si="148">AM37-(0.75*(AM37-AM38))</f>
        <v>8.25</v>
      </c>
      <c r="AN52" s="179">
        <f t="shared" si="148"/>
        <v>8.25</v>
      </c>
      <c r="AO52" s="179">
        <f t="shared" si="148"/>
        <v>8.25</v>
      </c>
      <c r="AP52" s="179">
        <f t="shared" si="148"/>
        <v>8.25</v>
      </c>
      <c r="AQ52" s="179">
        <f t="shared" si="148"/>
        <v>8.25</v>
      </c>
      <c r="AR52" s="179">
        <f t="shared" si="148"/>
        <v>8.25</v>
      </c>
      <c r="AS52" s="180">
        <f t="shared" si="148"/>
        <v>8.25</v>
      </c>
      <c r="AX52" s="192">
        <v>15</v>
      </c>
      <c r="AY52" s="178">
        <f>AY37-(0.75*(AY37-AY38))</f>
        <v>6.75</v>
      </c>
      <c r="AZ52" s="179">
        <f t="shared" ref="AZ52:BF52" si="149">AZ37-(0.75*(AZ37-AZ38))</f>
        <v>7.25</v>
      </c>
      <c r="BA52" s="179">
        <f t="shared" si="149"/>
        <v>8.25</v>
      </c>
      <c r="BB52" s="179">
        <f t="shared" si="149"/>
        <v>8.25</v>
      </c>
      <c r="BC52" s="179">
        <f t="shared" si="149"/>
        <v>8.25</v>
      </c>
      <c r="BD52" s="179">
        <f t="shared" si="149"/>
        <v>8.25</v>
      </c>
      <c r="BE52" s="179">
        <f t="shared" si="149"/>
        <v>8.25</v>
      </c>
      <c r="BF52" s="180">
        <f t="shared" si="149"/>
        <v>8.25</v>
      </c>
      <c r="BK52" s="192">
        <v>15</v>
      </c>
      <c r="BL52" s="178">
        <f>BL37-(0.75*(BL37-BL38))</f>
        <v>6.75</v>
      </c>
      <c r="BM52" s="179">
        <f t="shared" ref="BM52:BS52" si="150">BM37-(0.75*(BM37-BM38))</f>
        <v>7.25</v>
      </c>
      <c r="BN52" s="179">
        <f t="shared" si="150"/>
        <v>8.25</v>
      </c>
      <c r="BO52" s="179">
        <f t="shared" si="150"/>
        <v>8.25</v>
      </c>
      <c r="BP52" s="179">
        <f t="shared" si="150"/>
        <v>8.25</v>
      </c>
      <c r="BQ52" s="179">
        <f t="shared" si="150"/>
        <v>8.25</v>
      </c>
      <c r="BR52" s="179">
        <f t="shared" si="150"/>
        <v>8.25</v>
      </c>
      <c r="BS52" s="180">
        <f t="shared" si="150"/>
        <v>8.25</v>
      </c>
      <c r="BX52" s="192">
        <v>15</v>
      </c>
      <c r="BY52" s="178">
        <f>BY37-(0.75*(BY37-BY38))</f>
        <v>7.75</v>
      </c>
      <c r="BZ52" s="179">
        <f t="shared" ref="BZ52:CF52" si="151">BZ37-(0.75*(BZ37-BZ38))</f>
        <v>8.25</v>
      </c>
      <c r="CA52" s="179">
        <f t="shared" si="151"/>
        <v>8.25</v>
      </c>
      <c r="CB52" s="179">
        <f t="shared" si="151"/>
        <v>8.25</v>
      </c>
      <c r="CC52" s="179">
        <f t="shared" si="151"/>
        <v>8.25</v>
      </c>
      <c r="CD52" s="179">
        <f t="shared" si="151"/>
        <v>8.25</v>
      </c>
      <c r="CE52" s="179">
        <f t="shared" si="151"/>
        <v>8.25</v>
      </c>
      <c r="CF52" s="180">
        <f t="shared" si="151"/>
        <v>8.25</v>
      </c>
      <c r="CK52" s="192">
        <v>15</v>
      </c>
      <c r="CL52" s="178">
        <f>CL37-(0.75*(CL37-CL38))</f>
        <v>7.75</v>
      </c>
      <c r="CM52" s="179">
        <f t="shared" ref="CM52:CS52" si="152">CM37-(0.75*(CM37-CM38))</f>
        <v>7.75</v>
      </c>
      <c r="CN52" s="179">
        <f t="shared" si="152"/>
        <v>8.25</v>
      </c>
      <c r="CO52" s="179">
        <f t="shared" si="152"/>
        <v>8.25</v>
      </c>
      <c r="CP52" s="179">
        <f t="shared" si="152"/>
        <v>8.25</v>
      </c>
      <c r="CQ52" s="179">
        <f t="shared" si="152"/>
        <v>8.25</v>
      </c>
      <c r="CR52" s="179">
        <f t="shared" si="152"/>
        <v>8.25</v>
      </c>
      <c r="CS52" s="180">
        <f t="shared" si="152"/>
        <v>8.25</v>
      </c>
      <c r="CX52" s="192">
        <v>15</v>
      </c>
      <c r="CY52" s="178">
        <f>CY37-(0.75*(CY37-CY38))</f>
        <v>5</v>
      </c>
      <c r="CZ52" s="179">
        <f t="shared" ref="CZ52:DF52" si="153">CZ37-(0.75*(CZ37-CZ38))</f>
        <v>5.625</v>
      </c>
      <c r="DA52" s="179">
        <f t="shared" si="153"/>
        <v>6.625</v>
      </c>
      <c r="DB52" s="179">
        <f t="shared" si="153"/>
        <v>7.25</v>
      </c>
      <c r="DC52" s="179">
        <f t="shared" si="153"/>
        <v>7.75</v>
      </c>
      <c r="DD52" s="179">
        <f t="shared" si="153"/>
        <v>8.25</v>
      </c>
      <c r="DE52" s="179">
        <f t="shared" si="153"/>
        <v>8.25</v>
      </c>
      <c r="DF52" s="180">
        <f t="shared" si="153"/>
        <v>8.25</v>
      </c>
      <c r="DK52" s="192">
        <v>15</v>
      </c>
      <c r="DL52" s="178">
        <f>DL37-(0.75*(DL37-DL38))</f>
        <v>7.25</v>
      </c>
      <c r="DM52" s="179">
        <f t="shared" ref="DM52:DS52" si="154">DM37-(0.75*(DM37-DM38))</f>
        <v>7.75</v>
      </c>
      <c r="DN52" s="179">
        <f t="shared" si="154"/>
        <v>8.25</v>
      </c>
      <c r="DO52" s="179">
        <f t="shared" si="154"/>
        <v>8.25</v>
      </c>
      <c r="DP52" s="179">
        <f t="shared" si="154"/>
        <v>8.25</v>
      </c>
      <c r="DQ52" s="179">
        <f t="shared" si="154"/>
        <v>8.25</v>
      </c>
      <c r="DR52" s="179">
        <f t="shared" si="154"/>
        <v>8.25</v>
      </c>
      <c r="DS52" s="180">
        <f t="shared" si="154"/>
        <v>8.25</v>
      </c>
      <c r="DX52" s="192">
        <v>15</v>
      </c>
      <c r="DY52" s="178">
        <f>DY37-(0.75*(DY37-DY38))</f>
        <v>6.75</v>
      </c>
      <c r="DZ52" s="179">
        <f t="shared" ref="DZ52:EF52" si="155">DZ37-(0.75*(DZ37-DZ38))</f>
        <v>7.75</v>
      </c>
      <c r="EA52" s="179">
        <f t="shared" si="155"/>
        <v>8.25</v>
      </c>
      <c r="EB52" s="179">
        <f t="shared" si="155"/>
        <v>8.25</v>
      </c>
      <c r="EC52" s="179">
        <f t="shared" si="155"/>
        <v>8.25</v>
      </c>
      <c r="ED52" s="179">
        <f t="shared" si="155"/>
        <v>8.25</v>
      </c>
      <c r="EE52" s="179">
        <f t="shared" si="155"/>
        <v>8.25</v>
      </c>
      <c r="EF52" s="180">
        <f t="shared" si="155"/>
        <v>8.25</v>
      </c>
      <c r="EK52" s="192">
        <v>15</v>
      </c>
      <c r="EL52" s="178">
        <f>EL37-(0.75*(EL37-EL38))</f>
        <v>7.75</v>
      </c>
      <c r="EM52" s="179">
        <f t="shared" ref="EM52:ES52" si="156">EM37-(0.75*(EM37-EM38))</f>
        <v>8.25</v>
      </c>
      <c r="EN52" s="179">
        <f t="shared" si="156"/>
        <v>8.25</v>
      </c>
      <c r="EO52" s="179">
        <f t="shared" si="156"/>
        <v>8.25</v>
      </c>
      <c r="EP52" s="179">
        <f t="shared" si="156"/>
        <v>8.25</v>
      </c>
      <c r="EQ52" s="179">
        <f t="shared" si="156"/>
        <v>8.25</v>
      </c>
      <c r="ER52" s="179">
        <f t="shared" si="156"/>
        <v>8.25</v>
      </c>
      <c r="ES52" s="180">
        <f t="shared" si="156"/>
        <v>8.25</v>
      </c>
      <c r="EX52" s="192">
        <v>15</v>
      </c>
      <c r="EY52" s="178">
        <f>EY37-(0.75*(EY37-EY38))</f>
        <v>7.25</v>
      </c>
      <c r="EZ52" s="179">
        <f t="shared" ref="EZ52:FF52" si="157">EZ37-(0.75*(EZ37-EZ38))</f>
        <v>7.75</v>
      </c>
      <c r="FA52" s="179">
        <f t="shared" si="157"/>
        <v>8.25</v>
      </c>
      <c r="FB52" s="179">
        <f t="shared" si="157"/>
        <v>8.25</v>
      </c>
      <c r="FC52" s="179">
        <f t="shared" si="157"/>
        <v>8.25</v>
      </c>
      <c r="FD52" s="179">
        <f t="shared" si="157"/>
        <v>8.25</v>
      </c>
      <c r="FE52" s="179">
        <f t="shared" si="157"/>
        <v>8.25</v>
      </c>
      <c r="FF52" s="180">
        <f t="shared" si="157"/>
        <v>8.25</v>
      </c>
      <c r="FK52" s="192">
        <v>15</v>
      </c>
      <c r="FL52" s="178">
        <f>FL37-(0.75*(FL37-FL38))</f>
        <v>7.75</v>
      </c>
      <c r="FM52" s="179">
        <f t="shared" ref="FM52:FS52" si="158">FM37-(0.75*(FM37-FM38))</f>
        <v>8.25</v>
      </c>
      <c r="FN52" s="179">
        <f t="shared" si="158"/>
        <v>8.25</v>
      </c>
      <c r="FO52" s="179">
        <f t="shared" si="158"/>
        <v>8.25</v>
      </c>
      <c r="FP52" s="179">
        <f t="shared" si="158"/>
        <v>8.25</v>
      </c>
      <c r="FQ52" s="179">
        <f t="shared" si="158"/>
        <v>8.25</v>
      </c>
      <c r="FR52" s="179">
        <f t="shared" si="158"/>
        <v>8.25</v>
      </c>
      <c r="FS52" s="180">
        <f t="shared" si="158"/>
        <v>8.25</v>
      </c>
      <c r="FX52" s="192">
        <v>15</v>
      </c>
      <c r="FY52" s="178">
        <f>FY37-(0.75*(FY37-FY38))</f>
        <v>6.25</v>
      </c>
      <c r="FZ52" s="179">
        <f t="shared" ref="FZ52:GF52" si="159">FZ37-(0.75*(FZ37-FZ38))</f>
        <v>7.25</v>
      </c>
      <c r="GA52" s="179">
        <f t="shared" si="159"/>
        <v>8.25</v>
      </c>
      <c r="GB52" s="179">
        <f t="shared" si="159"/>
        <v>8.25</v>
      </c>
      <c r="GC52" s="179">
        <f t="shared" si="159"/>
        <v>8.25</v>
      </c>
      <c r="GD52" s="179">
        <f t="shared" si="159"/>
        <v>8.25</v>
      </c>
      <c r="GE52" s="179">
        <f t="shared" si="159"/>
        <v>8.25</v>
      </c>
      <c r="GF52" s="180">
        <f t="shared" si="159"/>
        <v>8.25</v>
      </c>
    </row>
    <row r="53" spans="8:188" x14ac:dyDescent="0.35">
      <c r="K53" s="192">
        <v>30</v>
      </c>
      <c r="L53" s="131">
        <f>L38-(0.5*(L38-L39))</f>
        <v>6.5</v>
      </c>
      <c r="M53" s="117">
        <f t="shared" ref="M53:S53" si="160">M38-(0.5*(M38-M39))</f>
        <v>6.5</v>
      </c>
      <c r="N53" s="117">
        <f t="shared" si="160"/>
        <v>7</v>
      </c>
      <c r="O53" s="117">
        <f t="shared" si="160"/>
        <v>7</v>
      </c>
      <c r="P53" s="117">
        <f t="shared" si="160"/>
        <v>7</v>
      </c>
      <c r="Q53" s="117">
        <f t="shared" si="160"/>
        <v>7</v>
      </c>
      <c r="R53" s="117">
        <f t="shared" si="160"/>
        <v>7</v>
      </c>
      <c r="S53" s="132">
        <f t="shared" si="160"/>
        <v>7</v>
      </c>
      <c r="X53" s="192">
        <v>30</v>
      </c>
      <c r="Y53" s="131">
        <f>Y38-(0.5*(Y38-Y39))</f>
        <v>6</v>
      </c>
      <c r="Z53" s="117">
        <f t="shared" ref="Z53:AF53" si="161">Z38-(0.5*(Z38-Z39))</f>
        <v>6.5</v>
      </c>
      <c r="AA53" s="117">
        <f t="shared" si="161"/>
        <v>7</v>
      </c>
      <c r="AB53" s="117">
        <f t="shared" si="161"/>
        <v>7</v>
      </c>
      <c r="AC53" s="117">
        <f t="shared" si="161"/>
        <v>7</v>
      </c>
      <c r="AD53" s="117">
        <f t="shared" si="161"/>
        <v>7</v>
      </c>
      <c r="AE53" s="117">
        <f t="shared" si="161"/>
        <v>7</v>
      </c>
      <c r="AF53" s="132">
        <f t="shared" si="161"/>
        <v>7</v>
      </c>
      <c r="AK53" s="192">
        <v>30</v>
      </c>
      <c r="AL53" s="131">
        <f>AL38-(0.5*(AL38-AL39))</f>
        <v>6.5</v>
      </c>
      <c r="AM53" s="117">
        <f t="shared" ref="AM53:AS53" si="162">AM38-(0.5*(AM38-AM39))</f>
        <v>7</v>
      </c>
      <c r="AN53" s="117">
        <f t="shared" si="162"/>
        <v>7</v>
      </c>
      <c r="AO53" s="117">
        <f t="shared" si="162"/>
        <v>7</v>
      </c>
      <c r="AP53" s="117">
        <f t="shared" si="162"/>
        <v>7</v>
      </c>
      <c r="AQ53" s="117">
        <f t="shared" si="162"/>
        <v>7</v>
      </c>
      <c r="AR53" s="117">
        <f t="shared" si="162"/>
        <v>7</v>
      </c>
      <c r="AS53" s="132">
        <f t="shared" si="162"/>
        <v>7</v>
      </c>
      <c r="AX53" s="192">
        <v>30</v>
      </c>
      <c r="AY53" s="131">
        <f>AY38-(0.5*(AY38-AY39))</f>
        <v>5.75</v>
      </c>
      <c r="AZ53" s="117">
        <f t="shared" ref="AZ53:BF53" si="163">AZ38-(0.5*(AZ38-AZ39))</f>
        <v>6</v>
      </c>
      <c r="BA53" s="117">
        <f t="shared" si="163"/>
        <v>7</v>
      </c>
      <c r="BB53" s="117">
        <f t="shared" si="163"/>
        <v>7</v>
      </c>
      <c r="BC53" s="117">
        <f t="shared" si="163"/>
        <v>7</v>
      </c>
      <c r="BD53" s="117">
        <f t="shared" si="163"/>
        <v>7</v>
      </c>
      <c r="BE53" s="117">
        <f t="shared" si="163"/>
        <v>7</v>
      </c>
      <c r="BF53" s="132">
        <f t="shared" si="163"/>
        <v>7</v>
      </c>
      <c r="BK53" s="192">
        <v>30</v>
      </c>
      <c r="BL53" s="131">
        <f>BL38-(0.5*(BL38-BL39))</f>
        <v>5.75</v>
      </c>
      <c r="BM53" s="117">
        <f t="shared" ref="BM53:BS53" si="164">BM38-(0.5*(BM38-BM39))</f>
        <v>6</v>
      </c>
      <c r="BN53" s="117">
        <f t="shared" si="164"/>
        <v>7</v>
      </c>
      <c r="BO53" s="117">
        <f t="shared" si="164"/>
        <v>7</v>
      </c>
      <c r="BP53" s="117">
        <f t="shared" si="164"/>
        <v>7</v>
      </c>
      <c r="BQ53" s="117">
        <f t="shared" si="164"/>
        <v>7</v>
      </c>
      <c r="BR53" s="117">
        <f t="shared" si="164"/>
        <v>7</v>
      </c>
      <c r="BS53" s="132">
        <f t="shared" si="164"/>
        <v>7</v>
      </c>
      <c r="BX53" s="192">
        <v>30</v>
      </c>
      <c r="BY53" s="131">
        <f>BY38-(0.5*(BY38-BY39))</f>
        <v>6.5</v>
      </c>
      <c r="BZ53" s="117">
        <f t="shared" ref="BZ53:CF53" si="165">BZ38-(0.5*(BZ38-BZ39))</f>
        <v>7</v>
      </c>
      <c r="CA53" s="117">
        <f t="shared" si="165"/>
        <v>7</v>
      </c>
      <c r="CB53" s="117">
        <f t="shared" si="165"/>
        <v>7</v>
      </c>
      <c r="CC53" s="117">
        <f t="shared" si="165"/>
        <v>7</v>
      </c>
      <c r="CD53" s="117">
        <f t="shared" si="165"/>
        <v>7</v>
      </c>
      <c r="CE53" s="117">
        <f t="shared" si="165"/>
        <v>7</v>
      </c>
      <c r="CF53" s="132">
        <f t="shared" si="165"/>
        <v>7</v>
      </c>
      <c r="CK53" s="192">
        <v>30</v>
      </c>
      <c r="CL53" s="131">
        <f>CL38-(0.5*(CL38-CL39))</f>
        <v>6.5</v>
      </c>
      <c r="CM53" s="117">
        <f t="shared" ref="CM53:CS53" si="166">CM38-(0.5*(CM38-CM39))</f>
        <v>6.5</v>
      </c>
      <c r="CN53" s="117">
        <f t="shared" si="166"/>
        <v>7</v>
      </c>
      <c r="CO53" s="117">
        <f t="shared" si="166"/>
        <v>7</v>
      </c>
      <c r="CP53" s="117">
        <f t="shared" si="166"/>
        <v>7</v>
      </c>
      <c r="CQ53" s="117">
        <f t="shared" si="166"/>
        <v>7</v>
      </c>
      <c r="CR53" s="117">
        <f t="shared" si="166"/>
        <v>7</v>
      </c>
      <c r="CS53" s="132">
        <f t="shared" si="166"/>
        <v>7</v>
      </c>
      <c r="CX53" s="192">
        <v>30</v>
      </c>
      <c r="CY53" s="131">
        <f>CY38-(0.5*(CY38-CY39))</f>
        <v>4.25</v>
      </c>
      <c r="CZ53" s="117">
        <f t="shared" ref="CZ53:DF53" si="167">CZ38-(0.5*(CZ38-CZ39))</f>
        <v>5</v>
      </c>
      <c r="DA53" s="117">
        <f t="shared" si="167"/>
        <v>5.5</v>
      </c>
      <c r="DB53" s="117">
        <f t="shared" si="167"/>
        <v>6.25</v>
      </c>
      <c r="DC53" s="117">
        <f t="shared" si="167"/>
        <v>6.5</v>
      </c>
      <c r="DD53" s="117">
        <f t="shared" si="167"/>
        <v>7</v>
      </c>
      <c r="DE53" s="117">
        <f t="shared" si="167"/>
        <v>7</v>
      </c>
      <c r="DF53" s="132">
        <f t="shared" si="167"/>
        <v>7</v>
      </c>
      <c r="DK53" s="192">
        <v>30</v>
      </c>
      <c r="DL53" s="131">
        <f>DL38-(0.5*(DL38-DL39))</f>
        <v>6.25</v>
      </c>
      <c r="DM53" s="117">
        <f t="shared" ref="DM53:DS53" si="168">DM38-(0.5*(DM38-DM39))</f>
        <v>6.5</v>
      </c>
      <c r="DN53" s="117">
        <f t="shared" si="168"/>
        <v>7</v>
      </c>
      <c r="DO53" s="117">
        <f t="shared" si="168"/>
        <v>7</v>
      </c>
      <c r="DP53" s="117">
        <f t="shared" si="168"/>
        <v>7</v>
      </c>
      <c r="DQ53" s="117">
        <f t="shared" si="168"/>
        <v>7</v>
      </c>
      <c r="DR53" s="117">
        <f t="shared" si="168"/>
        <v>7</v>
      </c>
      <c r="DS53" s="132">
        <f t="shared" si="168"/>
        <v>7</v>
      </c>
      <c r="DX53" s="192">
        <v>30</v>
      </c>
      <c r="DY53" s="131">
        <f>DY38-(0.5*(DY38-DY39))</f>
        <v>5.75</v>
      </c>
      <c r="DZ53" s="117">
        <f t="shared" ref="DZ53:EF53" si="169">DZ38-(0.5*(DZ38-DZ39))</f>
        <v>6.5</v>
      </c>
      <c r="EA53" s="117">
        <f t="shared" si="169"/>
        <v>7</v>
      </c>
      <c r="EB53" s="117">
        <f t="shared" si="169"/>
        <v>7</v>
      </c>
      <c r="EC53" s="117">
        <f t="shared" si="169"/>
        <v>7</v>
      </c>
      <c r="ED53" s="117">
        <f t="shared" si="169"/>
        <v>7</v>
      </c>
      <c r="EE53" s="117">
        <f t="shared" si="169"/>
        <v>7</v>
      </c>
      <c r="EF53" s="132">
        <f t="shared" si="169"/>
        <v>7</v>
      </c>
      <c r="EK53" s="192">
        <v>30</v>
      </c>
      <c r="EL53" s="131">
        <f>EL38-(0.5*(EL38-EL39))</f>
        <v>6.5</v>
      </c>
      <c r="EM53" s="117">
        <f t="shared" ref="EM53:ES53" si="170">EM38-(0.5*(EM38-EM39))</f>
        <v>7</v>
      </c>
      <c r="EN53" s="117">
        <f t="shared" si="170"/>
        <v>7</v>
      </c>
      <c r="EO53" s="117">
        <f t="shared" si="170"/>
        <v>7</v>
      </c>
      <c r="EP53" s="117">
        <f t="shared" si="170"/>
        <v>7</v>
      </c>
      <c r="EQ53" s="117">
        <f t="shared" si="170"/>
        <v>7</v>
      </c>
      <c r="ER53" s="117">
        <f t="shared" si="170"/>
        <v>7</v>
      </c>
      <c r="ES53" s="132">
        <f t="shared" si="170"/>
        <v>7</v>
      </c>
      <c r="EX53" s="192">
        <v>30</v>
      </c>
      <c r="EY53" s="131">
        <f>EY38-(0.5*(EY38-EY39))</f>
        <v>6</v>
      </c>
      <c r="EZ53" s="117">
        <f t="shared" ref="EZ53:FF53" si="171">EZ38-(0.5*(EZ38-EZ39))</f>
        <v>6.5</v>
      </c>
      <c r="FA53" s="117">
        <f t="shared" si="171"/>
        <v>7</v>
      </c>
      <c r="FB53" s="117">
        <f t="shared" si="171"/>
        <v>7</v>
      </c>
      <c r="FC53" s="117">
        <f t="shared" si="171"/>
        <v>7</v>
      </c>
      <c r="FD53" s="117">
        <f t="shared" si="171"/>
        <v>7</v>
      </c>
      <c r="FE53" s="117">
        <f t="shared" si="171"/>
        <v>7</v>
      </c>
      <c r="FF53" s="132">
        <f t="shared" si="171"/>
        <v>7</v>
      </c>
      <c r="FK53" s="192">
        <v>30</v>
      </c>
      <c r="FL53" s="131">
        <f>FL38-(0.5*(FL38-FL39))</f>
        <v>6.5</v>
      </c>
      <c r="FM53" s="117">
        <f t="shared" ref="FM53:FS53" si="172">FM38-(0.5*(FM38-FM39))</f>
        <v>7</v>
      </c>
      <c r="FN53" s="117">
        <f t="shared" si="172"/>
        <v>7</v>
      </c>
      <c r="FO53" s="117">
        <f t="shared" si="172"/>
        <v>7</v>
      </c>
      <c r="FP53" s="117">
        <f t="shared" si="172"/>
        <v>7</v>
      </c>
      <c r="FQ53" s="117">
        <f t="shared" si="172"/>
        <v>7</v>
      </c>
      <c r="FR53" s="117">
        <f t="shared" si="172"/>
        <v>7</v>
      </c>
      <c r="FS53" s="132">
        <f t="shared" si="172"/>
        <v>7</v>
      </c>
      <c r="FX53" s="192">
        <v>30</v>
      </c>
      <c r="FY53" s="131">
        <f>FY38-(0.5*(FY38-FY39))</f>
        <v>5.5</v>
      </c>
      <c r="FZ53" s="117">
        <f t="shared" ref="FZ53:GF53" si="173">FZ38-(0.5*(FZ38-FZ39))</f>
        <v>6</v>
      </c>
      <c r="GA53" s="117">
        <f t="shared" si="173"/>
        <v>7</v>
      </c>
      <c r="GB53" s="117">
        <f t="shared" si="173"/>
        <v>7</v>
      </c>
      <c r="GC53" s="117">
        <f t="shared" si="173"/>
        <v>7</v>
      </c>
      <c r="GD53" s="117">
        <f t="shared" si="173"/>
        <v>7</v>
      </c>
      <c r="GE53" s="117">
        <f t="shared" si="173"/>
        <v>7</v>
      </c>
      <c r="GF53" s="132">
        <f t="shared" si="173"/>
        <v>7</v>
      </c>
    </row>
    <row r="54" spans="8:188" x14ac:dyDescent="0.35">
      <c r="K54" s="192">
        <v>45</v>
      </c>
      <c r="L54" s="131">
        <f>L39-((L39-L40)*0.25)</f>
        <v>4.375</v>
      </c>
      <c r="M54" s="117">
        <f t="shared" ref="M54:S54" si="174">M39-((M39-M40)*0.25)</f>
        <v>4.375</v>
      </c>
      <c r="N54" s="117">
        <f t="shared" si="174"/>
        <v>4.5</v>
      </c>
      <c r="O54" s="117">
        <f t="shared" si="174"/>
        <v>4.5</v>
      </c>
      <c r="P54" s="117">
        <f t="shared" si="174"/>
        <v>4.5</v>
      </c>
      <c r="Q54" s="117">
        <f t="shared" si="174"/>
        <v>4.5</v>
      </c>
      <c r="R54" s="117">
        <f t="shared" si="174"/>
        <v>4.5</v>
      </c>
      <c r="S54" s="132">
        <f t="shared" si="174"/>
        <v>4.5</v>
      </c>
      <c r="X54" s="192">
        <v>45</v>
      </c>
      <c r="Y54" s="131">
        <f>Y39-((Y39-Y40)*0.25)</f>
        <v>4.25</v>
      </c>
      <c r="Z54" s="117">
        <f t="shared" ref="Z54:AF54" si="175">Z39-((Z39-Z40)*0.25)</f>
        <v>4.375</v>
      </c>
      <c r="AA54" s="117">
        <f t="shared" si="175"/>
        <v>4.5</v>
      </c>
      <c r="AB54" s="117">
        <f t="shared" si="175"/>
        <v>4.5</v>
      </c>
      <c r="AC54" s="117">
        <f t="shared" si="175"/>
        <v>4.5</v>
      </c>
      <c r="AD54" s="117">
        <f t="shared" si="175"/>
        <v>4.5</v>
      </c>
      <c r="AE54" s="117">
        <f t="shared" si="175"/>
        <v>4.5</v>
      </c>
      <c r="AF54" s="132">
        <f t="shared" si="175"/>
        <v>4.5</v>
      </c>
      <c r="AK54" s="192">
        <v>45</v>
      </c>
      <c r="AL54" s="131">
        <f>AL39-((AL39-AL40)*0.25)</f>
        <v>4.375</v>
      </c>
      <c r="AM54" s="117">
        <f t="shared" ref="AM54:AS54" si="176">AM39-((AM39-AM40)*0.25)</f>
        <v>4.5</v>
      </c>
      <c r="AN54" s="117">
        <f t="shared" si="176"/>
        <v>4.5</v>
      </c>
      <c r="AO54" s="117">
        <f t="shared" si="176"/>
        <v>4.5</v>
      </c>
      <c r="AP54" s="117">
        <f t="shared" si="176"/>
        <v>4.5</v>
      </c>
      <c r="AQ54" s="117">
        <f t="shared" si="176"/>
        <v>4.5</v>
      </c>
      <c r="AR54" s="117">
        <f t="shared" si="176"/>
        <v>4.5</v>
      </c>
      <c r="AS54" s="132">
        <f t="shared" si="176"/>
        <v>4.5</v>
      </c>
      <c r="AX54" s="192">
        <v>45</v>
      </c>
      <c r="AY54" s="131">
        <f>AY39-((AY39-AY40)*0.25)</f>
        <v>4.25</v>
      </c>
      <c r="AZ54" s="117">
        <f t="shared" ref="AZ54:BF54" si="177">AZ39-((AZ39-AZ40)*0.25)</f>
        <v>4.25</v>
      </c>
      <c r="BA54" s="117">
        <f t="shared" si="177"/>
        <v>4.5</v>
      </c>
      <c r="BB54" s="117">
        <f t="shared" si="177"/>
        <v>4.5</v>
      </c>
      <c r="BC54" s="117">
        <f t="shared" si="177"/>
        <v>4.5</v>
      </c>
      <c r="BD54" s="117">
        <f t="shared" si="177"/>
        <v>4.5</v>
      </c>
      <c r="BE54" s="117">
        <f t="shared" si="177"/>
        <v>4.5</v>
      </c>
      <c r="BF54" s="132">
        <f t="shared" si="177"/>
        <v>4.5</v>
      </c>
      <c r="BK54" s="192">
        <v>45</v>
      </c>
      <c r="BL54" s="131">
        <f>BL39-((BL39-BL40)*0.25)</f>
        <v>4.25</v>
      </c>
      <c r="BM54" s="117">
        <f t="shared" ref="BM54:BS54" si="178">BM39-((BM39-BM40)*0.25)</f>
        <v>4.25</v>
      </c>
      <c r="BN54" s="117">
        <f t="shared" si="178"/>
        <v>4.5</v>
      </c>
      <c r="BO54" s="117">
        <f t="shared" si="178"/>
        <v>4.5</v>
      </c>
      <c r="BP54" s="117">
        <f t="shared" si="178"/>
        <v>4.5</v>
      </c>
      <c r="BQ54" s="117">
        <f t="shared" si="178"/>
        <v>4.5</v>
      </c>
      <c r="BR54" s="117">
        <f t="shared" si="178"/>
        <v>4.5</v>
      </c>
      <c r="BS54" s="132">
        <f t="shared" si="178"/>
        <v>4.5</v>
      </c>
      <c r="BX54" s="192">
        <v>45</v>
      </c>
      <c r="BY54" s="131">
        <f>BY39-((BY39-BY40)*0.25)</f>
        <v>4.375</v>
      </c>
      <c r="BZ54" s="117">
        <f t="shared" ref="BZ54:CF54" si="179">BZ39-((BZ39-BZ40)*0.25)</f>
        <v>4.5</v>
      </c>
      <c r="CA54" s="117">
        <f t="shared" si="179"/>
        <v>4.5</v>
      </c>
      <c r="CB54" s="117">
        <f t="shared" si="179"/>
        <v>4.5</v>
      </c>
      <c r="CC54" s="117">
        <f t="shared" si="179"/>
        <v>4.5</v>
      </c>
      <c r="CD54" s="117">
        <f t="shared" si="179"/>
        <v>4.5</v>
      </c>
      <c r="CE54" s="117">
        <f t="shared" si="179"/>
        <v>4.5</v>
      </c>
      <c r="CF54" s="132">
        <f t="shared" si="179"/>
        <v>4.5</v>
      </c>
      <c r="CK54" s="192">
        <v>45</v>
      </c>
      <c r="CL54" s="131">
        <f>CL39-((CL39-CL40)*0.25)</f>
        <v>4.375</v>
      </c>
      <c r="CM54" s="117">
        <f t="shared" ref="CM54:CS54" si="180">CM39-((CM39-CM40)*0.25)</f>
        <v>4.375</v>
      </c>
      <c r="CN54" s="117">
        <f t="shared" si="180"/>
        <v>4.5</v>
      </c>
      <c r="CO54" s="117">
        <f t="shared" si="180"/>
        <v>4.5</v>
      </c>
      <c r="CP54" s="117">
        <f t="shared" si="180"/>
        <v>4.5</v>
      </c>
      <c r="CQ54" s="117">
        <f t="shared" si="180"/>
        <v>4.5</v>
      </c>
      <c r="CR54" s="117">
        <f t="shared" si="180"/>
        <v>4.5</v>
      </c>
      <c r="CS54" s="132">
        <f t="shared" si="180"/>
        <v>4.5</v>
      </c>
      <c r="CX54" s="192">
        <v>45</v>
      </c>
      <c r="CY54" s="131">
        <f>CY39-((CY39-CY40)*0.25)</f>
        <v>3.375</v>
      </c>
      <c r="CZ54" s="117">
        <f t="shared" ref="CZ54:DF54" si="181">CZ39-((CZ39-CZ40)*0.25)</f>
        <v>4</v>
      </c>
      <c r="DA54" s="117">
        <f t="shared" si="181"/>
        <v>4</v>
      </c>
      <c r="DB54" s="117">
        <f t="shared" si="181"/>
        <v>4.375</v>
      </c>
      <c r="DC54" s="117">
        <f t="shared" si="181"/>
        <v>4.375</v>
      </c>
      <c r="DD54" s="117">
        <f t="shared" si="181"/>
        <v>4.5</v>
      </c>
      <c r="DE54" s="117">
        <f t="shared" si="181"/>
        <v>4.5</v>
      </c>
      <c r="DF54" s="132">
        <f t="shared" si="181"/>
        <v>4.5</v>
      </c>
      <c r="DK54" s="192">
        <v>45</v>
      </c>
      <c r="DL54" s="131">
        <f>DL39-((DL39-DL40)*0.25)</f>
        <v>4.375</v>
      </c>
      <c r="DM54" s="117">
        <f t="shared" ref="DM54:DS54" si="182">DM39-((DM39-DM40)*0.25)</f>
        <v>4.375</v>
      </c>
      <c r="DN54" s="117">
        <f t="shared" si="182"/>
        <v>4.5</v>
      </c>
      <c r="DO54" s="117">
        <f t="shared" si="182"/>
        <v>4.5</v>
      </c>
      <c r="DP54" s="117">
        <f t="shared" si="182"/>
        <v>4.5</v>
      </c>
      <c r="DQ54" s="117">
        <f t="shared" si="182"/>
        <v>4.5</v>
      </c>
      <c r="DR54" s="117">
        <f t="shared" si="182"/>
        <v>4.5</v>
      </c>
      <c r="DS54" s="132">
        <f t="shared" si="182"/>
        <v>4.5</v>
      </c>
      <c r="DX54" s="192">
        <v>45</v>
      </c>
      <c r="DY54" s="131">
        <f>DY39-((DY39-DY40)*0.25)</f>
        <v>4.25</v>
      </c>
      <c r="DZ54" s="117">
        <f t="shared" ref="DZ54:EF54" si="183">DZ39-((DZ39-DZ40)*0.25)</f>
        <v>4.375</v>
      </c>
      <c r="EA54" s="117">
        <f t="shared" si="183"/>
        <v>4.5</v>
      </c>
      <c r="EB54" s="117">
        <f t="shared" si="183"/>
        <v>4.5</v>
      </c>
      <c r="EC54" s="117">
        <f t="shared" si="183"/>
        <v>4.5</v>
      </c>
      <c r="ED54" s="117">
        <f t="shared" si="183"/>
        <v>4.5</v>
      </c>
      <c r="EE54" s="117">
        <f t="shared" si="183"/>
        <v>4.5</v>
      </c>
      <c r="EF54" s="132">
        <f t="shared" si="183"/>
        <v>4.5</v>
      </c>
      <c r="EK54" s="192">
        <v>45</v>
      </c>
      <c r="EL54" s="131">
        <f>EL39-((EL39-EL40)*0.25)</f>
        <v>4.375</v>
      </c>
      <c r="EM54" s="117">
        <f t="shared" ref="EM54:ES54" si="184">EM39-((EM39-EM40)*0.25)</f>
        <v>4.5</v>
      </c>
      <c r="EN54" s="117">
        <f t="shared" si="184"/>
        <v>4.5</v>
      </c>
      <c r="EO54" s="117">
        <f t="shared" si="184"/>
        <v>4.5</v>
      </c>
      <c r="EP54" s="117">
        <f t="shared" si="184"/>
        <v>4.5</v>
      </c>
      <c r="EQ54" s="117">
        <f t="shared" si="184"/>
        <v>4.5</v>
      </c>
      <c r="ER54" s="117">
        <f t="shared" si="184"/>
        <v>4.5</v>
      </c>
      <c r="ES54" s="132">
        <f t="shared" si="184"/>
        <v>4.5</v>
      </c>
      <c r="EX54" s="192">
        <v>45</v>
      </c>
      <c r="EY54" s="131">
        <f>EY39-((EY39-EY40)*0.25)</f>
        <v>4.25</v>
      </c>
      <c r="EZ54" s="117">
        <f t="shared" ref="EZ54:FF54" si="185">EZ39-((EZ39-EZ40)*0.25)</f>
        <v>4.375</v>
      </c>
      <c r="FA54" s="117">
        <f t="shared" si="185"/>
        <v>4.5</v>
      </c>
      <c r="FB54" s="117">
        <f t="shared" si="185"/>
        <v>4.5</v>
      </c>
      <c r="FC54" s="117">
        <f t="shared" si="185"/>
        <v>4.5</v>
      </c>
      <c r="FD54" s="117">
        <f t="shared" si="185"/>
        <v>4.5</v>
      </c>
      <c r="FE54" s="117">
        <f t="shared" si="185"/>
        <v>4.5</v>
      </c>
      <c r="FF54" s="132">
        <f t="shared" si="185"/>
        <v>4.5</v>
      </c>
      <c r="FK54" s="192">
        <v>45</v>
      </c>
      <c r="FL54" s="131">
        <f>FL39-((FL39-FL40)*0.25)</f>
        <v>4.375</v>
      </c>
      <c r="FM54" s="117">
        <f t="shared" ref="FM54:FS54" si="186">FM39-((FM39-FM40)*0.25)</f>
        <v>4.5</v>
      </c>
      <c r="FN54" s="117">
        <f t="shared" si="186"/>
        <v>4.5</v>
      </c>
      <c r="FO54" s="117">
        <f t="shared" si="186"/>
        <v>4.5</v>
      </c>
      <c r="FP54" s="117">
        <f t="shared" si="186"/>
        <v>4.5</v>
      </c>
      <c r="FQ54" s="117">
        <f t="shared" si="186"/>
        <v>4.5</v>
      </c>
      <c r="FR54" s="117">
        <f t="shared" si="186"/>
        <v>4.5</v>
      </c>
      <c r="FS54" s="132">
        <f t="shared" si="186"/>
        <v>4.5</v>
      </c>
      <c r="FX54" s="192">
        <v>45</v>
      </c>
      <c r="FY54" s="131">
        <f>FY39-((FY39-FY40)*0.25)</f>
        <v>4.25</v>
      </c>
      <c r="FZ54" s="117">
        <f t="shared" ref="FZ54:GF54" si="187">FZ39-((FZ39-FZ40)*0.25)</f>
        <v>4.25</v>
      </c>
      <c r="GA54" s="117">
        <f t="shared" si="187"/>
        <v>4.5</v>
      </c>
      <c r="GB54" s="117">
        <f t="shared" si="187"/>
        <v>4.5</v>
      </c>
      <c r="GC54" s="117">
        <f t="shared" si="187"/>
        <v>4.5</v>
      </c>
      <c r="GD54" s="117">
        <f t="shared" si="187"/>
        <v>4.5</v>
      </c>
      <c r="GE54" s="117">
        <f t="shared" si="187"/>
        <v>4.5</v>
      </c>
      <c r="GF54" s="132">
        <f t="shared" si="187"/>
        <v>4.5</v>
      </c>
    </row>
    <row r="55" spans="8:188" x14ac:dyDescent="0.35">
      <c r="K55" s="192">
        <v>60</v>
      </c>
      <c r="L55" s="131">
        <f>L40</f>
        <v>1</v>
      </c>
      <c r="M55" s="117">
        <f t="shared" ref="M55:S55" si="188">M40</f>
        <v>1</v>
      </c>
      <c r="N55" s="117">
        <f t="shared" si="188"/>
        <v>0</v>
      </c>
      <c r="O55" s="117">
        <f t="shared" si="188"/>
        <v>0</v>
      </c>
      <c r="P55" s="117">
        <f t="shared" si="188"/>
        <v>0</v>
      </c>
      <c r="Q55" s="117">
        <f t="shared" si="188"/>
        <v>0</v>
      </c>
      <c r="R55" s="117">
        <f t="shared" si="188"/>
        <v>0</v>
      </c>
      <c r="S55" s="132">
        <f t="shared" si="188"/>
        <v>0</v>
      </c>
      <c r="X55" s="192">
        <v>60</v>
      </c>
      <c r="Y55" s="131">
        <f>Y40</f>
        <v>2</v>
      </c>
      <c r="Z55" s="117">
        <f t="shared" ref="Z55:AF55" si="189">Z40</f>
        <v>1</v>
      </c>
      <c r="AA55" s="117">
        <f t="shared" si="189"/>
        <v>0</v>
      </c>
      <c r="AB55" s="117">
        <f t="shared" si="189"/>
        <v>0</v>
      </c>
      <c r="AC55" s="117">
        <f t="shared" si="189"/>
        <v>0</v>
      </c>
      <c r="AD55" s="117">
        <f t="shared" si="189"/>
        <v>0</v>
      </c>
      <c r="AE55" s="117">
        <f t="shared" si="189"/>
        <v>0</v>
      </c>
      <c r="AF55" s="132">
        <f t="shared" si="189"/>
        <v>0</v>
      </c>
      <c r="AK55" s="192">
        <v>60</v>
      </c>
      <c r="AL55" s="131">
        <f>AL40</f>
        <v>1</v>
      </c>
      <c r="AM55" s="117">
        <f t="shared" ref="AM55:AS55" si="190">AM40</f>
        <v>0</v>
      </c>
      <c r="AN55" s="117">
        <f t="shared" si="190"/>
        <v>0</v>
      </c>
      <c r="AO55" s="117">
        <f t="shared" si="190"/>
        <v>0</v>
      </c>
      <c r="AP55" s="117">
        <f t="shared" si="190"/>
        <v>0</v>
      </c>
      <c r="AQ55" s="117">
        <f t="shared" si="190"/>
        <v>0</v>
      </c>
      <c r="AR55" s="117">
        <f t="shared" si="190"/>
        <v>0</v>
      </c>
      <c r="AS55" s="132">
        <f t="shared" si="190"/>
        <v>0</v>
      </c>
      <c r="AX55" s="192">
        <v>60</v>
      </c>
      <c r="AY55" s="131">
        <f>AY40</f>
        <v>2</v>
      </c>
      <c r="AZ55" s="117">
        <f t="shared" ref="AZ55:BF55" si="191">AZ40</f>
        <v>2</v>
      </c>
      <c r="BA55" s="117">
        <f t="shared" si="191"/>
        <v>0</v>
      </c>
      <c r="BB55" s="117">
        <f t="shared" si="191"/>
        <v>0</v>
      </c>
      <c r="BC55" s="117">
        <f t="shared" si="191"/>
        <v>0</v>
      </c>
      <c r="BD55" s="117">
        <f t="shared" si="191"/>
        <v>0</v>
      </c>
      <c r="BE55" s="117">
        <f t="shared" si="191"/>
        <v>0</v>
      </c>
      <c r="BF55" s="132">
        <f t="shared" si="191"/>
        <v>0</v>
      </c>
      <c r="BK55" s="192">
        <v>60</v>
      </c>
      <c r="BL55" s="131">
        <f>BL40</f>
        <v>2</v>
      </c>
      <c r="BM55" s="117">
        <f t="shared" ref="BM55:BS55" si="192">BM40</f>
        <v>2</v>
      </c>
      <c r="BN55" s="117">
        <f t="shared" si="192"/>
        <v>0</v>
      </c>
      <c r="BO55" s="117">
        <f t="shared" si="192"/>
        <v>0</v>
      </c>
      <c r="BP55" s="117">
        <f t="shared" si="192"/>
        <v>0</v>
      </c>
      <c r="BQ55" s="117">
        <f t="shared" si="192"/>
        <v>0</v>
      </c>
      <c r="BR55" s="117">
        <f t="shared" si="192"/>
        <v>0</v>
      </c>
      <c r="BS55" s="132">
        <f t="shared" si="192"/>
        <v>0</v>
      </c>
      <c r="BX55" s="192">
        <v>60</v>
      </c>
      <c r="BY55" s="131">
        <f>BY40</f>
        <v>1</v>
      </c>
      <c r="BZ55" s="117">
        <f t="shared" ref="BZ55:CF55" si="193">BZ40</f>
        <v>0</v>
      </c>
      <c r="CA55" s="117">
        <f t="shared" si="193"/>
        <v>0</v>
      </c>
      <c r="CB55" s="117">
        <f t="shared" si="193"/>
        <v>0</v>
      </c>
      <c r="CC55" s="117">
        <f t="shared" si="193"/>
        <v>0</v>
      </c>
      <c r="CD55" s="117">
        <f t="shared" si="193"/>
        <v>0</v>
      </c>
      <c r="CE55" s="117">
        <f t="shared" si="193"/>
        <v>0</v>
      </c>
      <c r="CF55" s="132">
        <f t="shared" si="193"/>
        <v>0</v>
      </c>
      <c r="CK55" s="192">
        <v>60</v>
      </c>
      <c r="CL55" s="131">
        <f>CL40</f>
        <v>1</v>
      </c>
      <c r="CM55" s="117">
        <f t="shared" ref="CM55:CS55" si="194">CM40</f>
        <v>1</v>
      </c>
      <c r="CN55" s="117">
        <f t="shared" si="194"/>
        <v>0</v>
      </c>
      <c r="CO55" s="117">
        <f t="shared" si="194"/>
        <v>0</v>
      </c>
      <c r="CP55" s="117">
        <f t="shared" si="194"/>
        <v>0</v>
      </c>
      <c r="CQ55" s="117">
        <f t="shared" si="194"/>
        <v>0</v>
      </c>
      <c r="CR55" s="117">
        <f t="shared" si="194"/>
        <v>0</v>
      </c>
      <c r="CS55" s="132">
        <f t="shared" si="194"/>
        <v>0</v>
      </c>
      <c r="CX55" s="192">
        <v>60</v>
      </c>
      <c r="CY55" s="131">
        <f>CY40</f>
        <v>3</v>
      </c>
      <c r="CZ55" s="117">
        <f t="shared" ref="CZ55:DF55" si="195">CZ40</f>
        <v>2.5</v>
      </c>
      <c r="DA55" s="117">
        <f t="shared" si="195"/>
        <v>2.5</v>
      </c>
      <c r="DB55" s="117">
        <f t="shared" si="195"/>
        <v>1</v>
      </c>
      <c r="DC55" s="117">
        <f t="shared" si="195"/>
        <v>1</v>
      </c>
      <c r="DD55" s="117">
        <f t="shared" si="195"/>
        <v>0</v>
      </c>
      <c r="DE55" s="117">
        <f t="shared" si="195"/>
        <v>0</v>
      </c>
      <c r="DF55" s="132">
        <f t="shared" si="195"/>
        <v>0</v>
      </c>
      <c r="DK55" s="192">
        <v>60</v>
      </c>
      <c r="DL55" s="131">
        <f>DL40</f>
        <v>1</v>
      </c>
      <c r="DM55" s="117">
        <f t="shared" ref="DM55:DS55" si="196">DM40</f>
        <v>1</v>
      </c>
      <c r="DN55" s="117">
        <f t="shared" si="196"/>
        <v>0</v>
      </c>
      <c r="DO55" s="117">
        <f t="shared" si="196"/>
        <v>0</v>
      </c>
      <c r="DP55" s="117">
        <f t="shared" si="196"/>
        <v>0</v>
      </c>
      <c r="DQ55" s="117">
        <f t="shared" si="196"/>
        <v>0</v>
      </c>
      <c r="DR55" s="117">
        <f t="shared" si="196"/>
        <v>0</v>
      </c>
      <c r="DS55" s="132">
        <f t="shared" si="196"/>
        <v>0</v>
      </c>
      <c r="DX55" s="192">
        <v>60</v>
      </c>
      <c r="DY55" s="131">
        <f>DY40</f>
        <v>2</v>
      </c>
      <c r="DZ55" s="117">
        <f t="shared" ref="DZ55:EF55" si="197">DZ40</f>
        <v>1</v>
      </c>
      <c r="EA55" s="117">
        <f t="shared" si="197"/>
        <v>0</v>
      </c>
      <c r="EB55" s="117">
        <f t="shared" si="197"/>
        <v>0</v>
      </c>
      <c r="EC55" s="117">
        <f t="shared" si="197"/>
        <v>0</v>
      </c>
      <c r="ED55" s="117">
        <f t="shared" si="197"/>
        <v>0</v>
      </c>
      <c r="EE55" s="117">
        <f t="shared" si="197"/>
        <v>0</v>
      </c>
      <c r="EF55" s="132">
        <f t="shared" si="197"/>
        <v>0</v>
      </c>
      <c r="EK55" s="192">
        <v>60</v>
      </c>
      <c r="EL55" s="131">
        <f>EL40</f>
        <v>1</v>
      </c>
      <c r="EM55" s="117">
        <f t="shared" ref="EM55:ES55" si="198">EM40</f>
        <v>0</v>
      </c>
      <c r="EN55" s="117">
        <f t="shared" si="198"/>
        <v>0</v>
      </c>
      <c r="EO55" s="117">
        <f t="shared" si="198"/>
        <v>0</v>
      </c>
      <c r="EP55" s="117">
        <f t="shared" si="198"/>
        <v>0</v>
      </c>
      <c r="EQ55" s="117">
        <f t="shared" si="198"/>
        <v>0</v>
      </c>
      <c r="ER55" s="117">
        <f t="shared" si="198"/>
        <v>0</v>
      </c>
      <c r="ES55" s="132">
        <f t="shared" si="198"/>
        <v>0</v>
      </c>
      <c r="EX55" s="192">
        <v>60</v>
      </c>
      <c r="EY55" s="131">
        <f>EY40</f>
        <v>2</v>
      </c>
      <c r="EZ55" s="117">
        <f t="shared" ref="EZ55:FF55" si="199">EZ40</f>
        <v>1</v>
      </c>
      <c r="FA55" s="117">
        <f t="shared" si="199"/>
        <v>0</v>
      </c>
      <c r="FB55" s="117">
        <f t="shared" si="199"/>
        <v>0</v>
      </c>
      <c r="FC55" s="117">
        <f t="shared" si="199"/>
        <v>0</v>
      </c>
      <c r="FD55" s="117">
        <f t="shared" si="199"/>
        <v>0</v>
      </c>
      <c r="FE55" s="117">
        <f t="shared" si="199"/>
        <v>0</v>
      </c>
      <c r="FF55" s="132">
        <f t="shared" si="199"/>
        <v>0</v>
      </c>
      <c r="FK55" s="192">
        <v>60</v>
      </c>
      <c r="FL55" s="131">
        <f>FL40</f>
        <v>1</v>
      </c>
      <c r="FM55" s="117">
        <f t="shared" ref="FM55:FS55" si="200">FM40</f>
        <v>0</v>
      </c>
      <c r="FN55" s="117">
        <f t="shared" si="200"/>
        <v>0</v>
      </c>
      <c r="FO55" s="117">
        <f t="shared" si="200"/>
        <v>0</v>
      </c>
      <c r="FP55" s="117">
        <f t="shared" si="200"/>
        <v>0</v>
      </c>
      <c r="FQ55" s="117">
        <f t="shared" si="200"/>
        <v>0</v>
      </c>
      <c r="FR55" s="117">
        <f t="shared" si="200"/>
        <v>0</v>
      </c>
      <c r="FS55" s="132">
        <f t="shared" si="200"/>
        <v>0</v>
      </c>
      <c r="FX55" s="192">
        <v>60</v>
      </c>
      <c r="FY55" s="131">
        <f>FY40</f>
        <v>2</v>
      </c>
      <c r="FZ55" s="117">
        <f t="shared" ref="FZ55:GF55" si="201">FZ40</f>
        <v>2</v>
      </c>
      <c r="GA55" s="117">
        <f t="shared" si="201"/>
        <v>0</v>
      </c>
      <c r="GB55" s="117">
        <f t="shared" si="201"/>
        <v>0</v>
      </c>
      <c r="GC55" s="117">
        <f t="shared" si="201"/>
        <v>0</v>
      </c>
      <c r="GD55" s="117">
        <f t="shared" si="201"/>
        <v>0</v>
      </c>
      <c r="GE55" s="117">
        <f t="shared" si="201"/>
        <v>0</v>
      </c>
      <c r="GF55" s="132">
        <f t="shared" si="201"/>
        <v>0</v>
      </c>
    </row>
    <row r="56" spans="8:188" x14ac:dyDescent="0.35">
      <c r="K56" s="192">
        <v>75</v>
      </c>
      <c r="L56" s="131">
        <f>L40-(ABS(L40-L41)*0.75)</f>
        <v>-12.5</v>
      </c>
      <c r="M56" s="117">
        <f t="shared" ref="M56:S56" si="202">M40-(ABS(M40-M41)*0.75)</f>
        <v>-12.5</v>
      </c>
      <c r="N56" s="117">
        <f t="shared" si="202"/>
        <v>-22.5</v>
      </c>
      <c r="O56" s="117">
        <f t="shared" si="202"/>
        <v>-22.5</v>
      </c>
      <c r="P56" s="117">
        <f t="shared" si="202"/>
        <v>-22.5</v>
      </c>
      <c r="Q56" s="117">
        <f t="shared" si="202"/>
        <v>-22.5</v>
      </c>
      <c r="R56" s="117">
        <f t="shared" si="202"/>
        <v>-22.5</v>
      </c>
      <c r="S56" s="132">
        <f t="shared" si="202"/>
        <v>-22.5</v>
      </c>
      <c r="X56" s="192">
        <v>75</v>
      </c>
      <c r="Y56" s="131">
        <f>Y40-(ABS(Y40-Y41)*0.75)</f>
        <v>-2.5</v>
      </c>
      <c r="Z56" s="117">
        <f t="shared" ref="Z56:AF56" si="203">Z40-(ABS(Z40-Z41)*0.75)</f>
        <v>-12.5</v>
      </c>
      <c r="AA56" s="117">
        <f t="shared" si="203"/>
        <v>-22.5</v>
      </c>
      <c r="AB56" s="117">
        <f t="shared" si="203"/>
        <v>-22.5</v>
      </c>
      <c r="AC56" s="117">
        <f t="shared" si="203"/>
        <v>-22.5</v>
      </c>
      <c r="AD56" s="117">
        <f t="shared" si="203"/>
        <v>-22.5</v>
      </c>
      <c r="AE56" s="117">
        <f t="shared" si="203"/>
        <v>-22.5</v>
      </c>
      <c r="AF56" s="132">
        <f t="shared" si="203"/>
        <v>-22.5</v>
      </c>
      <c r="AK56" s="192">
        <v>75</v>
      </c>
      <c r="AL56" s="131">
        <f>AL40-(ABS(AL40-AL41)*0.75)</f>
        <v>-12.5</v>
      </c>
      <c r="AM56" s="117">
        <f t="shared" ref="AM56:AS56" si="204">AM40-(ABS(AM40-AM41)*0.75)</f>
        <v>-22.5</v>
      </c>
      <c r="AN56" s="117">
        <f t="shared" si="204"/>
        <v>-22.5</v>
      </c>
      <c r="AO56" s="117">
        <f t="shared" si="204"/>
        <v>-22.5</v>
      </c>
      <c r="AP56" s="117">
        <f t="shared" si="204"/>
        <v>-22.5</v>
      </c>
      <c r="AQ56" s="117">
        <f t="shared" si="204"/>
        <v>-22.5</v>
      </c>
      <c r="AR56" s="117">
        <f t="shared" si="204"/>
        <v>-22.5</v>
      </c>
      <c r="AS56" s="132">
        <f t="shared" si="204"/>
        <v>-22.5</v>
      </c>
      <c r="AX56" s="192">
        <v>75</v>
      </c>
      <c r="AY56" s="131">
        <f>AY40-(ABS(AY40-AY41)*0.75)</f>
        <v>-1.375</v>
      </c>
      <c r="AZ56" s="117">
        <f t="shared" ref="AZ56:BF56" si="205">AZ40-(ABS(AZ40-AZ41)*0.75)</f>
        <v>-2.5</v>
      </c>
      <c r="BA56" s="117">
        <f t="shared" si="205"/>
        <v>-22.5</v>
      </c>
      <c r="BB56" s="117">
        <f t="shared" si="205"/>
        <v>-22.5</v>
      </c>
      <c r="BC56" s="117">
        <f t="shared" si="205"/>
        <v>-22.5</v>
      </c>
      <c r="BD56" s="117">
        <f t="shared" si="205"/>
        <v>-22.5</v>
      </c>
      <c r="BE56" s="117">
        <f t="shared" si="205"/>
        <v>-22.5</v>
      </c>
      <c r="BF56" s="132">
        <f t="shared" si="205"/>
        <v>-22.5</v>
      </c>
      <c r="BK56" s="192">
        <v>75</v>
      </c>
      <c r="BL56" s="131">
        <f>BL40-(ABS(BL40-BL41)*0.75)</f>
        <v>-1.375</v>
      </c>
      <c r="BM56" s="117">
        <f t="shared" ref="BM56:BS56" si="206">BM40-(ABS(BM40-BM41)*0.75)</f>
        <v>-2.5</v>
      </c>
      <c r="BN56" s="117">
        <f t="shared" si="206"/>
        <v>-22.5</v>
      </c>
      <c r="BO56" s="117">
        <f t="shared" si="206"/>
        <v>-22.5</v>
      </c>
      <c r="BP56" s="117">
        <f t="shared" si="206"/>
        <v>-22.5</v>
      </c>
      <c r="BQ56" s="117">
        <f t="shared" si="206"/>
        <v>-22.5</v>
      </c>
      <c r="BR56" s="117">
        <f t="shared" si="206"/>
        <v>-22.5</v>
      </c>
      <c r="BS56" s="132">
        <f t="shared" si="206"/>
        <v>-22.5</v>
      </c>
      <c r="BX56" s="192">
        <v>75</v>
      </c>
      <c r="BY56" s="131">
        <f>BY40-(ABS(BY40-BY41)*0.75)</f>
        <v>-12.5</v>
      </c>
      <c r="BZ56" s="117">
        <f t="shared" ref="BZ56:CF56" si="207">BZ40-(ABS(BZ40-BZ41)*0.75)</f>
        <v>-22.5</v>
      </c>
      <c r="CA56" s="117">
        <f t="shared" si="207"/>
        <v>-22.5</v>
      </c>
      <c r="CB56" s="117">
        <f t="shared" si="207"/>
        <v>-22.5</v>
      </c>
      <c r="CC56" s="117">
        <f t="shared" si="207"/>
        <v>-22.5</v>
      </c>
      <c r="CD56" s="117">
        <f t="shared" si="207"/>
        <v>-22.5</v>
      </c>
      <c r="CE56" s="117">
        <f t="shared" si="207"/>
        <v>-22.5</v>
      </c>
      <c r="CF56" s="132">
        <f t="shared" si="207"/>
        <v>-22.5</v>
      </c>
      <c r="CK56" s="192">
        <v>75</v>
      </c>
      <c r="CL56" s="131">
        <f>CL40-(ABS(CL40-CL41)*0.75)</f>
        <v>-12.5</v>
      </c>
      <c r="CM56" s="117">
        <f t="shared" ref="CM56:CS56" si="208">CM40-(ABS(CM40-CM41)*0.75)</f>
        <v>-12.5</v>
      </c>
      <c r="CN56" s="117">
        <f t="shared" si="208"/>
        <v>-22.5</v>
      </c>
      <c r="CO56" s="117">
        <f t="shared" si="208"/>
        <v>-22.5</v>
      </c>
      <c r="CP56" s="117">
        <f t="shared" si="208"/>
        <v>-22.5</v>
      </c>
      <c r="CQ56" s="117">
        <f t="shared" si="208"/>
        <v>-22.5</v>
      </c>
      <c r="CR56" s="117">
        <f t="shared" si="208"/>
        <v>-22.5</v>
      </c>
      <c r="CS56" s="132">
        <f t="shared" si="208"/>
        <v>-22.5</v>
      </c>
      <c r="CX56" s="192">
        <v>75</v>
      </c>
      <c r="CY56" s="131">
        <f>CY40-(ABS(CY40-CY41)*0.75)</f>
        <v>1.875</v>
      </c>
      <c r="CZ56" s="117">
        <f t="shared" ref="CZ56:DF56" si="209">CZ40-(ABS(CZ40-CZ41)*0.75)</f>
        <v>1</v>
      </c>
      <c r="DA56" s="117">
        <f t="shared" si="209"/>
        <v>-0.5</v>
      </c>
      <c r="DB56" s="117">
        <f t="shared" si="209"/>
        <v>-11.375</v>
      </c>
      <c r="DC56" s="117">
        <f t="shared" si="209"/>
        <v>-12.5</v>
      </c>
      <c r="DD56" s="117">
        <f t="shared" si="209"/>
        <v>-22.5</v>
      </c>
      <c r="DE56" s="117">
        <f t="shared" si="209"/>
        <v>-22.5</v>
      </c>
      <c r="DF56" s="132">
        <f t="shared" si="209"/>
        <v>-22.5</v>
      </c>
      <c r="DK56" s="192">
        <v>75</v>
      </c>
      <c r="DL56" s="131">
        <f>DL40-(ABS(DL40-DL41)*0.75)</f>
        <v>-11.375</v>
      </c>
      <c r="DM56" s="117">
        <f t="shared" ref="DM56:DS56" si="210">DM40-(ABS(DM40-DM41)*0.75)</f>
        <v>-12.5</v>
      </c>
      <c r="DN56" s="117">
        <f t="shared" si="210"/>
        <v>-22.5</v>
      </c>
      <c r="DO56" s="117">
        <f t="shared" si="210"/>
        <v>-22.5</v>
      </c>
      <c r="DP56" s="117">
        <f t="shared" si="210"/>
        <v>-22.5</v>
      </c>
      <c r="DQ56" s="117">
        <f t="shared" si="210"/>
        <v>-22.5</v>
      </c>
      <c r="DR56" s="117">
        <f t="shared" si="210"/>
        <v>-22.5</v>
      </c>
      <c r="DS56" s="132">
        <f t="shared" si="210"/>
        <v>-22.5</v>
      </c>
      <c r="DX56" s="192">
        <v>75</v>
      </c>
      <c r="DY56" s="131">
        <f>DY40-(ABS(DY40-DY41)*0.75)</f>
        <v>-1.375</v>
      </c>
      <c r="DZ56" s="117">
        <f t="shared" ref="DZ56:EF56" si="211">DZ40-(ABS(DZ40-DZ41)*0.75)</f>
        <v>-12.5</v>
      </c>
      <c r="EA56" s="117">
        <f t="shared" si="211"/>
        <v>-22.5</v>
      </c>
      <c r="EB56" s="117">
        <f t="shared" si="211"/>
        <v>-22.5</v>
      </c>
      <c r="EC56" s="117">
        <f t="shared" si="211"/>
        <v>-22.5</v>
      </c>
      <c r="ED56" s="117">
        <f t="shared" si="211"/>
        <v>-22.5</v>
      </c>
      <c r="EE56" s="117">
        <f t="shared" si="211"/>
        <v>-22.5</v>
      </c>
      <c r="EF56" s="132">
        <f t="shared" si="211"/>
        <v>-22.5</v>
      </c>
      <c r="EK56" s="192">
        <v>75</v>
      </c>
      <c r="EL56" s="131">
        <f>EL40-(ABS(EL40-EL41)*0.75)</f>
        <v>-12.5</v>
      </c>
      <c r="EM56" s="117">
        <f t="shared" ref="EM56:ES56" si="212">EM40-(ABS(EM40-EM41)*0.75)</f>
        <v>-22.5</v>
      </c>
      <c r="EN56" s="117">
        <f t="shared" si="212"/>
        <v>-22.5</v>
      </c>
      <c r="EO56" s="117">
        <f t="shared" si="212"/>
        <v>-22.5</v>
      </c>
      <c r="EP56" s="117">
        <f t="shared" si="212"/>
        <v>-22.5</v>
      </c>
      <c r="EQ56" s="117">
        <f t="shared" si="212"/>
        <v>-22.5</v>
      </c>
      <c r="ER56" s="117">
        <f t="shared" si="212"/>
        <v>-22.5</v>
      </c>
      <c r="ES56" s="132">
        <f t="shared" si="212"/>
        <v>-22.5</v>
      </c>
      <c r="EX56" s="192">
        <v>75</v>
      </c>
      <c r="EY56" s="131">
        <f>EY40-(ABS(EY40-EY41)*0.75)</f>
        <v>-2.5</v>
      </c>
      <c r="EZ56" s="117">
        <f t="shared" ref="EZ56:FF56" si="213">EZ40-(ABS(EZ40-EZ41)*0.75)</f>
        <v>-12.5</v>
      </c>
      <c r="FA56" s="117">
        <f t="shared" si="213"/>
        <v>-22.5</v>
      </c>
      <c r="FB56" s="117">
        <f t="shared" si="213"/>
        <v>-22.5</v>
      </c>
      <c r="FC56" s="117">
        <f t="shared" si="213"/>
        <v>-22.5</v>
      </c>
      <c r="FD56" s="117">
        <f t="shared" si="213"/>
        <v>-22.5</v>
      </c>
      <c r="FE56" s="117">
        <f t="shared" si="213"/>
        <v>-22.5</v>
      </c>
      <c r="FF56" s="132">
        <f t="shared" si="213"/>
        <v>-22.5</v>
      </c>
      <c r="FK56" s="192">
        <v>75</v>
      </c>
      <c r="FL56" s="131">
        <f>FL40-(ABS(FL40-FL41)*0.75)</f>
        <v>-12.5</v>
      </c>
      <c r="FM56" s="117">
        <f t="shared" ref="FM56:FS56" si="214">FM40-(ABS(FM40-FM41)*0.75)</f>
        <v>-22.5</v>
      </c>
      <c r="FN56" s="117">
        <f t="shared" si="214"/>
        <v>-22.5</v>
      </c>
      <c r="FO56" s="117">
        <f t="shared" si="214"/>
        <v>-22.5</v>
      </c>
      <c r="FP56" s="117">
        <f t="shared" si="214"/>
        <v>-22.5</v>
      </c>
      <c r="FQ56" s="117">
        <f t="shared" si="214"/>
        <v>-22.5</v>
      </c>
      <c r="FR56" s="117">
        <f t="shared" si="214"/>
        <v>-22.5</v>
      </c>
      <c r="FS56" s="132">
        <f t="shared" si="214"/>
        <v>-22.5</v>
      </c>
      <c r="FX56" s="192">
        <v>75</v>
      </c>
      <c r="FY56" s="131">
        <f>FY40-(ABS(FY40-FY41)*0.75)</f>
        <v>-0.25</v>
      </c>
      <c r="FZ56" s="117">
        <f t="shared" ref="FZ56:GF56" si="215">FZ40-(ABS(FZ40-FZ41)*0.75)</f>
        <v>-2.5</v>
      </c>
      <c r="GA56" s="117">
        <f t="shared" si="215"/>
        <v>-22.5</v>
      </c>
      <c r="GB56" s="117">
        <f t="shared" si="215"/>
        <v>-22.5</v>
      </c>
      <c r="GC56" s="117">
        <f t="shared" si="215"/>
        <v>-22.5</v>
      </c>
      <c r="GD56" s="117">
        <f t="shared" si="215"/>
        <v>-22.5</v>
      </c>
      <c r="GE56" s="117">
        <f t="shared" si="215"/>
        <v>-22.5</v>
      </c>
      <c r="GF56" s="132">
        <f t="shared" si="215"/>
        <v>-22.5</v>
      </c>
    </row>
    <row r="57" spans="8:188" x14ac:dyDescent="0.35">
      <c r="K57" s="192">
        <v>90</v>
      </c>
      <c r="L57" s="131">
        <f>L41-(ABS(L41-L42)*0.5)</f>
        <v>-21.75</v>
      </c>
      <c r="M57" s="117">
        <f t="shared" ref="M57:S57" si="216">M41-(ABS(M41-M42)*0.5)</f>
        <v>-21.75</v>
      </c>
      <c r="N57" s="117">
        <f t="shared" si="216"/>
        <v>-35</v>
      </c>
      <c r="O57" s="117">
        <f t="shared" si="216"/>
        <v>-35</v>
      </c>
      <c r="P57" s="117">
        <f t="shared" si="216"/>
        <v>-35</v>
      </c>
      <c r="Q57" s="117">
        <f t="shared" si="216"/>
        <v>-35</v>
      </c>
      <c r="R57" s="117">
        <f t="shared" si="216"/>
        <v>-35</v>
      </c>
      <c r="S57" s="132">
        <f t="shared" si="216"/>
        <v>-35</v>
      </c>
      <c r="X57" s="192">
        <v>90</v>
      </c>
      <c r="Y57" s="131">
        <f>Y41-(ABS(Y41-Y42)*0.5)</f>
        <v>-8.5</v>
      </c>
      <c r="Z57" s="117">
        <f t="shared" ref="Z57:AF57" si="217">Z41-(ABS(Z41-Z42)*0.5)</f>
        <v>-21.75</v>
      </c>
      <c r="AA57" s="117">
        <f t="shared" si="217"/>
        <v>-35</v>
      </c>
      <c r="AB57" s="117">
        <f t="shared" si="217"/>
        <v>-35</v>
      </c>
      <c r="AC57" s="117">
        <f t="shared" si="217"/>
        <v>-35</v>
      </c>
      <c r="AD57" s="117">
        <f t="shared" si="217"/>
        <v>-35</v>
      </c>
      <c r="AE57" s="117">
        <f t="shared" si="217"/>
        <v>-35</v>
      </c>
      <c r="AF57" s="132">
        <f t="shared" si="217"/>
        <v>-35</v>
      </c>
      <c r="AK57" s="192">
        <v>90</v>
      </c>
      <c r="AL57" s="131">
        <f>AL41-(ABS(AL41-AL42)*0.5)</f>
        <v>-21.75</v>
      </c>
      <c r="AM57" s="117">
        <f t="shared" ref="AM57:AS57" si="218">AM41-(ABS(AM41-AM42)*0.5)</f>
        <v>-35</v>
      </c>
      <c r="AN57" s="117">
        <f t="shared" si="218"/>
        <v>-35</v>
      </c>
      <c r="AO57" s="117">
        <f t="shared" si="218"/>
        <v>-35</v>
      </c>
      <c r="AP57" s="117">
        <f t="shared" si="218"/>
        <v>-35</v>
      </c>
      <c r="AQ57" s="117">
        <f t="shared" si="218"/>
        <v>-35</v>
      </c>
      <c r="AR57" s="117">
        <f t="shared" si="218"/>
        <v>-35</v>
      </c>
      <c r="AS57" s="132">
        <f t="shared" si="218"/>
        <v>-35</v>
      </c>
      <c r="AX57" s="192">
        <v>90</v>
      </c>
      <c r="AY57" s="131">
        <f>AY41-(ABS(AY41-AY42)*0.5)</f>
        <v>-5.5</v>
      </c>
      <c r="AZ57" s="117">
        <f t="shared" ref="AZ57:BF57" si="219">AZ41-(ABS(AZ41-AZ42)*0.5)</f>
        <v>-8.5</v>
      </c>
      <c r="BA57" s="117">
        <f t="shared" si="219"/>
        <v>-35</v>
      </c>
      <c r="BB57" s="117">
        <f t="shared" si="219"/>
        <v>-35</v>
      </c>
      <c r="BC57" s="117">
        <f t="shared" si="219"/>
        <v>-35</v>
      </c>
      <c r="BD57" s="117">
        <f t="shared" si="219"/>
        <v>-35</v>
      </c>
      <c r="BE57" s="117">
        <f t="shared" si="219"/>
        <v>-35</v>
      </c>
      <c r="BF57" s="132">
        <f t="shared" si="219"/>
        <v>-35</v>
      </c>
      <c r="BK57" s="192">
        <v>90</v>
      </c>
      <c r="BL57" s="131">
        <f>BL41-(ABS(BL41-BL42)*0.5)</f>
        <v>-5.5</v>
      </c>
      <c r="BM57" s="117">
        <f t="shared" ref="BM57:BS57" si="220">BM41-(ABS(BM41-BM42)*0.5)</f>
        <v>-8.5</v>
      </c>
      <c r="BN57" s="117">
        <f t="shared" si="220"/>
        <v>-35</v>
      </c>
      <c r="BO57" s="117">
        <f t="shared" si="220"/>
        <v>-35</v>
      </c>
      <c r="BP57" s="117">
        <f t="shared" si="220"/>
        <v>-35</v>
      </c>
      <c r="BQ57" s="117">
        <f t="shared" si="220"/>
        <v>-35</v>
      </c>
      <c r="BR57" s="117">
        <f t="shared" si="220"/>
        <v>-35</v>
      </c>
      <c r="BS57" s="132">
        <f t="shared" si="220"/>
        <v>-35</v>
      </c>
      <c r="BX57" s="192">
        <v>90</v>
      </c>
      <c r="BY57" s="131">
        <f>BY41-(ABS(BY41-BY42)*0.5)</f>
        <v>-21.75</v>
      </c>
      <c r="BZ57" s="117">
        <f t="shared" ref="BZ57:CF57" si="221">BZ41-(ABS(BZ41-BZ42)*0.5)</f>
        <v>-35</v>
      </c>
      <c r="CA57" s="117">
        <f t="shared" si="221"/>
        <v>-35</v>
      </c>
      <c r="CB57" s="117">
        <f t="shared" si="221"/>
        <v>-35</v>
      </c>
      <c r="CC57" s="117">
        <f t="shared" si="221"/>
        <v>-35</v>
      </c>
      <c r="CD57" s="117">
        <f t="shared" si="221"/>
        <v>-35</v>
      </c>
      <c r="CE57" s="117">
        <f t="shared" si="221"/>
        <v>-35</v>
      </c>
      <c r="CF57" s="132">
        <f t="shared" si="221"/>
        <v>-35</v>
      </c>
      <c r="CK57" s="192">
        <v>90</v>
      </c>
      <c r="CL57" s="131">
        <f>CL41-(ABS(CL41-CL42)*0.5)</f>
        <v>-21.75</v>
      </c>
      <c r="CM57" s="117">
        <f t="shared" ref="CM57:CS57" si="222">CM41-(ABS(CM41-CM42)*0.5)</f>
        <v>-21.75</v>
      </c>
      <c r="CN57" s="117">
        <f t="shared" si="222"/>
        <v>-35</v>
      </c>
      <c r="CO57" s="117">
        <f t="shared" si="222"/>
        <v>-35</v>
      </c>
      <c r="CP57" s="117">
        <f t="shared" si="222"/>
        <v>-35</v>
      </c>
      <c r="CQ57" s="117">
        <f t="shared" si="222"/>
        <v>-35</v>
      </c>
      <c r="CR57" s="117">
        <f t="shared" si="222"/>
        <v>-35</v>
      </c>
      <c r="CS57" s="132">
        <f t="shared" si="222"/>
        <v>-35</v>
      </c>
      <c r="CX57" s="192">
        <v>90</v>
      </c>
      <c r="CY57" s="131">
        <f>CY41-(ABS(CY41-CY42)*0.5)</f>
        <v>1</v>
      </c>
      <c r="CZ57" s="117">
        <f t="shared" ref="CZ57:DF57" si="223">CZ41-(ABS(CZ41-CZ42)*0.5)</f>
        <v>-0.5</v>
      </c>
      <c r="DA57" s="117">
        <f t="shared" si="223"/>
        <v>-4.25</v>
      </c>
      <c r="DB57" s="117">
        <f t="shared" si="223"/>
        <v>-18.75</v>
      </c>
      <c r="DC57" s="117">
        <f t="shared" si="223"/>
        <v>-21.75</v>
      </c>
      <c r="DD57" s="117">
        <f t="shared" si="223"/>
        <v>-35</v>
      </c>
      <c r="DE57" s="117">
        <f t="shared" si="223"/>
        <v>-35</v>
      </c>
      <c r="DF57" s="132">
        <f t="shared" si="223"/>
        <v>-35</v>
      </c>
      <c r="DK57" s="192">
        <v>90</v>
      </c>
      <c r="DL57" s="131">
        <f>DL41-(ABS(DL41-DL42)*0.5)</f>
        <v>-18.75</v>
      </c>
      <c r="DM57" s="117">
        <f t="shared" ref="DM57:DS57" si="224">DM41-(ABS(DM41-DM42)*0.5)</f>
        <v>-21.75</v>
      </c>
      <c r="DN57" s="117">
        <f t="shared" si="224"/>
        <v>-35</v>
      </c>
      <c r="DO57" s="117">
        <f t="shared" si="224"/>
        <v>-35</v>
      </c>
      <c r="DP57" s="117">
        <f t="shared" si="224"/>
        <v>-35</v>
      </c>
      <c r="DQ57" s="117">
        <f t="shared" si="224"/>
        <v>-35</v>
      </c>
      <c r="DR57" s="117">
        <f t="shared" si="224"/>
        <v>-35</v>
      </c>
      <c r="DS57" s="132">
        <f t="shared" si="224"/>
        <v>-35</v>
      </c>
      <c r="DX57" s="192">
        <v>90</v>
      </c>
      <c r="DY57" s="131">
        <f>DY41-(ABS(DY41-DY42)*0.5)</f>
        <v>-5.5</v>
      </c>
      <c r="DZ57" s="117">
        <f t="shared" ref="DZ57:EF57" si="225">DZ41-(ABS(DZ41-DZ42)*0.5)</f>
        <v>-21.75</v>
      </c>
      <c r="EA57" s="117">
        <f t="shared" si="225"/>
        <v>-35</v>
      </c>
      <c r="EB57" s="117">
        <f t="shared" si="225"/>
        <v>-35</v>
      </c>
      <c r="EC57" s="117">
        <f t="shared" si="225"/>
        <v>-35</v>
      </c>
      <c r="ED57" s="117">
        <f t="shared" si="225"/>
        <v>-35</v>
      </c>
      <c r="EE57" s="117">
        <f t="shared" si="225"/>
        <v>-35</v>
      </c>
      <c r="EF57" s="132">
        <f t="shared" si="225"/>
        <v>-35</v>
      </c>
      <c r="EK57" s="192">
        <v>90</v>
      </c>
      <c r="EL57" s="131">
        <f>EL41-(ABS(EL41-EL42)*0.5)</f>
        <v>-21.75</v>
      </c>
      <c r="EM57" s="117">
        <f t="shared" ref="EM57:ES57" si="226">EM41-(ABS(EM41-EM42)*0.5)</f>
        <v>-35</v>
      </c>
      <c r="EN57" s="117">
        <f t="shared" si="226"/>
        <v>-35</v>
      </c>
      <c r="EO57" s="117">
        <f t="shared" si="226"/>
        <v>-35</v>
      </c>
      <c r="EP57" s="117">
        <f t="shared" si="226"/>
        <v>-35</v>
      </c>
      <c r="EQ57" s="117">
        <f t="shared" si="226"/>
        <v>-35</v>
      </c>
      <c r="ER57" s="117">
        <f t="shared" si="226"/>
        <v>-35</v>
      </c>
      <c r="ES57" s="132">
        <f t="shared" si="226"/>
        <v>-35</v>
      </c>
      <c r="EX57" s="192">
        <v>90</v>
      </c>
      <c r="EY57" s="131">
        <f>EY41-(ABS(EY41-EY42)*0.5)</f>
        <v>-8.5</v>
      </c>
      <c r="EZ57" s="117">
        <f t="shared" ref="EZ57:FF57" si="227">EZ41-(ABS(EZ41-EZ42)*0.5)</f>
        <v>-21.75</v>
      </c>
      <c r="FA57" s="117">
        <f t="shared" si="227"/>
        <v>-35</v>
      </c>
      <c r="FB57" s="117">
        <f t="shared" si="227"/>
        <v>-35</v>
      </c>
      <c r="FC57" s="117">
        <f t="shared" si="227"/>
        <v>-35</v>
      </c>
      <c r="FD57" s="117">
        <f t="shared" si="227"/>
        <v>-35</v>
      </c>
      <c r="FE57" s="117">
        <f t="shared" si="227"/>
        <v>-35</v>
      </c>
      <c r="FF57" s="132">
        <f t="shared" si="227"/>
        <v>-35</v>
      </c>
      <c r="FK57" s="192">
        <v>90</v>
      </c>
      <c r="FL57" s="131">
        <f>FL41-(ABS(FL41-FL42)*0.5)</f>
        <v>-21.75</v>
      </c>
      <c r="FM57" s="117">
        <f t="shared" ref="FM57:FS57" si="228">FM41-(ABS(FM41-FM42)*0.5)</f>
        <v>-35</v>
      </c>
      <c r="FN57" s="117">
        <f t="shared" si="228"/>
        <v>-35</v>
      </c>
      <c r="FO57" s="117">
        <f t="shared" si="228"/>
        <v>-35</v>
      </c>
      <c r="FP57" s="117">
        <f t="shared" si="228"/>
        <v>-35</v>
      </c>
      <c r="FQ57" s="117">
        <f t="shared" si="228"/>
        <v>-35</v>
      </c>
      <c r="FR57" s="117">
        <f t="shared" si="228"/>
        <v>-35</v>
      </c>
      <c r="FS57" s="132">
        <f t="shared" si="228"/>
        <v>-35</v>
      </c>
      <c r="FX57" s="192">
        <v>90</v>
      </c>
      <c r="FY57" s="131">
        <f>FY41-(ABS(FY41-FY42)*0.5)</f>
        <v>-2.5</v>
      </c>
      <c r="FZ57" s="117">
        <f t="shared" ref="FZ57:GF57" si="229">FZ41-(ABS(FZ41-FZ42)*0.5)</f>
        <v>-8.5</v>
      </c>
      <c r="GA57" s="117">
        <f t="shared" si="229"/>
        <v>-35</v>
      </c>
      <c r="GB57" s="117">
        <f t="shared" si="229"/>
        <v>-35</v>
      </c>
      <c r="GC57" s="117">
        <f t="shared" si="229"/>
        <v>-35</v>
      </c>
      <c r="GD57" s="117">
        <f t="shared" si="229"/>
        <v>-35</v>
      </c>
      <c r="GE57" s="117">
        <f t="shared" si="229"/>
        <v>-35</v>
      </c>
      <c r="GF57" s="132">
        <f t="shared" si="229"/>
        <v>-35</v>
      </c>
    </row>
    <row r="58" spans="8:188" x14ac:dyDescent="0.35">
      <c r="K58" s="192">
        <v>105</v>
      </c>
      <c r="L58" s="131">
        <f>L42-(ABS(L42-L43)*0.25)</f>
        <v>-27.875</v>
      </c>
      <c r="M58" s="117">
        <f t="shared" ref="M58:S58" si="230">M42-(ABS(M42-M43)*0.25)</f>
        <v>-27.875</v>
      </c>
      <c r="N58" s="117">
        <f t="shared" si="230"/>
        <v>-40</v>
      </c>
      <c r="O58" s="117">
        <f t="shared" si="230"/>
        <v>-40</v>
      </c>
      <c r="P58" s="117">
        <f t="shared" si="230"/>
        <v>-40</v>
      </c>
      <c r="Q58" s="117">
        <f t="shared" si="230"/>
        <v>-40</v>
      </c>
      <c r="R58" s="117">
        <f t="shared" si="230"/>
        <v>-40</v>
      </c>
      <c r="S58" s="132">
        <f t="shared" si="230"/>
        <v>-40</v>
      </c>
      <c r="X58" s="192">
        <v>105</v>
      </c>
      <c r="Y58" s="131">
        <f>Y42-(ABS(Y42-Y43)*0.25)</f>
        <v>-15.75</v>
      </c>
      <c r="Z58" s="117">
        <f t="shared" ref="Z58:AF58" si="231">Z42-(ABS(Z42-Z43)*0.25)</f>
        <v>-27.875</v>
      </c>
      <c r="AA58" s="117">
        <f t="shared" si="231"/>
        <v>-40</v>
      </c>
      <c r="AB58" s="117">
        <f t="shared" si="231"/>
        <v>-40</v>
      </c>
      <c r="AC58" s="117">
        <f t="shared" si="231"/>
        <v>-40</v>
      </c>
      <c r="AD58" s="117">
        <f t="shared" si="231"/>
        <v>-40</v>
      </c>
      <c r="AE58" s="117">
        <f t="shared" si="231"/>
        <v>-40</v>
      </c>
      <c r="AF58" s="132">
        <f t="shared" si="231"/>
        <v>-40</v>
      </c>
      <c r="AK58" s="192">
        <v>105</v>
      </c>
      <c r="AL58" s="131">
        <f>AL42-(ABS(AL42-AL43)*0.25)</f>
        <v>-27.875</v>
      </c>
      <c r="AM58" s="117">
        <f t="shared" ref="AM58:AS58" si="232">AM42-(ABS(AM42-AM43)*0.25)</f>
        <v>-40</v>
      </c>
      <c r="AN58" s="117">
        <f t="shared" si="232"/>
        <v>-40</v>
      </c>
      <c r="AO58" s="117">
        <f t="shared" si="232"/>
        <v>-40</v>
      </c>
      <c r="AP58" s="117">
        <f t="shared" si="232"/>
        <v>-40</v>
      </c>
      <c r="AQ58" s="117">
        <f t="shared" si="232"/>
        <v>-40</v>
      </c>
      <c r="AR58" s="117">
        <f t="shared" si="232"/>
        <v>-40</v>
      </c>
      <c r="AS58" s="132">
        <f t="shared" si="232"/>
        <v>-40</v>
      </c>
      <c r="AX58" s="192">
        <v>105</v>
      </c>
      <c r="AY58" s="131">
        <f>AY42-(ABS(AY42-AY43)*0.25)</f>
        <v>-10.5</v>
      </c>
      <c r="AZ58" s="117">
        <f t="shared" ref="AZ58:BF58" si="233">AZ42-(ABS(AZ42-AZ43)*0.25)</f>
        <v>-15.75</v>
      </c>
      <c r="BA58" s="117">
        <f t="shared" si="233"/>
        <v>-40</v>
      </c>
      <c r="BB58" s="117">
        <f t="shared" si="233"/>
        <v>-40</v>
      </c>
      <c r="BC58" s="117">
        <f t="shared" si="233"/>
        <v>-40</v>
      </c>
      <c r="BD58" s="117">
        <f t="shared" si="233"/>
        <v>-40</v>
      </c>
      <c r="BE58" s="117">
        <f t="shared" si="233"/>
        <v>-40</v>
      </c>
      <c r="BF58" s="132">
        <f t="shared" si="233"/>
        <v>-40</v>
      </c>
      <c r="BK58" s="192">
        <v>105</v>
      </c>
      <c r="BL58" s="131">
        <f>BL42-(ABS(BL42-BL43)*0.25)</f>
        <v>-10.5</v>
      </c>
      <c r="BM58" s="117">
        <f t="shared" ref="BM58:BS58" si="234">BM42-(ABS(BM42-BM43)*0.25)</f>
        <v>-15.75</v>
      </c>
      <c r="BN58" s="117">
        <f t="shared" si="234"/>
        <v>-40</v>
      </c>
      <c r="BO58" s="117">
        <f t="shared" si="234"/>
        <v>-40</v>
      </c>
      <c r="BP58" s="117">
        <f t="shared" si="234"/>
        <v>-40</v>
      </c>
      <c r="BQ58" s="117">
        <f t="shared" si="234"/>
        <v>-40</v>
      </c>
      <c r="BR58" s="117">
        <f t="shared" si="234"/>
        <v>-40</v>
      </c>
      <c r="BS58" s="132">
        <f t="shared" si="234"/>
        <v>-40</v>
      </c>
      <c r="BX58" s="192">
        <v>105</v>
      </c>
      <c r="BY58" s="131">
        <f>BY42-(ABS(BY42-BY43)*0.25)</f>
        <v>-27.875</v>
      </c>
      <c r="BZ58" s="117">
        <f t="shared" ref="BZ58:CF58" si="235">BZ42-(ABS(BZ42-BZ43)*0.25)</f>
        <v>-40</v>
      </c>
      <c r="CA58" s="117">
        <f t="shared" si="235"/>
        <v>-40</v>
      </c>
      <c r="CB58" s="117">
        <f t="shared" si="235"/>
        <v>-40</v>
      </c>
      <c r="CC58" s="117">
        <f t="shared" si="235"/>
        <v>-40</v>
      </c>
      <c r="CD58" s="117">
        <f t="shared" si="235"/>
        <v>-40</v>
      </c>
      <c r="CE58" s="117">
        <f t="shared" si="235"/>
        <v>-40</v>
      </c>
      <c r="CF58" s="132">
        <f t="shared" si="235"/>
        <v>-40</v>
      </c>
      <c r="CK58" s="192">
        <v>105</v>
      </c>
      <c r="CL58" s="131">
        <f>CL42-(ABS(CL42-CL43)*0.25)</f>
        <v>-27.875</v>
      </c>
      <c r="CM58" s="117">
        <f t="shared" ref="CM58:CS58" si="236">CM42-(ABS(CM42-CM43)*0.25)</f>
        <v>-27.875</v>
      </c>
      <c r="CN58" s="117">
        <f t="shared" si="236"/>
        <v>-40</v>
      </c>
      <c r="CO58" s="117">
        <f t="shared" si="236"/>
        <v>-40</v>
      </c>
      <c r="CP58" s="117">
        <f t="shared" si="236"/>
        <v>-40</v>
      </c>
      <c r="CQ58" s="117">
        <f t="shared" si="236"/>
        <v>-40</v>
      </c>
      <c r="CR58" s="117">
        <f t="shared" si="236"/>
        <v>-40</v>
      </c>
      <c r="CS58" s="132">
        <f t="shared" si="236"/>
        <v>-40</v>
      </c>
      <c r="CX58" s="192">
        <v>105</v>
      </c>
      <c r="CY58" s="131">
        <f>CY42-(ABS(CY42-CY43)*0.25)</f>
        <v>0.125</v>
      </c>
      <c r="CZ58" s="117">
        <f t="shared" ref="CZ58:DF58" si="237">CZ42-(ABS(CZ42-CZ43)*0.25)</f>
        <v>-2.25</v>
      </c>
      <c r="DA58" s="117">
        <f t="shared" si="237"/>
        <v>-8.625</v>
      </c>
      <c r="DB58" s="117">
        <f t="shared" si="237"/>
        <v>-22.625</v>
      </c>
      <c r="DC58" s="117">
        <f t="shared" si="237"/>
        <v>-27.875</v>
      </c>
      <c r="DD58" s="117">
        <f t="shared" si="237"/>
        <v>-40</v>
      </c>
      <c r="DE58" s="117">
        <f t="shared" si="237"/>
        <v>-40</v>
      </c>
      <c r="DF58" s="132">
        <f t="shared" si="237"/>
        <v>-40</v>
      </c>
      <c r="DK58" s="192">
        <v>105</v>
      </c>
      <c r="DL58" s="131">
        <f>DL42-(ABS(DL42-DL43)*0.25)</f>
        <v>-22.625</v>
      </c>
      <c r="DM58" s="117">
        <f t="shared" ref="DM58:DS58" si="238">DM42-(ABS(DM42-DM43)*0.25)</f>
        <v>-27.875</v>
      </c>
      <c r="DN58" s="117">
        <f t="shared" si="238"/>
        <v>-40</v>
      </c>
      <c r="DO58" s="117">
        <f t="shared" si="238"/>
        <v>-40</v>
      </c>
      <c r="DP58" s="117">
        <f t="shared" si="238"/>
        <v>-40</v>
      </c>
      <c r="DQ58" s="117">
        <f t="shared" si="238"/>
        <v>-40</v>
      </c>
      <c r="DR58" s="117">
        <f t="shared" si="238"/>
        <v>-40</v>
      </c>
      <c r="DS58" s="132">
        <f t="shared" si="238"/>
        <v>-40</v>
      </c>
      <c r="DX58" s="192">
        <v>105</v>
      </c>
      <c r="DY58" s="131">
        <f>DY42-(ABS(DY42-DY43)*0.25)</f>
        <v>-10.5</v>
      </c>
      <c r="DZ58" s="117">
        <f t="shared" ref="DZ58:EF58" si="239">DZ42-(ABS(DZ42-DZ43)*0.25)</f>
        <v>-27.875</v>
      </c>
      <c r="EA58" s="117">
        <f t="shared" si="239"/>
        <v>-40</v>
      </c>
      <c r="EB58" s="117">
        <f t="shared" si="239"/>
        <v>-40</v>
      </c>
      <c r="EC58" s="117">
        <f t="shared" si="239"/>
        <v>-40</v>
      </c>
      <c r="ED58" s="117">
        <f t="shared" si="239"/>
        <v>-40</v>
      </c>
      <c r="EE58" s="117">
        <f t="shared" si="239"/>
        <v>-40</v>
      </c>
      <c r="EF58" s="132">
        <f t="shared" si="239"/>
        <v>-40</v>
      </c>
      <c r="EK58" s="192">
        <v>105</v>
      </c>
      <c r="EL58" s="131">
        <f>EL42-(ABS(EL42-EL43)*0.25)</f>
        <v>-27.875</v>
      </c>
      <c r="EM58" s="117">
        <f t="shared" ref="EM58:ES58" si="240">EM42-(ABS(EM42-EM43)*0.25)</f>
        <v>-40</v>
      </c>
      <c r="EN58" s="117">
        <f t="shared" si="240"/>
        <v>-40</v>
      </c>
      <c r="EO58" s="117">
        <f t="shared" si="240"/>
        <v>-40</v>
      </c>
      <c r="EP58" s="117">
        <f t="shared" si="240"/>
        <v>-40</v>
      </c>
      <c r="EQ58" s="117">
        <f t="shared" si="240"/>
        <v>-40</v>
      </c>
      <c r="ER58" s="117">
        <f t="shared" si="240"/>
        <v>-40</v>
      </c>
      <c r="ES58" s="132">
        <f t="shared" si="240"/>
        <v>-40</v>
      </c>
      <c r="EX58" s="192">
        <v>105</v>
      </c>
      <c r="EY58" s="131">
        <f>EY42-(ABS(EY42-EY43)*0.25)</f>
        <v>-15.75</v>
      </c>
      <c r="EZ58" s="117">
        <f t="shared" ref="EZ58:FF58" si="241">EZ42-(ABS(EZ42-EZ43)*0.25)</f>
        <v>-27.875</v>
      </c>
      <c r="FA58" s="117">
        <f t="shared" si="241"/>
        <v>-40</v>
      </c>
      <c r="FB58" s="117">
        <f t="shared" si="241"/>
        <v>-40</v>
      </c>
      <c r="FC58" s="117">
        <f t="shared" si="241"/>
        <v>-40</v>
      </c>
      <c r="FD58" s="117">
        <f t="shared" si="241"/>
        <v>-40</v>
      </c>
      <c r="FE58" s="117">
        <f t="shared" si="241"/>
        <v>-40</v>
      </c>
      <c r="FF58" s="132">
        <f t="shared" si="241"/>
        <v>-40</v>
      </c>
      <c r="FK58" s="192">
        <v>105</v>
      </c>
      <c r="FL58" s="131">
        <f>FL42-(ABS(FL42-FL43)*0.25)</f>
        <v>-27.875</v>
      </c>
      <c r="FM58" s="117">
        <f t="shared" ref="FM58:FS58" si="242">FM42-(ABS(FM42-FM43)*0.25)</f>
        <v>-40</v>
      </c>
      <c r="FN58" s="117">
        <f t="shared" si="242"/>
        <v>-40</v>
      </c>
      <c r="FO58" s="117">
        <f t="shared" si="242"/>
        <v>-40</v>
      </c>
      <c r="FP58" s="117">
        <f t="shared" si="242"/>
        <v>-40</v>
      </c>
      <c r="FQ58" s="117">
        <f t="shared" si="242"/>
        <v>-40</v>
      </c>
      <c r="FR58" s="117">
        <f t="shared" si="242"/>
        <v>-40</v>
      </c>
      <c r="FS58" s="132">
        <f t="shared" si="242"/>
        <v>-40</v>
      </c>
      <c r="FX58" s="192">
        <v>105</v>
      </c>
      <c r="FY58" s="131">
        <f>FY42-(ABS(FY42-FY43)*0.25)</f>
        <v>-5.25</v>
      </c>
      <c r="FZ58" s="117">
        <f t="shared" ref="FZ58:GF58" si="243">FZ42-(ABS(FZ42-FZ43)*0.25)</f>
        <v>-15.75</v>
      </c>
      <c r="GA58" s="117">
        <f t="shared" si="243"/>
        <v>-40</v>
      </c>
      <c r="GB58" s="117">
        <f t="shared" si="243"/>
        <v>-40</v>
      </c>
      <c r="GC58" s="117">
        <f t="shared" si="243"/>
        <v>-40</v>
      </c>
      <c r="GD58" s="117">
        <f t="shared" si="243"/>
        <v>-40</v>
      </c>
      <c r="GE58" s="117">
        <f t="shared" si="243"/>
        <v>-40</v>
      </c>
      <c r="GF58" s="132">
        <f t="shared" si="243"/>
        <v>-40</v>
      </c>
    </row>
    <row r="59" spans="8:188" x14ac:dyDescent="0.35">
      <c r="K59" s="192">
        <v>120</v>
      </c>
      <c r="L59" s="131">
        <f>L43</f>
        <v>-32</v>
      </c>
      <c r="M59" s="117">
        <f t="shared" ref="M59:S59" si="244">M43</f>
        <v>-32</v>
      </c>
      <c r="N59" s="117">
        <f t="shared" si="244"/>
        <v>-40</v>
      </c>
      <c r="O59" s="117">
        <f t="shared" si="244"/>
        <v>-40</v>
      </c>
      <c r="P59" s="117">
        <f t="shared" si="244"/>
        <v>-40</v>
      </c>
      <c r="Q59" s="117">
        <f t="shared" si="244"/>
        <v>-40</v>
      </c>
      <c r="R59" s="117">
        <f t="shared" si="244"/>
        <v>-40</v>
      </c>
      <c r="S59" s="132">
        <f t="shared" si="244"/>
        <v>-40</v>
      </c>
      <c r="X59" s="192">
        <v>120</v>
      </c>
      <c r="Y59" s="131">
        <f>Y43</f>
        <v>-24</v>
      </c>
      <c r="Z59" s="117">
        <f t="shared" ref="Z59:AF59" si="245">Z43</f>
        <v>-32</v>
      </c>
      <c r="AA59" s="117">
        <f t="shared" si="245"/>
        <v>-40</v>
      </c>
      <c r="AB59" s="117">
        <f t="shared" si="245"/>
        <v>-40</v>
      </c>
      <c r="AC59" s="117">
        <f t="shared" si="245"/>
        <v>-40</v>
      </c>
      <c r="AD59" s="117">
        <f t="shared" si="245"/>
        <v>-40</v>
      </c>
      <c r="AE59" s="117">
        <f t="shared" si="245"/>
        <v>-40</v>
      </c>
      <c r="AF59" s="132">
        <f t="shared" si="245"/>
        <v>-40</v>
      </c>
      <c r="AK59" s="192">
        <v>120</v>
      </c>
      <c r="AL59" s="131">
        <f>AL43</f>
        <v>-32</v>
      </c>
      <c r="AM59" s="117">
        <f t="shared" ref="AM59:AS59" si="246">AM43</f>
        <v>-40</v>
      </c>
      <c r="AN59" s="117">
        <f t="shared" si="246"/>
        <v>-40</v>
      </c>
      <c r="AO59" s="117">
        <f t="shared" si="246"/>
        <v>-40</v>
      </c>
      <c r="AP59" s="117">
        <f t="shared" si="246"/>
        <v>-40</v>
      </c>
      <c r="AQ59" s="117">
        <f t="shared" si="246"/>
        <v>-40</v>
      </c>
      <c r="AR59" s="117">
        <f t="shared" si="246"/>
        <v>-40</v>
      </c>
      <c r="AS59" s="132">
        <f t="shared" si="246"/>
        <v>-40</v>
      </c>
      <c r="AX59" s="192">
        <v>120</v>
      </c>
      <c r="AY59" s="131">
        <f>AY43</f>
        <v>-16.5</v>
      </c>
      <c r="AZ59" s="117">
        <f t="shared" ref="AZ59:BF59" si="247">AZ43</f>
        <v>-24</v>
      </c>
      <c r="BA59" s="117">
        <f t="shared" si="247"/>
        <v>-40</v>
      </c>
      <c r="BB59" s="117">
        <f t="shared" si="247"/>
        <v>-40</v>
      </c>
      <c r="BC59" s="117">
        <f t="shared" si="247"/>
        <v>-40</v>
      </c>
      <c r="BD59" s="117">
        <f t="shared" si="247"/>
        <v>-40</v>
      </c>
      <c r="BE59" s="117">
        <f t="shared" si="247"/>
        <v>-40</v>
      </c>
      <c r="BF59" s="132">
        <f t="shared" si="247"/>
        <v>-40</v>
      </c>
      <c r="BK59" s="192">
        <v>120</v>
      </c>
      <c r="BL59" s="131">
        <f>BL43</f>
        <v>-16.5</v>
      </c>
      <c r="BM59" s="117">
        <f t="shared" ref="BM59:BS59" si="248">BM43</f>
        <v>-24</v>
      </c>
      <c r="BN59" s="117">
        <f t="shared" si="248"/>
        <v>-40</v>
      </c>
      <c r="BO59" s="117">
        <f t="shared" si="248"/>
        <v>-40</v>
      </c>
      <c r="BP59" s="117">
        <f t="shared" si="248"/>
        <v>-40</v>
      </c>
      <c r="BQ59" s="117">
        <f t="shared" si="248"/>
        <v>-40</v>
      </c>
      <c r="BR59" s="117">
        <f t="shared" si="248"/>
        <v>-40</v>
      </c>
      <c r="BS59" s="132">
        <f t="shared" si="248"/>
        <v>-40</v>
      </c>
      <c r="BX59" s="192">
        <v>120</v>
      </c>
      <c r="BY59" s="131">
        <f>BY43</f>
        <v>-32</v>
      </c>
      <c r="BZ59" s="117">
        <f t="shared" ref="BZ59:CF59" si="249">BZ43</f>
        <v>-40</v>
      </c>
      <c r="CA59" s="117">
        <f t="shared" si="249"/>
        <v>-40</v>
      </c>
      <c r="CB59" s="117">
        <f t="shared" si="249"/>
        <v>-40</v>
      </c>
      <c r="CC59" s="117">
        <f t="shared" si="249"/>
        <v>-40</v>
      </c>
      <c r="CD59" s="117">
        <f t="shared" si="249"/>
        <v>-40</v>
      </c>
      <c r="CE59" s="117">
        <f t="shared" si="249"/>
        <v>-40</v>
      </c>
      <c r="CF59" s="132">
        <f t="shared" si="249"/>
        <v>-40</v>
      </c>
      <c r="CK59" s="192">
        <v>120</v>
      </c>
      <c r="CL59" s="131">
        <f>CL43</f>
        <v>-32</v>
      </c>
      <c r="CM59" s="117">
        <f t="shared" ref="CM59:CS59" si="250">CM43</f>
        <v>-32</v>
      </c>
      <c r="CN59" s="117">
        <f t="shared" si="250"/>
        <v>-40</v>
      </c>
      <c r="CO59" s="117">
        <f t="shared" si="250"/>
        <v>-40</v>
      </c>
      <c r="CP59" s="117">
        <f t="shared" si="250"/>
        <v>-40</v>
      </c>
      <c r="CQ59" s="117">
        <f t="shared" si="250"/>
        <v>-40</v>
      </c>
      <c r="CR59" s="117">
        <f t="shared" si="250"/>
        <v>-40</v>
      </c>
      <c r="CS59" s="132">
        <f t="shared" si="250"/>
        <v>-40</v>
      </c>
      <c r="CX59" s="192">
        <v>120</v>
      </c>
      <c r="CY59" s="131">
        <f>CY43</f>
        <v>-1</v>
      </c>
      <c r="CZ59" s="117">
        <f t="shared" ref="CZ59:DF59" si="251">CZ43</f>
        <v>-4.5</v>
      </c>
      <c r="DA59" s="117">
        <f t="shared" si="251"/>
        <v>-13.5</v>
      </c>
      <c r="DB59" s="117">
        <f t="shared" si="251"/>
        <v>-24.5</v>
      </c>
      <c r="DC59" s="117">
        <f t="shared" si="251"/>
        <v>-32</v>
      </c>
      <c r="DD59" s="117">
        <f t="shared" si="251"/>
        <v>-40</v>
      </c>
      <c r="DE59" s="117">
        <f t="shared" si="251"/>
        <v>-40</v>
      </c>
      <c r="DF59" s="132">
        <f t="shared" si="251"/>
        <v>-40</v>
      </c>
      <c r="DK59" s="192">
        <v>120</v>
      </c>
      <c r="DL59" s="131">
        <f>DL43</f>
        <v>-24.5</v>
      </c>
      <c r="DM59" s="117">
        <f t="shared" ref="DM59:DS59" si="252">DM43</f>
        <v>-32</v>
      </c>
      <c r="DN59" s="117">
        <f t="shared" si="252"/>
        <v>-40</v>
      </c>
      <c r="DO59" s="117">
        <f t="shared" si="252"/>
        <v>-40</v>
      </c>
      <c r="DP59" s="117">
        <f t="shared" si="252"/>
        <v>-40</v>
      </c>
      <c r="DQ59" s="117">
        <f t="shared" si="252"/>
        <v>-40</v>
      </c>
      <c r="DR59" s="117">
        <f t="shared" si="252"/>
        <v>-40</v>
      </c>
      <c r="DS59" s="132">
        <f t="shared" si="252"/>
        <v>-40</v>
      </c>
      <c r="DX59" s="192">
        <v>120</v>
      </c>
      <c r="DY59" s="131">
        <f>DY43</f>
        <v>-16.5</v>
      </c>
      <c r="DZ59" s="117">
        <f t="shared" ref="DZ59:EF59" si="253">DZ43</f>
        <v>-32</v>
      </c>
      <c r="EA59" s="117">
        <f t="shared" si="253"/>
        <v>-40</v>
      </c>
      <c r="EB59" s="117">
        <f t="shared" si="253"/>
        <v>-40</v>
      </c>
      <c r="EC59" s="117">
        <f t="shared" si="253"/>
        <v>-40</v>
      </c>
      <c r="ED59" s="117">
        <f t="shared" si="253"/>
        <v>-40</v>
      </c>
      <c r="EE59" s="117">
        <f t="shared" si="253"/>
        <v>-40</v>
      </c>
      <c r="EF59" s="132">
        <f t="shared" si="253"/>
        <v>-40</v>
      </c>
      <c r="EK59" s="192">
        <v>120</v>
      </c>
      <c r="EL59" s="131">
        <f>EL43</f>
        <v>-32</v>
      </c>
      <c r="EM59" s="117">
        <f t="shared" ref="EM59:ES59" si="254">EM43</f>
        <v>-40</v>
      </c>
      <c r="EN59" s="117">
        <f t="shared" si="254"/>
        <v>-40</v>
      </c>
      <c r="EO59" s="117">
        <f t="shared" si="254"/>
        <v>-40</v>
      </c>
      <c r="EP59" s="117">
        <f t="shared" si="254"/>
        <v>-40</v>
      </c>
      <c r="EQ59" s="117">
        <f t="shared" si="254"/>
        <v>-40</v>
      </c>
      <c r="ER59" s="117">
        <f t="shared" si="254"/>
        <v>-40</v>
      </c>
      <c r="ES59" s="132">
        <f t="shared" si="254"/>
        <v>-40</v>
      </c>
      <c r="EX59" s="192">
        <v>120</v>
      </c>
      <c r="EY59" s="131">
        <f>EY43</f>
        <v>-24</v>
      </c>
      <c r="EZ59" s="117">
        <f t="shared" ref="EZ59:FF59" si="255">EZ43</f>
        <v>-32</v>
      </c>
      <c r="FA59" s="117">
        <f t="shared" si="255"/>
        <v>-40</v>
      </c>
      <c r="FB59" s="117">
        <f t="shared" si="255"/>
        <v>-40</v>
      </c>
      <c r="FC59" s="117">
        <f t="shared" si="255"/>
        <v>-40</v>
      </c>
      <c r="FD59" s="117">
        <f t="shared" si="255"/>
        <v>-40</v>
      </c>
      <c r="FE59" s="117">
        <f t="shared" si="255"/>
        <v>-40</v>
      </c>
      <c r="FF59" s="132">
        <f t="shared" si="255"/>
        <v>-40</v>
      </c>
      <c r="FK59" s="192">
        <v>120</v>
      </c>
      <c r="FL59" s="131">
        <f>FL43</f>
        <v>-32</v>
      </c>
      <c r="FM59" s="117">
        <f t="shared" ref="FM59:FS59" si="256">FM43</f>
        <v>-40</v>
      </c>
      <c r="FN59" s="117">
        <f t="shared" si="256"/>
        <v>-40</v>
      </c>
      <c r="FO59" s="117">
        <f t="shared" si="256"/>
        <v>-40</v>
      </c>
      <c r="FP59" s="117">
        <f t="shared" si="256"/>
        <v>-40</v>
      </c>
      <c r="FQ59" s="117">
        <f t="shared" si="256"/>
        <v>-40</v>
      </c>
      <c r="FR59" s="117">
        <f t="shared" si="256"/>
        <v>-40</v>
      </c>
      <c r="FS59" s="132">
        <f t="shared" si="256"/>
        <v>-40</v>
      </c>
      <c r="FX59" s="192">
        <v>120</v>
      </c>
      <c r="FY59" s="131">
        <f>FY43</f>
        <v>-9</v>
      </c>
      <c r="FZ59" s="117">
        <f t="shared" ref="FZ59:GF59" si="257">FZ43</f>
        <v>-24</v>
      </c>
      <c r="GA59" s="117">
        <f t="shared" si="257"/>
        <v>-40</v>
      </c>
      <c r="GB59" s="117">
        <f t="shared" si="257"/>
        <v>-40</v>
      </c>
      <c r="GC59" s="117">
        <f t="shared" si="257"/>
        <v>-40</v>
      </c>
      <c r="GD59" s="117">
        <f t="shared" si="257"/>
        <v>-40</v>
      </c>
      <c r="GE59" s="117">
        <f t="shared" si="257"/>
        <v>-40</v>
      </c>
      <c r="GF59" s="132">
        <f t="shared" si="257"/>
        <v>-40</v>
      </c>
    </row>
    <row r="60" spans="8:188" x14ac:dyDescent="0.35">
      <c r="K60" s="192">
        <v>135</v>
      </c>
      <c r="L60" s="131">
        <f>L43-(ABS(L43-L44)*0.75)</f>
        <v>-34.25</v>
      </c>
      <c r="M60" s="117">
        <f t="shared" ref="M60:S60" si="258">M43-(ABS(M43-M44)*0.75)</f>
        <v>-34.25</v>
      </c>
      <c r="N60" s="117">
        <f t="shared" si="258"/>
        <v>-40</v>
      </c>
      <c r="O60" s="117">
        <f t="shared" si="258"/>
        <v>-40</v>
      </c>
      <c r="P60" s="117">
        <f t="shared" si="258"/>
        <v>-40</v>
      </c>
      <c r="Q60" s="117">
        <f t="shared" si="258"/>
        <v>-40</v>
      </c>
      <c r="R60" s="117">
        <f t="shared" si="258"/>
        <v>-40</v>
      </c>
      <c r="S60" s="132">
        <f t="shared" si="258"/>
        <v>-40</v>
      </c>
      <c r="X60" s="192">
        <v>135</v>
      </c>
      <c r="Y60" s="131">
        <f>Y43-(ABS(Y43-Y44)*0.75)</f>
        <v>-28.5</v>
      </c>
      <c r="Z60" s="117">
        <f t="shared" ref="Z60:AF60" si="259">Z43-(ABS(Z43-Z44)*0.75)</f>
        <v>-34.25</v>
      </c>
      <c r="AA60" s="117">
        <f t="shared" si="259"/>
        <v>-40</v>
      </c>
      <c r="AB60" s="117">
        <f t="shared" si="259"/>
        <v>-40</v>
      </c>
      <c r="AC60" s="117">
        <f t="shared" si="259"/>
        <v>-40</v>
      </c>
      <c r="AD60" s="117">
        <f t="shared" si="259"/>
        <v>-40</v>
      </c>
      <c r="AE60" s="117">
        <f t="shared" si="259"/>
        <v>-40</v>
      </c>
      <c r="AF60" s="132">
        <f t="shared" si="259"/>
        <v>-40</v>
      </c>
      <c r="AK60" s="192">
        <v>135</v>
      </c>
      <c r="AL60" s="131">
        <f>AL43-(ABS(AL43-AL44)*0.75)</f>
        <v>-34.25</v>
      </c>
      <c r="AM60" s="117">
        <f t="shared" ref="AM60:AS60" si="260">AM43-(ABS(AM43-AM44)*0.75)</f>
        <v>-40</v>
      </c>
      <c r="AN60" s="117">
        <f t="shared" si="260"/>
        <v>-40</v>
      </c>
      <c r="AO60" s="117">
        <f t="shared" si="260"/>
        <v>-40</v>
      </c>
      <c r="AP60" s="117">
        <f t="shared" si="260"/>
        <v>-40</v>
      </c>
      <c r="AQ60" s="117">
        <f t="shared" si="260"/>
        <v>-40</v>
      </c>
      <c r="AR60" s="117">
        <f t="shared" si="260"/>
        <v>-40</v>
      </c>
      <c r="AS60" s="132">
        <f t="shared" si="260"/>
        <v>-40</v>
      </c>
      <c r="AX60" s="192">
        <v>135</v>
      </c>
      <c r="AY60" s="131">
        <f>AY43-(ABS(AY43-AY44)*0.75)</f>
        <v>-21</v>
      </c>
      <c r="AZ60" s="117">
        <f t="shared" ref="AZ60:BF60" si="261">AZ43-(ABS(AZ43-AZ44)*0.75)</f>
        <v>-28.5</v>
      </c>
      <c r="BA60" s="117">
        <f t="shared" si="261"/>
        <v>-40</v>
      </c>
      <c r="BB60" s="117">
        <f t="shared" si="261"/>
        <v>-40</v>
      </c>
      <c r="BC60" s="117">
        <f t="shared" si="261"/>
        <v>-40</v>
      </c>
      <c r="BD60" s="117">
        <f t="shared" si="261"/>
        <v>-40</v>
      </c>
      <c r="BE60" s="117">
        <f t="shared" si="261"/>
        <v>-40</v>
      </c>
      <c r="BF60" s="132">
        <f t="shared" si="261"/>
        <v>-40</v>
      </c>
      <c r="BK60" s="192">
        <v>135</v>
      </c>
      <c r="BL60" s="131">
        <f>BL43-(ABS(BL43-BL44)*0.75)</f>
        <v>-21</v>
      </c>
      <c r="BM60" s="117">
        <f t="shared" ref="BM60:BS60" si="262">BM43-(ABS(BM43-BM44)*0.75)</f>
        <v>-28.5</v>
      </c>
      <c r="BN60" s="117">
        <f t="shared" si="262"/>
        <v>-40</v>
      </c>
      <c r="BO60" s="117">
        <f t="shared" si="262"/>
        <v>-40</v>
      </c>
      <c r="BP60" s="117">
        <f t="shared" si="262"/>
        <v>-40</v>
      </c>
      <c r="BQ60" s="117">
        <f t="shared" si="262"/>
        <v>-40</v>
      </c>
      <c r="BR60" s="117">
        <f t="shared" si="262"/>
        <v>-40</v>
      </c>
      <c r="BS60" s="132">
        <f t="shared" si="262"/>
        <v>-40</v>
      </c>
      <c r="BX60" s="192">
        <v>135</v>
      </c>
      <c r="BY60" s="131">
        <f>BY43-(ABS(BY43-BY44)*0.75)</f>
        <v>-34.25</v>
      </c>
      <c r="BZ60" s="117">
        <f t="shared" ref="BZ60:CF60" si="263">BZ43-(ABS(BZ43-BZ44)*0.75)</f>
        <v>-40</v>
      </c>
      <c r="CA60" s="117">
        <f t="shared" si="263"/>
        <v>-40</v>
      </c>
      <c r="CB60" s="117">
        <f t="shared" si="263"/>
        <v>-40</v>
      </c>
      <c r="CC60" s="117">
        <f t="shared" si="263"/>
        <v>-40</v>
      </c>
      <c r="CD60" s="117">
        <f t="shared" si="263"/>
        <v>-40</v>
      </c>
      <c r="CE60" s="117">
        <f t="shared" si="263"/>
        <v>-40</v>
      </c>
      <c r="CF60" s="132">
        <f t="shared" si="263"/>
        <v>-40</v>
      </c>
      <c r="CK60" s="192">
        <v>135</v>
      </c>
      <c r="CL60" s="131">
        <f>CL43-(ABS(CL43-CL44)*0.75)</f>
        <v>-34.25</v>
      </c>
      <c r="CM60" s="117">
        <f t="shared" ref="CM60:CS60" si="264">CM43-(ABS(CM43-CM44)*0.75)</f>
        <v>-34.25</v>
      </c>
      <c r="CN60" s="117">
        <f t="shared" si="264"/>
        <v>-40</v>
      </c>
      <c r="CO60" s="117">
        <f t="shared" si="264"/>
        <v>-40</v>
      </c>
      <c r="CP60" s="117">
        <f t="shared" si="264"/>
        <v>-40</v>
      </c>
      <c r="CQ60" s="117">
        <f t="shared" si="264"/>
        <v>-40</v>
      </c>
      <c r="CR60" s="117">
        <f t="shared" si="264"/>
        <v>-40</v>
      </c>
      <c r="CS60" s="132">
        <f t="shared" si="264"/>
        <v>-40</v>
      </c>
      <c r="CX60" s="192">
        <v>135</v>
      </c>
      <c r="CY60" s="131">
        <f>CY43-(ABS(CY43-CY44)*0.75)</f>
        <v>-2.5</v>
      </c>
      <c r="CZ60" s="117">
        <f t="shared" ref="CZ60:DF60" si="265">CZ43-(ABS(CZ43-CZ44)*0.75)</f>
        <v>-7.5</v>
      </c>
      <c r="DA60" s="117">
        <f t="shared" si="265"/>
        <v>-16.875</v>
      </c>
      <c r="DB60" s="117">
        <f t="shared" si="265"/>
        <v>-26.75</v>
      </c>
      <c r="DC60" s="117">
        <f t="shared" si="265"/>
        <v>-34.25</v>
      </c>
      <c r="DD60" s="117">
        <f t="shared" si="265"/>
        <v>-40</v>
      </c>
      <c r="DE60" s="117">
        <f t="shared" si="265"/>
        <v>-40</v>
      </c>
      <c r="DF60" s="132">
        <f t="shared" si="265"/>
        <v>-40</v>
      </c>
      <c r="DK60" s="192">
        <v>135</v>
      </c>
      <c r="DL60" s="131">
        <f>DL43-(ABS(DL43-DL44)*0.75)</f>
        <v>-26.75</v>
      </c>
      <c r="DM60" s="117">
        <f t="shared" ref="DM60:DS60" si="266">DM43-(ABS(DM43-DM44)*0.75)</f>
        <v>-34.25</v>
      </c>
      <c r="DN60" s="117">
        <f t="shared" si="266"/>
        <v>-40</v>
      </c>
      <c r="DO60" s="117">
        <f t="shared" si="266"/>
        <v>-40</v>
      </c>
      <c r="DP60" s="117">
        <f t="shared" si="266"/>
        <v>-40</v>
      </c>
      <c r="DQ60" s="117">
        <f t="shared" si="266"/>
        <v>-40</v>
      </c>
      <c r="DR60" s="117">
        <f t="shared" si="266"/>
        <v>-40</v>
      </c>
      <c r="DS60" s="132">
        <f t="shared" si="266"/>
        <v>-40</v>
      </c>
      <c r="DX60" s="192">
        <v>135</v>
      </c>
      <c r="DY60" s="131">
        <f>DY43-(ABS(DY43-DY44)*0.75)</f>
        <v>-21</v>
      </c>
      <c r="DZ60" s="117">
        <f t="shared" ref="DZ60:EF60" si="267">DZ43-(ABS(DZ43-DZ44)*0.75)</f>
        <v>-34.25</v>
      </c>
      <c r="EA60" s="117">
        <f t="shared" si="267"/>
        <v>-40</v>
      </c>
      <c r="EB60" s="117">
        <f t="shared" si="267"/>
        <v>-40</v>
      </c>
      <c r="EC60" s="117">
        <f t="shared" si="267"/>
        <v>-40</v>
      </c>
      <c r="ED60" s="117">
        <f t="shared" si="267"/>
        <v>-40</v>
      </c>
      <c r="EE60" s="117">
        <f t="shared" si="267"/>
        <v>-40</v>
      </c>
      <c r="EF60" s="132">
        <f t="shared" si="267"/>
        <v>-40</v>
      </c>
      <c r="EK60" s="192">
        <v>135</v>
      </c>
      <c r="EL60" s="131">
        <f>EL43-(ABS(EL43-EL44)*0.75)</f>
        <v>-34.25</v>
      </c>
      <c r="EM60" s="117">
        <f t="shared" ref="EM60:ES60" si="268">EM43-(ABS(EM43-EM44)*0.75)</f>
        <v>-40</v>
      </c>
      <c r="EN60" s="117">
        <f t="shared" si="268"/>
        <v>-40</v>
      </c>
      <c r="EO60" s="117">
        <f t="shared" si="268"/>
        <v>-40</v>
      </c>
      <c r="EP60" s="117">
        <f t="shared" si="268"/>
        <v>-40</v>
      </c>
      <c r="EQ60" s="117">
        <f t="shared" si="268"/>
        <v>-40</v>
      </c>
      <c r="ER60" s="117">
        <f t="shared" si="268"/>
        <v>-40</v>
      </c>
      <c r="ES60" s="132">
        <f t="shared" si="268"/>
        <v>-40</v>
      </c>
      <c r="EX60" s="192">
        <v>135</v>
      </c>
      <c r="EY60" s="131">
        <f>EY43-(ABS(EY43-EY44)*0.75)</f>
        <v>-28.5</v>
      </c>
      <c r="EZ60" s="117">
        <f t="shared" ref="EZ60:FF60" si="269">EZ43-(ABS(EZ43-EZ44)*0.75)</f>
        <v>-34.25</v>
      </c>
      <c r="FA60" s="117">
        <f t="shared" si="269"/>
        <v>-40</v>
      </c>
      <c r="FB60" s="117">
        <f t="shared" si="269"/>
        <v>-40</v>
      </c>
      <c r="FC60" s="117">
        <f t="shared" si="269"/>
        <v>-40</v>
      </c>
      <c r="FD60" s="117">
        <f t="shared" si="269"/>
        <v>-40</v>
      </c>
      <c r="FE60" s="117">
        <f t="shared" si="269"/>
        <v>-40</v>
      </c>
      <c r="FF60" s="132">
        <f t="shared" si="269"/>
        <v>-40</v>
      </c>
      <c r="FK60" s="192">
        <v>135</v>
      </c>
      <c r="FL60" s="131">
        <f>FL43-(ABS(FL43-FL44)*0.75)</f>
        <v>-34.25</v>
      </c>
      <c r="FM60" s="117">
        <f t="shared" ref="FM60:FS60" si="270">FM43-(ABS(FM43-FM44)*0.75)</f>
        <v>-40</v>
      </c>
      <c r="FN60" s="117">
        <f t="shared" si="270"/>
        <v>-40</v>
      </c>
      <c r="FO60" s="117">
        <f t="shared" si="270"/>
        <v>-40</v>
      </c>
      <c r="FP60" s="117">
        <f t="shared" si="270"/>
        <v>-40</v>
      </c>
      <c r="FQ60" s="117">
        <f t="shared" si="270"/>
        <v>-40</v>
      </c>
      <c r="FR60" s="117">
        <f t="shared" si="270"/>
        <v>-40</v>
      </c>
      <c r="FS60" s="132">
        <f t="shared" si="270"/>
        <v>-40</v>
      </c>
      <c r="FX60" s="192">
        <v>135</v>
      </c>
      <c r="FY60" s="131">
        <f>FY43-(ABS(FY43-FY44)*0.75)</f>
        <v>-13.5</v>
      </c>
      <c r="FZ60" s="117">
        <f t="shared" ref="FZ60:GF60" si="271">FZ43-(ABS(FZ43-FZ44)*0.75)</f>
        <v>-28.5</v>
      </c>
      <c r="GA60" s="117">
        <f t="shared" si="271"/>
        <v>-40</v>
      </c>
      <c r="GB60" s="117">
        <f t="shared" si="271"/>
        <v>-40</v>
      </c>
      <c r="GC60" s="117">
        <f t="shared" si="271"/>
        <v>-40</v>
      </c>
      <c r="GD60" s="117">
        <f t="shared" si="271"/>
        <v>-40</v>
      </c>
      <c r="GE60" s="117">
        <f t="shared" si="271"/>
        <v>-40</v>
      </c>
      <c r="GF60" s="132">
        <f t="shared" si="271"/>
        <v>-40</v>
      </c>
    </row>
    <row r="61" spans="8:188" x14ac:dyDescent="0.35">
      <c r="K61" s="192">
        <v>150</v>
      </c>
      <c r="L61" s="131">
        <f>L44-(ABS(L44-L45)*0.5)</f>
        <v>-35</v>
      </c>
      <c r="M61" s="117">
        <f t="shared" ref="M61:S61" si="272">M44-(ABS(M44-M45)*0.5)</f>
        <v>-35</v>
      </c>
      <c r="N61" s="117">
        <f t="shared" si="272"/>
        <v>-40</v>
      </c>
      <c r="O61" s="117">
        <f t="shared" si="272"/>
        <v>-40</v>
      </c>
      <c r="P61" s="117">
        <f t="shared" si="272"/>
        <v>-40</v>
      </c>
      <c r="Q61" s="117">
        <f t="shared" si="272"/>
        <v>-40</v>
      </c>
      <c r="R61" s="117">
        <f t="shared" si="272"/>
        <v>-40</v>
      </c>
      <c r="S61" s="132">
        <f t="shared" si="272"/>
        <v>-40</v>
      </c>
      <c r="X61" s="192">
        <v>150</v>
      </c>
      <c r="Y61" s="131">
        <f>Y44-(ABS(Y44-Y45)*0.5)</f>
        <v>-30</v>
      </c>
      <c r="Z61" s="117">
        <f t="shared" ref="Z61:AF61" si="273">Z44-(ABS(Z44-Z45)*0.5)</f>
        <v>-35</v>
      </c>
      <c r="AA61" s="117">
        <f t="shared" si="273"/>
        <v>-40</v>
      </c>
      <c r="AB61" s="117">
        <f t="shared" si="273"/>
        <v>-40</v>
      </c>
      <c r="AC61" s="117">
        <f t="shared" si="273"/>
        <v>-40</v>
      </c>
      <c r="AD61" s="117">
        <f t="shared" si="273"/>
        <v>-40</v>
      </c>
      <c r="AE61" s="117">
        <f t="shared" si="273"/>
        <v>-40</v>
      </c>
      <c r="AF61" s="132">
        <f t="shared" si="273"/>
        <v>-40</v>
      </c>
      <c r="AK61" s="192">
        <v>150</v>
      </c>
      <c r="AL61" s="131">
        <f>AL44-(ABS(AL44-AL45)*0.5)</f>
        <v>-35</v>
      </c>
      <c r="AM61" s="117">
        <f t="shared" ref="AM61:AS61" si="274">AM44-(ABS(AM44-AM45)*0.5)</f>
        <v>-40</v>
      </c>
      <c r="AN61" s="117">
        <f t="shared" si="274"/>
        <v>-40</v>
      </c>
      <c r="AO61" s="117">
        <f t="shared" si="274"/>
        <v>-40</v>
      </c>
      <c r="AP61" s="117">
        <f t="shared" si="274"/>
        <v>-40</v>
      </c>
      <c r="AQ61" s="117">
        <f t="shared" si="274"/>
        <v>-40</v>
      </c>
      <c r="AR61" s="117">
        <f t="shared" si="274"/>
        <v>-40</v>
      </c>
      <c r="AS61" s="132">
        <f t="shared" si="274"/>
        <v>-40</v>
      </c>
      <c r="AX61" s="192">
        <v>150</v>
      </c>
      <c r="AY61" s="131">
        <f>AY44-(ABS(AY44-AY45)*0.5)</f>
        <v>-22.5</v>
      </c>
      <c r="AZ61" s="117">
        <f t="shared" ref="AZ61:BF61" si="275">AZ44-(ABS(AZ44-AZ45)*0.5)</f>
        <v>-30</v>
      </c>
      <c r="BA61" s="117">
        <f t="shared" si="275"/>
        <v>-40</v>
      </c>
      <c r="BB61" s="117">
        <f t="shared" si="275"/>
        <v>-40</v>
      </c>
      <c r="BC61" s="117">
        <f t="shared" si="275"/>
        <v>-40</v>
      </c>
      <c r="BD61" s="117">
        <f t="shared" si="275"/>
        <v>-40</v>
      </c>
      <c r="BE61" s="117">
        <f t="shared" si="275"/>
        <v>-40</v>
      </c>
      <c r="BF61" s="132">
        <f t="shared" si="275"/>
        <v>-40</v>
      </c>
      <c r="BK61" s="192">
        <v>150</v>
      </c>
      <c r="BL61" s="131">
        <f>BL44-(ABS(BL44-BL45)*0.5)</f>
        <v>-22.5</v>
      </c>
      <c r="BM61" s="117">
        <f t="shared" ref="BM61:BS61" si="276">BM44-(ABS(BM44-BM45)*0.5)</f>
        <v>-30</v>
      </c>
      <c r="BN61" s="117">
        <f t="shared" si="276"/>
        <v>-40</v>
      </c>
      <c r="BO61" s="117">
        <f t="shared" si="276"/>
        <v>-40</v>
      </c>
      <c r="BP61" s="117">
        <f t="shared" si="276"/>
        <v>-40</v>
      </c>
      <c r="BQ61" s="117">
        <f t="shared" si="276"/>
        <v>-40</v>
      </c>
      <c r="BR61" s="117">
        <f t="shared" si="276"/>
        <v>-40</v>
      </c>
      <c r="BS61" s="132">
        <f t="shared" si="276"/>
        <v>-40</v>
      </c>
      <c r="BX61" s="192">
        <v>150</v>
      </c>
      <c r="BY61" s="131">
        <f>BY44-(ABS(BY44-BY45)*0.5)</f>
        <v>-35</v>
      </c>
      <c r="BZ61" s="117">
        <f t="shared" ref="BZ61:CF61" si="277">BZ44-(ABS(BZ44-BZ45)*0.5)</f>
        <v>-40</v>
      </c>
      <c r="CA61" s="117">
        <f t="shared" si="277"/>
        <v>-40</v>
      </c>
      <c r="CB61" s="117">
        <f t="shared" si="277"/>
        <v>-40</v>
      </c>
      <c r="CC61" s="117">
        <f t="shared" si="277"/>
        <v>-40</v>
      </c>
      <c r="CD61" s="117">
        <f t="shared" si="277"/>
        <v>-40</v>
      </c>
      <c r="CE61" s="117">
        <f t="shared" si="277"/>
        <v>-40</v>
      </c>
      <c r="CF61" s="132">
        <f t="shared" si="277"/>
        <v>-40</v>
      </c>
      <c r="CK61" s="192">
        <v>150</v>
      </c>
      <c r="CL61" s="131">
        <f>CL44-(ABS(CL44-CL45)*0.5)</f>
        <v>-35</v>
      </c>
      <c r="CM61" s="117">
        <f t="shared" ref="CM61:CS61" si="278">CM44-(ABS(CM44-CM45)*0.5)</f>
        <v>-35</v>
      </c>
      <c r="CN61" s="117">
        <f t="shared" si="278"/>
        <v>-40</v>
      </c>
      <c r="CO61" s="117">
        <f t="shared" si="278"/>
        <v>-40</v>
      </c>
      <c r="CP61" s="117">
        <f t="shared" si="278"/>
        <v>-40</v>
      </c>
      <c r="CQ61" s="117">
        <f t="shared" si="278"/>
        <v>-40</v>
      </c>
      <c r="CR61" s="117">
        <f t="shared" si="278"/>
        <v>-40</v>
      </c>
      <c r="CS61" s="132">
        <f t="shared" si="278"/>
        <v>-40</v>
      </c>
      <c r="CX61" s="192">
        <v>150</v>
      </c>
      <c r="CY61" s="131">
        <f>CY44-(ABS(CY44-CY45)*0.5)</f>
        <v>-3</v>
      </c>
      <c r="CZ61" s="117">
        <f t="shared" ref="CZ61:DF61" si="279">CZ44-(ABS(CZ44-CZ45)*0.5)</f>
        <v>-8.5</v>
      </c>
      <c r="DA61" s="117">
        <f t="shared" si="279"/>
        <v>-18</v>
      </c>
      <c r="DB61" s="117">
        <f t="shared" si="279"/>
        <v>-27.5</v>
      </c>
      <c r="DC61" s="117">
        <f t="shared" si="279"/>
        <v>-35</v>
      </c>
      <c r="DD61" s="117">
        <f t="shared" si="279"/>
        <v>-40</v>
      </c>
      <c r="DE61" s="117">
        <f t="shared" si="279"/>
        <v>-40</v>
      </c>
      <c r="DF61" s="132">
        <f t="shared" si="279"/>
        <v>-40</v>
      </c>
      <c r="DK61" s="192">
        <v>150</v>
      </c>
      <c r="DL61" s="131">
        <f>DL44-(ABS(DL44-DL45)*0.5)</f>
        <v>-27.5</v>
      </c>
      <c r="DM61" s="117">
        <f t="shared" ref="DM61:DS61" si="280">DM44-(ABS(DM44-DM45)*0.5)</f>
        <v>-35</v>
      </c>
      <c r="DN61" s="117">
        <f t="shared" si="280"/>
        <v>-40</v>
      </c>
      <c r="DO61" s="117">
        <f t="shared" si="280"/>
        <v>-40</v>
      </c>
      <c r="DP61" s="117">
        <f t="shared" si="280"/>
        <v>-40</v>
      </c>
      <c r="DQ61" s="117">
        <f t="shared" si="280"/>
        <v>-40</v>
      </c>
      <c r="DR61" s="117">
        <f t="shared" si="280"/>
        <v>-40</v>
      </c>
      <c r="DS61" s="132">
        <f t="shared" si="280"/>
        <v>-40</v>
      </c>
      <c r="DX61" s="192">
        <v>150</v>
      </c>
      <c r="DY61" s="131">
        <f>DY44-(ABS(DY44-DY45)*0.5)</f>
        <v>-22.5</v>
      </c>
      <c r="DZ61" s="117">
        <f t="shared" ref="DZ61:EF61" si="281">DZ44-(ABS(DZ44-DZ45)*0.5)</f>
        <v>-35</v>
      </c>
      <c r="EA61" s="117">
        <f t="shared" si="281"/>
        <v>-40</v>
      </c>
      <c r="EB61" s="117">
        <f t="shared" si="281"/>
        <v>-40</v>
      </c>
      <c r="EC61" s="117">
        <f t="shared" si="281"/>
        <v>-40</v>
      </c>
      <c r="ED61" s="117">
        <f t="shared" si="281"/>
        <v>-40</v>
      </c>
      <c r="EE61" s="117">
        <f t="shared" si="281"/>
        <v>-40</v>
      </c>
      <c r="EF61" s="132">
        <f t="shared" si="281"/>
        <v>-40</v>
      </c>
      <c r="EK61" s="192">
        <v>150</v>
      </c>
      <c r="EL61" s="131">
        <f>EL44-(ABS(EL44-EL45)*0.5)</f>
        <v>-35</v>
      </c>
      <c r="EM61" s="117">
        <f t="shared" ref="EM61:ES61" si="282">EM44-(ABS(EM44-EM45)*0.5)</f>
        <v>-40</v>
      </c>
      <c r="EN61" s="117">
        <f t="shared" si="282"/>
        <v>-40</v>
      </c>
      <c r="EO61" s="117">
        <f t="shared" si="282"/>
        <v>-40</v>
      </c>
      <c r="EP61" s="117">
        <f t="shared" si="282"/>
        <v>-40</v>
      </c>
      <c r="EQ61" s="117">
        <f t="shared" si="282"/>
        <v>-40</v>
      </c>
      <c r="ER61" s="117">
        <f t="shared" si="282"/>
        <v>-40</v>
      </c>
      <c r="ES61" s="132">
        <f t="shared" si="282"/>
        <v>-40</v>
      </c>
      <c r="EX61" s="192">
        <v>150</v>
      </c>
      <c r="EY61" s="131">
        <f>EY44-(ABS(EY44-EY45)*0.5)</f>
        <v>-30</v>
      </c>
      <c r="EZ61" s="117">
        <f t="shared" ref="EZ61:FF61" si="283">EZ44-(ABS(EZ44-EZ45)*0.5)</f>
        <v>-35</v>
      </c>
      <c r="FA61" s="117">
        <f t="shared" si="283"/>
        <v>-40</v>
      </c>
      <c r="FB61" s="117">
        <f t="shared" si="283"/>
        <v>-40</v>
      </c>
      <c r="FC61" s="117">
        <f t="shared" si="283"/>
        <v>-40</v>
      </c>
      <c r="FD61" s="117">
        <f t="shared" si="283"/>
        <v>-40</v>
      </c>
      <c r="FE61" s="117">
        <f t="shared" si="283"/>
        <v>-40</v>
      </c>
      <c r="FF61" s="132">
        <f t="shared" si="283"/>
        <v>-40</v>
      </c>
      <c r="FK61" s="192">
        <v>150</v>
      </c>
      <c r="FL61" s="131">
        <f>FL44-(ABS(FL44-FL45)*0.5)</f>
        <v>-35</v>
      </c>
      <c r="FM61" s="117">
        <f t="shared" ref="FM61:FS61" si="284">FM44-(ABS(FM44-FM45)*0.5)</f>
        <v>-40</v>
      </c>
      <c r="FN61" s="117">
        <f t="shared" si="284"/>
        <v>-40</v>
      </c>
      <c r="FO61" s="117">
        <f t="shared" si="284"/>
        <v>-40</v>
      </c>
      <c r="FP61" s="117">
        <f t="shared" si="284"/>
        <v>-40</v>
      </c>
      <c r="FQ61" s="117">
        <f t="shared" si="284"/>
        <v>-40</v>
      </c>
      <c r="FR61" s="117">
        <f t="shared" si="284"/>
        <v>-40</v>
      </c>
      <c r="FS61" s="132">
        <f t="shared" si="284"/>
        <v>-40</v>
      </c>
      <c r="FX61" s="192">
        <v>150</v>
      </c>
      <c r="FY61" s="131">
        <f>FY44-(ABS(FY44-FY45)*0.5)</f>
        <v>-15</v>
      </c>
      <c r="FZ61" s="117">
        <f t="shared" ref="FZ61:GF61" si="285">FZ44-(ABS(FZ44-FZ45)*0.5)</f>
        <v>-30</v>
      </c>
      <c r="GA61" s="117">
        <f t="shared" si="285"/>
        <v>-40</v>
      </c>
      <c r="GB61" s="117">
        <f t="shared" si="285"/>
        <v>-40</v>
      </c>
      <c r="GC61" s="117">
        <f t="shared" si="285"/>
        <v>-40</v>
      </c>
      <c r="GD61" s="117">
        <f t="shared" si="285"/>
        <v>-40</v>
      </c>
      <c r="GE61" s="117">
        <f t="shared" si="285"/>
        <v>-40</v>
      </c>
      <c r="GF61" s="132">
        <f t="shared" si="285"/>
        <v>-40</v>
      </c>
    </row>
    <row r="62" spans="8:188" x14ac:dyDescent="0.35">
      <c r="K62" s="192">
        <v>165</v>
      </c>
      <c r="L62" s="131">
        <f>L45-(ABS(L45-L46)*0.25)</f>
        <v>-35</v>
      </c>
      <c r="M62" s="117">
        <f t="shared" ref="M62:S62" si="286">M45-(ABS(M45-M46)*0.25)</f>
        <v>-35</v>
      </c>
      <c r="N62" s="117">
        <f t="shared" si="286"/>
        <v>-40</v>
      </c>
      <c r="O62" s="117">
        <f t="shared" si="286"/>
        <v>-40</v>
      </c>
      <c r="P62" s="117">
        <f t="shared" si="286"/>
        <v>-40</v>
      </c>
      <c r="Q62" s="117">
        <f t="shared" si="286"/>
        <v>-40</v>
      </c>
      <c r="R62" s="117">
        <f t="shared" si="286"/>
        <v>-40</v>
      </c>
      <c r="S62" s="132">
        <f t="shared" si="286"/>
        <v>-40</v>
      </c>
      <c r="X62" s="192">
        <v>165</v>
      </c>
      <c r="Y62" s="131">
        <f>Y45-(ABS(Y45-Y46)*0.25)</f>
        <v>-30</v>
      </c>
      <c r="Z62" s="117">
        <f t="shared" ref="Z62:AF62" si="287">Z45-(ABS(Z45-Z46)*0.25)</f>
        <v>-35</v>
      </c>
      <c r="AA62" s="117">
        <f t="shared" si="287"/>
        <v>-40</v>
      </c>
      <c r="AB62" s="117">
        <f t="shared" si="287"/>
        <v>-40</v>
      </c>
      <c r="AC62" s="117">
        <f t="shared" si="287"/>
        <v>-40</v>
      </c>
      <c r="AD62" s="117">
        <f t="shared" si="287"/>
        <v>-40</v>
      </c>
      <c r="AE62" s="117">
        <f t="shared" si="287"/>
        <v>-40</v>
      </c>
      <c r="AF62" s="132">
        <f t="shared" si="287"/>
        <v>-40</v>
      </c>
      <c r="AK62" s="192">
        <v>165</v>
      </c>
      <c r="AL62" s="131">
        <f>AL45-(ABS(AL45-AL46)*0.25)</f>
        <v>-35</v>
      </c>
      <c r="AM62" s="117">
        <f t="shared" ref="AM62:AS62" si="288">AM45-(ABS(AM45-AM46)*0.25)</f>
        <v>-40</v>
      </c>
      <c r="AN62" s="117">
        <f t="shared" si="288"/>
        <v>-40</v>
      </c>
      <c r="AO62" s="117">
        <f t="shared" si="288"/>
        <v>-40</v>
      </c>
      <c r="AP62" s="117">
        <f t="shared" si="288"/>
        <v>-40</v>
      </c>
      <c r="AQ62" s="117">
        <f t="shared" si="288"/>
        <v>-40</v>
      </c>
      <c r="AR62" s="117">
        <f t="shared" si="288"/>
        <v>-40</v>
      </c>
      <c r="AS62" s="132">
        <f t="shared" si="288"/>
        <v>-40</v>
      </c>
      <c r="AX62" s="192">
        <v>165</v>
      </c>
      <c r="AY62" s="131">
        <f>AY45-(ABS(AY45-AY46)*0.25)</f>
        <v>-22.5</v>
      </c>
      <c r="AZ62" s="117">
        <f t="shared" ref="AZ62:BF62" si="289">AZ45-(ABS(AZ45-AZ46)*0.25)</f>
        <v>-30</v>
      </c>
      <c r="BA62" s="117">
        <f t="shared" si="289"/>
        <v>-40</v>
      </c>
      <c r="BB62" s="117">
        <f t="shared" si="289"/>
        <v>-40</v>
      </c>
      <c r="BC62" s="117">
        <f t="shared" si="289"/>
        <v>-40</v>
      </c>
      <c r="BD62" s="117">
        <f t="shared" si="289"/>
        <v>-40</v>
      </c>
      <c r="BE62" s="117">
        <f t="shared" si="289"/>
        <v>-40</v>
      </c>
      <c r="BF62" s="132">
        <f t="shared" si="289"/>
        <v>-40</v>
      </c>
      <c r="BK62" s="192">
        <v>165</v>
      </c>
      <c r="BL62" s="131">
        <f>BL45-(ABS(BL45-BL46)*0.25)</f>
        <v>-22.5</v>
      </c>
      <c r="BM62" s="117">
        <f t="shared" ref="BM62:BS62" si="290">BM45-(ABS(BM45-BM46)*0.25)</f>
        <v>-30</v>
      </c>
      <c r="BN62" s="117">
        <f t="shared" si="290"/>
        <v>-40</v>
      </c>
      <c r="BO62" s="117">
        <f t="shared" si="290"/>
        <v>-40</v>
      </c>
      <c r="BP62" s="117">
        <f t="shared" si="290"/>
        <v>-40</v>
      </c>
      <c r="BQ62" s="117">
        <f t="shared" si="290"/>
        <v>-40</v>
      </c>
      <c r="BR62" s="117">
        <f t="shared" si="290"/>
        <v>-40</v>
      </c>
      <c r="BS62" s="132">
        <f t="shared" si="290"/>
        <v>-40</v>
      </c>
      <c r="BX62" s="192">
        <v>165</v>
      </c>
      <c r="BY62" s="131">
        <f>BY45-(ABS(BY45-BY46)*0.25)</f>
        <v>-35</v>
      </c>
      <c r="BZ62" s="117">
        <f t="shared" ref="BZ62:CF62" si="291">BZ45-(ABS(BZ45-BZ46)*0.25)</f>
        <v>-40</v>
      </c>
      <c r="CA62" s="117">
        <f t="shared" si="291"/>
        <v>-40</v>
      </c>
      <c r="CB62" s="117">
        <f t="shared" si="291"/>
        <v>-40</v>
      </c>
      <c r="CC62" s="117">
        <f t="shared" si="291"/>
        <v>-40</v>
      </c>
      <c r="CD62" s="117">
        <f t="shared" si="291"/>
        <v>-40</v>
      </c>
      <c r="CE62" s="117">
        <f t="shared" si="291"/>
        <v>-40</v>
      </c>
      <c r="CF62" s="132">
        <f t="shared" si="291"/>
        <v>-40</v>
      </c>
      <c r="CK62" s="192">
        <v>165</v>
      </c>
      <c r="CL62" s="131">
        <f>CL45-(ABS(CL45-CL46)*0.25)</f>
        <v>-35</v>
      </c>
      <c r="CM62" s="117">
        <f t="shared" ref="CM62:CS62" si="292">CM45-(ABS(CM45-CM46)*0.25)</f>
        <v>-35</v>
      </c>
      <c r="CN62" s="117">
        <f t="shared" si="292"/>
        <v>-40</v>
      </c>
      <c r="CO62" s="117">
        <f t="shared" si="292"/>
        <v>-40</v>
      </c>
      <c r="CP62" s="117">
        <f t="shared" si="292"/>
        <v>-40</v>
      </c>
      <c r="CQ62" s="117">
        <f t="shared" si="292"/>
        <v>-40</v>
      </c>
      <c r="CR62" s="117">
        <f t="shared" si="292"/>
        <v>-40</v>
      </c>
      <c r="CS62" s="132">
        <f t="shared" si="292"/>
        <v>-40</v>
      </c>
      <c r="CX62" s="192">
        <v>165</v>
      </c>
      <c r="CY62" s="131">
        <f>CY45-(ABS(CY45-CY46)*0.25)</f>
        <v>-3</v>
      </c>
      <c r="CZ62" s="117">
        <f t="shared" ref="CZ62:DF62" si="293">CZ45-(ABS(CZ45-CZ46)*0.25)</f>
        <v>-8.5</v>
      </c>
      <c r="DA62" s="117">
        <f t="shared" si="293"/>
        <v>-18</v>
      </c>
      <c r="DB62" s="117">
        <f t="shared" si="293"/>
        <v>-27.5</v>
      </c>
      <c r="DC62" s="117">
        <f t="shared" si="293"/>
        <v>-35</v>
      </c>
      <c r="DD62" s="117">
        <f t="shared" si="293"/>
        <v>-40</v>
      </c>
      <c r="DE62" s="117">
        <f t="shared" si="293"/>
        <v>-40</v>
      </c>
      <c r="DF62" s="132">
        <f t="shared" si="293"/>
        <v>-40</v>
      </c>
      <c r="DK62" s="192">
        <v>165</v>
      </c>
      <c r="DL62" s="131">
        <f>DL45-(ABS(DL45-DL46)*0.25)</f>
        <v>-27.5</v>
      </c>
      <c r="DM62" s="117">
        <f t="shared" ref="DM62:DS62" si="294">DM45-(ABS(DM45-DM46)*0.25)</f>
        <v>-35</v>
      </c>
      <c r="DN62" s="117">
        <f t="shared" si="294"/>
        <v>-40</v>
      </c>
      <c r="DO62" s="117">
        <f t="shared" si="294"/>
        <v>-40</v>
      </c>
      <c r="DP62" s="117">
        <f t="shared" si="294"/>
        <v>-40</v>
      </c>
      <c r="DQ62" s="117">
        <f t="shared" si="294"/>
        <v>-40</v>
      </c>
      <c r="DR62" s="117">
        <f t="shared" si="294"/>
        <v>-40</v>
      </c>
      <c r="DS62" s="132">
        <f t="shared" si="294"/>
        <v>-40</v>
      </c>
      <c r="DX62" s="192">
        <v>165</v>
      </c>
      <c r="DY62" s="131">
        <f>DY45-(ABS(DY45-DY46)*0.25)</f>
        <v>-22.5</v>
      </c>
      <c r="DZ62" s="117">
        <f t="shared" ref="DZ62:EF62" si="295">DZ45-(ABS(DZ45-DZ46)*0.25)</f>
        <v>-35</v>
      </c>
      <c r="EA62" s="117">
        <f t="shared" si="295"/>
        <v>-40</v>
      </c>
      <c r="EB62" s="117">
        <f t="shared" si="295"/>
        <v>-40</v>
      </c>
      <c r="EC62" s="117">
        <f t="shared" si="295"/>
        <v>-40</v>
      </c>
      <c r="ED62" s="117">
        <f t="shared" si="295"/>
        <v>-40</v>
      </c>
      <c r="EE62" s="117">
        <f t="shared" si="295"/>
        <v>-40</v>
      </c>
      <c r="EF62" s="132">
        <f t="shared" si="295"/>
        <v>-40</v>
      </c>
      <c r="EK62" s="192">
        <v>165</v>
      </c>
      <c r="EL62" s="131">
        <f>EL45-(ABS(EL45-EL46)*0.25)</f>
        <v>-35</v>
      </c>
      <c r="EM62" s="117">
        <f t="shared" ref="EM62:ES62" si="296">EM45-(ABS(EM45-EM46)*0.25)</f>
        <v>-40</v>
      </c>
      <c r="EN62" s="117">
        <f t="shared" si="296"/>
        <v>-40</v>
      </c>
      <c r="EO62" s="117">
        <f t="shared" si="296"/>
        <v>-40</v>
      </c>
      <c r="EP62" s="117">
        <f t="shared" si="296"/>
        <v>-40</v>
      </c>
      <c r="EQ62" s="117">
        <f t="shared" si="296"/>
        <v>-40</v>
      </c>
      <c r="ER62" s="117">
        <f t="shared" si="296"/>
        <v>-40</v>
      </c>
      <c r="ES62" s="132">
        <f t="shared" si="296"/>
        <v>-40</v>
      </c>
      <c r="EX62" s="192">
        <v>165</v>
      </c>
      <c r="EY62" s="131">
        <f>EY45-(ABS(EY45-EY46)*0.25)</f>
        <v>-30</v>
      </c>
      <c r="EZ62" s="117">
        <f t="shared" ref="EZ62:FF62" si="297">EZ45-(ABS(EZ45-EZ46)*0.25)</f>
        <v>-35</v>
      </c>
      <c r="FA62" s="117">
        <f t="shared" si="297"/>
        <v>-40</v>
      </c>
      <c r="FB62" s="117">
        <f t="shared" si="297"/>
        <v>-40</v>
      </c>
      <c r="FC62" s="117">
        <f t="shared" si="297"/>
        <v>-40</v>
      </c>
      <c r="FD62" s="117">
        <f t="shared" si="297"/>
        <v>-40</v>
      </c>
      <c r="FE62" s="117">
        <f t="shared" si="297"/>
        <v>-40</v>
      </c>
      <c r="FF62" s="132">
        <f t="shared" si="297"/>
        <v>-40</v>
      </c>
      <c r="FK62" s="192">
        <v>165</v>
      </c>
      <c r="FL62" s="131">
        <f>FL45-(ABS(FL45-FL46)*0.25)</f>
        <v>-35</v>
      </c>
      <c r="FM62" s="117">
        <f t="shared" ref="FM62:FS62" si="298">FM45-(ABS(FM45-FM46)*0.25)</f>
        <v>-40</v>
      </c>
      <c r="FN62" s="117">
        <f t="shared" si="298"/>
        <v>-40</v>
      </c>
      <c r="FO62" s="117">
        <f t="shared" si="298"/>
        <v>-40</v>
      </c>
      <c r="FP62" s="117">
        <f t="shared" si="298"/>
        <v>-40</v>
      </c>
      <c r="FQ62" s="117">
        <f t="shared" si="298"/>
        <v>-40</v>
      </c>
      <c r="FR62" s="117">
        <f t="shared" si="298"/>
        <v>-40</v>
      </c>
      <c r="FS62" s="132">
        <f t="shared" si="298"/>
        <v>-40</v>
      </c>
      <c r="FX62" s="192">
        <v>165</v>
      </c>
      <c r="FY62" s="131">
        <f>FY45-(ABS(FY45-FY46)*0.25)</f>
        <v>-15</v>
      </c>
      <c r="FZ62" s="117">
        <f t="shared" ref="FZ62:GF62" si="299">FZ45-(ABS(FZ45-FZ46)*0.25)</f>
        <v>-30</v>
      </c>
      <c r="GA62" s="117">
        <f t="shared" si="299"/>
        <v>-40</v>
      </c>
      <c r="GB62" s="117">
        <f t="shared" si="299"/>
        <v>-40</v>
      </c>
      <c r="GC62" s="117">
        <f t="shared" si="299"/>
        <v>-40</v>
      </c>
      <c r="GD62" s="117">
        <f t="shared" si="299"/>
        <v>-40</v>
      </c>
      <c r="GE62" s="117">
        <f t="shared" si="299"/>
        <v>-40</v>
      </c>
      <c r="GF62" s="132">
        <f t="shared" si="299"/>
        <v>-40</v>
      </c>
    </row>
    <row r="63" spans="8:188" ht="15" thickBot="1" x14ac:dyDescent="0.4">
      <c r="K63" s="169">
        <v>180</v>
      </c>
      <c r="L63" s="133">
        <f>L46</f>
        <v>-35</v>
      </c>
      <c r="M63" s="119">
        <f t="shared" ref="M63:S63" si="300">M46</f>
        <v>-35</v>
      </c>
      <c r="N63" s="119">
        <f t="shared" si="300"/>
        <v>-40</v>
      </c>
      <c r="O63" s="119">
        <f t="shared" si="300"/>
        <v>-40</v>
      </c>
      <c r="P63" s="119">
        <f t="shared" si="300"/>
        <v>-40</v>
      </c>
      <c r="Q63" s="119">
        <f t="shared" si="300"/>
        <v>-40</v>
      </c>
      <c r="R63" s="119">
        <f t="shared" si="300"/>
        <v>-40</v>
      </c>
      <c r="S63" s="134">
        <f t="shared" si="300"/>
        <v>-40</v>
      </c>
      <c r="X63" s="169">
        <v>180</v>
      </c>
      <c r="Y63" s="133">
        <f>Y46</f>
        <v>-30</v>
      </c>
      <c r="Z63" s="119">
        <f t="shared" ref="Z63:AF63" si="301">Z46</f>
        <v>-35</v>
      </c>
      <c r="AA63" s="119">
        <f t="shared" si="301"/>
        <v>-40</v>
      </c>
      <c r="AB63" s="119">
        <f t="shared" si="301"/>
        <v>-40</v>
      </c>
      <c r="AC63" s="119">
        <f t="shared" si="301"/>
        <v>-40</v>
      </c>
      <c r="AD63" s="119">
        <f t="shared" si="301"/>
        <v>-40</v>
      </c>
      <c r="AE63" s="119">
        <f t="shared" si="301"/>
        <v>-40</v>
      </c>
      <c r="AF63" s="134">
        <f t="shared" si="301"/>
        <v>-40</v>
      </c>
      <c r="AK63" s="169">
        <v>180</v>
      </c>
      <c r="AL63" s="133">
        <f>AL46</f>
        <v>-35</v>
      </c>
      <c r="AM63" s="119">
        <f t="shared" ref="AM63:AS63" si="302">AM46</f>
        <v>-40</v>
      </c>
      <c r="AN63" s="119">
        <f t="shared" si="302"/>
        <v>-40</v>
      </c>
      <c r="AO63" s="119">
        <f t="shared" si="302"/>
        <v>-40</v>
      </c>
      <c r="AP63" s="119">
        <f t="shared" si="302"/>
        <v>-40</v>
      </c>
      <c r="AQ63" s="119">
        <f t="shared" si="302"/>
        <v>-40</v>
      </c>
      <c r="AR63" s="119">
        <f t="shared" si="302"/>
        <v>-40</v>
      </c>
      <c r="AS63" s="134">
        <f t="shared" si="302"/>
        <v>-40</v>
      </c>
      <c r="AX63" s="169">
        <v>180</v>
      </c>
      <c r="AY63" s="133">
        <f>AY46</f>
        <v>-22.5</v>
      </c>
      <c r="AZ63" s="119">
        <f t="shared" ref="AZ63:BF63" si="303">AZ46</f>
        <v>-30</v>
      </c>
      <c r="BA63" s="119">
        <f t="shared" si="303"/>
        <v>-40</v>
      </c>
      <c r="BB63" s="119">
        <f t="shared" si="303"/>
        <v>-40</v>
      </c>
      <c r="BC63" s="119">
        <f t="shared" si="303"/>
        <v>-40</v>
      </c>
      <c r="BD63" s="119">
        <f t="shared" si="303"/>
        <v>-40</v>
      </c>
      <c r="BE63" s="119">
        <f t="shared" si="303"/>
        <v>-40</v>
      </c>
      <c r="BF63" s="134">
        <f t="shared" si="303"/>
        <v>-40</v>
      </c>
      <c r="BK63" s="169">
        <v>180</v>
      </c>
      <c r="BL63" s="133">
        <f>BL46</f>
        <v>-22.5</v>
      </c>
      <c r="BM63" s="119">
        <f t="shared" ref="BM63:BS63" si="304">BM46</f>
        <v>-30</v>
      </c>
      <c r="BN63" s="119">
        <f t="shared" si="304"/>
        <v>-40</v>
      </c>
      <c r="BO63" s="119">
        <f t="shared" si="304"/>
        <v>-40</v>
      </c>
      <c r="BP63" s="119">
        <f t="shared" si="304"/>
        <v>-40</v>
      </c>
      <c r="BQ63" s="119">
        <f t="shared" si="304"/>
        <v>-40</v>
      </c>
      <c r="BR63" s="119">
        <f t="shared" si="304"/>
        <v>-40</v>
      </c>
      <c r="BS63" s="134">
        <f t="shared" si="304"/>
        <v>-40</v>
      </c>
      <c r="BX63" s="169">
        <v>180</v>
      </c>
      <c r="BY63" s="133">
        <f>BY46</f>
        <v>-35</v>
      </c>
      <c r="BZ63" s="119">
        <f t="shared" ref="BZ63:CF63" si="305">BZ46</f>
        <v>-40</v>
      </c>
      <c r="CA63" s="119">
        <f t="shared" si="305"/>
        <v>-40</v>
      </c>
      <c r="CB63" s="119">
        <f t="shared" si="305"/>
        <v>-40</v>
      </c>
      <c r="CC63" s="119">
        <f t="shared" si="305"/>
        <v>-40</v>
      </c>
      <c r="CD63" s="119">
        <f t="shared" si="305"/>
        <v>-40</v>
      </c>
      <c r="CE63" s="119">
        <f t="shared" si="305"/>
        <v>-40</v>
      </c>
      <c r="CF63" s="134">
        <f t="shared" si="305"/>
        <v>-40</v>
      </c>
      <c r="CK63" s="169">
        <v>180</v>
      </c>
      <c r="CL63" s="133">
        <f>CL46</f>
        <v>-35</v>
      </c>
      <c r="CM63" s="119">
        <f t="shared" ref="CM63:CS63" si="306">CM46</f>
        <v>-35</v>
      </c>
      <c r="CN63" s="119">
        <f t="shared" si="306"/>
        <v>-40</v>
      </c>
      <c r="CO63" s="119">
        <f t="shared" si="306"/>
        <v>-40</v>
      </c>
      <c r="CP63" s="119">
        <f t="shared" si="306"/>
        <v>-40</v>
      </c>
      <c r="CQ63" s="119">
        <f t="shared" si="306"/>
        <v>-40</v>
      </c>
      <c r="CR63" s="119">
        <f t="shared" si="306"/>
        <v>-40</v>
      </c>
      <c r="CS63" s="134">
        <f t="shared" si="306"/>
        <v>-40</v>
      </c>
      <c r="CX63" s="169">
        <v>180</v>
      </c>
      <c r="CY63" s="133">
        <f>CY46</f>
        <v>-3</v>
      </c>
      <c r="CZ63" s="119">
        <f t="shared" ref="CZ63:DF63" si="307">CZ46</f>
        <v>-8.5</v>
      </c>
      <c r="DA63" s="119">
        <f t="shared" si="307"/>
        <v>-18</v>
      </c>
      <c r="DB63" s="119">
        <f t="shared" si="307"/>
        <v>-27.5</v>
      </c>
      <c r="DC63" s="119">
        <f t="shared" si="307"/>
        <v>-35</v>
      </c>
      <c r="DD63" s="119">
        <f t="shared" si="307"/>
        <v>-40</v>
      </c>
      <c r="DE63" s="119">
        <f t="shared" si="307"/>
        <v>-40</v>
      </c>
      <c r="DF63" s="134">
        <f t="shared" si="307"/>
        <v>-40</v>
      </c>
      <c r="DK63" s="169">
        <v>180</v>
      </c>
      <c r="DL63" s="133">
        <f>DL46</f>
        <v>-27.5</v>
      </c>
      <c r="DM63" s="119">
        <f t="shared" ref="DM63:DS63" si="308">DM46</f>
        <v>-35</v>
      </c>
      <c r="DN63" s="119">
        <f t="shared" si="308"/>
        <v>-40</v>
      </c>
      <c r="DO63" s="119">
        <f t="shared" si="308"/>
        <v>-40</v>
      </c>
      <c r="DP63" s="119">
        <f t="shared" si="308"/>
        <v>-40</v>
      </c>
      <c r="DQ63" s="119">
        <f t="shared" si="308"/>
        <v>-40</v>
      </c>
      <c r="DR63" s="119">
        <f t="shared" si="308"/>
        <v>-40</v>
      </c>
      <c r="DS63" s="134">
        <f t="shared" si="308"/>
        <v>-40</v>
      </c>
      <c r="DX63" s="169">
        <v>180</v>
      </c>
      <c r="DY63" s="133">
        <f>DY46</f>
        <v>-22.5</v>
      </c>
      <c r="DZ63" s="119">
        <f t="shared" ref="DZ63:EF63" si="309">DZ46</f>
        <v>-35</v>
      </c>
      <c r="EA63" s="119">
        <f t="shared" si="309"/>
        <v>-40</v>
      </c>
      <c r="EB63" s="119">
        <f t="shared" si="309"/>
        <v>-40</v>
      </c>
      <c r="EC63" s="119">
        <f t="shared" si="309"/>
        <v>-40</v>
      </c>
      <c r="ED63" s="119">
        <f t="shared" si="309"/>
        <v>-40</v>
      </c>
      <c r="EE63" s="119">
        <f t="shared" si="309"/>
        <v>-40</v>
      </c>
      <c r="EF63" s="134">
        <f t="shared" si="309"/>
        <v>-40</v>
      </c>
      <c r="EK63" s="169">
        <v>180</v>
      </c>
      <c r="EL63" s="133">
        <f>EL46</f>
        <v>-35</v>
      </c>
      <c r="EM63" s="119">
        <f t="shared" ref="EM63:ES63" si="310">EM46</f>
        <v>-40</v>
      </c>
      <c r="EN63" s="119">
        <f t="shared" si="310"/>
        <v>-40</v>
      </c>
      <c r="EO63" s="119">
        <f t="shared" si="310"/>
        <v>-40</v>
      </c>
      <c r="EP63" s="119">
        <f t="shared" si="310"/>
        <v>-40</v>
      </c>
      <c r="EQ63" s="119">
        <f t="shared" si="310"/>
        <v>-40</v>
      </c>
      <c r="ER63" s="119">
        <f t="shared" si="310"/>
        <v>-40</v>
      </c>
      <c r="ES63" s="134">
        <f t="shared" si="310"/>
        <v>-40</v>
      </c>
      <c r="EX63" s="169">
        <v>180</v>
      </c>
      <c r="EY63" s="133">
        <f>EY46</f>
        <v>-30</v>
      </c>
      <c r="EZ63" s="119">
        <f t="shared" ref="EZ63:FF63" si="311">EZ46</f>
        <v>-35</v>
      </c>
      <c r="FA63" s="119">
        <f t="shared" si="311"/>
        <v>-40</v>
      </c>
      <c r="FB63" s="119">
        <f t="shared" si="311"/>
        <v>-40</v>
      </c>
      <c r="FC63" s="119">
        <f t="shared" si="311"/>
        <v>-40</v>
      </c>
      <c r="FD63" s="119">
        <f t="shared" si="311"/>
        <v>-40</v>
      </c>
      <c r="FE63" s="119">
        <f t="shared" si="311"/>
        <v>-40</v>
      </c>
      <c r="FF63" s="134">
        <f t="shared" si="311"/>
        <v>-40</v>
      </c>
      <c r="FK63" s="169">
        <v>180</v>
      </c>
      <c r="FL63" s="133">
        <f>FL46</f>
        <v>-35</v>
      </c>
      <c r="FM63" s="119">
        <f t="shared" ref="FM63:FS63" si="312">FM46</f>
        <v>-40</v>
      </c>
      <c r="FN63" s="119">
        <f t="shared" si="312"/>
        <v>-40</v>
      </c>
      <c r="FO63" s="119">
        <f t="shared" si="312"/>
        <v>-40</v>
      </c>
      <c r="FP63" s="119">
        <f t="shared" si="312"/>
        <v>-40</v>
      </c>
      <c r="FQ63" s="119">
        <f t="shared" si="312"/>
        <v>-40</v>
      </c>
      <c r="FR63" s="119">
        <f t="shared" si="312"/>
        <v>-40</v>
      </c>
      <c r="FS63" s="134">
        <f t="shared" si="312"/>
        <v>-40</v>
      </c>
      <c r="FX63" s="169">
        <v>180</v>
      </c>
      <c r="FY63" s="133">
        <f>FY46</f>
        <v>-15</v>
      </c>
      <c r="FZ63" s="119">
        <f t="shared" ref="FZ63:GF63" si="313">FZ46</f>
        <v>-30</v>
      </c>
      <c r="GA63" s="119">
        <f t="shared" si="313"/>
        <v>-40</v>
      </c>
      <c r="GB63" s="119">
        <f t="shared" si="313"/>
        <v>-40</v>
      </c>
      <c r="GC63" s="119">
        <f t="shared" si="313"/>
        <v>-40</v>
      </c>
      <c r="GD63" s="119">
        <f t="shared" si="313"/>
        <v>-40</v>
      </c>
      <c r="GE63" s="119">
        <f t="shared" si="313"/>
        <v>-40</v>
      </c>
      <c r="GF63" s="134">
        <f t="shared" si="313"/>
        <v>-40</v>
      </c>
    </row>
    <row r="64" spans="8:188" x14ac:dyDescent="0.35">
      <c r="K64" s="194"/>
      <c r="L64" s="117"/>
      <c r="M64" s="117"/>
      <c r="N64" s="117"/>
      <c r="O64" s="117"/>
      <c r="P64" s="117"/>
      <c r="Q64" s="117"/>
      <c r="R64" s="117"/>
      <c r="S64" s="117"/>
    </row>
  </sheetData>
  <mergeCells count="112">
    <mergeCell ref="FL35:FS35"/>
    <mergeCell ref="FL48:FS48"/>
    <mergeCell ref="FL49:FS49"/>
    <mergeCell ref="FY6:GF6"/>
    <mergeCell ref="FY7:GF7"/>
    <mergeCell ref="FY20:GF20"/>
    <mergeCell ref="FY21:GF21"/>
    <mergeCell ref="FY34:GF34"/>
    <mergeCell ref="FY35:GF35"/>
    <mergeCell ref="FY48:GF48"/>
    <mergeCell ref="FY49:GF49"/>
    <mergeCell ref="FL6:FS6"/>
    <mergeCell ref="FL7:FS7"/>
    <mergeCell ref="FL20:FS20"/>
    <mergeCell ref="FL21:FS21"/>
    <mergeCell ref="FL34:FS34"/>
    <mergeCell ref="EL35:ES35"/>
    <mergeCell ref="EL48:ES48"/>
    <mergeCell ref="EL49:ES49"/>
    <mergeCell ref="EY6:FF6"/>
    <mergeCell ref="EY7:FF7"/>
    <mergeCell ref="EY20:FF20"/>
    <mergeCell ref="EY21:FF21"/>
    <mergeCell ref="EY34:FF34"/>
    <mergeCell ref="EY35:FF35"/>
    <mergeCell ref="EY48:FF48"/>
    <mergeCell ref="EY49:FF49"/>
    <mergeCell ref="EL6:ES6"/>
    <mergeCell ref="EL7:ES7"/>
    <mergeCell ref="EL20:ES20"/>
    <mergeCell ref="EL21:ES21"/>
    <mergeCell ref="EL34:ES34"/>
    <mergeCell ref="CY6:DF6"/>
    <mergeCell ref="CY7:DF7"/>
    <mergeCell ref="CY20:DF20"/>
    <mergeCell ref="CY21:DF21"/>
    <mergeCell ref="CY34:DF34"/>
    <mergeCell ref="CY35:DF35"/>
    <mergeCell ref="CY48:DF48"/>
    <mergeCell ref="CY49:DF49"/>
    <mergeCell ref="BY35:CF35"/>
    <mergeCell ref="BY48:CF48"/>
    <mergeCell ref="BY49:CF49"/>
    <mergeCell ref="CL35:CS35"/>
    <mergeCell ref="CL48:CS48"/>
    <mergeCell ref="CL49:CS49"/>
    <mergeCell ref="CL6:CS6"/>
    <mergeCell ref="CL7:CS7"/>
    <mergeCell ref="CL20:CS20"/>
    <mergeCell ref="CL21:CS21"/>
    <mergeCell ref="CL34:CS34"/>
    <mergeCell ref="BY6:CF6"/>
    <mergeCell ref="BY7:CF7"/>
    <mergeCell ref="BY20:CF20"/>
    <mergeCell ref="BY21:CF21"/>
    <mergeCell ref="BY34:CF34"/>
    <mergeCell ref="AY35:BF35"/>
    <mergeCell ref="AY48:BF48"/>
    <mergeCell ref="AY49:BF49"/>
    <mergeCell ref="BL6:BS6"/>
    <mergeCell ref="BL7:BS7"/>
    <mergeCell ref="BL20:BS20"/>
    <mergeCell ref="BL21:BS21"/>
    <mergeCell ref="BL34:BS34"/>
    <mergeCell ref="BL35:BS35"/>
    <mergeCell ref="BL48:BS48"/>
    <mergeCell ref="BL49:BS49"/>
    <mergeCell ref="AY6:BF6"/>
    <mergeCell ref="AY7:BF7"/>
    <mergeCell ref="AY20:BF20"/>
    <mergeCell ref="AY21:BF21"/>
    <mergeCell ref="AY34:BF34"/>
    <mergeCell ref="L48:S48"/>
    <mergeCell ref="L49:S49"/>
    <mergeCell ref="Y6:AF6"/>
    <mergeCell ref="Y7:AF7"/>
    <mergeCell ref="Y20:AF20"/>
    <mergeCell ref="Y21:AF21"/>
    <mergeCell ref="Y34:AF34"/>
    <mergeCell ref="Y35:AF35"/>
    <mergeCell ref="L6:S6"/>
    <mergeCell ref="L7:S7"/>
    <mergeCell ref="L20:S20"/>
    <mergeCell ref="L21:S21"/>
    <mergeCell ref="L34:S34"/>
    <mergeCell ref="L35:S35"/>
    <mergeCell ref="Y48:AF48"/>
    <mergeCell ref="Y49:AF49"/>
    <mergeCell ref="DY35:EF35"/>
    <mergeCell ref="DY48:EF48"/>
    <mergeCell ref="DY49:EF49"/>
    <mergeCell ref="DY6:EF6"/>
    <mergeCell ref="DY7:EF7"/>
    <mergeCell ref="DY20:EF20"/>
    <mergeCell ref="DY21:EF21"/>
    <mergeCell ref="DY34:EF34"/>
    <mergeCell ref="AL35:AS35"/>
    <mergeCell ref="AL48:AS48"/>
    <mergeCell ref="AL49:AS49"/>
    <mergeCell ref="DL6:DS6"/>
    <mergeCell ref="DL7:DS7"/>
    <mergeCell ref="DL20:DS20"/>
    <mergeCell ref="DL21:DS21"/>
    <mergeCell ref="DL34:DS34"/>
    <mergeCell ref="DL35:DS35"/>
    <mergeCell ref="DL48:DS48"/>
    <mergeCell ref="DL49:DS49"/>
    <mergeCell ref="AL6:AS6"/>
    <mergeCell ref="AL7:AS7"/>
    <mergeCell ref="AL20:AS20"/>
    <mergeCell ref="AL21:AS21"/>
    <mergeCell ref="AL34:AS3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3AD7-E71D-4BB5-8815-2322E622D07B}">
  <sheetPr>
    <tabColor theme="0" tint="-0.34998626667073579"/>
  </sheetPr>
  <dimension ref="B1:DA128"/>
  <sheetViews>
    <sheetView topLeftCell="A28" zoomScale="70" zoomScaleNormal="70" workbookViewId="0">
      <selection activeCell="DV51" sqref="DV51:DV52"/>
    </sheetView>
  </sheetViews>
  <sheetFormatPr defaultRowHeight="14.5" x14ac:dyDescent="0.35"/>
  <cols>
    <col min="2" max="2" width="17.54296875" customWidth="1"/>
    <col min="13" max="13" width="14" bestFit="1" customWidth="1"/>
    <col min="33" max="33" width="14" customWidth="1"/>
    <col min="34" max="34" width="14.54296875" customWidth="1"/>
    <col min="36" max="36" width="12.453125" bestFit="1" customWidth="1"/>
    <col min="37" max="37" width="10.81640625" bestFit="1" customWidth="1"/>
    <col min="38" max="38" width="17.81640625" bestFit="1" customWidth="1"/>
    <col min="41" max="41" width="11.453125" bestFit="1" customWidth="1"/>
    <col min="67" max="67" width="15" customWidth="1"/>
  </cols>
  <sheetData>
    <row r="1" spans="2:105" x14ac:dyDescent="0.35">
      <c r="B1" s="1" t="s">
        <v>768</v>
      </c>
      <c r="AG1" s="1" t="s">
        <v>768</v>
      </c>
      <c r="AN1" s="1" t="s">
        <v>769</v>
      </c>
      <c r="BO1" s="1" t="s">
        <v>770</v>
      </c>
      <c r="CR1" s="1" t="s">
        <v>771</v>
      </c>
    </row>
    <row r="2" spans="2:105" x14ac:dyDescent="0.35">
      <c r="B2" t="s">
        <v>772</v>
      </c>
      <c r="AN2" t="s">
        <v>773</v>
      </c>
      <c r="BO2" t="s">
        <v>774</v>
      </c>
      <c r="CR2" t="s">
        <v>775</v>
      </c>
    </row>
    <row r="3" spans="2:105" x14ac:dyDescent="0.35">
      <c r="B3" t="s">
        <v>776</v>
      </c>
      <c r="C3" t="s">
        <v>777</v>
      </c>
      <c r="AG3" t="s">
        <v>778</v>
      </c>
      <c r="AH3" t="s">
        <v>779</v>
      </c>
      <c r="AN3" t="s">
        <v>780</v>
      </c>
      <c r="BO3" t="s">
        <v>776</v>
      </c>
      <c r="BP3" t="s">
        <v>781</v>
      </c>
      <c r="CR3" t="s">
        <v>776</v>
      </c>
    </row>
    <row r="4" spans="2:105" x14ac:dyDescent="0.35">
      <c r="BZ4" t="s">
        <v>782</v>
      </c>
    </row>
    <row r="5" spans="2:105" x14ac:dyDescent="0.35">
      <c r="B5" t="s">
        <v>783</v>
      </c>
      <c r="D5" t="s">
        <v>784</v>
      </c>
      <c r="F5" t="s">
        <v>785</v>
      </c>
      <c r="G5" t="s">
        <v>786</v>
      </c>
      <c r="I5" t="s">
        <v>787</v>
      </c>
      <c r="AG5" t="s">
        <v>783</v>
      </c>
      <c r="AH5" t="s">
        <v>788</v>
      </c>
      <c r="AN5" t="s">
        <v>789</v>
      </c>
      <c r="AO5" t="s">
        <v>790</v>
      </c>
      <c r="AP5" t="s">
        <v>791</v>
      </c>
      <c r="AQ5" t="s">
        <v>792</v>
      </c>
      <c r="AS5" t="s">
        <v>793</v>
      </c>
      <c r="BO5" t="s">
        <v>783</v>
      </c>
      <c r="BQ5" t="s">
        <v>784</v>
      </c>
      <c r="BT5" t="s">
        <v>785</v>
      </c>
      <c r="BV5" t="s">
        <v>786</v>
      </c>
      <c r="CR5" t="s">
        <v>783</v>
      </c>
      <c r="CT5" t="s">
        <v>784</v>
      </c>
      <c r="CW5" t="s">
        <v>785</v>
      </c>
      <c r="CY5" t="s">
        <v>786</v>
      </c>
    </row>
    <row r="6" spans="2:105" x14ac:dyDescent="0.35">
      <c r="D6" t="s">
        <v>794</v>
      </c>
      <c r="G6" t="s">
        <v>795</v>
      </c>
      <c r="I6" t="s">
        <v>628</v>
      </c>
      <c r="AH6" t="s">
        <v>796</v>
      </c>
      <c r="AJ6" t="s">
        <v>797</v>
      </c>
      <c r="AK6" t="s">
        <v>798</v>
      </c>
      <c r="AQ6" t="s">
        <v>799</v>
      </c>
      <c r="AR6" t="s">
        <v>800</v>
      </c>
      <c r="AS6" t="s">
        <v>801</v>
      </c>
      <c r="AT6" t="s">
        <v>802</v>
      </c>
      <c r="AU6" t="s">
        <v>803</v>
      </c>
      <c r="BQ6" t="s">
        <v>794</v>
      </c>
      <c r="BT6" t="s">
        <v>795</v>
      </c>
      <c r="BV6" t="s">
        <v>628</v>
      </c>
      <c r="CT6" t="s">
        <v>794</v>
      </c>
      <c r="CW6" t="s">
        <v>795</v>
      </c>
      <c r="CY6" t="s">
        <v>628</v>
      </c>
    </row>
    <row r="7" spans="2:105" x14ac:dyDescent="0.35">
      <c r="D7" t="s">
        <v>804</v>
      </c>
      <c r="F7" t="s">
        <v>805</v>
      </c>
      <c r="G7" t="s">
        <v>804</v>
      </c>
      <c r="I7" t="s">
        <v>804</v>
      </c>
      <c r="K7" t="s">
        <v>805</v>
      </c>
      <c r="AH7" t="s">
        <v>804</v>
      </c>
      <c r="AI7" t="s">
        <v>806</v>
      </c>
      <c r="AJ7" t="s">
        <v>804</v>
      </c>
      <c r="AK7" t="s">
        <v>807</v>
      </c>
      <c r="AL7" t="s">
        <v>808</v>
      </c>
      <c r="AN7" s="514">
        <v>1</v>
      </c>
      <c r="AO7" s="316">
        <v>43308</v>
      </c>
      <c r="AP7" t="s">
        <v>809</v>
      </c>
      <c r="AQ7" s="315">
        <v>1.8055555555555557E-2</v>
      </c>
      <c r="AR7" s="315">
        <v>2.1527777777777781E-2</v>
      </c>
      <c r="AS7">
        <v>47</v>
      </c>
      <c r="AT7">
        <v>64</v>
      </c>
      <c r="AU7">
        <v>36</v>
      </c>
      <c r="BQ7" t="s">
        <v>804</v>
      </c>
      <c r="BS7" t="s">
        <v>805</v>
      </c>
      <c r="BT7" t="s">
        <v>804</v>
      </c>
      <c r="BV7" t="s">
        <v>804</v>
      </c>
      <c r="BX7" t="s">
        <v>805</v>
      </c>
      <c r="CT7" t="s">
        <v>804</v>
      </c>
      <c r="CV7" t="s">
        <v>805</v>
      </c>
      <c r="CW7" t="s">
        <v>804</v>
      </c>
      <c r="CY7" t="s">
        <v>804</v>
      </c>
      <c r="DA7" t="s">
        <v>805</v>
      </c>
    </row>
    <row r="8" spans="2:105" x14ac:dyDescent="0.35">
      <c r="D8" t="s">
        <v>810</v>
      </c>
      <c r="E8" t="s">
        <v>811</v>
      </c>
      <c r="F8" t="s">
        <v>812</v>
      </c>
      <c r="G8" t="s">
        <v>810</v>
      </c>
      <c r="H8" t="s">
        <v>811</v>
      </c>
      <c r="I8" t="s">
        <v>810</v>
      </c>
      <c r="J8" t="s">
        <v>811</v>
      </c>
      <c r="K8" t="s">
        <v>812</v>
      </c>
      <c r="AG8" t="s">
        <v>813</v>
      </c>
      <c r="AH8" t="s">
        <v>814</v>
      </c>
      <c r="AI8">
        <v>35</v>
      </c>
      <c r="AJ8" t="s">
        <v>815</v>
      </c>
      <c r="AK8" t="s">
        <v>816</v>
      </c>
      <c r="AL8">
        <v>33</v>
      </c>
      <c r="AN8" s="514"/>
      <c r="AQ8" s="315">
        <v>6.1805555555555558E-2</v>
      </c>
      <c r="AR8" s="315">
        <v>6.5277777777777782E-2</v>
      </c>
      <c r="AS8">
        <v>44</v>
      </c>
      <c r="AT8">
        <v>63</v>
      </c>
      <c r="AU8">
        <v>36</v>
      </c>
      <c r="AV8" s="314"/>
      <c r="BQ8" t="s">
        <v>810</v>
      </c>
      <c r="BR8" t="s">
        <v>811</v>
      </c>
      <c r="BS8" t="s">
        <v>812</v>
      </c>
      <c r="BT8" t="s">
        <v>810</v>
      </c>
      <c r="BU8" t="s">
        <v>811</v>
      </c>
      <c r="BV8" t="s">
        <v>810</v>
      </c>
      <c r="BW8" t="s">
        <v>811</v>
      </c>
      <c r="BX8" t="s">
        <v>812</v>
      </c>
      <c r="CT8" t="s">
        <v>810</v>
      </c>
      <c r="CU8" t="s">
        <v>811</v>
      </c>
      <c r="CV8" t="s">
        <v>812</v>
      </c>
      <c r="CW8" t="s">
        <v>810</v>
      </c>
      <c r="CX8" t="s">
        <v>811</v>
      </c>
      <c r="CY8" t="s">
        <v>810</v>
      </c>
      <c r="CZ8" t="s">
        <v>811</v>
      </c>
      <c r="DA8" t="s">
        <v>812</v>
      </c>
    </row>
    <row r="9" spans="2:105" x14ac:dyDescent="0.35">
      <c r="B9" s="314">
        <v>44038</v>
      </c>
      <c r="C9">
        <v>1700</v>
      </c>
      <c r="D9">
        <v>42</v>
      </c>
      <c r="E9">
        <v>56</v>
      </c>
      <c r="F9">
        <v>52</v>
      </c>
      <c r="G9">
        <v>51</v>
      </c>
      <c r="H9">
        <v>73</v>
      </c>
      <c r="I9">
        <v>38</v>
      </c>
      <c r="J9">
        <v>48</v>
      </c>
      <c r="K9">
        <v>42</v>
      </c>
      <c r="AG9" t="s">
        <v>817</v>
      </c>
      <c r="AH9" t="s">
        <v>818</v>
      </c>
      <c r="AI9">
        <v>32</v>
      </c>
      <c r="AJ9" t="s">
        <v>819</v>
      </c>
      <c r="AK9" t="s">
        <v>820</v>
      </c>
      <c r="AL9">
        <v>28</v>
      </c>
      <c r="AN9" s="514"/>
      <c r="AQ9" s="315">
        <v>8.6805555555555566E-2</v>
      </c>
      <c r="AR9" s="315">
        <v>9.0277777777777776E-2</v>
      </c>
      <c r="AS9">
        <v>47</v>
      </c>
      <c r="AT9">
        <v>60</v>
      </c>
      <c r="AU9">
        <v>39</v>
      </c>
      <c r="BO9" s="314">
        <v>43930</v>
      </c>
      <c r="BP9">
        <v>1500</v>
      </c>
      <c r="BQ9">
        <v>44</v>
      </c>
      <c r="BR9">
        <v>48</v>
      </c>
      <c r="BS9">
        <v>46</v>
      </c>
      <c r="BT9">
        <v>50</v>
      </c>
      <c r="BU9">
        <v>65</v>
      </c>
      <c r="BV9">
        <v>41</v>
      </c>
      <c r="BW9">
        <v>47</v>
      </c>
      <c r="BX9">
        <v>44</v>
      </c>
      <c r="CR9" s="314">
        <v>44305</v>
      </c>
      <c r="CS9">
        <v>2300</v>
      </c>
      <c r="CT9">
        <v>46</v>
      </c>
      <c r="CU9">
        <v>47</v>
      </c>
      <c r="CV9">
        <v>46</v>
      </c>
      <c r="CW9">
        <v>48</v>
      </c>
      <c r="CX9">
        <v>52</v>
      </c>
      <c r="CY9">
        <v>45</v>
      </c>
      <c r="CZ9">
        <v>46</v>
      </c>
      <c r="DA9">
        <v>45</v>
      </c>
    </row>
    <row r="10" spans="2:105" x14ac:dyDescent="0.35">
      <c r="B10" s="314">
        <v>44038</v>
      </c>
      <c r="C10">
        <v>1900</v>
      </c>
      <c r="D10">
        <v>44</v>
      </c>
      <c r="E10">
        <v>55</v>
      </c>
      <c r="F10">
        <v>47</v>
      </c>
      <c r="G10">
        <v>54</v>
      </c>
      <c r="H10">
        <v>74</v>
      </c>
      <c r="I10">
        <v>42</v>
      </c>
      <c r="J10">
        <v>45</v>
      </c>
      <c r="K10">
        <v>44</v>
      </c>
      <c r="AN10" s="514"/>
      <c r="AO10" s="316">
        <v>43319</v>
      </c>
      <c r="AP10" t="s">
        <v>821</v>
      </c>
      <c r="AQ10" s="315">
        <v>1.4583333333333332E-2</v>
      </c>
      <c r="AR10" s="315">
        <v>1.8055555555555557E-2</v>
      </c>
      <c r="AS10">
        <v>36</v>
      </c>
      <c r="AT10">
        <v>57</v>
      </c>
      <c r="AU10">
        <v>29</v>
      </c>
      <c r="BO10" s="314">
        <v>43930</v>
      </c>
      <c r="BP10">
        <v>1900</v>
      </c>
      <c r="BQ10">
        <v>47</v>
      </c>
      <c r="BR10">
        <v>50</v>
      </c>
      <c r="BS10">
        <v>48</v>
      </c>
      <c r="BT10">
        <v>50</v>
      </c>
      <c r="BU10">
        <v>68</v>
      </c>
      <c r="BV10">
        <v>46</v>
      </c>
      <c r="BW10">
        <v>48</v>
      </c>
      <c r="BX10">
        <v>47</v>
      </c>
      <c r="CR10" s="314">
        <v>44306</v>
      </c>
      <c r="CS10">
        <v>0</v>
      </c>
      <c r="CT10">
        <v>45</v>
      </c>
      <c r="CU10">
        <v>46</v>
      </c>
      <c r="CV10">
        <v>46</v>
      </c>
      <c r="CW10">
        <v>49</v>
      </c>
      <c r="CX10">
        <v>50</v>
      </c>
      <c r="CY10">
        <v>44</v>
      </c>
      <c r="CZ10">
        <v>45</v>
      </c>
      <c r="DA10">
        <v>44</v>
      </c>
    </row>
    <row r="11" spans="2:105" x14ac:dyDescent="0.35">
      <c r="B11" s="314">
        <v>44038</v>
      </c>
      <c r="C11">
        <v>2300</v>
      </c>
      <c r="D11">
        <v>45</v>
      </c>
      <c r="E11">
        <v>46</v>
      </c>
      <c r="F11">
        <v>45</v>
      </c>
      <c r="G11">
        <v>48</v>
      </c>
      <c r="H11">
        <v>53</v>
      </c>
      <c r="I11">
        <v>44</v>
      </c>
      <c r="J11">
        <v>45</v>
      </c>
      <c r="K11">
        <v>45</v>
      </c>
      <c r="AN11" s="514"/>
      <c r="AQ11" s="315">
        <v>4.8611111111111112E-2</v>
      </c>
      <c r="AR11" s="315">
        <v>5.2083333333333336E-2</v>
      </c>
      <c r="AS11">
        <v>48</v>
      </c>
      <c r="AT11">
        <v>60</v>
      </c>
      <c r="AU11">
        <v>34</v>
      </c>
      <c r="BO11" s="314">
        <v>43930</v>
      </c>
      <c r="BP11">
        <v>2300</v>
      </c>
      <c r="BQ11">
        <v>48</v>
      </c>
      <c r="BR11">
        <v>49</v>
      </c>
      <c r="BS11">
        <v>48</v>
      </c>
      <c r="BT11">
        <v>51</v>
      </c>
      <c r="BU11">
        <v>61</v>
      </c>
      <c r="BV11">
        <v>47</v>
      </c>
      <c r="BW11">
        <v>48</v>
      </c>
      <c r="BX11">
        <v>47</v>
      </c>
      <c r="CR11" s="314">
        <v>44306</v>
      </c>
      <c r="CS11">
        <v>100</v>
      </c>
      <c r="CT11">
        <v>45</v>
      </c>
      <c r="CU11">
        <v>46</v>
      </c>
      <c r="CV11">
        <v>45</v>
      </c>
      <c r="CW11">
        <v>48</v>
      </c>
      <c r="CX11">
        <v>50</v>
      </c>
      <c r="CY11">
        <v>44</v>
      </c>
      <c r="CZ11">
        <v>45</v>
      </c>
      <c r="DA11">
        <v>45</v>
      </c>
    </row>
    <row r="12" spans="2:105" x14ac:dyDescent="0.35">
      <c r="B12" s="314">
        <v>44039</v>
      </c>
      <c r="C12">
        <v>0</v>
      </c>
      <c r="D12">
        <v>45</v>
      </c>
      <c r="E12">
        <v>45</v>
      </c>
      <c r="F12">
        <v>45</v>
      </c>
      <c r="G12">
        <v>49</v>
      </c>
      <c r="H12">
        <v>52</v>
      </c>
      <c r="I12">
        <v>44</v>
      </c>
      <c r="J12">
        <v>44</v>
      </c>
      <c r="K12">
        <v>44</v>
      </c>
      <c r="AN12" s="514"/>
      <c r="AQ12" s="315">
        <v>7.9861111111111105E-2</v>
      </c>
      <c r="AR12" s="315">
        <v>8.3333333333333329E-2</v>
      </c>
      <c r="AS12">
        <v>37</v>
      </c>
      <c r="AT12">
        <v>65</v>
      </c>
      <c r="AU12">
        <v>31</v>
      </c>
      <c r="BO12" s="314">
        <v>43931</v>
      </c>
      <c r="BP12">
        <v>0</v>
      </c>
      <c r="BQ12">
        <v>48</v>
      </c>
      <c r="BR12">
        <v>48</v>
      </c>
      <c r="BS12">
        <v>48</v>
      </c>
      <c r="BT12">
        <v>50</v>
      </c>
      <c r="BU12">
        <v>58</v>
      </c>
      <c r="BV12">
        <v>47</v>
      </c>
      <c r="BW12">
        <v>47</v>
      </c>
      <c r="BX12">
        <v>47</v>
      </c>
      <c r="CR12" s="314">
        <v>44306</v>
      </c>
      <c r="CS12">
        <v>200</v>
      </c>
      <c r="CT12">
        <v>46</v>
      </c>
      <c r="CU12">
        <v>47</v>
      </c>
      <c r="CV12">
        <v>46</v>
      </c>
      <c r="CW12">
        <v>48</v>
      </c>
      <c r="CX12">
        <v>52</v>
      </c>
      <c r="CY12">
        <v>45</v>
      </c>
      <c r="CZ12">
        <v>46</v>
      </c>
      <c r="DA12">
        <v>45</v>
      </c>
    </row>
    <row r="13" spans="2:105" x14ac:dyDescent="0.35">
      <c r="B13" s="314">
        <v>44039</v>
      </c>
      <c r="C13">
        <v>100</v>
      </c>
      <c r="D13">
        <v>44</v>
      </c>
      <c r="E13">
        <v>45</v>
      </c>
      <c r="F13">
        <v>45</v>
      </c>
      <c r="G13">
        <v>47</v>
      </c>
      <c r="H13">
        <v>57</v>
      </c>
      <c r="I13">
        <v>43</v>
      </c>
      <c r="J13">
        <v>44</v>
      </c>
      <c r="K13">
        <v>44</v>
      </c>
      <c r="AN13" s="514">
        <v>2</v>
      </c>
      <c r="AO13" s="316">
        <v>43308</v>
      </c>
      <c r="AP13" t="s">
        <v>809</v>
      </c>
      <c r="AQ13" s="315">
        <v>2.361111111111111E-2</v>
      </c>
      <c r="AR13" s="315">
        <v>2.6388888888888889E-2</v>
      </c>
      <c r="AS13">
        <v>46</v>
      </c>
      <c r="AT13">
        <v>66</v>
      </c>
      <c r="AU13">
        <v>41</v>
      </c>
      <c r="BO13" s="314">
        <v>43931</v>
      </c>
      <c r="BP13">
        <v>100</v>
      </c>
      <c r="BQ13">
        <v>48</v>
      </c>
      <c r="BR13">
        <v>49</v>
      </c>
      <c r="BS13">
        <v>48</v>
      </c>
      <c r="BT13">
        <v>52</v>
      </c>
      <c r="BU13">
        <v>60</v>
      </c>
      <c r="BV13">
        <v>47</v>
      </c>
      <c r="BW13">
        <v>48</v>
      </c>
      <c r="BX13">
        <v>47</v>
      </c>
      <c r="CR13" s="314">
        <v>44306</v>
      </c>
      <c r="CS13">
        <v>300</v>
      </c>
      <c r="CT13">
        <v>46</v>
      </c>
      <c r="CU13">
        <v>47</v>
      </c>
      <c r="CV13">
        <v>47</v>
      </c>
      <c r="CW13">
        <v>50</v>
      </c>
      <c r="CX13">
        <v>55</v>
      </c>
      <c r="CY13">
        <v>45</v>
      </c>
      <c r="CZ13">
        <v>46</v>
      </c>
      <c r="DA13">
        <v>45</v>
      </c>
    </row>
    <row r="14" spans="2:105" x14ac:dyDescent="0.35">
      <c r="B14" s="314">
        <v>44039</v>
      </c>
      <c r="C14">
        <v>200</v>
      </c>
      <c r="D14">
        <v>46</v>
      </c>
      <c r="E14">
        <v>48</v>
      </c>
      <c r="F14">
        <v>47</v>
      </c>
      <c r="G14">
        <v>53</v>
      </c>
      <c r="H14">
        <v>56</v>
      </c>
      <c r="I14">
        <v>45</v>
      </c>
      <c r="J14">
        <v>46</v>
      </c>
      <c r="K14">
        <v>45</v>
      </c>
      <c r="AN14" s="514"/>
      <c r="AQ14" s="315">
        <v>6.6666666666666666E-2</v>
      </c>
      <c r="AR14" s="315">
        <v>7.013888888888889E-2</v>
      </c>
      <c r="AS14">
        <v>46</v>
      </c>
      <c r="AT14">
        <v>62</v>
      </c>
      <c r="AU14">
        <v>41</v>
      </c>
      <c r="BO14" s="314">
        <v>43931</v>
      </c>
      <c r="BP14">
        <v>200</v>
      </c>
      <c r="BQ14">
        <v>48</v>
      </c>
      <c r="BR14">
        <v>49</v>
      </c>
      <c r="BS14">
        <v>48</v>
      </c>
      <c r="BT14">
        <v>51</v>
      </c>
      <c r="BU14">
        <v>55</v>
      </c>
      <c r="BV14">
        <v>47</v>
      </c>
      <c r="BW14">
        <v>48</v>
      </c>
      <c r="BX14">
        <v>47</v>
      </c>
      <c r="CR14" s="314">
        <v>44306</v>
      </c>
      <c r="CS14">
        <v>400</v>
      </c>
      <c r="CT14">
        <v>45</v>
      </c>
      <c r="CU14">
        <v>47</v>
      </c>
      <c r="CV14">
        <v>46</v>
      </c>
      <c r="CW14">
        <v>49</v>
      </c>
      <c r="CX14">
        <v>61</v>
      </c>
      <c r="CY14">
        <v>45</v>
      </c>
      <c r="CZ14">
        <v>45</v>
      </c>
      <c r="DA14">
        <v>45</v>
      </c>
    </row>
    <row r="15" spans="2:105" x14ac:dyDescent="0.35">
      <c r="B15" s="314">
        <v>44039</v>
      </c>
      <c r="C15">
        <v>300</v>
      </c>
      <c r="D15">
        <v>46</v>
      </c>
      <c r="E15">
        <v>46</v>
      </c>
      <c r="F15">
        <v>46</v>
      </c>
      <c r="G15">
        <v>50</v>
      </c>
      <c r="H15">
        <v>56</v>
      </c>
      <c r="I15">
        <v>45</v>
      </c>
      <c r="J15">
        <v>45</v>
      </c>
      <c r="K15">
        <v>45</v>
      </c>
      <c r="AN15" s="514"/>
      <c r="AQ15" s="315">
        <v>9.1666666666666674E-2</v>
      </c>
      <c r="AR15" s="315">
        <v>9.5138888888888884E-2</v>
      </c>
      <c r="AS15">
        <v>47</v>
      </c>
      <c r="AT15">
        <v>56</v>
      </c>
      <c r="AU15">
        <v>42</v>
      </c>
      <c r="BO15" s="314">
        <v>43931</v>
      </c>
      <c r="BP15">
        <v>300</v>
      </c>
      <c r="BQ15">
        <v>47</v>
      </c>
      <c r="BR15">
        <v>49</v>
      </c>
      <c r="BS15">
        <v>48</v>
      </c>
      <c r="BT15">
        <v>51</v>
      </c>
      <c r="BU15">
        <v>62</v>
      </c>
      <c r="BV15">
        <v>46</v>
      </c>
      <c r="BW15">
        <v>47</v>
      </c>
      <c r="BX15">
        <v>47</v>
      </c>
      <c r="CR15" s="314">
        <v>44306</v>
      </c>
      <c r="CS15">
        <v>500</v>
      </c>
      <c r="CT15">
        <v>45</v>
      </c>
      <c r="CU15">
        <v>47</v>
      </c>
      <c r="CV15">
        <v>46</v>
      </c>
      <c r="CW15">
        <v>51</v>
      </c>
      <c r="CX15">
        <v>60</v>
      </c>
      <c r="CY15">
        <v>44</v>
      </c>
      <c r="CZ15">
        <v>45</v>
      </c>
      <c r="DA15">
        <v>45</v>
      </c>
    </row>
    <row r="16" spans="2:105" x14ac:dyDescent="0.35">
      <c r="B16" s="314">
        <v>44039</v>
      </c>
      <c r="C16">
        <v>400</v>
      </c>
      <c r="D16">
        <v>45</v>
      </c>
      <c r="E16">
        <v>46</v>
      </c>
      <c r="F16">
        <v>46</v>
      </c>
      <c r="G16">
        <v>50</v>
      </c>
      <c r="H16">
        <v>52</v>
      </c>
      <c r="I16">
        <v>45</v>
      </c>
      <c r="J16">
        <v>45</v>
      </c>
      <c r="K16">
        <v>45</v>
      </c>
      <c r="AN16" s="514"/>
      <c r="AO16" s="316">
        <v>43319</v>
      </c>
      <c r="AP16" t="s">
        <v>821</v>
      </c>
      <c r="AQ16" s="315">
        <v>2.2222222222222223E-2</v>
      </c>
      <c r="AR16" s="315">
        <v>2.7083333333333334E-2</v>
      </c>
      <c r="AS16">
        <v>49</v>
      </c>
      <c r="AT16">
        <v>71</v>
      </c>
      <c r="AU16">
        <v>31</v>
      </c>
      <c r="BO16" s="314">
        <v>43931</v>
      </c>
      <c r="BP16">
        <v>400</v>
      </c>
      <c r="BQ16">
        <v>47</v>
      </c>
      <c r="BR16">
        <v>48</v>
      </c>
      <c r="BS16">
        <v>47</v>
      </c>
      <c r="BT16">
        <v>49</v>
      </c>
      <c r="BU16">
        <v>67</v>
      </c>
      <c r="BV16">
        <v>46</v>
      </c>
      <c r="BW16">
        <v>47</v>
      </c>
      <c r="BX16">
        <v>46</v>
      </c>
      <c r="CR16" s="314">
        <v>44306</v>
      </c>
      <c r="CS16">
        <v>600</v>
      </c>
      <c r="CT16">
        <v>46</v>
      </c>
      <c r="CU16">
        <v>46</v>
      </c>
      <c r="CV16">
        <v>46</v>
      </c>
      <c r="CW16">
        <v>55</v>
      </c>
      <c r="CX16">
        <v>60</v>
      </c>
      <c r="CY16">
        <v>43</v>
      </c>
      <c r="CZ16">
        <v>44</v>
      </c>
      <c r="DA16">
        <v>44</v>
      </c>
    </row>
    <row r="17" spans="2:105" x14ac:dyDescent="0.35">
      <c r="B17" s="314">
        <v>44039</v>
      </c>
      <c r="C17">
        <v>500</v>
      </c>
      <c r="D17">
        <v>46</v>
      </c>
      <c r="E17">
        <v>47</v>
      </c>
      <c r="F17">
        <v>46</v>
      </c>
      <c r="G17">
        <v>54</v>
      </c>
      <c r="H17">
        <v>62</v>
      </c>
      <c r="I17">
        <v>45</v>
      </c>
      <c r="J17">
        <v>45</v>
      </c>
      <c r="K17">
        <v>45</v>
      </c>
      <c r="AN17" s="514"/>
      <c r="AQ17" s="315">
        <v>5.347222222222222E-2</v>
      </c>
      <c r="AR17" s="315">
        <v>5.6944444444444443E-2</v>
      </c>
      <c r="AS17">
        <v>37</v>
      </c>
      <c r="AT17">
        <v>55</v>
      </c>
      <c r="AU17">
        <v>30</v>
      </c>
      <c r="BO17" s="314">
        <v>43931</v>
      </c>
      <c r="BP17">
        <v>500</v>
      </c>
      <c r="BQ17">
        <v>48</v>
      </c>
      <c r="BR17">
        <v>49</v>
      </c>
      <c r="BS17">
        <v>48</v>
      </c>
      <c r="BT17">
        <v>50</v>
      </c>
      <c r="BU17">
        <v>65</v>
      </c>
      <c r="BV17">
        <v>47</v>
      </c>
      <c r="BW17">
        <v>48</v>
      </c>
      <c r="BX17">
        <v>47</v>
      </c>
      <c r="CR17" s="314">
        <v>44306</v>
      </c>
      <c r="CS17">
        <v>1900</v>
      </c>
      <c r="CT17">
        <v>45</v>
      </c>
      <c r="CU17">
        <v>49</v>
      </c>
      <c r="CV17">
        <v>46</v>
      </c>
      <c r="CW17">
        <v>51</v>
      </c>
      <c r="CX17">
        <v>72</v>
      </c>
      <c r="CY17">
        <v>43</v>
      </c>
      <c r="CZ17">
        <v>46</v>
      </c>
      <c r="DA17">
        <v>44</v>
      </c>
    </row>
    <row r="18" spans="2:105" x14ac:dyDescent="0.35">
      <c r="B18" s="314">
        <v>44039</v>
      </c>
      <c r="C18">
        <v>600</v>
      </c>
      <c r="D18">
        <v>45</v>
      </c>
      <c r="E18">
        <v>46</v>
      </c>
      <c r="F18">
        <v>45</v>
      </c>
      <c r="G18">
        <v>53</v>
      </c>
      <c r="H18">
        <v>62</v>
      </c>
      <c r="I18">
        <v>44</v>
      </c>
      <c r="J18">
        <v>45</v>
      </c>
      <c r="K18">
        <v>44</v>
      </c>
      <c r="AN18" s="514"/>
      <c r="AQ18" s="315">
        <v>8.4722222222222213E-2</v>
      </c>
      <c r="AR18" s="315">
        <v>8.819444444444445E-2</v>
      </c>
      <c r="AS18">
        <v>43</v>
      </c>
      <c r="AT18">
        <v>65</v>
      </c>
      <c r="AU18">
        <v>29</v>
      </c>
      <c r="BO18" s="314">
        <v>43931</v>
      </c>
      <c r="BP18">
        <v>600</v>
      </c>
      <c r="BQ18">
        <v>48</v>
      </c>
      <c r="BR18">
        <v>50</v>
      </c>
      <c r="BS18">
        <v>49</v>
      </c>
      <c r="BT18">
        <v>53</v>
      </c>
      <c r="BU18">
        <v>57</v>
      </c>
      <c r="BV18">
        <v>47</v>
      </c>
      <c r="BW18">
        <v>48</v>
      </c>
      <c r="BX18">
        <v>48</v>
      </c>
      <c r="CR18" s="314">
        <v>44306</v>
      </c>
      <c r="CS18">
        <v>2300</v>
      </c>
      <c r="CT18">
        <v>45</v>
      </c>
      <c r="CU18">
        <v>50</v>
      </c>
      <c r="CV18">
        <v>48</v>
      </c>
      <c r="CW18">
        <v>50</v>
      </c>
      <c r="CX18">
        <v>63</v>
      </c>
      <c r="CY18">
        <v>45</v>
      </c>
      <c r="CZ18">
        <v>46</v>
      </c>
      <c r="DA18">
        <v>45</v>
      </c>
    </row>
    <row r="19" spans="2:105" x14ac:dyDescent="0.35">
      <c r="B19" s="314">
        <v>44039</v>
      </c>
      <c r="C19">
        <v>700</v>
      </c>
      <c r="D19">
        <v>45</v>
      </c>
      <c r="E19">
        <v>47</v>
      </c>
      <c r="F19">
        <v>46</v>
      </c>
      <c r="G19">
        <v>51</v>
      </c>
      <c r="H19">
        <v>62</v>
      </c>
      <c r="I19">
        <v>43</v>
      </c>
      <c r="J19">
        <v>46</v>
      </c>
      <c r="K19">
        <v>45</v>
      </c>
      <c r="AN19" s="514">
        <v>3</v>
      </c>
      <c r="AO19" s="316">
        <v>43330</v>
      </c>
      <c r="AP19" t="s">
        <v>809</v>
      </c>
      <c r="AQ19" s="315">
        <v>3.125E-2</v>
      </c>
      <c r="AR19" s="315">
        <v>3.4722222222222224E-2</v>
      </c>
      <c r="AS19">
        <v>42</v>
      </c>
      <c r="AT19">
        <v>58</v>
      </c>
      <c r="AU19">
        <v>36</v>
      </c>
      <c r="BO19" s="314">
        <v>43931</v>
      </c>
      <c r="BP19">
        <v>700</v>
      </c>
      <c r="BQ19">
        <v>48</v>
      </c>
      <c r="BR19">
        <v>49</v>
      </c>
      <c r="BS19">
        <v>48</v>
      </c>
      <c r="BT19">
        <v>52</v>
      </c>
      <c r="BU19">
        <v>64</v>
      </c>
      <c r="BV19">
        <v>47</v>
      </c>
      <c r="BW19">
        <v>48</v>
      </c>
      <c r="BX19">
        <v>47</v>
      </c>
      <c r="CR19" s="314">
        <v>44307</v>
      </c>
      <c r="CS19">
        <v>0</v>
      </c>
      <c r="CT19">
        <v>46</v>
      </c>
      <c r="CU19">
        <v>48</v>
      </c>
      <c r="CV19">
        <v>46</v>
      </c>
      <c r="CW19">
        <v>49</v>
      </c>
      <c r="CX19">
        <v>63</v>
      </c>
      <c r="CY19">
        <v>45</v>
      </c>
      <c r="CZ19">
        <v>45</v>
      </c>
      <c r="DA19">
        <v>45</v>
      </c>
    </row>
    <row r="20" spans="2:105" x14ac:dyDescent="0.35">
      <c r="B20" s="314">
        <v>44039</v>
      </c>
      <c r="C20">
        <v>1100</v>
      </c>
      <c r="D20">
        <v>46</v>
      </c>
      <c r="E20">
        <v>49</v>
      </c>
      <c r="F20">
        <v>47</v>
      </c>
      <c r="G20">
        <v>51</v>
      </c>
      <c r="H20">
        <v>75</v>
      </c>
      <c r="I20">
        <v>45</v>
      </c>
      <c r="J20">
        <v>46</v>
      </c>
      <c r="K20">
        <v>45</v>
      </c>
      <c r="AN20" s="514"/>
      <c r="AQ20" s="315">
        <v>7.2222222222222229E-2</v>
      </c>
      <c r="AR20" s="315">
        <v>7.5694444444444439E-2</v>
      </c>
      <c r="AS20">
        <v>40</v>
      </c>
      <c r="AT20">
        <v>53</v>
      </c>
      <c r="AU20">
        <v>31</v>
      </c>
      <c r="BO20" s="314">
        <v>43931</v>
      </c>
      <c r="BP20">
        <v>1100</v>
      </c>
      <c r="BQ20">
        <v>48</v>
      </c>
      <c r="BR20">
        <v>52</v>
      </c>
      <c r="BS20">
        <v>49</v>
      </c>
      <c r="BT20">
        <v>52</v>
      </c>
      <c r="BU20">
        <v>71</v>
      </c>
      <c r="BV20">
        <v>47</v>
      </c>
      <c r="BW20">
        <v>51</v>
      </c>
      <c r="BX20">
        <v>48</v>
      </c>
      <c r="CR20" s="314">
        <v>44307</v>
      </c>
      <c r="CS20">
        <v>100</v>
      </c>
      <c r="CT20">
        <v>45</v>
      </c>
      <c r="CU20">
        <v>46</v>
      </c>
      <c r="CV20">
        <v>46</v>
      </c>
      <c r="CW20">
        <v>49</v>
      </c>
      <c r="CX20">
        <v>60</v>
      </c>
      <c r="CY20">
        <v>44</v>
      </c>
      <c r="CZ20">
        <v>45</v>
      </c>
      <c r="DA20">
        <v>45</v>
      </c>
    </row>
    <row r="21" spans="2:105" x14ac:dyDescent="0.35">
      <c r="B21" s="314">
        <v>44039</v>
      </c>
      <c r="C21">
        <v>1500</v>
      </c>
      <c r="D21">
        <v>47</v>
      </c>
      <c r="E21">
        <v>49</v>
      </c>
      <c r="F21">
        <v>48</v>
      </c>
      <c r="G21">
        <v>52</v>
      </c>
      <c r="H21">
        <v>66</v>
      </c>
      <c r="I21">
        <v>45</v>
      </c>
      <c r="J21">
        <v>47</v>
      </c>
      <c r="K21">
        <v>46</v>
      </c>
      <c r="AN21" s="514"/>
      <c r="AQ21" s="315">
        <v>9.7222222222222224E-2</v>
      </c>
      <c r="AR21" s="315">
        <v>0.10069444444444443</v>
      </c>
      <c r="AS21">
        <v>44</v>
      </c>
      <c r="AT21">
        <v>57</v>
      </c>
      <c r="AU21">
        <v>36</v>
      </c>
      <c r="BO21" s="314">
        <v>43931</v>
      </c>
      <c r="BP21">
        <v>1500</v>
      </c>
      <c r="BQ21">
        <v>47</v>
      </c>
      <c r="BR21">
        <v>49</v>
      </c>
      <c r="BS21">
        <v>48</v>
      </c>
      <c r="BT21">
        <v>51</v>
      </c>
      <c r="BU21">
        <v>68</v>
      </c>
      <c r="BV21">
        <v>46</v>
      </c>
      <c r="BW21">
        <v>47</v>
      </c>
      <c r="BX21">
        <v>47</v>
      </c>
      <c r="CR21" s="314">
        <v>44307</v>
      </c>
      <c r="CS21">
        <v>200</v>
      </c>
      <c r="CT21">
        <v>45</v>
      </c>
      <c r="CU21">
        <v>46</v>
      </c>
      <c r="CV21">
        <v>45</v>
      </c>
      <c r="CW21">
        <v>48</v>
      </c>
      <c r="CX21">
        <v>56</v>
      </c>
      <c r="CY21">
        <v>44</v>
      </c>
      <c r="CZ21">
        <v>45</v>
      </c>
      <c r="DA21">
        <v>45</v>
      </c>
    </row>
    <row r="22" spans="2:105" x14ac:dyDescent="0.35">
      <c r="B22" s="314">
        <v>44041</v>
      </c>
      <c r="C22">
        <v>1900</v>
      </c>
      <c r="D22">
        <v>45</v>
      </c>
      <c r="E22">
        <v>48</v>
      </c>
      <c r="F22">
        <v>46</v>
      </c>
      <c r="G22">
        <v>48</v>
      </c>
      <c r="H22">
        <v>69</v>
      </c>
      <c r="I22">
        <v>43</v>
      </c>
      <c r="J22">
        <v>45</v>
      </c>
      <c r="K22">
        <v>44</v>
      </c>
      <c r="AN22" s="514"/>
      <c r="AO22" s="316">
        <v>43341</v>
      </c>
      <c r="AP22" t="s">
        <v>821</v>
      </c>
      <c r="AQ22" s="315">
        <v>2.9166666666666664E-2</v>
      </c>
      <c r="AR22" s="315">
        <v>3.2638888888888891E-2</v>
      </c>
      <c r="AS22">
        <v>43</v>
      </c>
      <c r="AT22">
        <v>52</v>
      </c>
      <c r="AU22">
        <v>39</v>
      </c>
      <c r="BO22" s="314">
        <v>43931</v>
      </c>
      <c r="BP22">
        <v>1900</v>
      </c>
      <c r="BQ22">
        <v>47</v>
      </c>
      <c r="BR22">
        <v>50</v>
      </c>
      <c r="BS22">
        <v>49</v>
      </c>
      <c r="BT22">
        <v>51</v>
      </c>
      <c r="BU22">
        <v>57</v>
      </c>
      <c r="BV22">
        <v>46</v>
      </c>
      <c r="BW22">
        <v>49</v>
      </c>
      <c r="BX22">
        <v>48</v>
      </c>
      <c r="CR22" s="314">
        <v>44307</v>
      </c>
      <c r="CS22">
        <v>300</v>
      </c>
      <c r="CT22">
        <v>46</v>
      </c>
      <c r="CU22">
        <v>47</v>
      </c>
      <c r="CV22">
        <v>46</v>
      </c>
      <c r="CW22">
        <v>49</v>
      </c>
      <c r="CX22">
        <v>56</v>
      </c>
      <c r="CY22">
        <v>45</v>
      </c>
      <c r="CZ22">
        <v>46</v>
      </c>
      <c r="DA22">
        <v>45</v>
      </c>
    </row>
    <row r="23" spans="2:105" x14ac:dyDescent="0.35">
      <c r="B23" s="314">
        <v>44041</v>
      </c>
      <c r="C23">
        <v>2300</v>
      </c>
      <c r="D23">
        <v>45</v>
      </c>
      <c r="E23">
        <v>46</v>
      </c>
      <c r="F23">
        <v>45</v>
      </c>
      <c r="G23">
        <v>48</v>
      </c>
      <c r="H23">
        <v>60</v>
      </c>
      <c r="I23">
        <v>44</v>
      </c>
      <c r="J23">
        <v>45</v>
      </c>
      <c r="K23">
        <v>44</v>
      </c>
      <c r="AN23" s="514"/>
      <c r="AQ23" s="315">
        <v>5.9027777777777783E-2</v>
      </c>
      <c r="AR23" s="315">
        <v>6.25E-2</v>
      </c>
      <c r="AS23">
        <v>40</v>
      </c>
      <c r="AT23">
        <v>58</v>
      </c>
      <c r="AU23">
        <v>34</v>
      </c>
      <c r="BO23" s="314">
        <v>43931</v>
      </c>
      <c r="BP23">
        <v>2300</v>
      </c>
      <c r="BQ23">
        <v>48</v>
      </c>
      <c r="BR23">
        <v>49</v>
      </c>
      <c r="BS23">
        <v>48</v>
      </c>
      <c r="BT23">
        <v>50</v>
      </c>
      <c r="BU23">
        <v>58</v>
      </c>
      <c r="BV23">
        <v>47</v>
      </c>
      <c r="BW23">
        <v>48</v>
      </c>
      <c r="BX23">
        <v>47</v>
      </c>
      <c r="CR23" s="314">
        <v>44307</v>
      </c>
      <c r="CS23">
        <v>400</v>
      </c>
      <c r="CT23">
        <v>45</v>
      </c>
      <c r="CU23">
        <v>46</v>
      </c>
      <c r="CV23">
        <v>46</v>
      </c>
      <c r="CW23">
        <v>48</v>
      </c>
      <c r="CX23">
        <v>53</v>
      </c>
      <c r="CY23">
        <v>45</v>
      </c>
      <c r="CZ23">
        <v>46</v>
      </c>
      <c r="DA23">
        <v>45</v>
      </c>
    </row>
    <row r="24" spans="2:105" x14ac:dyDescent="0.35">
      <c r="B24" s="314">
        <v>44042</v>
      </c>
      <c r="C24">
        <v>0</v>
      </c>
      <c r="D24">
        <v>45</v>
      </c>
      <c r="E24">
        <v>45</v>
      </c>
      <c r="F24">
        <v>45</v>
      </c>
      <c r="G24">
        <v>48</v>
      </c>
      <c r="H24">
        <v>50</v>
      </c>
      <c r="I24">
        <v>44</v>
      </c>
      <c r="J24">
        <v>45</v>
      </c>
      <c r="K24">
        <v>44</v>
      </c>
      <c r="AN24" s="514"/>
      <c r="AQ24" s="315">
        <v>9.0277777777777776E-2</v>
      </c>
      <c r="AR24" s="315">
        <v>9.375E-2</v>
      </c>
      <c r="AS24">
        <v>46</v>
      </c>
      <c r="AT24">
        <v>60</v>
      </c>
      <c r="AU24">
        <v>39</v>
      </c>
      <c r="AV24" s="314"/>
      <c r="BO24" s="314">
        <v>43932</v>
      </c>
      <c r="BP24">
        <v>0</v>
      </c>
      <c r="BQ24">
        <v>47</v>
      </c>
      <c r="BR24">
        <v>48</v>
      </c>
      <c r="BS24">
        <v>48</v>
      </c>
      <c r="BT24">
        <v>49</v>
      </c>
      <c r="BU24">
        <v>50</v>
      </c>
      <c r="BV24">
        <v>46</v>
      </c>
      <c r="BW24">
        <v>47</v>
      </c>
      <c r="BX24">
        <v>47</v>
      </c>
      <c r="CR24" s="314">
        <v>44307</v>
      </c>
      <c r="CS24">
        <v>500</v>
      </c>
      <c r="CT24">
        <v>46</v>
      </c>
      <c r="CU24">
        <v>49</v>
      </c>
      <c r="CV24">
        <v>47</v>
      </c>
      <c r="CW24">
        <v>49</v>
      </c>
      <c r="CX24">
        <v>60</v>
      </c>
      <c r="CY24">
        <v>45</v>
      </c>
      <c r="CZ24">
        <v>47</v>
      </c>
      <c r="DA24">
        <v>46</v>
      </c>
    </row>
    <row r="25" spans="2:105" x14ac:dyDescent="0.35">
      <c r="B25" s="314">
        <v>44042</v>
      </c>
      <c r="C25">
        <v>100</v>
      </c>
      <c r="D25">
        <v>45</v>
      </c>
      <c r="E25">
        <v>45</v>
      </c>
      <c r="F25">
        <v>45</v>
      </c>
      <c r="G25">
        <v>48</v>
      </c>
      <c r="H25">
        <v>49</v>
      </c>
      <c r="I25">
        <v>44</v>
      </c>
      <c r="J25">
        <v>45</v>
      </c>
      <c r="K25">
        <v>44</v>
      </c>
      <c r="AN25" s="514">
        <v>4</v>
      </c>
      <c r="AO25" s="316">
        <v>43352</v>
      </c>
      <c r="AP25" t="s">
        <v>809</v>
      </c>
      <c r="AQ25" s="315">
        <v>3.5416666666666666E-2</v>
      </c>
      <c r="AR25" s="315">
        <v>3.888888888888889E-2</v>
      </c>
      <c r="AS25">
        <v>46</v>
      </c>
      <c r="AT25">
        <v>67</v>
      </c>
      <c r="AU25">
        <v>42</v>
      </c>
      <c r="BO25" s="314">
        <v>43932</v>
      </c>
      <c r="BP25">
        <v>100</v>
      </c>
      <c r="BQ25">
        <v>47</v>
      </c>
      <c r="BR25">
        <v>48</v>
      </c>
      <c r="BS25">
        <v>47</v>
      </c>
      <c r="BT25">
        <v>49</v>
      </c>
      <c r="BU25">
        <v>51</v>
      </c>
      <c r="BV25">
        <v>46</v>
      </c>
      <c r="BW25">
        <v>47</v>
      </c>
      <c r="BX25">
        <v>47</v>
      </c>
      <c r="CR25" s="314">
        <v>44307</v>
      </c>
      <c r="CS25">
        <v>600</v>
      </c>
      <c r="CT25">
        <v>47</v>
      </c>
      <c r="CU25">
        <v>48</v>
      </c>
      <c r="CV25">
        <v>47</v>
      </c>
      <c r="CW25">
        <v>57</v>
      </c>
      <c r="CX25">
        <v>62</v>
      </c>
      <c r="CY25">
        <v>46</v>
      </c>
      <c r="CZ25">
        <v>46</v>
      </c>
      <c r="DA25">
        <v>46</v>
      </c>
    </row>
    <row r="26" spans="2:105" x14ac:dyDescent="0.35">
      <c r="B26" s="314">
        <v>44042</v>
      </c>
      <c r="C26">
        <v>200</v>
      </c>
      <c r="D26">
        <v>45</v>
      </c>
      <c r="E26">
        <v>46</v>
      </c>
      <c r="F26">
        <v>45</v>
      </c>
      <c r="G26">
        <v>48</v>
      </c>
      <c r="H26">
        <v>49</v>
      </c>
      <c r="I26">
        <v>44</v>
      </c>
      <c r="J26">
        <v>45</v>
      </c>
      <c r="K26">
        <v>44</v>
      </c>
      <c r="AN26" s="514"/>
      <c r="AQ26" s="315">
        <v>7.7083333333333337E-2</v>
      </c>
      <c r="AR26" s="315">
        <v>8.0555555555555561E-2</v>
      </c>
      <c r="AS26">
        <v>43</v>
      </c>
      <c r="AT26">
        <v>53</v>
      </c>
      <c r="AU26">
        <v>37</v>
      </c>
      <c r="BO26" s="314">
        <v>43932</v>
      </c>
      <c r="BP26">
        <v>200</v>
      </c>
      <c r="BQ26">
        <v>48</v>
      </c>
      <c r="BR26">
        <v>48</v>
      </c>
      <c r="BS26">
        <v>48</v>
      </c>
      <c r="BT26">
        <v>50</v>
      </c>
      <c r="BU26">
        <v>52</v>
      </c>
      <c r="BV26">
        <v>47</v>
      </c>
      <c r="BW26">
        <v>47</v>
      </c>
      <c r="BX26">
        <v>47</v>
      </c>
      <c r="CR26" s="314">
        <v>44307</v>
      </c>
      <c r="CS26">
        <v>700</v>
      </c>
      <c r="CT26">
        <v>46</v>
      </c>
      <c r="CU26">
        <v>49</v>
      </c>
      <c r="CV26">
        <v>47</v>
      </c>
      <c r="CW26">
        <v>56</v>
      </c>
      <c r="CX26">
        <v>69</v>
      </c>
      <c r="CY26">
        <v>45</v>
      </c>
      <c r="CZ26">
        <v>46</v>
      </c>
      <c r="DA26">
        <v>45</v>
      </c>
    </row>
    <row r="27" spans="2:105" x14ac:dyDescent="0.35">
      <c r="B27" s="314">
        <v>44042</v>
      </c>
      <c r="C27">
        <v>300</v>
      </c>
      <c r="D27">
        <v>45</v>
      </c>
      <c r="E27">
        <v>45</v>
      </c>
      <c r="F27">
        <v>45</v>
      </c>
      <c r="G27">
        <v>48</v>
      </c>
      <c r="H27">
        <v>49</v>
      </c>
      <c r="I27">
        <v>44</v>
      </c>
      <c r="J27">
        <v>44</v>
      </c>
      <c r="K27">
        <v>44</v>
      </c>
      <c r="AN27" s="514"/>
      <c r="AQ27" s="315">
        <v>0.10208333333333335</v>
      </c>
      <c r="AR27" s="315">
        <v>0.10555555555555556</v>
      </c>
      <c r="AS27">
        <v>46</v>
      </c>
      <c r="AT27">
        <v>57</v>
      </c>
      <c r="AU27">
        <v>42</v>
      </c>
      <c r="BO27" s="314">
        <v>43932</v>
      </c>
      <c r="BP27">
        <v>300</v>
      </c>
      <c r="BQ27">
        <v>48</v>
      </c>
      <c r="BR27">
        <v>48</v>
      </c>
      <c r="BS27">
        <v>48</v>
      </c>
      <c r="BT27">
        <v>50</v>
      </c>
      <c r="BU27">
        <v>53</v>
      </c>
      <c r="BV27">
        <v>47</v>
      </c>
      <c r="BW27">
        <v>47</v>
      </c>
      <c r="BX27">
        <v>47</v>
      </c>
      <c r="CR27" s="314">
        <v>44307</v>
      </c>
      <c r="CS27">
        <v>1100</v>
      </c>
      <c r="CT27">
        <v>46</v>
      </c>
      <c r="CU27">
        <v>50</v>
      </c>
      <c r="CV27">
        <v>47</v>
      </c>
      <c r="CW27">
        <v>53</v>
      </c>
      <c r="CX27">
        <v>73</v>
      </c>
      <c r="CY27">
        <v>44</v>
      </c>
      <c r="CZ27">
        <v>45</v>
      </c>
      <c r="DA27">
        <v>45</v>
      </c>
    </row>
    <row r="28" spans="2:105" x14ac:dyDescent="0.35">
      <c r="B28" s="314">
        <v>44042</v>
      </c>
      <c r="C28">
        <v>400</v>
      </c>
      <c r="D28">
        <v>45</v>
      </c>
      <c r="E28">
        <v>46</v>
      </c>
      <c r="F28">
        <v>45</v>
      </c>
      <c r="G28">
        <v>48</v>
      </c>
      <c r="H28">
        <v>58</v>
      </c>
      <c r="I28">
        <v>44</v>
      </c>
      <c r="J28">
        <v>45</v>
      </c>
      <c r="K28">
        <v>44</v>
      </c>
      <c r="AN28" s="514">
        <v>5</v>
      </c>
      <c r="AO28" s="316">
        <v>43363</v>
      </c>
      <c r="AP28" t="s">
        <v>821</v>
      </c>
      <c r="AQ28" s="315">
        <v>3.3333333333333333E-2</v>
      </c>
      <c r="AR28" s="315">
        <v>3.6805555555555557E-2</v>
      </c>
      <c r="AS28">
        <v>48</v>
      </c>
      <c r="AT28">
        <v>51</v>
      </c>
      <c r="AU28">
        <v>44</v>
      </c>
      <c r="BO28" s="314">
        <v>43932</v>
      </c>
      <c r="BP28">
        <v>400</v>
      </c>
      <c r="BQ28">
        <v>47</v>
      </c>
      <c r="BR28">
        <v>47</v>
      </c>
      <c r="BS28">
        <v>47</v>
      </c>
      <c r="BT28">
        <v>49</v>
      </c>
      <c r="BU28">
        <v>50</v>
      </c>
      <c r="BV28">
        <v>46</v>
      </c>
      <c r="BW28">
        <v>47</v>
      </c>
      <c r="BX28">
        <v>46</v>
      </c>
      <c r="CR28" s="314">
        <v>44307</v>
      </c>
      <c r="CS28">
        <v>1500</v>
      </c>
      <c r="CT28">
        <v>46</v>
      </c>
      <c r="CU28">
        <v>49</v>
      </c>
      <c r="CV28">
        <v>47</v>
      </c>
      <c r="CW28">
        <v>55</v>
      </c>
      <c r="CX28">
        <v>69</v>
      </c>
      <c r="CY28">
        <v>45</v>
      </c>
      <c r="CZ28">
        <v>46</v>
      </c>
      <c r="DA28">
        <v>45</v>
      </c>
    </row>
    <row r="29" spans="2:105" x14ac:dyDescent="0.35">
      <c r="B29" s="314">
        <v>44042</v>
      </c>
      <c r="C29">
        <v>500</v>
      </c>
      <c r="D29">
        <v>45</v>
      </c>
      <c r="E29">
        <v>47</v>
      </c>
      <c r="F29">
        <v>46</v>
      </c>
      <c r="G29">
        <v>48</v>
      </c>
      <c r="H29">
        <v>64</v>
      </c>
      <c r="I29">
        <v>44</v>
      </c>
      <c r="J29">
        <v>45</v>
      </c>
      <c r="K29">
        <v>45</v>
      </c>
      <c r="AN29" s="514"/>
      <c r="AQ29" s="315">
        <v>6.3888888888888884E-2</v>
      </c>
      <c r="AR29" s="315">
        <v>6.6666666666666666E-2</v>
      </c>
      <c r="AS29">
        <v>44</v>
      </c>
      <c r="AT29">
        <v>53</v>
      </c>
      <c r="AU29">
        <v>41</v>
      </c>
      <c r="BO29" s="314">
        <v>43932</v>
      </c>
      <c r="BP29">
        <v>500</v>
      </c>
      <c r="BQ29">
        <v>47</v>
      </c>
      <c r="BR29">
        <v>49</v>
      </c>
      <c r="BS29">
        <v>48</v>
      </c>
      <c r="BT29">
        <v>51</v>
      </c>
      <c r="BU29">
        <v>60</v>
      </c>
      <c r="BV29">
        <v>45</v>
      </c>
      <c r="BW29">
        <v>46</v>
      </c>
      <c r="BX29">
        <v>46</v>
      </c>
      <c r="CR29" s="314">
        <v>44307</v>
      </c>
      <c r="CS29">
        <v>1900</v>
      </c>
      <c r="CT29">
        <v>46</v>
      </c>
      <c r="CU29">
        <v>49</v>
      </c>
      <c r="CV29">
        <v>46</v>
      </c>
      <c r="CW29">
        <v>51</v>
      </c>
      <c r="CX29">
        <v>68</v>
      </c>
      <c r="CY29">
        <v>44</v>
      </c>
      <c r="CZ29">
        <v>46</v>
      </c>
      <c r="DA29">
        <v>45</v>
      </c>
    </row>
    <row r="30" spans="2:105" x14ac:dyDescent="0.35">
      <c r="B30" s="314">
        <v>44042</v>
      </c>
      <c r="C30">
        <v>600</v>
      </c>
      <c r="D30">
        <v>45</v>
      </c>
      <c r="E30">
        <v>47</v>
      </c>
      <c r="F30">
        <v>46</v>
      </c>
      <c r="G30">
        <v>54</v>
      </c>
      <c r="H30">
        <v>63</v>
      </c>
      <c r="I30">
        <v>44</v>
      </c>
      <c r="J30">
        <v>45</v>
      </c>
      <c r="K30">
        <v>45</v>
      </c>
      <c r="AN30" s="514"/>
      <c r="AQ30" s="315">
        <v>9.4444444444444442E-2</v>
      </c>
      <c r="AR30" s="315">
        <v>9.7916666666666666E-2</v>
      </c>
      <c r="AS30">
        <v>47</v>
      </c>
      <c r="AT30">
        <v>56</v>
      </c>
      <c r="AU30">
        <v>44</v>
      </c>
      <c r="BO30" s="314">
        <v>43932</v>
      </c>
      <c r="BP30">
        <v>600</v>
      </c>
      <c r="BQ30">
        <v>47</v>
      </c>
      <c r="BR30">
        <v>49</v>
      </c>
      <c r="BS30">
        <v>48</v>
      </c>
      <c r="BT30">
        <v>56</v>
      </c>
      <c r="BU30">
        <v>69</v>
      </c>
      <c r="BV30">
        <v>45</v>
      </c>
      <c r="BW30">
        <v>46</v>
      </c>
      <c r="BX30">
        <v>46</v>
      </c>
      <c r="CR30" s="314">
        <v>44307</v>
      </c>
      <c r="CS30">
        <v>2300</v>
      </c>
      <c r="CT30">
        <v>46</v>
      </c>
      <c r="CU30">
        <v>47</v>
      </c>
      <c r="CV30">
        <v>46</v>
      </c>
      <c r="CW30">
        <v>50</v>
      </c>
      <c r="CX30">
        <v>55</v>
      </c>
      <c r="CY30">
        <v>45</v>
      </c>
      <c r="CZ30">
        <v>45</v>
      </c>
      <c r="DA30">
        <v>45</v>
      </c>
    </row>
    <row r="31" spans="2:105" x14ac:dyDescent="0.35">
      <c r="B31" s="314">
        <v>44042</v>
      </c>
      <c r="C31">
        <v>700</v>
      </c>
      <c r="D31">
        <v>45</v>
      </c>
      <c r="E31">
        <v>48</v>
      </c>
      <c r="F31">
        <v>47</v>
      </c>
      <c r="G31">
        <v>52</v>
      </c>
      <c r="H31">
        <v>67</v>
      </c>
      <c r="I31">
        <v>44</v>
      </c>
      <c r="J31">
        <v>46</v>
      </c>
      <c r="K31">
        <v>45</v>
      </c>
      <c r="AN31" s="514">
        <v>5</v>
      </c>
      <c r="AO31" s="316">
        <v>43374</v>
      </c>
      <c r="AP31" t="s">
        <v>809</v>
      </c>
      <c r="AQ31" s="315">
        <v>4.3055555555555562E-2</v>
      </c>
      <c r="AR31" s="315">
        <v>4.6527777777777779E-2</v>
      </c>
      <c r="AS31">
        <v>48</v>
      </c>
      <c r="AT31">
        <v>62</v>
      </c>
      <c r="AU31">
        <v>42</v>
      </c>
      <c r="AV31" s="314"/>
      <c r="BO31" s="314">
        <v>43932</v>
      </c>
      <c r="BP31">
        <v>700</v>
      </c>
      <c r="BQ31">
        <v>45</v>
      </c>
      <c r="BR31">
        <v>49</v>
      </c>
      <c r="BS31">
        <v>48</v>
      </c>
      <c r="BT31">
        <v>51</v>
      </c>
      <c r="BU31">
        <v>66</v>
      </c>
      <c r="BV31">
        <v>43</v>
      </c>
      <c r="BW31">
        <v>48</v>
      </c>
      <c r="BX31">
        <v>47</v>
      </c>
      <c r="CR31" s="314">
        <v>44308</v>
      </c>
      <c r="CS31">
        <v>0</v>
      </c>
      <c r="CT31">
        <v>46</v>
      </c>
      <c r="CU31">
        <v>46</v>
      </c>
      <c r="CV31">
        <v>46</v>
      </c>
      <c r="CW31">
        <v>51</v>
      </c>
      <c r="CX31">
        <v>54</v>
      </c>
      <c r="CY31">
        <v>45</v>
      </c>
      <c r="CZ31">
        <v>45</v>
      </c>
      <c r="DA31">
        <v>45</v>
      </c>
    </row>
    <row r="32" spans="2:105" x14ac:dyDescent="0.35">
      <c r="B32" s="314">
        <v>44042</v>
      </c>
      <c r="C32">
        <v>1100</v>
      </c>
      <c r="D32">
        <v>42</v>
      </c>
      <c r="E32">
        <v>46</v>
      </c>
      <c r="F32">
        <v>44</v>
      </c>
      <c r="G32">
        <v>50</v>
      </c>
      <c r="H32">
        <v>66</v>
      </c>
      <c r="I32">
        <v>39</v>
      </c>
      <c r="J32">
        <v>44</v>
      </c>
      <c r="K32">
        <v>41</v>
      </c>
      <c r="AN32" s="514"/>
      <c r="AQ32" s="315">
        <v>8.1944444444444445E-2</v>
      </c>
      <c r="AR32" s="315">
        <v>8.5416666666666655E-2</v>
      </c>
      <c r="AS32">
        <v>49</v>
      </c>
      <c r="AT32">
        <v>63</v>
      </c>
      <c r="AU32">
        <v>43</v>
      </c>
      <c r="BO32" s="314">
        <v>43932</v>
      </c>
      <c r="BP32">
        <v>1100</v>
      </c>
      <c r="BQ32">
        <v>42</v>
      </c>
      <c r="BR32">
        <v>52</v>
      </c>
      <c r="BS32">
        <v>46</v>
      </c>
      <c r="BT32">
        <v>49</v>
      </c>
      <c r="BU32">
        <v>67</v>
      </c>
      <c r="BV32">
        <v>39</v>
      </c>
      <c r="BW32">
        <v>44</v>
      </c>
      <c r="BX32">
        <v>42</v>
      </c>
      <c r="CR32" s="314">
        <v>44308</v>
      </c>
      <c r="CS32">
        <v>100</v>
      </c>
      <c r="CT32">
        <v>46</v>
      </c>
      <c r="CU32">
        <v>46</v>
      </c>
      <c r="CV32">
        <v>46</v>
      </c>
      <c r="CW32">
        <v>49</v>
      </c>
      <c r="CX32">
        <v>52</v>
      </c>
      <c r="CY32">
        <v>45</v>
      </c>
      <c r="CZ32">
        <v>45</v>
      </c>
      <c r="DA32">
        <v>45</v>
      </c>
    </row>
    <row r="33" spans="2:105" x14ac:dyDescent="0.35">
      <c r="B33" s="314">
        <v>44042</v>
      </c>
      <c r="C33">
        <v>1500</v>
      </c>
      <c r="D33">
        <v>43</v>
      </c>
      <c r="E33">
        <v>48</v>
      </c>
      <c r="F33">
        <v>45</v>
      </c>
      <c r="G33">
        <v>50</v>
      </c>
      <c r="H33">
        <v>68</v>
      </c>
      <c r="I33">
        <v>41</v>
      </c>
      <c r="J33">
        <v>44</v>
      </c>
      <c r="K33">
        <v>42</v>
      </c>
      <c r="AN33" s="514"/>
      <c r="AQ33" s="315">
        <v>0.10625</v>
      </c>
      <c r="AR33" s="315">
        <v>0.10972222222222222</v>
      </c>
      <c r="AS33">
        <v>47</v>
      </c>
      <c r="AT33">
        <v>59</v>
      </c>
      <c r="AU33">
        <v>42</v>
      </c>
      <c r="BO33" s="314">
        <v>43932</v>
      </c>
      <c r="BP33">
        <v>1500</v>
      </c>
      <c r="BQ33">
        <v>43</v>
      </c>
      <c r="BR33">
        <v>46</v>
      </c>
      <c r="BS33">
        <v>45</v>
      </c>
      <c r="BT33">
        <v>50</v>
      </c>
      <c r="BU33">
        <v>59</v>
      </c>
      <c r="BV33">
        <v>41</v>
      </c>
      <c r="BW33">
        <v>45</v>
      </c>
      <c r="BX33">
        <v>43</v>
      </c>
      <c r="CR33" s="314">
        <v>44308</v>
      </c>
      <c r="CS33">
        <v>200</v>
      </c>
      <c r="CT33">
        <v>46</v>
      </c>
      <c r="CU33">
        <v>47</v>
      </c>
      <c r="CV33">
        <v>46</v>
      </c>
      <c r="CW33">
        <v>49</v>
      </c>
      <c r="CX33">
        <v>53</v>
      </c>
      <c r="CY33">
        <v>45</v>
      </c>
      <c r="CZ33">
        <v>45</v>
      </c>
      <c r="DA33">
        <v>45</v>
      </c>
    </row>
    <row r="34" spans="2:105" x14ac:dyDescent="0.35">
      <c r="B34" s="314">
        <v>44042</v>
      </c>
      <c r="C34">
        <v>1900</v>
      </c>
      <c r="D34">
        <v>45</v>
      </c>
      <c r="E34">
        <v>48</v>
      </c>
      <c r="F34">
        <v>46</v>
      </c>
      <c r="G34">
        <v>48</v>
      </c>
      <c r="H34">
        <v>66</v>
      </c>
      <c r="I34">
        <v>43</v>
      </c>
      <c r="J34">
        <v>45</v>
      </c>
      <c r="K34">
        <v>44</v>
      </c>
      <c r="AN34" s="514"/>
      <c r="AO34" s="316">
        <v>43385</v>
      </c>
      <c r="AP34" t="s">
        <v>821</v>
      </c>
      <c r="AQ34" s="315">
        <v>3.8194444444444441E-2</v>
      </c>
      <c r="AR34" s="315">
        <v>4.1666666666666664E-2</v>
      </c>
      <c r="AS34">
        <v>35</v>
      </c>
      <c r="AT34">
        <v>51</v>
      </c>
      <c r="AU34">
        <v>32</v>
      </c>
      <c r="BO34" s="314">
        <v>43932</v>
      </c>
      <c r="BP34">
        <v>1900</v>
      </c>
      <c r="BQ34">
        <v>45</v>
      </c>
      <c r="BR34">
        <v>47</v>
      </c>
      <c r="BS34">
        <v>46</v>
      </c>
      <c r="BT34">
        <v>48</v>
      </c>
      <c r="BU34">
        <v>61</v>
      </c>
      <c r="BV34">
        <v>43</v>
      </c>
      <c r="BW34">
        <v>46</v>
      </c>
      <c r="BX34">
        <v>44</v>
      </c>
      <c r="CR34" s="314">
        <v>44308</v>
      </c>
      <c r="CS34">
        <v>300</v>
      </c>
      <c r="CT34">
        <v>46</v>
      </c>
      <c r="CU34">
        <v>46</v>
      </c>
      <c r="CV34">
        <v>46</v>
      </c>
      <c r="CW34">
        <v>49</v>
      </c>
      <c r="CX34">
        <v>52</v>
      </c>
      <c r="CY34">
        <v>45</v>
      </c>
      <c r="CZ34">
        <v>45</v>
      </c>
      <c r="DA34">
        <v>45</v>
      </c>
    </row>
    <row r="35" spans="2:105" x14ac:dyDescent="0.35">
      <c r="B35" s="314">
        <v>44042</v>
      </c>
      <c r="C35">
        <v>2300</v>
      </c>
      <c r="D35">
        <v>45</v>
      </c>
      <c r="E35">
        <v>49</v>
      </c>
      <c r="F35">
        <v>46</v>
      </c>
      <c r="G35">
        <v>47</v>
      </c>
      <c r="H35">
        <v>75</v>
      </c>
      <c r="I35">
        <v>44</v>
      </c>
      <c r="J35">
        <v>44</v>
      </c>
      <c r="K35">
        <v>44</v>
      </c>
      <c r="AN35" s="514"/>
      <c r="AQ35" s="315">
        <v>6.805555555555555E-2</v>
      </c>
      <c r="AR35" s="315">
        <v>7.1527777777777787E-2</v>
      </c>
      <c r="AS35">
        <v>42</v>
      </c>
      <c r="AT35">
        <v>58</v>
      </c>
      <c r="AU35">
        <v>32</v>
      </c>
      <c r="BO35" s="314">
        <v>43932</v>
      </c>
      <c r="BP35">
        <v>2300</v>
      </c>
      <c r="BQ35">
        <v>47</v>
      </c>
      <c r="BR35">
        <v>49</v>
      </c>
      <c r="BS35">
        <v>48</v>
      </c>
      <c r="BT35">
        <v>51</v>
      </c>
      <c r="BU35">
        <v>52</v>
      </c>
      <c r="BV35">
        <v>45</v>
      </c>
      <c r="BW35">
        <v>47</v>
      </c>
      <c r="BX35">
        <v>46</v>
      </c>
      <c r="CR35" s="314">
        <v>44308</v>
      </c>
      <c r="CS35">
        <v>400</v>
      </c>
      <c r="CT35">
        <v>46</v>
      </c>
      <c r="CU35">
        <v>46</v>
      </c>
      <c r="CV35">
        <v>46</v>
      </c>
      <c r="CW35">
        <v>50</v>
      </c>
      <c r="CX35">
        <v>54</v>
      </c>
      <c r="CY35">
        <v>45</v>
      </c>
      <c r="CZ35">
        <v>45</v>
      </c>
      <c r="DA35">
        <v>45</v>
      </c>
    </row>
    <row r="36" spans="2:105" x14ac:dyDescent="0.35">
      <c r="B36" s="314">
        <v>44043</v>
      </c>
      <c r="C36">
        <v>0</v>
      </c>
      <c r="D36">
        <v>45</v>
      </c>
      <c r="E36">
        <v>48</v>
      </c>
      <c r="F36">
        <v>46</v>
      </c>
      <c r="G36">
        <v>47</v>
      </c>
      <c r="H36">
        <v>70</v>
      </c>
      <c r="I36">
        <v>44</v>
      </c>
      <c r="J36">
        <v>44</v>
      </c>
      <c r="K36">
        <v>44</v>
      </c>
      <c r="AN36" s="514"/>
      <c r="AQ36" s="315">
        <v>9.930555555555555E-2</v>
      </c>
      <c r="AR36" s="315">
        <v>0.10277777777777779</v>
      </c>
      <c r="AS36">
        <v>50</v>
      </c>
      <c r="AT36">
        <v>62</v>
      </c>
      <c r="AU36">
        <v>34</v>
      </c>
      <c r="BO36" s="314">
        <v>43933</v>
      </c>
      <c r="BP36">
        <v>0</v>
      </c>
      <c r="BQ36">
        <v>45</v>
      </c>
      <c r="BR36">
        <v>46</v>
      </c>
      <c r="BS36">
        <v>45</v>
      </c>
      <c r="BT36">
        <v>48</v>
      </c>
      <c r="BU36">
        <v>48</v>
      </c>
      <c r="BV36">
        <v>44</v>
      </c>
      <c r="BW36">
        <v>44</v>
      </c>
      <c r="BX36">
        <v>44</v>
      </c>
      <c r="CR36" s="314">
        <v>44308</v>
      </c>
      <c r="CS36">
        <v>500</v>
      </c>
      <c r="CT36">
        <v>46</v>
      </c>
      <c r="CU36">
        <v>49</v>
      </c>
      <c r="CV36">
        <v>47</v>
      </c>
      <c r="CW36">
        <v>56</v>
      </c>
      <c r="CX36">
        <v>70</v>
      </c>
      <c r="CY36">
        <v>45</v>
      </c>
      <c r="CZ36">
        <v>45</v>
      </c>
      <c r="DA36">
        <v>45</v>
      </c>
    </row>
    <row r="37" spans="2:105" x14ac:dyDescent="0.35">
      <c r="B37" s="314">
        <v>44043</v>
      </c>
      <c r="C37">
        <v>100</v>
      </c>
      <c r="D37">
        <v>45</v>
      </c>
      <c r="E37">
        <v>45</v>
      </c>
      <c r="F37">
        <v>45</v>
      </c>
      <c r="G37">
        <v>48</v>
      </c>
      <c r="H37">
        <v>48</v>
      </c>
      <c r="I37">
        <v>44</v>
      </c>
      <c r="J37">
        <v>44</v>
      </c>
      <c r="K37">
        <v>44</v>
      </c>
      <c r="BO37" s="314">
        <v>43933</v>
      </c>
      <c r="BP37">
        <v>100</v>
      </c>
      <c r="BQ37">
        <v>42</v>
      </c>
      <c r="BR37">
        <v>46</v>
      </c>
      <c r="BS37">
        <v>44</v>
      </c>
      <c r="BT37">
        <v>47</v>
      </c>
      <c r="BU37">
        <v>54</v>
      </c>
      <c r="BV37">
        <v>40</v>
      </c>
      <c r="BW37">
        <v>45</v>
      </c>
      <c r="BX37">
        <v>42</v>
      </c>
      <c r="CR37" s="314">
        <v>44308</v>
      </c>
      <c r="CS37">
        <v>600</v>
      </c>
      <c r="CT37">
        <v>47</v>
      </c>
      <c r="CU37">
        <v>49</v>
      </c>
      <c r="CV37">
        <v>48</v>
      </c>
      <c r="CW37">
        <v>56</v>
      </c>
      <c r="CX37">
        <v>61</v>
      </c>
      <c r="CY37">
        <v>46</v>
      </c>
      <c r="CZ37">
        <v>46</v>
      </c>
      <c r="DA37">
        <v>46</v>
      </c>
    </row>
    <row r="38" spans="2:105" x14ac:dyDescent="0.35">
      <c r="B38" s="314">
        <v>44043</v>
      </c>
      <c r="C38">
        <v>200</v>
      </c>
      <c r="D38">
        <v>45</v>
      </c>
      <c r="E38">
        <v>45</v>
      </c>
      <c r="F38">
        <v>45</v>
      </c>
      <c r="G38">
        <v>47</v>
      </c>
      <c r="H38">
        <v>61</v>
      </c>
      <c r="I38">
        <v>44</v>
      </c>
      <c r="J38">
        <v>44</v>
      </c>
      <c r="K38">
        <v>44</v>
      </c>
      <c r="BO38" s="314">
        <v>43933</v>
      </c>
      <c r="BP38">
        <v>200</v>
      </c>
      <c r="BQ38">
        <v>44</v>
      </c>
      <c r="BR38">
        <v>46</v>
      </c>
      <c r="BS38">
        <v>45</v>
      </c>
      <c r="BT38">
        <v>47</v>
      </c>
      <c r="BU38">
        <v>52</v>
      </c>
      <c r="BV38">
        <v>42</v>
      </c>
      <c r="BW38">
        <v>45</v>
      </c>
      <c r="BX38">
        <v>44</v>
      </c>
      <c r="CR38" s="314">
        <v>44308</v>
      </c>
      <c r="CS38">
        <v>700</v>
      </c>
      <c r="CT38">
        <v>47</v>
      </c>
      <c r="CU38">
        <v>51</v>
      </c>
      <c r="CV38">
        <v>49</v>
      </c>
      <c r="CW38">
        <v>56</v>
      </c>
      <c r="CX38">
        <v>70</v>
      </c>
      <c r="CY38">
        <v>45</v>
      </c>
      <c r="CZ38">
        <v>47</v>
      </c>
      <c r="DA38">
        <v>46</v>
      </c>
    </row>
    <row r="39" spans="2:105" x14ac:dyDescent="0.35">
      <c r="B39" s="314">
        <v>44043</v>
      </c>
      <c r="C39">
        <v>300</v>
      </c>
      <c r="D39">
        <v>45</v>
      </c>
      <c r="E39">
        <v>45</v>
      </c>
      <c r="F39">
        <v>45</v>
      </c>
      <c r="G39">
        <v>47</v>
      </c>
      <c r="H39">
        <v>59</v>
      </c>
      <c r="I39">
        <v>44</v>
      </c>
      <c r="J39">
        <v>44</v>
      </c>
      <c r="K39">
        <v>44</v>
      </c>
      <c r="BO39" s="314">
        <v>43933</v>
      </c>
      <c r="BP39">
        <v>300</v>
      </c>
      <c r="BQ39">
        <v>45</v>
      </c>
      <c r="BR39">
        <v>46</v>
      </c>
      <c r="BS39">
        <v>45</v>
      </c>
      <c r="BT39">
        <v>49</v>
      </c>
      <c r="BU39">
        <v>55</v>
      </c>
      <c r="BV39">
        <v>43</v>
      </c>
      <c r="BW39">
        <v>44</v>
      </c>
      <c r="BX39">
        <v>44</v>
      </c>
      <c r="CR39" s="314">
        <v>44308</v>
      </c>
      <c r="CS39">
        <v>1100</v>
      </c>
      <c r="CT39">
        <v>47</v>
      </c>
      <c r="CU39">
        <v>50</v>
      </c>
      <c r="CV39">
        <v>48</v>
      </c>
      <c r="CW39">
        <v>57</v>
      </c>
      <c r="CX39">
        <v>68</v>
      </c>
      <c r="CY39">
        <v>46</v>
      </c>
      <c r="CZ39">
        <v>47</v>
      </c>
      <c r="DA39">
        <v>46</v>
      </c>
    </row>
    <row r="40" spans="2:105" x14ac:dyDescent="0.35">
      <c r="B40" s="314">
        <v>44043</v>
      </c>
      <c r="C40">
        <v>400</v>
      </c>
      <c r="D40">
        <v>45</v>
      </c>
      <c r="E40">
        <v>45</v>
      </c>
      <c r="F40">
        <v>45</v>
      </c>
      <c r="G40">
        <v>47</v>
      </c>
      <c r="H40">
        <v>50</v>
      </c>
      <c r="I40">
        <v>44</v>
      </c>
      <c r="J40">
        <v>45</v>
      </c>
      <c r="K40">
        <v>44</v>
      </c>
      <c r="AV40" s="314"/>
      <c r="BO40" s="314">
        <v>43933</v>
      </c>
      <c r="BP40">
        <v>400</v>
      </c>
      <c r="BQ40">
        <v>45</v>
      </c>
      <c r="BR40">
        <v>48</v>
      </c>
      <c r="BS40">
        <v>47</v>
      </c>
      <c r="BT40">
        <v>50</v>
      </c>
      <c r="BU40">
        <v>52</v>
      </c>
      <c r="BV40">
        <v>44</v>
      </c>
      <c r="BW40">
        <v>47</v>
      </c>
      <c r="BX40">
        <v>45</v>
      </c>
      <c r="CR40" s="314">
        <v>44308</v>
      </c>
      <c r="CS40">
        <v>1500</v>
      </c>
      <c r="CT40">
        <v>46</v>
      </c>
      <c r="CU40">
        <v>51</v>
      </c>
      <c r="CV40">
        <v>49</v>
      </c>
      <c r="CW40">
        <v>55</v>
      </c>
      <c r="CX40">
        <v>69</v>
      </c>
      <c r="CY40">
        <v>45</v>
      </c>
      <c r="CZ40">
        <v>48</v>
      </c>
      <c r="DA40">
        <v>46</v>
      </c>
    </row>
    <row r="41" spans="2:105" x14ac:dyDescent="0.35">
      <c r="B41" s="314">
        <v>44043</v>
      </c>
      <c r="C41">
        <v>500</v>
      </c>
      <c r="D41">
        <v>45</v>
      </c>
      <c r="E41">
        <v>49</v>
      </c>
      <c r="F41">
        <v>47</v>
      </c>
      <c r="G41">
        <v>50</v>
      </c>
      <c r="H41">
        <v>69</v>
      </c>
      <c r="I41">
        <v>45</v>
      </c>
      <c r="J41">
        <v>46</v>
      </c>
      <c r="K41">
        <v>45</v>
      </c>
      <c r="BO41" s="314">
        <v>43933</v>
      </c>
      <c r="BP41">
        <v>500</v>
      </c>
      <c r="BQ41">
        <v>49</v>
      </c>
      <c r="BR41">
        <v>50</v>
      </c>
      <c r="BS41">
        <v>49</v>
      </c>
      <c r="BT41">
        <v>55</v>
      </c>
      <c r="BU41">
        <v>60</v>
      </c>
      <c r="BV41">
        <v>47</v>
      </c>
      <c r="BW41">
        <v>48</v>
      </c>
      <c r="BX41">
        <v>48</v>
      </c>
      <c r="CR41" s="314">
        <v>44308</v>
      </c>
      <c r="CS41">
        <v>1900</v>
      </c>
      <c r="CT41">
        <v>46</v>
      </c>
      <c r="CU41">
        <v>47</v>
      </c>
      <c r="CV41">
        <v>46</v>
      </c>
      <c r="CW41">
        <v>49</v>
      </c>
      <c r="CX41">
        <v>61</v>
      </c>
      <c r="CY41">
        <v>44</v>
      </c>
      <c r="CZ41">
        <v>46</v>
      </c>
      <c r="DA41">
        <v>45</v>
      </c>
    </row>
    <row r="42" spans="2:105" x14ac:dyDescent="0.35">
      <c r="B42" s="314">
        <v>44043</v>
      </c>
      <c r="C42">
        <v>600</v>
      </c>
      <c r="D42">
        <v>46</v>
      </c>
      <c r="E42">
        <v>46</v>
      </c>
      <c r="F42">
        <v>46</v>
      </c>
      <c r="G42">
        <v>54</v>
      </c>
      <c r="H42">
        <v>62</v>
      </c>
      <c r="I42">
        <v>45</v>
      </c>
      <c r="J42">
        <v>45</v>
      </c>
      <c r="K42">
        <v>45</v>
      </c>
      <c r="BO42" s="314">
        <v>43933</v>
      </c>
      <c r="BP42">
        <v>600</v>
      </c>
      <c r="BQ42">
        <v>49</v>
      </c>
      <c r="BR42">
        <v>51</v>
      </c>
      <c r="BS42">
        <v>50</v>
      </c>
      <c r="BT42">
        <v>54</v>
      </c>
      <c r="BU42">
        <v>60</v>
      </c>
      <c r="BV42">
        <v>48</v>
      </c>
      <c r="BW42">
        <v>49</v>
      </c>
      <c r="BX42">
        <v>48</v>
      </c>
      <c r="CR42" s="314">
        <v>44308</v>
      </c>
      <c r="CS42">
        <v>2300</v>
      </c>
      <c r="CT42">
        <v>46</v>
      </c>
      <c r="CU42">
        <v>47</v>
      </c>
      <c r="CV42">
        <v>46</v>
      </c>
      <c r="CW42">
        <v>49</v>
      </c>
      <c r="CX42">
        <v>51</v>
      </c>
      <c r="CY42">
        <v>45</v>
      </c>
      <c r="CZ42">
        <v>46</v>
      </c>
      <c r="DA42">
        <v>45</v>
      </c>
    </row>
    <row r="43" spans="2:105" x14ac:dyDescent="0.35">
      <c r="B43" s="314">
        <v>44043</v>
      </c>
      <c r="C43">
        <v>700</v>
      </c>
      <c r="D43">
        <v>45</v>
      </c>
      <c r="E43">
        <v>49</v>
      </c>
      <c r="F43">
        <v>46</v>
      </c>
      <c r="G43">
        <v>53</v>
      </c>
      <c r="H43">
        <v>72</v>
      </c>
      <c r="I43">
        <v>43</v>
      </c>
      <c r="J43">
        <v>45</v>
      </c>
      <c r="K43">
        <v>44</v>
      </c>
      <c r="BO43" s="314">
        <v>43933</v>
      </c>
      <c r="BP43">
        <v>700</v>
      </c>
      <c r="BQ43">
        <v>45</v>
      </c>
      <c r="BR43">
        <v>49</v>
      </c>
      <c r="BS43">
        <v>48</v>
      </c>
      <c r="BT43">
        <v>51</v>
      </c>
      <c r="BU43">
        <v>70</v>
      </c>
      <c r="BV43">
        <v>41</v>
      </c>
      <c r="BW43">
        <v>48</v>
      </c>
      <c r="BX43">
        <v>46</v>
      </c>
      <c r="CR43" s="314">
        <v>44309</v>
      </c>
      <c r="CS43">
        <v>0</v>
      </c>
      <c r="CT43">
        <v>46</v>
      </c>
      <c r="CU43">
        <v>47</v>
      </c>
      <c r="CV43">
        <v>46</v>
      </c>
      <c r="CW43">
        <v>50</v>
      </c>
      <c r="CX43">
        <v>55</v>
      </c>
      <c r="CY43">
        <v>45</v>
      </c>
      <c r="CZ43">
        <v>46</v>
      </c>
      <c r="DA43">
        <v>45</v>
      </c>
    </row>
    <row r="44" spans="2:105" x14ac:dyDescent="0.35">
      <c r="B44" s="314">
        <v>44043</v>
      </c>
      <c r="C44">
        <v>1100</v>
      </c>
      <c r="D44">
        <v>43</v>
      </c>
      <c r="E44">
        <v>48</v>
      </c>
      <c r="F44">
        <v>44</v>
      </c>
      <c r="G44">
        <v>52</v>
      </c>
      <c r="H44">
        <v>73</v>
      </c>
      <c r="I44">
        <v>40</v>
      </c>
      <c r="J44">
        <v>44</v>
      </c>
      <c r="K44">
        <v>41</v>
      </c>
      <c r="BO44" s="314">
        <v>43933</v>
      </c>
      <c r="BP44">
        <v>1100</v>
      </c>
      <c r="BQ44">
        <v>46</v>
      </c>
      <c r="BR44">
        <v>57</v>
      </c>
      <c r="BS44">
        <v>49</v>
      </c>
      <c r="BT44">
        <v>50</v>
      </c>
      <c r="BU44">
        <v>80</v>
      </c>
      <c r="BV44">
        <v>44</v>
      </c>
      <c r="BW44">
        <v>47</v>
      </c>
      <c r="BX44">
        <v>46</v>
      </c>
      <c r="CR44" s="314">
        <v>44309</v>
      </c>
      <c r="CS44">
        <v>100</v>
      </c>
      <c r="CT44">
        <v>47</v>
      </c>
      <c r="CU44">
        <v>47</v>
      </c>
      <c r="CV44">
        <v>47</v>
      </c>
      <c r="CW44">
        <v>50</v>
      </c>
      <c r="CX44">
        <v>51</v>
      </c>
      <c r="CY44">
        <v>45</v>
      </c>
      <c r="CZ44">
        <v>46</v>
      </c>
      <c r="DA44">
        <v>45</v>
      </c>
    </row>
    <row r="45" spans="2:105" x14ac:dyDescent="0.35">
      <c r="B45" s="314">
        <v>44043</v>
      </c>
      <c r="C45">
        <v>1500</v>
      </c>
      <c r="D45">
        <v>43</v>
      </c>
      <c r="E45">
        <v>47</v>
      </c>
      <c r="F45">
        <v>45</v>
      </c>
      <c r="G45">
        <v>51</v>
      </c>
      <c r="H45">
        <v>73</v>
      </c>
      <c r="I45">
        <v>41</v>
      </c>
      <c r="J45">
        <v>43</v>
      </c>
      <c r="K45">
        <v>42</v>
      </c>
      <c r="BO45" s="314">
        <v>43933</v>
      </c>
      <c r="BP45">
        <v>1500</v>
      </c>
      <c r="BQ45">
        <v>46</v>
      </c>
      <c r="BR45">
        <v>48</v>
      </c>
      <c r="BS45">
        <v>48</v>
      </c>
      <c r="BT45">
        <v>51</v>
      </c>
      <c r="BU45">
        <v>69</v>
      </c>
      <c r="BV45">
        <v>44</v>
      </c>
      <c r="BW45">
        <v>47</v>
      </c>
      <c r="BX45">
        <v>46</v>
      </c>
      <c r="CR45" s="314">
        <v>44309</v>
      </c>
      <c r="CS45">
        <v>200</v>
      </c>
      <c r="CT45">
        <v>47</v>
      </c>
      <c r="CU45">
        <v>47</v>
      </c>
      <c r="CV45">
        <v>47</v>
      </c>
      <c r="CW45">
        <v>50</v>
      </c>
      <c r="CX45">
        <v>58</v>
      </c>
      <c r="CY45">
        <v>45</v>
      </c>
      <c r="CZ45">
        <v>46</v>
      </c>
      <c r="DA45">
        <v>45</v>
      </c>
    </row>
    <row r="46" spans="2:105" x14ac:dyDescent="0.35">
      <c r="B46" s="314">
        <v>44043</v>
      </c>
      <c r="C46">
        <v>1900</v>
      </c>
      <c r="D46">
        <v>44</v>
      </c>
      <c r="E46">
        <v>46</v>
      </c>
      <c r="F46">
        <v>45</v>
      </c>
      <c r="G46">
        <v>47</v>
      </c>
      <c r="H46">
        <v>64</v>
      </c>
      <c r="I46">
        <v>42</v>
      </c>
      <c r="J46">
        <v>45</v>
      </c>
      <c r="K46">
        <v>44</v>
      </c>
      <c r="BO46" s="314">
        <v>43933</v>
      </c>
      <c r="BP46">
        <v>1900</v>
      </c>
      <c r="BQ46">
        <v>47</v>
      </c>
      <c r="BR46">
        <v>49</v>
      </c>
      <c r="BS46">
        <v>48</v>
      </c>
      <c r="BT46">
        <v>50</v>
      </c>
      <c r="BU46">
        <v>65</v>
      </c>
      <c r="BV46">
        <v>46</v>
      </c>
      <c r="BW46">
        <v>47</v>
      </c>
      <c r="BX46">
        <v>47</v>
      </c>
      <c r="CR46" s="314">
        <v>44309</v>
      </c>
      <c r="CS46">
        <v>300</v>
      </c>
      <c r="CT46">
        <v>47</v>
      </c>
      <c r="CU46">
        <v>47</v>
      </c>
      <c r="CV46">
        <v>47</v>
      </c>
      <c r="CW46">
        <v>50</v>
      </c>
      <c r="CX46">
        <v>54</v>
      </c>
      <c r="CY46">
        <v>46</v>
      </c>
      <c r="CZ46">
        <v>46</v>
      </c>
      <c r="DA46">
        <v>46</v>
      </c>
    </row>
    <row r="47" spans="2:105" x14ac:dyDescent="0.35">
      <c r="B47" s="314">
        <v>44043</v>
      </c>
      <c r="C47">
        <v>2300</v>
      </c>
      <c r="D47">
        <v>45</v>
      </c>
      <c r="E47">
        <v>45</v>
      </c>
      <c r="F47">
        <v>45</v>
      </c>
      <c r="G47">
        <v>47</v>
      </c>
      <c r="H47">
        <v>59</v>
      </c>
      <c r="I47">
        <v>44</v>
      </c>
      <c r="J47">
        <v>44</v>
      </c>
      <c r="K47">
        <v>44</v>
      </c>
      <c r="AV47" s="314"/>
      <c r="BO47" s="314">
        <v>43933</v>
      </c>
      <c r="BP47">
        <v>2300</v>
      </c>
      <c r="BQ47">
        <v>48</v>
      </c>
      <c r="BR47">
        <v>48</v>
      </c>
      <c r="BS47">
        <v>48</v>
      </c>
      <c r="BT47">
        <v>50</v>
      </c>
      <c r="BU47">
        <v>51</v>
      </c>
      <c r="BV47">
        <v>47</v>
      </c>
      <c r="BW47">
        <v>48</v>
      </c>
      <c r="BX47">
        <v>47</v>
      </c>
      <c r="CR47" s="314">
        <v>44309</v>
      </c>
      <c r="CS47">
        <v>400</v>
      </c>
      <c r="CT47">
        <v>47</v>
      </c>
      <c r="CU47">
        <v>48</v>
      </c>
      <c r="CV47">
        <v>47</v>
      </c>
      <c r="CW47">
        <v>50</v>
      </c>
      <c r="CX47">
        <v>69</v>
      </c>
      <c r="CY47">
        <v>46</v>
      </c>
      <c r="CZ47">
        <v>46</v>
      </c>
      <c r="DA47">
        <v>46</v>
      </c>
    </row>
    <row r="48" spans="2:105" x14ac:dyDescent="0.35">
      <c r="B48" s="314">
        <v>44044</v>
      </c>
      <c r="C48">
        <v>0</v>
      </c>
      <c r="D48">
        <v>45</v>
      </c>
      <c r="E48">
        <v>49</v>
      </c>
      <c r="F48">
        <v>46</v>
      </c>
      <c r="G48">
        <v>47</v>
      </c>
      <c r="H48">
        <v>67</v>
      </c>
      <c r="I48">
        <v>44</v>
      </c>
      <c r="J48">
        <v>44</v>
      </c>
      <c r="K48">
        <v>44</v>
      </c>
      <c r="BO48" s="314">
        <v>43934</v>
      </c>
      <c r="BP48">
        <v>0</v>
      </c>
      <c r="BQ48">
        <v>47</v>
      </c>
      <c r="BR48">
        <v>48</v>
      </c>
      <c r="BS48">
        <v>47</v>
      </c>
      <c r="BT48">
        <v>51</v>
      </c>
      <c r="BU48">
        <v>58</v>
      </c>
      <c r="BV48">
        <v>46</v>
      </c>
      <c r="BW48">
        <v>47</v>
      </c>
      <c r="BX48">
        <v>46</v>
      </c>
      <c r="CR48" s="314">
        <v>44309</v>
      </c>
      <c r="CS48">
        <v>500</v>
      </c>
      <c r="CT48">
        <v>47</v>
      </c>
      <c r="CU48">
        <v>49</v>
      </c>
      <c r="CV48">
        <v>48</v>
      </c>
      <c r="CW48">
        <v>59</v>
      </c>
      <c r="CX48">
        <v>69</v>
      </c>
      <c r="CY48">
        <v>46</v>
      </c>
      <c r="CZ48">
        <v>46</v>
      </c>
      <c r="DA48">
        <v>46</v>
      </c>
    </row>
    <row r="49" spans="2:105" x14ac:dyDescent="0.35">
      <c r="B49" s="314">
        <v>44044</v>
      </c>
      <c r="C49">
        <v>100</v>
      </c>
      <c r="D49">
        <v>45</v>
      </c>
      <c r="E49">
        <v>45</v>
      </c>
      <c r="F49">
        <v>45</v>
      </c>
      <c r="G49">
        <v>48</v>
      </c>
      <c r="H49">
        <v>50</v>
      </c>
      <c r="I49">
        <v>44</v>
      </c>
      <c r="J49">
        <v>44</v>
      </c>
      <c r="K49">
        <v>44</v>
      </c>
      <c r="BO49" s="314">
        <v>43934</v>
      </c>
      <c r="BP49">
        <v>100</v>
      </c>
      <c r="BQ49">
        <v>47</v>
      </c>
      <c r="BR49">
        <v>48</v>
      </c>
      <c r="BS49">
        <v>48</v>
      </c>
      <c r="BT49">
        <v>50</v>
      </c>
      <c r="BU49">
        <v>60</v>
      </c>
      <c r="BV49">
        <v>46</v>
      </c>
      <c r="BW49">
        <v>47</v>
      </c>
      <c r="BX49">
        <v>47</v>
      </c>
      <c r="CR49" s="314">
        <v>44309</v>
      </c>
      <c r="CS49">
        <v>600</v>
      </c>
      <c r="CT49">
        <v>48</v>
      </c>
      <c r="CU49">
        <v>53</v>
      </c>
      <c r="CV49">
        <v>51</v>
      </c>
      <c r="CW49">
        <v>60</v>
      </c>
      <c r="CX49">
        <v>65</v>
      </c>
      <c r="CY49">
        <v>46</v>
      </c>
      <c r="CZ49">
        <v>49</v>
      </c>
      <c r="DA49">
        <v>47</v>
      </c>
    </row>
    <row r="50" spans="2:105" x14ac:dyDescent="0.35">
      <c r="B50" s="314">
        <v>44044</v>
      </c>
      <c r="C50">
        <v>200</v>
      </c>
      <c r="D50">
        <v>45</v>
      </c>
      <c r="E50">
        <v>45</v>
      </c>
      <c r="F50">
        <v>45</v>
      </c>
      <c r="G50">
        <v>47</v>
      </c>
      <c r="H50">
        <v>52</v>
      </c>
      <c r="I50">
        <v>44</v>
      </c>
      <c r="J50">
        <v>44</v>
      </c>
      <c r="K50">
        <v>44</v>
      </c>
      <c r="BO50" s="314">
        <v>43934</v>
      </c>
      <c r="BP50">
        <v>200</v>
      </c>
      <c r="BQ50">
        <v>47</v>
      </c>
      <c r="BR50">
        <v>48</v>
      </c>
      <c r="BS50">
        <v>48</v>
      </c>
      <c r="BT50">
        <v>54</v>
      </c>
      <c r="BU50">
        <v>56</v>
      </c>
      <c r="BV50">
        <v>46</v>
      </c>
      <c r="BW50">
        <v>47</v>
      </c>
      <c r="BX50">
        <v>46</v>
      </c>
      <c r="CR50" s="314">
        <v>44309</v>
      </c>
      <c r="CS50">
        <v>700</v>
      </c>
      <c r="CT50">
        <v>48</v>
      </c>
      <c r="CU50">
        <v>52</v>
      </c>
      <c r="CV50">
        <v>50</v>
      </c>
      <c r="CW50">
        <v>60</v>
      </c>
      <c r="CX50">
        <v>71</v>
      </c>
      <c r="CY50">
        <v>46</v>
      </c>
      <c r="CZ50">
        <v>49</v>
      </c>
      <c r="DA50">
        <v>47</v>
      </c>
    </row>
    <row r="51" spans="2:105" x14ac:dyDescent="0.35">
      <c r="B51" s="314">
        <v>44044</v>
      </c>
      <c r="C51">
        <v>300</v>
      </c>
      <c r="D51">
        <v>45</v>
      </c>
      <c r="E51">
        <v>45</v>
      </c>
      <c r="F51">
        <v>45</v>
      </c>
      <c r="G51">
        <v>48</v>
      </c>
      <c r="H51">
        <v>53</v>
      </c>
      <c r="I51">
        <v>44</v>
      </c>
      <c r="J51">
        <v>44</v>
      </c>
      <c r="K51">
        <v>44</v>
      </c>
      <c r="BO51" s="314">
        <v>43934</v>
      </c>
      <c r="BP51">
        <v>300</v>
      </c>
      <c r="BQ51">
        <v>48</v>
      </c>
      <c r="BR51">
        <v>49</v>
      </c>
      <c r="BS51">
        <v>48</v>
      </c>
      <c r="BT51">
        <v>53</v>
      </c>
      <c r="BU51">
        <v>63</v>
      </c>
      <c r="BV51">
        <v>46</v>
      </c>
      <c r="BW51">
        <v>47</v>
      </c>
      <c r="BX51">
        <v>46</v>
      </c>
      <c r="CR51" s="314">
        <v>44309</v>
      </c>
      <c r="CS51">
        <v>1100</v>
      </c>
      <c r="CT51">
        <v>47</v>
      </c>
      <c r="CU51">
        <v>51</v>
      </c>
      <c r="CV51">
        <v>49</v>
      </c>
      <c r="CW51">
        <v>55</v>
      </c>
      <c r="CX51">
        <v>67</v>
      </c>
      <c r="CY51">
        <v>46</v>
      </c>
      <c r="CZ51">
        <v>47</v>
      </c>
      <c r="DA51">
        <v>46</v>
      </c>
    </row>
    <row r="52" spans="2:105" x14ac:dyDescent="0.35">
      <c r="B52" s="314">
        <v>44044</v>
      </c>
      <c r="C52">
        <v>400</v>
      </c>
      <c r="D52">
        <v>45</v>
      </c>
      <c r="E52">
        <v>47</v>
      </c>
      <c r="F52">
        <v>46</v>
      </c>
      <c r="G52">
        <v>47</v>
      </c>
      <c r="H52">
        <v>64</v>
      </c>
      <c r="I52">
        <v>44</v>
      </c>
      <c r="J52">
        <v>45</v>
      </c>
      <c r="K52">
        <v>45</v>
      </c>
      <c r="BO52" s="314">
        <v>43934</v>
      </c>
      <c r="BP52">
        <v>400</v>
      </c>
      <c r="BQ52">
        <v>48</v>
      </c>
      <c r="BR52">
        <v>49</v>
      </c>
      <c r="BS52">
        <v>48</v>
      </c>
      <c r="BT52">
        <v>54</v>
      </c>
      <c r="BU52">
        <v>60</v>
      </c>
      <c r="BV52">
        <v>46</v>
      </c>
      <c r="BW52">
        <v>47</v>
      </c>
      <c r="BX52">
        <v>47</v>
      </c>
      <c r="CR52" s="314">
        <v>44309</v>
      </c>
      <c r="CS52">
        <v>1500</v>
      </c>
      <c r="CT52">
        <v>47</v>
      </c>
      <c r="CU52">
        <v>51</v>
      </c>
      <c r="CV52">
        <v>50</v>
      </c>
      <c r="CW52">
        <v>59</v>
      </c>
      <c r="CX52">
        <v>71</v>
      </c>
      <c r="CY52">
        <v>45</v>
      </c>
      <c r="CZ52">
        <v>48</v>
      </c>
      <c r="DA52">
        <v>47</v>
      </c>
    </row>
    <row r="53" spans="2:105" x14ac:dyDescent="0.35">
      <c r="B53" s="314">
        <v>44044</v>
      </c>
      <c r="C53">
        <v>500</v>
      </c>
      <c r="D53">
        <v>45</v>
      </c>
      <c r="E53">
        <v>47</v>
      </c>
      <c r="F53">
        <v>46</v>
      </c>
      <c r="G53">
        <v>47</v>
      </c>
      <c r="H53">
        <v>66</v>
      </c>
      <c r="I53">
        <v>45</v>
      </c>
      <c r="J53">
        <v>45</v>
      </c>
      <c r="K53">
        <v>45</v>
      </c>
      <c r="BO53" s="314">
        <v>43934</v>
      </c>
      <c r="BP53">
        <v>500</v>
      </c>
      <c r="BQ53">
        <v>48</v>
      </c>
      <c r="BR53">
        <v>51</v>
      </c>
      <c r="BS53">
        <v>49</v>
      </c>
      <c r="BT53">
        <v>54</v>
      </c>
      <c r="BU53">
        <v>64</v>
      </c>
      <c r="BV53">
        <v>47</v>
      </c>
      <c r="BW53">
        <v>48</v>
      </c>
      <c r="BX53">
        <v>47</v>
      </c>
      <c r="CR53" s="314">
        <v>44309</v>
      </c>
      <c r="CS53">
        <v>1900</v>
      </c>
      <c r="CT53">
        <v>46</v>
      </c>
      <c r="CU53">
        <v>48</v>
      </c>
      <c r="CV53">
        <v>47</v>
      </c>
      <c r="CW53">
        <v>50</v>
      </c>
      <c r="CX53">
        <v>62</v>
      </c>
      <c r="CY53">
        <v>45</v>
      </c>
      <c r="CZ53">
        <v>46</v>
      </c>
      <c r="DA53">
        <v>45</v>
      </c>
    </row>
    <row r="54" spans="2:105" x14ac:dyDescent="0.35">
      <c r="B54" s="314">
        <v>44044</v>
      </c>
      <c r="C54">
        <v>600</v>
      </c>
      <c r="D54">
        <v>46</v>
      </c>
      <c r="E54">
        <v>46</v>
      </c>
      <c r="F54">
        <v>46</v>
      </c>
      <c r="G54">
        <v>52</v>
      </c>
      <c r="H54">
        <v>62</v>
      </c>
      <c r="I54">
        <v>45</v>
      </c>
      <c r="J54">
        <v>45</v>
      </c>
      <c r="K54">
        <v>45</v>
      </c>
      <c r="BO54" s="314">
        <v>43934</v>
      </c>
      <c r="BP54">
        <v>600</v>
      </c>
      <c r="BQ54">
        <v>48</v>
      </c>
      <c r="BR54">
        <v>49</v>
      </c>
      <c r="BS54">
        <v>49</v>
      </c>
      <c r="BT54">
        <v>54</v>
      </c>
      <c r="BU54">
        <v>59</v>
      </c>
      <c r="BV54">
        <v>47</v>
      </c>
      <c r="BW54">
        <v>47</v>
      </c>
      <c r="BX54">
        <v>47</v>
      </c>
      <c r="CR54" s="314">
        <v>44309</v>
      </c>
      <c r="CS54">
        <v>2300</v>
      </c>
      <c r="CT54">
        <v>46</v>
      </c>
      <c r="CU54">
        <v>46</v>
      </c>
      <c r="CV54">
        <v>46</v>
      </c>
      <c r="CW54">
        <v>51</v>
      </c>
      <c r="CX54">
        <v>53</v>
      </c>
      <c r="CY54">
        <v>45</v>
      </c>
      <c r="CZ54">
        <v>45</v>
      </c>
      <c r="DA54">
        <v>45</v>
      </c>
    </row>
    <row r="55" spans="2:105" x14ac:dyDescent="0.35">
      <c r="B55" s="314">
        <v>44044</v>
      </c>
      <c r="C55">
        <v>700</v>
      </c>
      <c r="D55">
        <v>45</v>
      </c>
      <c r="E55">
        <v>52</v>
      </c>
      <c r="F55">
        <v>48</v>
      </c>
      <c r="G55">
        <v>52</v>
      </c>
      <c r="H55">
        <v>69</v>
      </c>
      <c r="I55">
        <v>44</v>
      </c>
      <c r="J55">
        <v>49</v>
      </c>
      <c r="K55">
        <v>45</v>
      </c>
      <c r="BO55" s="314">
        <v>43934</v>
      </c>
      <c r="BP55">
        <v>700</v>
      </c>
      <c r="BQ55">
        <v>49</v>
      </c>
      <c r="BR55">
        <v>53</v>
      </c>
      <c r="BS55">
        <v>50</v>
      </c>
      <c r="BT55">
        <v>60</v>
      </c>
      <c r="BU55">
        <v>72</v>
      </c>
      <c r="BV55">
        <v>47</v>
      </c>
      <c r="BW55">
        <v>49</v>
      </c>
      <c r="BX55">
        <v>48</v>
      </c>
      <c r="CR55" s="314">
        <v>44310</v>
      </c>
      <c r="CS55">
        <v>0</v>
      </c>
      <c r="CT55">
        <v>46</v>
      </c>
      <c r="CU55">
        <v>46</v>
      </c>
      <c r="CV55">
        <v>46</v>
      </c>
      <c r="CW55">
        <v>51</v>
      </c>
      <c r="CX55">
        <v>54</v>
      </c>
      <c r="CY55">
        <v>45</v>
      </c>
      <c r="CZ55">
        <v>45</v>
      </c>
      <c r="DA55">
        <v>45</v>
      </c>
    </row>
    <row r="56" spans="2:105" x14ac:dyDescent="0.35">
      <c r="B56" s="314">
        <v>44044</v>
      </c>
      <c r="C56">
        <v>1100</v>
      </c>
      <c r="D56">
        <v>46</v>
      </c>
      <c r="E56">
        <v>51</v>
      </c>
      <c r="F56">
        <v>48</v>
      </c>
      <c r="G56">
        <v>55</v>
      </c>
      <c r="H56">
        <v>74</v>
      </c>
      <c r="I56">
        <v>45</v>
      </c>
      <c r="J56">
        <v>47</v>
      </c>
      <c r="K56">
        <v>45</v>
      </c>
      <c r="AV56" s="314"/>
      <c r="BO56" s="314">
        <v>43934</v>
      </c>
      <c r="BP56">
        <v>1100</v>
      </c>
      <c r="BQ56">
        <v>48</v>
      </c>
      <c r="BR56">
        <v>51</v>
      </c>
      <c r="BS56">
        <v>49</v>
      </c>
      <c r="BT56">
        <v>58</v>
      </c>
      <c r="BU56">
        <v>67</v>
      </c>
      <c r="BV56">
        <v>45</v>
      </c>
      <c r="BW56">
        <v>48</v>
      </c>
      <c r="BX56">
        <v>47</v>
      </c>
      <c r="CR56" s="314">
        <v>44310</v>
      </c>
      <c r="CS56">
        <v>100</v>
      </c>
      <c r="CT56">
        <v>46</v>
      </c>
      <c r="CU56">
        <v>47</v>
      </c>
      <c r="CV56">
        <v>47</v>
      </c>
      <c r="CW56">
        <v>50</v>
      </c>
      <c r="CX56">
        <v>52</v>
      </c>
      <c r="CY56">
        <v>45</v>
      </c>
      <c r="CZ56">
        <v>45</v>
      </c>
      <c r="DA56">
        <v>45</v>
      </c>
    </row>
    <row r="57" spans="2:105" x14ac:dyDescent="0.35">
      <c r="B57" s="314">
        <v>44044</v>
      </c>
      <c r="C57">
        <v>1500</v>
      </c>
      <c r="D57">
        <v>46</v>
      </c>
      <c r="E57">
        <v>52</v>
      </c>
      <c r="F57">
        <v>48</v>
      </c>
      <c r="G57">
        <v>50</v>
      </c>
      <c r="H57">
        <v>66</v>
      </c>
      <c r="I57">
        <v>45</v>
      </c>
      <c r="J57">
        <v>49</v>
      </c>
      <c r="K57">
        <v>46</v>
      </c>
      <c r="BO57" s="314">
        <v>43934</v>
      </c>
      <c r="BP57">
        <v>1500</v>
      </c>
      <c r="BQ57">
        <v>47</v>
      </c>
      <c r="BR57">
        <v>48</v>
      </c>
      <c r="BS57">
        <v>48</v>
      </c>
      <c r="BT57">
        <v>55</v>
      </c>
      <c r="BU57">
        <v>63</v>
      </c>
      <c r="BV57">
        <v>45</v>
      </c>
      <c r="BW57">
        <v>47</v>
      </c>
      <c r="BX57">
        <v>46</v>
      </c>
      <c r="CR57" s="314">
        <v>44310</v>
      </c>
      <c r="CS57">
        <v>200</v>
      </c>
      <c r="CT57">
        <v>46</v>
      </c>
      <c r="CU57">
        <v>47</v>
      </c>
      <c r="CV57">
        <v>47</v>
      </c>
      <c r="CW57">
        <v>50</v>
      </c>
      <c r="CX57">
        <v>63</v>
      </c>
      <c r="CY57">
        <v>45</v>
      </c>
      <c r="CZ57">
        <v>45</v>
      </c>
      <c r="DA57">
        <v>45</v>
      </c>
    </row>
    <row r="58" spans="2:105" x14ac:dyDescent="0.35">
      <c r="B58" s="314">
        <v>44044</v>
      </c>
      <c r="C58">
        <v>1900</v>
      </c>
      <c r="D58">
        <v>45</v>
      </c>
      <c r="E58">
        <v>47</v>
      </c>
      <c r="F58">
        <v>46</v>
      </c>
      <c r="G58">
        <v>48</v>
      </c>
      <c r="H58">
        <v>67</v>
      </c>
      <c r="I58">
        <v>44</v>
      </c>
      <c r="J58">
        <v>45</v>
      </c>
      <c r="K58">
        <v>45</v>
      </c>
      <c r="BO58" s="314">
        <v>43934</v>
      </c>
      <c r="BP58">
        <v>1900</v>
      </c>
      <c r="BQ58">
        <v>47</v>
      </c>
      <c r="BR58">
        <v>48</v>
      </c>
      <c r="BS58">
        <v>48</v>
      </c>
      <c r="BT58">
        <v>51</v>
      </c>
      <c r="BU58">
        <v>58</v>
      </c>
      <c r="BV58">
        <v>46</v>
      </c>
      <c r="BW58">
        <v>47</v>
      </c>
      <c r="BX58">
        <v>46</v>
      </c>
      <c r="CR58" s="314">
        <v>44310</v>
      </c>
      <c r="CS58">
        <v>300</v>
      </c>
      <c r="CT58">
        <v>46</v>
      </c>
      <c r="CU58">
        <v>47</v>
      </c>
      <c r="CV58">
        <v>47</v>
      </c>
      <c r="CW58">
        <v>51</v>
      </c>
      <c r="CX58">
        <v>54</v>
      </c>
      <c r="CY58">
        <v>45</v>
      </c>
      <c r="CZ58">
        <v>45</v>
      </c>
      <c r="DA58">
        <v>45</v>
      </c>
    </row>
    <row r="59" spans="2:105" x14ac:dyDescent="0.35">
      <c r="B59" s="314">
        <v>44044</v>
      </c>
      <c r="C59">
        <v>2300</v>
      </c>
      <c r="D59">
        <v>45</v>
      </c>
      <c r="E59">
        <v>46</v>
      </c>
      <c r="F59">
        <v>46</v>
      </c>
      <c r="G59">
        <v>48</v>
      </c>
      <c r="H59">
        <v>51</v>
      </c>
      <c r="I59">
        <v>45</v>
      </c>
      <c r="J59">
        <v>45</v>
      </c>
      <c r="K59">
        <v>45</v>
      </c>
      <c r="BO59" s="314">
        <v>43934</v>
      </c>
      <c r="BP59">
        <v>2300</v>
      </c>
      <c r="BQ59">
        <v>48</v>
      </c>
      <c r="BR59">
        <v>48</v>
      </c>
      <c r="BS59">
        <v>48</v>
      </c>
      <c r="BT59">
        <v>51</v>
      </c>
      <c r="BU59">
        <v>56</v>
      </c>
      <c r="BV59">
        <v>47</v>
      </c>
      <c r="BW59">
        <v>47</v>
      </c>
      <c r="BX59">
        <v>47</v>
      </c>
      <c r="CR59" s="314">
        <v>44310</v>
      </c>
      <c r="CS59">
        <v>400</v>
      </c>
      <c r="CT59">
        <v>46</v>
      </c>
      <c r="CU59">
        <v>47</v>
      </c>
      <c r="CV59">
        <v>47</v>
      </c>
      <c r="CW59">
        <v>50</v>
      </c>
      <c r="CX59">
        <v>53</v>
      </c>
      <c r="CY59">
        <v>45</v>
      </c>
      <c r="CZ59">
        <v>45</v>
      </c>
      <c r="DA59">
        <v>45</v>
      </c>
    </row>
    <row r="60" spans="2:105" x14ac:dyDescent="0.35">
      <c r="B60" s="314">
        <v>44045</v>
      </c>
      <c r="C60">
        <v>0</v>
      </c>
      <c r="D60">
        <v>45</v>
      </c>
      <c r="E60">
        <v>50</v>
      </c>
      <c r="F60">
        <v>47</v>
      </c>
      <c r="G60">
        <v>50</v>
      </c>
      <c r="H60">
        <v>65</v>
      </c>
      <c r="I60">
        <v>44</v>
      </c>
      <c r="J60">
        <v>45</v>
      </c>
      <c r="K60">
        <v>45</v>
      </c>
      <c r="BO60" s="314">
        <v>43935</v>
      </c>
      <c r="BP60">
        <v>0</v>
      </c>
      <c r="BQ60">
        <v>48</v>
      </c>
      <c r="BR60">
        <v>49</v>
      </c>
      <c r="BS60">
        <v>48</v>
      </c>
      <c r="BT60">
        <v>52</v>
      </c>
      <c r="BU60">
        <v>55</v>
      </c>
      <c r="BV60">
        <v>47</v>
      </c>
      <c r="BW60">
        <v>47</v>
      </c>
      <c r="BX60">
        <v>47</v>
      </c>
      <c r="CR60" s="314">
        <v>44310</v>
      </c>
      <c r="CS60">
        <v>500</v>
      </c>
      <c r="CT60">
        <v>47</v>
      </c>
      <c r="CU60">
        <v>48</v>
      </c>
      <c r="CV60">
        <v>47</v>
      </c>
      <c r="CW60">
        <v>50</v>
      </c>
      <c r="CX60">
        <v>63</v>
      </c>
      <c r="CY60">
        <v>45</v>
      </c>
      <c r="CZ60">
        <v>46</v>
      </c>
      <c r="DA60">
        <v>45</v>
      </c>
    </row>
    <row r="61" spans="2:105" x14ac:dyDescent="0.35">
      <c r="B61" s="314">
        <v>44045</v>
      </c>
      <c r="C61">
        <v>100</v>
      </c>
      <c r="D61">
        <v>45</v>
      </c>
      <c r="E61">
        <v>46</v>
      </c>
      <c r="F61">
        <v>46</v>
      </c>
      <c r="G61">
        <v>48</v>
      </c>
      <c r="H61">
        <v>55</v>
      </c>
      <c r="I61">
        <v>44</v>
      </c>
      <c r="J61">
        <v>45</v>
      </c>
      <c r="K61">
        <v>44</v>
      </c>
      <c r="BO61" s="314">
        <v>43935</v>
      </c>
      <c r="BP61">
        <v>100</v>
      </c>
      <c r="BQ61">
        <v>48</v>
      </c>
      <c r="BR61">
        <v>48</v>
      </c>
      <c r="BS61">
        <v>48</v>
      </c>
      <c r="BT61">
        <v>52</v>
      </c>
      <c r="BU61">
        <v>55</v>
      </c>
      <c r="BV61">
        <v>46</v>
      </c>
      <c r="BW61">
        <v>47</v>
      </c>
      <c r="BX61">
        <v>47</v>
      </c>
      <c r="CR61" s="314">
        <v>44310</v>
      </c>
      <c r="CS61">
        <v>600</v>
      </c>
      <c r="CT61">
        <v>48</v>
      </c>
      <c r="CU61">
        <v>51</v>
      </c>
      <c r="CV61">
        <v>49</v>
      </c>
      <c r="CW61">
        <v>59</v>
      </c>
      <c r="CX61">
        <v>64</v>
      </c>
      <c r="CY61">
        <v>46</v>
      </c>
      <c r="CZ61">
        <v>47</v>
      </c>
      <c r="DA61">
        <v>47</v>
      </c>
    </row>
    <row r="62" spans="2:105" x14ac:dyDescent="0.35">
      <c r="B62" s="314">
        <v>44045</v>
      </c>
      <c r="C62">
        <v>200</v>
      </c>
      <c r="D62">
        <v>45</v>
      </c>
      <c r="E62">
        <v>45</v>
      </c>
      <c r="F62">
        <v>45</v>
      </c>
      <c r="G62">
        <v>48</v>
      </c>
      <c r="H62">
        <v>51</v>
      </c>
      <c r="I62">
        <v>44</v>
      </c>
      <c r="J62">
        <v>44</v>
      </c>
      <c r="K62">
        <v>44</v>
      </c>
      <c r="BO62" s="314">
        <v>43935</v>
      </c>
      <c r="BP62">
        <v>200</v>
      </c>
      <c r="BQ62">
        <v>48</v>
      </c>
      <c r="BR62">
        <v>48</v>
      </c>
      <c r="BS62">
        <v>48</v>
      </c>
      <c r="BT62">
        <v>52</v>
      </c>
      <c r="BU62">
        <v>57</v>
      </c>
      <c r="BV62">
        <v>47</v>
      </c>
      <c r="BW62">
        <v>47</v>
      </c>
      <c r="BX62">
        <v>47</v>
      </c>
      <c r="CR62" s="314">
        <v>44310</v>
      </c>
      <c r="CS62">
        <v>700</v>
      </c>
      <c r="CT62">
        <v>49</v>
      </c>
      <c r="CU62">
        <v>53</v>
      </c>
      <c r="CV62">
        <v>51</v>
      </c>
      <c r="CW62">
        <v>59</v>
      </c>
      <c r="CX62">
        <v>69</v>
      </c>
      <c r="CY62">
        <v>46</v>
      </c>
      <c r="CZ62">
        <v>49</v>
      </c>
      <c r="DA62">
        <v>48</v>
      </c>
    </row>
    <row r="63" spans="2:105" x14ac:dyDescent="0.35">
      <c r="B63" s="314">
        <v>44045</v>
      </c>
      <c r="C63">
        <v>300</v>
      </c>
      <c r="D63">
        <v>45</v>
      </c>
      <c r="E63">
        <v>46</v>
      </c>
      <c r="F63">
        <v>46</v>
      </c>
      <c r="G63">
        <v>48</v>
      </c>
      <c r="H63">
        <v>50</v>
      </c>
      <c r="I63">
        <v>44</v>
      </c>
      <c r="J63">
        <v>45</v>
      </c>
      <c r="K63">
        <v>45</v>
      </c>
      <c r="AV63" s="314"/>
      <c r="BO63" s="314">
        <v>43935</v>
      </c>
      <c r="BP63">
        <v>300</v>
      </c>
      <c r="BQ63">
        <v>48</v>
      </c>
      <c r="BR63">
        <v>48</v>
      </c>
      <c r="BS63">
        <v>48</v>
      </c>
      <c r="BT63">
        <v>51</v>
      </c>
      <c r="BU63">
        <v>58</v>
      </c>
      <c r="BV63">
        <v>47</v>
      </c>
      <c r="BW63">
        <v>47</v>
      </c>
      <c r="BX63">
        <v>47</v>
      </c>
      <c r="CR63" s="314">
        <v>44310</v>
      </c>
      <c r="CS63">
        <v>1100</v>
      </c>
      <c r="CT63">
        <v>50</v>
      </c>
      <c r="CU63">
        <v>53</v>
      </c>
      <c r="CV63">
        <v>51</v>
      </c>
      <c r="CW63">
        <v>60</v>
      </c>
      <c r="CX63">
        <v>71</v>
      </c>
      <c r="CY63">
        <v>47</v>
      </c>
      <c r="CZ63">
        <v>50</v>
      </c>
      <c r="DA63">
        <v>48</v>
      </c>
    </row>
    <row r="64" spans="2:105" x14ac:dyDescent="0.35">
      <c r="B64" s="314">
        <v>44045</v>
      </c>
      <c r="C64">
        <v>400</v>
      </c>
      <c r="D64">
        <v>46</v>
      </c>
      <c r="E64">
        <v>47</v>
      </c>
      <c r="F64">
        <v>46</v>
      </c>
      <c r="G64">
        <v>50</v>
      </c>
      <c r="H64">
        <v>52</v>
      </c>
      <c r="I64">
        <v>45</v>
      </c>
      <c r="J64">
        <v>45</v>
      </c>
      <c r="K64">
        <v>45</v>
      </c>
      <c r="BO64" s="314">
        <v>43935</v>
      </c>
      <c r="BP64">
        <v>400</v>
      </c>
      <c r="BQ64">
        <v>47</v>
      </c>
      <c r="BR64">
        <v>48</v>
      </c>
      <c r="BS64">
        <v>48</v>
      </c>
      <c r="BT64">
        <v>52</v>
      </c>
      <c r="BU64">
        <v>53</v>
      </c>
      <c r="BV64">
        <v>47</v>
      </c>
      <c r="BW64">
        <v>47</v>
      </c>
      <c r="BX64">
        <v>47</v>
      </c>
      <c r="CR64" s="314">
        <v>44310</v>
      </c>
      <c r="CS64">
        <v>1500</v>
      </c>
      <c r="CT64">
        <v>48</v>
      </c>
      <c r="CU64">
        <v>52</v>
      </c>
      <c r="CV64">
        <v>50</v>
      </c>
      <c r="CW64">
        <v>59</v>
      </c>
      <c r="CX64">
        <v>74</v>
      </c>
      <c r="CY64">
        <v>45</v>
      </c>
      <c r="CZ64">
        <v>49</v>
      </c>
      <c r="DA64">
        <v>47</v>
      </c>
    </row>
    <row r="65" spans="2:105" x14ac:dyDescent="0.35">
      <c r="B65" s="314">
        <v>44045</v>
      </c>
      <c r="C65">
        <v>500</v>
      </c>
      <c r="D65">
        <v>45</v>
      </c>
      <c r="E65">
        <v>47</v>
      </c>
      <c r="F65">
        <v>46</v>
      </c>
      <c r="G65">
        <v>49</v>
      </c>
      <c r="H65">
        <v>62</v>
      </c>
      <c r="I65">
        <v>44</v>
      </c>
      <c r="J65">
        <v>46</v>
      </c>
      <c r="K65">
        <v>45</v>
      </c>
      <c r="BO65" s="314">
        <v>43935</v>
      </c>
      <c r="BP65">
        <v>500</v>
      </c>
      <c r="BQ65">
        <v>47</v>
      </c>
      <c r="BR65">
        <v>51</v>
      </c>
      <c r="BS65">
        <v>49</v>
      </c>
      <c r="BT65">
        <v>52</v>
      </c>
      <c r="BU65">
        <v>59</v>
      </c>
      <c r="BV65">
        <v>46</v>
      </c>
      <c r="BW65">
        <v>48</v>
      </c>
      <c r="BX65">
        <v>47</v>
      </c>
      <c r="CR65" s="314">
        <v>44310</v>
      </c>
      <c r="CS65">
        <v>1900</v>
      </c>
      <c r="CT65">
        <v>46</v>
      </c>
      <c r="CU65">
        <v>47</v>
      </c>
      <c r="CV65">
        <v>46</v>
      </c>
      <c r="CW65">
        <v>50</v>
      </c>
      <c r="CX65">
        <v>68</v>
      </c>
      <c r="CY65">
        <v>45</v>
      </c>
      <c r="CZ65">
        <v>45</v>
      </c>
      <c r="DA65">
        <v>45</v>
      </c>
    </row>
    <row r="66" spans="2:105" x14ac:dyDescent="0.35">
      <c r="B66" s="314">
        <v>44045</v>
      </c>
      <c r="C66">
        <v>600</v>
      </c>
      <c r="D66">
        <v>46</v>
      </c>
      <c r="E66">
        <v>46</v>
      </c>
      <c r="F66">
        <v>46</v>
      </c>
      <c r="G66">
        <v>55</v>
      </c>
      <c r="H66">
        <v>56</v>
      </c>
      <c r="I66">
        <v>45</v>
      </c>
      <c r="J66">
        <v>45</v>
      </c>
      <c r="K66">
        <v>45</v>
      </c>
      <c r="BO66" s="314">
        <v>43935</v>
      </c>
      <c r="BP66">
        <v>600</v>
      </c>
      <c r="BQ66">
        <v>49</v>
      </c>
      <c r="BR66">
        <v>49</v>
      </c>
      <c r="BS66">
        <v>49</v>
      </c>
      <c r="BT66">
        <v>55</v>
      </c>
      <c r="BU66">
        <v>74</v>
      </c>
      <c r="BV66">
        <v>47</v>
      </c>
      <c r="BW66">
        <v>48</v>
      </c>
      <c r="BX66">
        <v>48</v>
      </c>
      <c r="CR66" s="314">
        <v>44310</v>
      </c>
      <c r="CS66">
        <v>2300</v>
      </c>
      <c r="CT66">
        <v>46</v>
      </c>
      <c r="CU66">
        <v>47</v>
      </c>
      <c r="CV66">
        <v>47</v>
      </c>
      <c r="CW66">
        <v>49</v>
      </c>
      <c r="CX66">
        <v>63</v>
      </c>
      <c r="CY66">
        <v>45</v>
      </c>
      <c r="CZ66">
        <v>45</v>
      </c>
      <c r="DA66">
        <v>45</v>
      </c>
    </row>
    <row r="67" spans="2:105" x14ac:dyDescent="0.35">
      <c r="B67" s="314">
        <v>44045</v>
      </c>
      <c r="C67">
        <v>700</v>
      </c>
      <c r="D67">
        <v>45</v>
      </c>
      <c r="E67">
        <v>46</v>
      </c>
      <c r="F67">
        <v>45</v>
      </c>
      <c r="G67">
        <v>48</v>
      </c>
      <c r="H67">
        <v>63</v>
      </c>
      <c r="I67">
        <v>44</v>
      </c>
      <c r="J67">
        <v>44</v>
      </c>
      <c r="K67">
        <v>44</v>
      </c>
      <c r="BO67" s="314">
        <v>43935</v>
      </c>
      <c r="BP67">
        <v>700</v>
      </c>
      <c r="BQ67">
        <v>48</v>
      </c>
      <c r="BR67">
        <v>50</v>
      </c>
      <c r="BS67">
        <v>49</v>
      </c>
      <c r="BT67">
        <v>51</v>
      </c>
      <c r="BU67">
        <v>65</v>
      </c>
      <c r="BV67">
        <v>47</v>
      </c>
      <c r="BW67">
        <v>48</v>
      </c>
      <c r="BX67">
        <v>47</v>
      </c>
      <c r="CR67" s="314">
        <v>44310</v>
      </c>
      <c r="CS67">
        <v>0</v>
      </c>
      <c r="CT67">
        <v>46</v>
      </c>
      <c r="CU67">
        <v>46</v>
      </c>
      <c r="CV67">
        <v>46</v>
      </c>
      <c r="CW67">
        <v>50</v>
      </c>
      <c r="CX67">
        <v>52</v>
      </c>
      <c r="CY67">
        <v>45</v>
      </c>
      <c r="CZ67">
        <v>45</v>
      </c>
      <c r="DA67">
        <v>45</v>
      </c>
    </row>
    <row r="68" spans="2:105" x14ac:dyDescent="0.35">
      <c r="B68" s="314">
        <v>44045</v>
      </c>
      <c r="C68">
        <v>1100</v>
      </c>
      <c r="D68">
        <v>44</v>
      </c>
      <c r="E68">
        <v>48</v>
      </c>
      <c r="F68">
        <v>46</v>
      </c>
      <c r="G68">
        <v>49</v>
      </c>
      <c r="H68">
        <v>73</v>
      </c>
      <c r="I68">
        <v>43</v>
      </c>
      <c r="J68">
        <v>46</v>
      </c>
      <c r="K68">
        <v>44</v>
      </c>
      <c r="BO68" s="314">
        <v>43935</v>
      </c>
      <c r="BP68">
        <v>1100</v>
      </c>
      <c r="BQ68">
        <v>48</v>
      </c>
      <c r="BR68">
        <v>50</v>
      </c>
      <c r="BS68">
        <v>48</v>
      </c>
      <c r="BT68">
        <v>53</v>
      </c>
      <c r="BU68">
        <v>73</v>
      </c>
      <c r="BV68">
        <v>45</v>
      </c>
      <c r="BW68">
        <v>48</v>
      </c>
      <c r="BX68">
        <v>47</v>
      </c>
      <c r="CR68" s="314">
        <v>44311</v>
      </c>
      <c r="CS68">
        <v>100</v>
      </c>
      <c r="CT68">
        <v>46</v>
      </c>
      <c r="CU68">
        <v>46</v>
      </c>
      <c r="CV68">
        <v>46</v>
      </c>
      <c r="CW68">
        <v>49</v>
      </c>
      <c r="CX68">
        <v>54</v>
      </c>
      <c r="CY68">
        <v>45</v>
      </c>
      <c r="CZ68">
        <v>45</v>
      </c>
      <c r="DA68">
        <v>45</v>
      </c>
    </row>
    <row r="69" spans="2:105" x14ac:dyDescent="0.35">
      <c r="B69" s="314">
        <v>44045</v>
      </c>
      <c r="C69" s="315">
        <v>0.625</v>
      </c>
      <c r="D69">
        <v>42</v>
      </c>
      <c r="E69">
        <v>44</v>
      </c>
      <c r="F69">
        <v>43</v>
      </c>
      <c r="G69">
        <v>53</v>
      </c>
      <c r="H69">
        <v>61</v>
      </c>
      <c r="I69">
        <v>40</v>
      </c>
      <c r="J69">
        <v>43</v>
      </c>
      <c r="K69">
        <v>41</v>
      </c>
      <c r="BO69" s="314">
        <v>43935</v>
      </c>
      <c r="BP69">
        <v>1500</v>
      </c>
      <c r="BQ69">
        <v>47</v>
      </c>
      <c r="BR69">
        <v>48</v>
      </c>
      <c r="BS69">
        <v>48</v>
      </c>
      <c r="BT69">
        <v>52</v>
      </c>
      <c r="BU69">
        <v>65</v>
      </c>
      <c r="BV69">
        <v>46</v>
      </c>
      <c r="BW69">
        <v>47</v>
      </c>
      <c r="BX69">
        <v>47</v>
      </c>
      <c r="CR69" s="314">
        <v>44311</v>
      </c>
      <c r="CS69">
        <v>200</v>
      </c>
      <c r="CT69">
        <v>46</v>
      </c>
      <c r="CU69">
        <v>47</v>
      </c>
      <c r="CV69">
        <v>46</v>
      </c>
      <c r="CW69">
        <v>51</v>
      </c>
      <c r="CX69">
        <v>65</v>
      </c>
      <c r="CY69">
        <v>45</v>
      </c>
      <c r="CZ69">
        <v>45</v>
      </c>
      <c r="DA69">
        <v>45</v>
      </c>
    </row>
    <row r="70" spans="2:105" x14ac:dyDescent="0.35">
      <c r="B70" s="314">
        <v>44045</v>
      </c>
      <c r="C70" s="315">
        <v>0.79166666666666663</v>
      </c>
      <c r="D70">
        <v>41</v>
      </c>
      <c r="E70">
        <v>44</v>
      </c>
      <c r="F70">
        <v>43</v>
      </c>
      <c r="G70">
        <v>46</v>
      </c>
      <c r="H70">
        <v>66</v>
      </c>
      <c r="I70">
        <v>39</v>
      </c>
      <c r="J70">
        <v>43</v>
      </c>
      <c r="K70">
        <v>41</v>
      </c>
      <c r="BO70" s="314">
        <v>43935</v>
      </c>
      <c r="BP70">
        <v>1900</v>
      </c>
      <c r="BQ70">
        <v>47</v>
      </c>
      <c r="BR70">
        <v>49</v>
      </c>
      <c r="BS70">
        <v>48</v>
      </c>
      <c r="BT70">
        <v>50</v>
      </c>
      <c r="BU70">
        <v>56</v>
      </c>
      <c r="BV70">
        <v>46</v>
      </c>
      <c r="BW70">
        <v>48</v>
      </c>
      <c r="BX70">
        <v>47</v>
      </c>
      <c r="CR70" s="314">
        <v>44311</v>
      </c>
      <c r="CS70">
        <v>300</v>
      </c>
      <c r="CT70">
        <v>46</v>
      </c>
      <c r="CU70">
        <v>46</v>
      </c>
      <c r="CV70">
        <v>46</v>
      </c>
      <c r="CW70">
        <v>50</v>
      </c>
      <c r="CX70">
        <v>61</v>
      </c>
      <c r="CY70">
        <v>45</v>
      </c>
      <c r="CZ70">
        <v>45</v>
      </c>
      <c r="DA70">
        <v>45</v>
      </c>
    </row>
    <row r="71" spans="2:105" x14ac:dyDescent="0.35">
      <c r="B71" s="314">
        <v>44045</v>
      </c>
      <c r="C71" s="315">
        <v>0.95833333333333337</v>
      </c>
      <c r="D71">
        <v>41</v>
      </c>
      <c r="E71">
        <v>42</v>
      </c>
      <c r="F71">
        <v>41</v>
      </c>
      <c r="G71">
        <v>46</v>
      </c>
      <c r="H71">
        <v>51</v>
      </c>
      <c r="I71">
        <v>40</v>
      </c>
      <c r="J71">
        <v>40</v>
      </c>
      <c r="K71">
        <v>40</v>
      </c>
      <c r="BO71" s="314">
        <v>43935</v>
      </c>
      <c r="BP71">
        <v>2300</v>
      </c>
      <c r="BQ71">
        <v>49</v>
      </c>
      <c r="BR71">
        <v>49</v>
      </c>
      <c r="BS71">
        <v>49</v>
      </c>
      <c r="BT71">
        <v>52</v>
      </c>
      <c r="BU71">
        <v>54</v>
      </c>
      <c r="BV71">
        <v>48</v>
      </c>
      <c r="BW71">
        <v>48</v>
      </c>
      <c r="BX71">
        <v>48</v>
      </c>
      <c r="CR71" s="314">
        <v>44311</v>
      </c>
      <c r="CS71">
        <v>400</v>
      </c>
      <c r="CT71">
        <v>46</v>
      </c>
      <c r="CU71">
        <v>47</v>
      </c>
      <c r="CV71">
        <v>46</v>
      </c>
      <c r="CW71">
        <v>51</v>
      </c>
      <c r="CX71">
        <v>60</v>
      </c>
      <c r="CY71">
        <v>45</v>
      </c>
      <c r="CZ71">
        <v>45</v>
      </c>
      <c r="DA71">
        <v>45</v>
      </c>
    </row>
    <row r="72" spans="2:105" x14ac:dyDescent="0.35">
      <c r="B72" s="314">
        <v>44046</v>
      </c>
      <c r="C72" s="315">
        <v>0</v>
      </c>
      <c r="D72">
        <v>42</v>
      </c>
      <c r="E72">
        <v>42</v>
      </c>
      <c r="F72">
        <v>42</v>
      </c>
      <c r="G72">
        <v>45</v>
      </c>
      <c r="H72">
        <v>51</v>
      </c>
      <c r="I72">
        <v>41</v>
      </c>
      <c r="J72">
        <v>41</v>
      </c>
      <c r="K72">
        <v>41</v>
      </c>
      <c r="AV72" s="314"/>
      <c r="BO72" s="314">
        <v>43936</v>
      </c>
      <c r="BP72">
        <v>0</v>
      </c>
      <c r="BQ72">
        <v>48</v>
      </c>
      <c r="BR72">
        <v>49</v>
      </c>
      <c r="BS72">
        <v>49</v>
      </c>
      <c r="BT72">
        <v>51</v>
      </c>
      <c r="BU72">
        <v>53</v>
      </c>
      <c r="BV72">
        <v>47</v>
      </c>
      <c r="BW72">
        <v>48</v>
      </c>
      <c r="BX72">
        <v>48</v>
      </c>
      <c r="CR72" s="314">
        <v>44311</v>
      </c>
      <c r="CS72">
        <v>500</v>
      </c>
      <c r="CT72">
        <v>47</v>
      </c>
      <c r="CU72">
        <v>50</v>
      </c>
      <c r="CV72">
        <v>49</v>
      </c>
      <c r="CW72">
        <v>59</v>
      </c>
      <c r="CX72">
        <v>72</v>
      </c>
      <c r="CY72">
        <v>45</v>
      </c>
      <c r="CZ72">
        <v>46</v>
      </c>
      <c r="DA72">
        <v>45</v>
      </c>
    </row>
    <row r="73" spans="2:105" x14ac:dyDescent="0.35">
      <c r="B73" s="314">
        <v>44046</v>
      </c>
      <c r="C73" s="315">
        <v>4.1666666666666664E-2</v>
      </c>
      <c r="D73">
        <v>42</v>
      </c>
      <c r="E73">
        <v>43</v>
      </c>
      <c r="F73">
        <v>43</v>
      </c>
      <c r="G73">
        <v>45</v>
      </c>
      <c r="H73">
        <v>59</v>
      </c>
      <c r="I73">
        <v>41</v>
      </c>
      <c r="J73">
        <v>42</v>
      </c>
      <c r="K73">
        <v>42</v>
      </c>
      <c r="BO73" s="314">
        <v>43936</v>
      </c>
      <c r="BP73">
        <v>100</v>
      </c>
      <c r="BQ73">
        <v>49</v>
      </c>
      <c r="BR73">
        <v>49</v>
      </c>
      <c r="BS73">
        <v>49</v>
      </c>
      <c r="BT73">
        <v>52</v>
      </c>
      <c r="BU73">
        <v>55</v>
      </c>
      <c r="BV73">
        <v>48</v>
      </c>
      <c r="BW73">
        <v>48</v>
      </c>
      <c r="BX73">
        <v>48</v>
      </c>
      <c r="CR73" s="314">
        <v>44311</v>
      </c>
      <c r="CS73">
        <v>600</v>
      </c>
      <c r="CT73">
        <v>47</v>
      </c>
      <c r="CU73">
        <v>49</v>
      </c>
      <c r="CV73">
        <v>48</v>
      </c>
      <c r="CW73">
        <v>62</v>
      </c>
      <c r="CX73">
        <v>66</v>
      </c>
      <c r="CY73">
        <v>45</v>
      </c>
      <c r="CZ73">
        <v>46</v>
      </c>
      <c r="DA73">
        <v>46</v>
      </c>
    </row>
    <row r="74" spans="2:105" x14ac:dyDescent="0.35">
      <c r="B74" s="314">
        <v>44046</v>
      </c>
      <c r="C74" s="315">
        <v>8.3333333333333329E-2</v>
      </c>
      <c r="D74">
        <v>42</v>
      </c>
      <c r="E74">
        <v>44</v>
      </c>
      <c r="F74">
        <v>43</v>
      </c>
      <c r="G74">
        <v>46</v>
      </c>
      <c r="H74">
        <v>51</v>
      </c>
      <c r="I74">
        <v>42</v>
      </c>
      <c r="J74">
        <v>43</v>
      </c>
      <c r="K74">
        <v>42</v>
      </c>
      <c r="BO74" s="314">
        <v>43936</v>
      </c>
      <c r="BP74">
        <v>200</v>
      </c>
      <c r="BQ74">
        <v>49</v>
      </c>
      <c r="BR74">
        <v>49</v>
      </c>
      <c r="BS74">
        <v>49</v>
      </c>
      <c r="BT74">
        <v>52</v>
      </c>
      <c r="BU74">
        <v>53</v>
      </c>
      <c r="BV74">
        <v>47</v>
      </c>
      <c r="BW74">
        <v>48</v>
      </c>
      <c r="BX74">
        <v>47</v>
      </c>
      <c r="CR74" s="314">
        <v>44311</v>
      </c>
      <c r="CS74">
        <v>700</v>
      </c>
      <c r="CT74">
        <v>48</v>
      </c>
      <c r="CU74">
        <v>50</v>
      </c>
      <c r="CV74">
        <v>49</v>
      </c>
      <c r="CW74">
        <v>57</v>
      </c>
      <c r="CX74">
        <v>67</v>
      </c>
      <c r="CY74">
        <v>45</v>
      </c>
      <c r="CZ74">
        <v>47</v>
      </c>
      <c r="DA74">
        <v>46</v>
      </c>
    </row>
    <row r="75" spans="2:105" x14ac:dyDescent="0.35">
      <c r="B75" s="314">
        <v>44046</v>
      </c>
      <c r="C75" s="315">
        <v>0.125</v>
      </c>
      <c r="D75">
        <v>44</v>
      </c>
      <c r="E75">
        <v>45</v>
      </c>
      <c r="F75">
        <v>44</v>
      </c>
      <c r="G75">
        <v>46</v>
      </c>
      <c r="H75">
        <v>62</v>
      </c>
      <c r="I75">
        <v>43</v>
      </c>
      <c r="J75">
        <v>43</v>
      </c>
      <c r="K75">
        <v>43</v>
      </c>
      <c r="BO75" s="314">
        <v>43936</v>
      </c>
      <c r="BP75">
        <v>300</v>
      </c>
      <c r="BQ75">
        <v>48</v>
      </c>
      <c r="BR75">
        <v>49</v>
      </c>
      <c r="BS75">
        <v>48</v>
      </c>
      <c r="BT75">
        <v>52</v>
      </c>
      <c r="BU75">
        <v>53</v>
      </c>
      <c r="BV75">
        <v>47</v>
      </c>
      <c r="BW75">
        <v>48</v>
      </c>
      <c r="BX75">
        <v>47</v>
      </c>
      <c r="CR75" s="314">
        <v>44311</v>
      </c>
      <c r="CS75">
        <v>1100</v>
      </c>
      <c r="CT75">
        <v>48</v>
      </c>
      <c r="CU75">
        <v>51</v>
      </c>
      <c r="CV75">
        <v>49</v>
      </c>
      <c r="CW75">
        <v>58</v>
      </c>
      <c r="CX75">
        <v>71</v>
      </c>
      <c r="CY75">
        <v>45</v>
      </c>
      <c r="CZ75">
        <v>47</v>
      </c>
      <c r="DA75">
        <v>46</v>
      </c>
    </row>
    <row r="76" spans="2:105" x14ac:dyDescent="0.35">
      <c r="B76" s="314">
        <v>44046</v>
      </c>
      <c r="C76" s="315">
        <v>0.16666666666666666</v>
      </c>
      <c r="D76">
        <v>43</v>
      </c>
      <c r="E76">
        <v>44</v>
      </c>
      <c r="F76">
        <v>43</v>
      </c>
      <c r="G76">
        <v>46</v>
      </c>
      <c r="H76">
        <v>48</v>
      </c>
      <c r="I76">
        <v>42</v>
      </c>
      <c r="J76">
        <v>43</v>
      </c>
      <c r="K76">
        <v>43</v>
      </c>
      <c r="BO76" s="314">
        <v>43936</v>
      </c>
      <c r="BP76">
        <v>400</v>
      </c>
      <c r="BQ76">
        <v>48</v>
      </c>
      <c r="BR76">
        <v>49</v>
      </c>
      <c r="BS76">
        <v>48</v>
      </c>
      <c r="BT76">
        <v>52</v>
      </c>
      <c r="BU76">
        <v>56</v>
      </c>
      <c r="BV76">
        <v>47</v>
      </c>
      <c r="BW76">
        <v>48</v>
      </c>
      <c r="BX76">
        <v>47</v>
      </c>
      <c r="CR76" s="314">
        <v>44311</v>
      </c>
      <c r="CS76">
        <v>1500</v>
      </c>
      <c r="CT76">
        <v>48</v>
      </c>
      <c r="CU76">
        <v>50</v>
      </c>
      <c r="CV76">
        <v>49</v>
      </c>
      <c r="CW76">
        <v>58</v>
      </c>
      <c r="CX76">
        <v>75</v>
      </c>
      <c r="CY76">
        <v>45</v>
      </c>
      <c r="CZ76">
        <v>46</v>
      </c>
      <c r="DA76">
        <v>46</v>
      </c>
    </row>
    <row r="77" spans="2:105" x14ac:dyDescent="0.35">
      <c r="B77" s="314">
        <v>44046</v>
      </c>
      <c r="C77" s="315">
        <v>0.20833333333333334</v>
      </c>
      <c r="D77">
        <v>43</v>
      </c>
      <c r="E77">
        <v>44</v>
      </c>
      <c r="F77">
        <v>43</v>
      </c>
      <c r="G77">
        <v>47</v>
      </c>
      <c r="H77">
        <v>55</v>
      </c>
      <c r="I77">
        <v>42</v>
      </c>
      <c r="J77">
        <v>43</v>
      </c>
      <c r="K77">
        <v>42</v>
      </c>
      <c r="BO77" s="314">
        <v>43936</v>
      </c>
      <c r="BP77">
        <v>500</v>
      </c>
      <c r="BQ77">
        <v>48</v>
      </c>
      <c r="BR77">
        <v>50</v>
      </c>
      <c r="BS77">
        <v>49</v>
      </c>
      <c r="BT77">
        <v>52</v>
      </c>
      <c r="BU77">
        <v>56</v>
      </c>
      <c r="BV77">
        <v>47</v>
      </c>
      <c r="BW77">
        <v>48</v>
      </c>
      <c r="BX77">
        <v>48</v>
      </c>
      <c r="CR77" s="314">
        <v>44311</v>
      </c>
      <c r="CS77">
        <v>1900</v>
      </c>
      <c r="CT77">
        <v>46</v>
      </c>
      <c r="CU77">
        <v>49</v>
      </c>
      <c r="CV77">
        <v>47</v>
      </c>
      <c r="CW77">
        <v>51</v>
      </c>
      <c r="CX77">
        <v>61</v>
      </c>
      <c r="CY77">
        <v>45</v>
      </c>
      <c r="CZ77">
        <v>46</v>
      </c>
      <c r="DA77">
        <v>45</v>
      </c>
    </row>
    <row r="78" spans="2:105" x14ac:dyDescent="0.35">
      <c r="B78" s="314">
        <v>44046</v>
      </c>
      <c r="C78" s="315">
        <v>0.25</v>
      </c>
      <c r="D78">
        <v>43</v>
      </c>
      <c r="E78">
        <v>44</v>
      </c>
      <c r="F78">
        <v>44</v>
      </c>
      <c r="G78">
        <v>49</v>
      </c>
      <c r="H78">
        <v>53</v>
      </c>
      <c r="I78">
        <v>42</v>
      </c>
      <c r="J78">
        <v>43</v>
      </c>
      <c r="K78">
        <v>42</v>
      </c>
      <c r="BO78" s="314">
        <v>43936</v>
      </c>
      <c r="BP78">
        <v>600</v>
      </c>
      <c r="BQ78">
        <v>49</v>
      </c>
      <c r="BR78">
        <v>50</v>
      </c>
      <c r="BS78">
        <v>49</v>
      </c>
      <c r="BT78">
        <v>58</v>
      </c>
      <c r="BU78">
        <v>61</v>
      </c>
      <c r="BV78">
        <v>48</v>
      </c>
      <c r="BW78">
        <v>48</v>
      </c>
      <c r="BX78">
        <v>48</v>
      </c>
      <c r="CR78" s="314">
        <v>44311</v>
      </c>
      <c r="CS78">
        <v>2300</v>
      </c>
      <c r="CT78">
        <v>46</v>
      </c>
      <c r="CU78">
        <v>47</v>
      </c>
      <c r="CV78">
        <v>46</v>
      </c>
      <c r="CW78">
        <v>50</v>
      </c>
      <c r="CX78">
        <v>57</v>
      </c>
      <c r="CY78">
        <v>45</v>
      </c>
      <c r="CZ78">
        <v>45</v>
      </c>
      <c r="DA78">
        <v>45</v>
      </c>
    </row>
    <row r="79" spans="2:105" x14ac:dyDescent="0.35">
      <c r="B79" s="314">
        <v>44046</v>
      </c>
      <c r="C79" s="315">
        <v>0.29166666666666669</v>
      </c>
      <c r="D79">
        <v>43</v>
      </c>
      <c r="E79">
        <v>46</v>
      </c>
      <c r="F79">
        <v>45</v>
      </c>
      <c r="G79">
        <v>48</v>
      </c>
      <c r="H79">
        <v>71</v>
      </c>
      <c r="I79">
        <v>42</v>
      </c>
      <c r="J79">
        <v>44</v>
      </c>
      <c r="K79">
        <v>43</v>
      </c>
      <c r="AV79" s="314"/>
      <c r="BO79" s="314">
        <v>43936</v>
      </c>
      <c r="BP79">
        <v>700</v>
      </c>
      <c r="BQ79">
        <v>49</v>
      </c>
      <c r="BR79">
        <v>50</v>
      </c>
      <c r="BS79">
        <v>49</v>
      </c>
      <c r="BT79">
        <v>53</v>
      </c>
      <c r="BU79">
        <v>71</v>
      </c>
      <c r="BV79">
        <v>47</v>
      </c>
      <c r="BW79">
        <v>48</v>
      </c>
      <c r="BX79">
        <v>47</v>
      </c>
      <c r="CR79" s="314">
        <v>44312</v>
      </c>
      <c r="CS79">
        <v>0</v>
      </c>
      <c r="CT79">
        <v>46</v>
      </c>
      <c r="CU79">
        <v>46</v>
      </c>
      <c r="CV79">
        <v>46</v>
      </c>
      <c r="CW79">
        <v>49</v>
      </c>
      <c r="CX79">
        <v>51</v>
      </c>
      <c r="CY79">
        <v>44</v>
      </c>
      <c r="CZ79">
        <v>45</v>
      </c>
      <c r="DA79">
        <v>45</v>
      </c>
    </row>
    <row r="80" spans="2:105" x14ac:dyDescent="0.35">
      <c r="B80" s="314">
        <v>44046</v>
      </c>
      <c r="C80" s="315">
        <v>0.45833333333333331</v>
      </c>
      <c r="D80">
        <v>41</v>
      </c>
      <c r="E80">
        <v>46</v>
      </c>
      <c r="F80">
        <v>44</v>
      </c>
      <c r="G80">
        <v>47</v>
      </c>
      <c r="H80">
        <v>72</v>
      </c>
      <c r="I80">
        <v>39</v>
      </c>
      <c r="J80">
        <v>43</v>
      </c>
      <c r="K80">
        <v>40</v>
      </c>
      <c r="BO80" s="314">
        <v>43936</v>
      </c>
      <c r="BP80">
        <v>1100</v>
      </c>
      <c r="BQ80">
        <v>47</v>
      </c>
      <c r="BR80">
        <v>49</v>
      </c>
      <c r="BS80">
        <v>48</v>
      </c>
      <c r="BT80">
        <v>53</v>
      </c>
      <c r="BU80">
        <v>71</v>
      </c>
      <c r="BV80">
        <v>46</v>
      </c>
      <c r="BW80">
        <v>47</v>
      </c>
      <c r="BX80">
        <v>46</v>
      </c>
      <c r="CR80" s="314">
        <v>44312</v>
      </c>
      <c r="CS80">
        <v>100</v>
      </c>
      <c r="CT80">
        <v>46</v>
      </c>
      <c r="CU80">
        <v>47</v>
      </c>
      <c r="CV80">
        <v>46</v>
      </c>
      <c r="CW80">
        <v>52</v>
      </c>
      <c r="CX80">
        <v>63</v>
      </c>
      <c r="CY80">
        <v>45</v>
      </c>
      <c r="CZ80">
        <v>45</v>
      </c>
      <c r="DA80">
        <v>45</v>
      </c>
    </row>
    <row r="81" spans="2:105" x14ac:dyDescent="0.35">
      <c r="B81" s="314">
        <v>44046</v>
      </c>
      <c r="C81" s="315">
        <v>0.625</v>
      </c>
      <c r="D81">
        <v>42</v>
      </c>
      <c r="E81">
        <v>46</v>
      </c>
      <c r="F81">
        <v>44</v>
      </c>
      <c r="G81">
        <v>50</v>
      </c>
      <c r="H81">
        <v>67</v>
      </c>
      <c r="I81">
        <v>40</v>
      </c>
      <c r="J81">
        <v>42</v>
      </c>
      <c r="K81">
        <v>41</v>
      </c>
      <c r="BO81" s="314">
        <v>43936</v>
      </c>
      <c r="BP81">
        <v>1500</v>
      </c>
      <c r="BQ81">
        <v>47</v>
      </c>
      <c r="BR81">
        <v>50</v>
      </c>
      <c r="BS81">
        <v>49</v>
      </c>
      <c r="BT81">
        <v>52</v>
      </c>
      <c r="BU81">
        <v>75</v>
      </c>
      <c r="BV81">
        <v>45</v>
      </c>
      <c r="BW81">
        <v>47</v>
      </c>
      <c r="BX81">
        <v>46</v>
      </c>
      <c r="CR81" s="314">
        <v>44312</v>
      </c>
      <c r="CS81">
        <v>200</v>
      </c>
      <c r="CT81">
        <v>46</v>
      </c>
      <c r="CU81">
        <v>46</v>
      </c>
      <c r="CV81">
        <v>46</v>
      </c>
      <c r="CW81">
        <v>49</v>
      </c>
      <c r="CX81">
        <v>51</v>
      </c>
      <c r="CY81">
        <v>45</v>
      </c>
      <c r="CZ81">
        <v>45</v>
      </c>
      <c r="DA81">
        <v>45</v>
      </c>
    </row>
    <row r="82" spans="2:105" x14ac:dyDescent="0.35">
      <c r="B82" s="314">
        <v>44046</v>
      </c>
      <c r="C82" s="315">
        <v>0.79166666666666663</v>
      </c>
      <c r="D82">
        <v>42</v>
      </c>
      <c r="E82">
        <v>46</v>
      </c>
      <c r="F82">
        <v>43</v>
      </c>
      <c r="G82">
        <v>46</v>
      </c>
      <c r="H82">
        <v>70</v>
      </c>
      <c r="I82">
        <v>40</v>
      </c>
      <c r="J82">
        <v>42</v>
      </c>
      <c r="K82">
        <v>41</v>
      </c>
      <c r="BO82" s="314">
        <v>43936</v>
      </c>
      <c r="BP82">
        <v>1900</v>
      </c>
      <c r="BQ82">
        <v>47</v>
      </c>
      <c r="BR82">
        <v>49</v>
      </c>
      <c r="BS82">
        <v>48</v>
      </c>
      <c r="BT82">
        <v>50</v>
      </c>
      <c r="BU82">
        <v>61</v>
      </c>
      <c r="BV82">
        <v>46</v>
      </c>
      <c r="BW82">
        <v>48</v>
      </c>
      <c r="BX82">
        <v>47</v>
      </c>
      <c r="CR82" s="314">
        <v>44312</v>
      </c>
      <c r="CS82">
        <v>300</v>
      </c>
      <c r="CT82">
        <v>46</v>
      </c>
      <c r="CU82">
        <v>47</v>
      </c>
      <c r="CV82">
        <v>46</v>
      </c>
      <c r="CW82">
        <v>50</v>
      </c>
      <c r="CX82">
        <v>63</v>
      </c>
      <c r="CY82">
        <v>45</v>
      </c>
      <c r="CZ82">
        <v>45</v>
      </c>
      <c r="DA82">
        <v>45</v>
      </c>
    </row>
    <row r="83" spans="2:105" x14ac:dyDescent="0.35">
      <c r="B83" s="314">
        <v>44046</v>
      </c>
      <c r="C83" s="315">
        <v>0.95833333333333337</v>
      </c>
      <c r="D83">
        <v>42</v>
      </c>
      <c r="E83">
        <v>42</v>
      </c>
      <c r="F83">
        <v>42</v>
      </c>
      <c r="G83">
        <v>46</v>
      </c>
      <c r="H83">
        <v>48</v>
      </c>
      <c r="I83">
        <v>41</v>
      </c>
      <c r="J83">
        <v>41</v>
      </c>
      <c r="K83">
        <v>41</v>
      </c>
      <c r="BO83" s="314">
        <v>43936</v>
      </c>
      <c r="BP83">
        <v>2300</v>
      </c>
      <c r="BQ83">
        <v>47</v>
      </c>
      <c r="BR83">
        <v>48</v>
      </c>
      <c r="BS83">
        <v>48</v>
      </c>
      <c r="BT83">
        <v>50</v>
      </c>
      <c r="BU83">
        <v>53</v>
      </c>
      <c r="BV83">
        <v>47</v>
      </c>
      <c r="BW83">
        <v>47</v>
      </c>
      <c r="BX83">
        <v>47</v>
      </c>
      <c r="CR83" s="314">
        <v>44312</v>
      </c>
      <c r="CS83">
        <v>400</v>
      </c>
      <c r="CT83">
        <v>46</v>
      </c>
      <c r="CU83">
        <v>47</v>
      </c>
      <c r="CV83">
        <v>46</v>
      </c>
      <c r="CW83">
        <v>50</v>
      </c>
      <c r="CX83">
        <v>54</v>
      </c>
      <c r="CY83">
        <v>45</v>
      </c>
      <c r="CZ83">
        <v>45</v>
      </c>
      <c r="DA83">
        <v>45</v>
      </c>
    </row>
    <row r="84" spans="2:105" x14ac:dyDescent="0.35">
      <c r="B84" s="314">
        <v>44047</v>
      </c>
      <c r="C84" s="315">
        <v>0</v>
      </c>
      <c r="D84">
        <v>42</v>
      </c>
      <c r="E84">
        <v>42</v>
      </c>
      <c r="F84">
        <v>42</v>
      </c>
      <c r="G84">
        <v>45</v>
      </c>
      <c r="H84">
        <v>47</v>
      </c>
      <c r="I84">
        <v>40</v>
      </c>
      <c r="J84">
        <v>41</v>
      </c>
      <c r="K84">
        <v>40</v>
      </c>
      <c r="BO84" s="314">
        <v>43937</v>
      </c>
      <c r="BP84">
        <v>0</v>
      </c>
      <c r="BQ84">
        <v>47</v>
      </c>
      <c r="BR84">
        <v>48</v>
      </c>
      <c r="BS84">
        <v>47</v>
      </c>
      <c r="BT84">
        <v>51</v>
      </c>
      <c r="BU84">
        <v>52</v>
      </c>
      <c r="BV84">
        <v>46</v>
      </c>
      <c r="BW84">
        <v>47</v>
      </c>
      <c r="BX84">
        <v>46</v>
      </c>
      <c r="CR84" s="314">
        <v>44312</v>
      </c>
      <c r="CS84">
        <v>500</v>
      </c>
      <c r="CT84">
        <v>47</v>
      </c>
      <c r="CU84">
        <v>48</v>
      </c>
      <c r="CV84">
        <v>47</v>
      </c>
      <c r="CW84">
        <v>54</v>
      </c>
      <c r="CX84">
        <v>68</v>
      </c>
      <c r="CY84">
        <v>45</v>
      </c>
      <c r="CZ84">
        <v>46</v>
      </c>
      <c r="DA84">
        <v>45</v>
      </c>
    </row>
    <row r="85" spans="2:105" x14ac:dyDescent="0.35">
      <c r="B85" s="314">
        <v>44047</v>
      </c>
      <c r="C85" s="315">
        <v>4.1666666666666664E-2</v>
      </c>
      <c r="D85">
        <v>41</v>
      </c>
      <c r="E85">
        <v>42</v>
      </c>
      <c r="F85">
        <v>41</v>
      </c>
      <c r="G85">
        <v>45</v>
      </c>
      <c r="H85">
        <v>52</v>
      </c>
      <c r="I85">
        <v>40</v>
      </c>
      <c r="J85">
        <v>40</v>
      </c>
      <c r="K85">
        <v>40</v>
      </c>
      <c r="BO85" s="314">
        <v>43937</v>
      </c>
      <c r="BP85">
        <v>100</v>
      </c>
      <c r="BQ85">
        <v>47</v>
      </c>
      <c r="BR85">
        <v>48</v>
      </c>
      <c r="BS85">
        <v>48</v>
      </c>
      <c r="BT85">
        <v>51</v>
      </c>
      <c r="BU85">
        <v>55</v>
      </c>
      <c r="BV85">
        <v>46</v>
      </c>
      <c r="BW85">
        <v>47</v>
      </c>
      <c r="BX85">
        <v>47</v>
      </c>
      <c r="CR85" s="314">
        <v>44312</v>
      </c>
      <c r="CS85">
        <v>600</v>
      </c>
      <c r="CT85">
        <v>49</v>
      </c>
      <c r="CU85">
        <v>51</v>
      </c>
      <c r="CV85">
        <v>50</v>
      </c>
      <c r="CW85">
        <v>62</v>
      </c>
      <c r="CX85">
        <v>71</v>
      </c>
      <c r="CY85">
        <v>46</v>
      </c>
      <c r="CZ85">
        <v>47</v>
      </c>
      <c r="DA85">
        <v>46</v>
      </c>
    </row>
    <row r="86" spans="2:105" x14ac:dyDescent="0.35">
      <c r="B86" s="314">
        <v>44047</v>
      </c>
      <c r="C86" s="315">
        <v>8.3333333333333329E-2</v>
      </c>
      <c r="D86">
        <v>41</v>
      </c>
      <c r="E86">
        <v>42</v>
      </c>
      <c r="F86">
        <v>41</v>
      </c>
      <c r="G86">
        <v>44</v>
      </c>
      <c r="H86">
        <v>46</v>
      </c>
      <c r="I86">
        <v>40</v>
      </c>
      <c r="J86">
        <v>41</v>
      </c>
      <c r="K86">
        <v>40</v>
      </c>
      <c r="BO86" s="314">
        <v>43937</v>
      </c>
      <c r="BP86">
        <v>200</v>
      </c>
      <c r="BQ86">
        <v>48</v>
      </c>
      <c r="BR86">
        <v>48</v>
      </c>
      <c r="BS86">
        <v>48</v>
      </c>
      <c r="BT86">
        <v>50</v>
      </c>
      <c r="BU86">
        <v>55</v>
      </c>
      <c r="BV86">
        <v>47</v>
      </c>
      <c r="BW86">
        <v>47</v>
      </c>
      <c r="BX86">
        <v>47</v>
      </c>
      <c r="CR86" s="314">
        <v>44312</v>
      </c>
      <c r="CS86">
        <v>700</v>
      </c>
      <c r="CT86">
        <v>47</v>
      </c>
      <c r="CU86">
        <v>51</v>
      </c>
      <c r="CV86">
        <v>49</v>
      </c>
      <c r="CW86">
        <v>57</v>
      </c>
      <c r="CX86">
        <v>67</v>
      </c>
      <c r="CY86">
        <v>44</v>
      </c>
      <c r="CZ86">
        <v>47</v>
      </c>
      <c r="DA86">
        <v>46</v>
      </c>
    </row>
    <row r="87" spans="2:105" x14ac:dyDescent="0.35">
      <c r="B87" s="314">
        <v>44047</v>
      </c>
      <c r="C87" s="315">
        <v>0.125</v>
      </c>
      <c r="D87">
        <v>41</v>
      </c>
      <c r="E87">
        <v>41</v>
      </c>
      <c r="F87">
        <v>41</v>
      </c>
      <c r="G87">
        <v>44</v>
      </c>
      <c r="H87">
        <v>49</v>
      </c>
      <c r="I87">
        <v>40</v>
      </c>
      <c r="J87">
        <v>40</v>
      </c>
      <c r="K87">
        <v>40</v>
      </c>
      <c r="BO87" s="314">
        <v>43937</v>
      </c>
      <c r="BP87">
        <v>300</v>
      </c>
      <c r="BQ87">
        <v>48</v>
      </c>
      <c r="BR87">
        <v>49</v>
      </c>
      <c r="BS87">
        <v>49</v>
      </c>
      <c r="BT87">
        <v>52</v>
      </c>
      <c r="BU87">
        <v>55</v>
      </c>
      <c r="BV87">
        <v>47</v>
      </c>
      <c r="BW87">
        <v>48</v>
      </c>
      <c r="BX87">
        <v>48</v>
      </c>
      <c r="CR87" s="314">
        <v>44312</v>
      </c>
      <c r="CS87">
        <v>1100</v>
      </c>
      <c r="CT87">
        <v>44</v>
      </c>
      <c r="CU87">
        <v>50</v>
      </c>
      <c r="CV87">
        <v>47</v>
      </c>
      <c r="CW87">
        <v>53</v>
      </c>
      <c r="CX87">
        <v>79</v>
      </c>
      <c r="CY87">
        <v>40</v>
      </c>
      <c r="CZ87">
        <v>45</v>
      </c>
      <c r="DA87">
        <v>42</v>
      </c>
    </row>
    <row r="88" spans="2:105" x14ac:dyDescent="0.35">
      <c r="B88" s="314">
        <v>44047</v>
      </c>
      <c r="C88" s="315">
        <v>0.16666666666666666</v>
      </c>
      <c r="D88">
        <v>40</v>
      </c>
      <c r="E88">
        <v>41</v>
      </c>
      <c r="F88">
        <v>41</v>
      </c>
      <c r="G88">
        <v>44</v>
      </c>
      <c r="H88">
        <v>47</v>
      </c>
      <c r="I88">
        <v>39</v>
      </c>
      <c r="J88">
        <v>40</v>
      </c>
      <c r="K88">
        <v>39</v>
      </c>
      <c r="BO88" s="314">
        <v>43937</v>
      </c>
      <c r="BP88">
        <v>400</v>
      </c>
      <c r="BQ88">
        <v>48</v>
      </c>
      <c r="BR88">
        <v>48</v>
      </c>
      <c r="BS88">
        <v>48</v>
      </c>
      <c r="BT88">
        <v>51</v>
      </c>
      <c r="BU88">
        <v>53</v>
      </c>
      <c r="BV88">
        <v>47</v>
      </c>
      <c r="BW88">
        <v>47</v>
      </c>
      <c r="BX88">
        <v>47</v>
      </c>
      <c r="CR88" s="314">
        <v>44312</v>
      </c>
      <c r="CS88">
        <v>1500</v>
      </c>
      <c r="CT88">
        <v>45</v>
      </c>
      <c r="CU88">
        <v>47</v>
      </c>
      <c r="CV88">
        <v>46</v>
      </c>
      <c r="CW88">
        <v>58</v>
      </c>
      <c r="CX88">
        <v>69</v>
      </c>
      <c r="CY88">
        <v>40</v>
      </c>
      <c r="CZ88">
        <v>42</v>
      </c>
      <c r="DA88">
        <v>42</v>
      </c>
    </row>
    <row r="89" spans="2:105" x14ac:dyDescent="0.35">
      <c r="B89" s="314">
        <v>44047</v>
      </c>
      <c r="C89" s="315">
        <v>0.20833333333333334</v>
      </c>
      <c r="D89">
        <v>40</v>
      </c>
      <c r="E89">
        <v>41</v>
      </c>
      <c r="F89">
        <v>41</v>
      </c>
      <c r="G89">
        <v>45</v>
      </c>
      <c r="H89">
        <v>57</v>
      </c>
      <c r="I89">
        <v>39</v>
      </c>
      <c r="J89">
        <v>40</v>
      </c>
      <c r="K89">
        <v>39</v>
      </c>
      <c r="BO89" s="314">
        <v>43937</v>
      </c>
      <c r="BP89">
        <v>500</v>
      </c>
      <c r="BQ89">
        <v>48</v>
      </c>
      <c r="BR89">
        <v>49</v>
      </c>
      <c r="BS89">
        <v>49</v>
      </c>
      <c r="BT89">
        <v>51</v>
      </c>
      <c r="BU89">
        <v>58</v>
      </c>
      <c r="BV89">
        <v>47</v>
      </c>
      <c r="BW89">
        <v>48</v>
      </c>
      <c r="BX89">
        <v>48</v>
      </c>
      <c r="CR89" s="314">
        <v>44312</v>
      </c>
      <c r="CS89">
        <v>1900</v>
      </c>
      <c r="CT89">
        <v>44</v>
      </c>
      <c r="CU89">
        <v>46</v>
      </c>
      <c r="CV89">
        <v>45</v>
      </c>
      <c r="CW89">
        <v>50</v>
      </c>
      <c r="CX89">
        <v>65</v>
      </c>
      <c r="CY89">
        <v>42</v>
      </c>
      <c r="CZ89">
        <v>45</v>
      </c>
      <c r="DA89">
        <v>43</v>
      </c>
    </row>
    <row r="90" spans="2:105" x14ac:dyDescent="0.35">
      <c r="B90" s="314">
        <v>44047</v>
      </c>
      <c r="C90" s="315">
        <v>0.25</v>
      </c>
      <c r="D90">
        <v>41</v>
      </c>
      <c r="E90">
        <v>42</v>
      </c>
      <c r="F90">
        <v>41</v>
      </c>
      <c r="G90">
        <v>47</v>
      </c>
      <c r="H90">
        <v>53</v>
      </c>
      <c r="I90">
        <v>39</v>
      </c>
      <c r="J90">
        <v>41</v>
      </c>
      <c r="K90">
        <v>40</v>
      </c>
      <c r="BO90" s="314">
        <v>43937</v>
      </c>
      <c r="BP90">
        <v>600</v>
      </c>
      <c r="BQ90">
        <v>49</v>
      </c>
      <c r="BR90">
        <v>49</v>
      </c>
      <c r="BS90">
        <v>49</v>
      </c>
      <c r="BT90">
        <v>54</v>
      </c>
      <c r="BU90">
        <v>71</v>
      </c>
      <c r="BV90">
        <v>48</v>
      </c>
      <c r="BW90">
        <v>48</v>
      </c>
      <c r="BX90">
        <v>48</v>
      </c>
      <c r="CR90" s="314">
        <v>44312</v>
      </c>
      <c r="CS90">
        <v>2300</v>
      </c>
      <c r="CT90">
        <v>42</v>
      </c>
      <c r="CU90">
        <v>44</v>
      </c>
      <c r="CV90">
        <v>44</v>
      </c>
      <c r="CW90">
        <v>45</v>
      </c>
      <c r="CX90">
        <v>53</v>
      </c>
      <c r="CY90">
        <v>41</v>
      </c>
      <c r="CZ90">
        <v>44</v>
      </c>
      <c r="DA90">
        <v>43</v>
      </c>
    </row>
    <row r="91" spans="2:105" x14ac:dyDescent="0.35">
      <c r="B91" s="314">
        <v>44047</v>
      </c>
      <c r="C91" s="315">
        <v>0.29166666666666669</v>
      </c>
      <c r="D91">
        <v>41</v>
      </c>
      <c r="E91">
        <v>43</v>
      </c>
      <c r="F91">
        <v>42</v>
      </c>
      <c r="G91">
        <v>46</v>
      </c>
      <c r="H91">
        <v>60</v>
      </c>
      <c r="I91">
        <v>40</v>
      </c>
      <c r="J91">
        <v>42</v>
      </c>
      <c r="K91">
        <v>41</v>
      </c>
      <c r="BO91" s="314">
        <v>43937</v>
      </c>
      <c r="BP91">
        <v>700</v>
      </c>
      <c r="BQ91">
        <v>48</v>
      </c>
      <c r="BR91">
        <v>50</v>
      </c>
      <c r="BS91">
        <v>49</v>
      </c>
      <c r="BT91">
        <v>53</v>
      </c>
      <c r="BU91">
        <v>68</v>
      </c>
      <c r="BV91">
        <v>46</v>
      </c>
      <c r="BW91">
        <v>49</v>
      </c>
      <c r="BX91">
        <v>47</v>
      </c>
      <c r="CR91" s="314">
        <v>44313</v>
      </c>
      <c r="CS91">
        <v>0</v>
      </c>
      <c r="CT91">
        <v>42</v>
      </c>
      <c r="CU91">
        <v>45</v>
      </c>
      <c r="CV91">
        <v>44</v>
      </c>
      <c r="CW91">
        <v>47</v>
      </c>
      <c r="CX91">
        <v>51</v>
      </c>
      <c r="CY91">
        <v>41</v>
      </c>
      <c r="CZ91">
        <v>44</v>
      </c>
      <c r="DA91">
        <v>43</v>
      </c>
    </row>
    <row r="92" spans="2:105" x14ac:dyDescent="0.35">
      <c r="B92" s="314">
        <v>44047</v>
      </c>
      <c r="C92" s="315">
        <v>0.45833333333333331</v>
      </c>
      <c r="D92">
        <v>41</v>
      </c>
      <c r="E92">
        <v>51</v>
      </c>
      <c r="F92">
        <v>46</v>
      </c>
      <c r="G92">
        <v>48</v>
      </c>
      <c r="H92">
        <v>74</v>
      </c>
      <c r="I92">
        <v>39</v>
      </c>
      <c r="J92">
        <v>41</v>
      </c>
      <c r="K92">
        <v>40</v>
      </c>
      <c r="BO92" s="314">
        <v>43937</v>
      </c>
      <c r="BP92">
        <v>1100</v>
      </c>
      <c r="BQ92">
        <v>48</v>
      </c>
      <c r="BR92">
        <v>50</v>
      </c>
      <c r="BS92">
        <v>49</v>
      </c>
      <c r="BT92">
        <v>55</v>
      </c>
      <c r="BU92">
        <v>69</v>
      </c>
      <c r="BV92">
        <v>46</v>
      </c>
      <c r="BW92">
        <v>48</v>
      </c>
      <c r="BX92">
        <v>47</v>
      </c>
      <c r="CR92" s="314">
        <v>44313</v>
      </c>
      <c r="CS92">
        <v>100</v>
      </c>
      <c r="CT92">
        <v>44</v>
      </c>
      <c r="CU92">
        <v>46</v>
      </c>
      <c r="CV92">
        <v>45</v>
      </c>
      <c r="CW92">
        <v>47</v>
      </c>
      <c r="CX92">
        <v>51</v>
      </c>
      <c r="CY92">
        <v>43</v>
      </c>
      <c r="CZ92">
        <v>44</v>
      </c>
      <c r="DA92">
        <v>43</v>
      </c>
    </row>
    <row r="93" spans="2:105" x14ac:dyDescent="0.35">
      <c r="B93" s="314">
        <v>44047</v>
      </c>
      <c r="C93" s="315">
        <v>0.625</v>
      </c>
      <c r="D93">
        <v>42</v>
      </c>
      <c r="E93">
        <v>50</v>
      </c>
      <c r="F93">
        <v>45</v>
      </c>
      <c r="G93">
        <v>52</v>
      </c>
      <c r="H93">
        <v>75</v>
      </c>
      <c r="I93">
        <v>38</v>
      </c>
      <c r="J93">
        <v>44</v>
      </c>
      <c r="K93">
        <v>41</v>
      </c>
      <c r="CR93" s="314">
        <v>44313</v>
      </c>
      <c r="CS93">
        <v>200</v>
      </c>
      <c r="CT93">
        <v>45</v>
      </c>
      <c r="CU93">
        <v>47</v>
      </c>
      <c r="CV93">
        <v>46</v>
      </c>
      <c r="CW93">
        <v>50</v>
      </c>
      <c r="CX93">
        <v>51</v>
      </c>
      <c r="CY93">
        <v>43</v>
      </c>
      <c r="CZ93">
        <v>46</v>
      </c>
      <c r="DA93">
        <v>45</v>
      </c>
    </row>
    <row r="94" spans="2:105" x14ac:dyDescent="0.35">
      <c r="B94" s="314">
        <v>44047</v>
      </c>
      <c r="C94" s="315">
        <v>0.79166666666666663</v>
      </c>
      <c r="D94">
        <v>43</v>
      </c>
      <c r="E94">
        <v>52</v>
      </c>
      <c r="F94">
        <v>46</v>
      </c>
      <c r="G94">
        <v>51</v>
      </c>
      <c r="H94">
        <v>74</v>
      </c>
      <c r="I94">
        <v>41</v>
      </c>
      <c r="J94">
        <v>43</v>
      </c>
      <c r="K94">
        <v>42</v>
      </c>
      <c r="CR94" s="314">
        <v>44313</v>
      </c>
      <c r="CS94">
        <v>300</v>
      </c>
      <c r="CT94">
        <v>45</v>
      </c>
      <c r="CU94">
        <v>46</v>
      </c>
      <c r="CV94">
        <v>45</v>
      </c>
      <c r="CW94">
        <v>50</v>
      </c>
      <c r="CX94">
        <v>59</v>
      </c>
      <c r="CY94">
        <v>43</v>
      </c>
      <c r="CZ94">
        <v>45</v>
      </c>
      <c r="DA94">
        <v>44</v>
      </c>
    </row>
    <row r="95" spans="2:105" x14ac:dyDescent="0.35">
      <c r="B95" s="314">
        <v>44047</v>
      </c>
      <c r="C95" s="315">
        <v>0.95833333333333337</v>
      </c>
      <c r="D95">
        <v>43</v>
      </c>
      <c r="E95">
        <v>47</v>
      </c>
      <c r="F95">
        <v>45</v>
      </c>
      <c r="G95">
        <v>55</v>
      </c>
      <c r="H95">
        <v>66</v>
      </c>
      <c r="I95">
        <v>41</v>
      </c>
      <c r="J95">
        <v>43</v>
      </c>
      <c r="K95">
        <v>42</v>
      </c>
      <c r="CR95" s="314">
        <v>44313</v>
      </c>
      <c r="CS95">
        <v>400</v>
      </c>
      <c r="CT95">
        <v>45</v>
      </c>
      <c r="CU95">
        <v>46</v>
      </c>
      <c r="CV95">
        <v>45</v>
      </c>
      <c r="CW95">
        <v>49</v>
      </c>
      <c r="CX95">
        <v>55</v>
      </c>
      <c r="CY95">
        <v>44</v>
      </c>
      <c r="CZ95">
        <v>45</v>
      </c>
      <c r="DA95">
        <v>44</v>
      </c>
    </row>
    <row r="96" spans="2:105" x14ac:dyDescent="0.35">
      <c r="B96" s="314">
        <v>44048</v>
      </c>
      <c r="C96" s="315">
        <v>0</v>
      </c>
      <c r="D96">
        <v>44</v>
      </c>
      <c r="E96">
        <v>47</v>
      </c>
      <c r="F96">
        <v>45</v>
      </c>
      <c r="G96">
        <v>53</v>
      </c>
      <c r="H96">
        <v>73</v>
      </c>
      <c r="I96">
        <v>43</v>
      </c>
      <c r="J96">
        <v>44</v>
      </c>
      <c r="K96">
        <v>43</v>
      </c>
      <c r="CR96" s="314">
        <v>44313</v>
      </c>
      <c r="CS96">
        <v>500</v>
      </c>
      <c r="CT96">
        <v>47</v>
      </c>
      <c r="CU96">
        <v>48</v>
      </c>
      <c r="CV96">
        <v>47</v>
      </c>
      <c r="CW96">
        <v>51</v>
      </c>
      <c r="CX96">
        <v>66</v>
      </c>
      <c r="CY96">
        <v>44</v>
      </c>
      <c r="CZ96">
        <v>46</v>
      </c>
      <c r="DA96">
        <v>45</v>
      </c>
    </row>
    <row r="97" spans="2:105" x14ac:dyDescent="0.35">
      <c r="B97" s="314">
        <v>44048</v>
      </c>
      <c r="C97" s="315">
        <v>4.1666666666666664E-2</v>
      </c>
      <c r="D97">
        <v>45</v>
      </c>
      <c r="E97">
        <v>46</v>
      </c>
      <c r="F97">
        <v>45</v>
      </c>
      <c r="G97">
        <v>53</v>
      </c>
      <c r="H97">
        <v>65</v>
      </c>
      <c r="I97">
        <v>43</v>
      </c>
      <c r="J97">
        <v>45</v>
      </c>
      <c r="K97">
        <v>44</v>
      </c>
      <c r="CR97" s="314">
        <v>44313</v>
      </c>
      <c r="CS97">
        <v>600</v>
      </c>
      <c r="CT97">
        <v>47</v>
      </c>
      <c r="CU97">
        <v>53</v>
      </c>
      <c r="CV97">
        <v>51</v>
      </c>
      <c r="CW97">
        <v>57</v>
      </c>
      <c r="CX97">
        <v>69</v>
      </c>
      <c r="CY97">
        <v>46</v>
      </c>
      <c r="CZ97">
        <v>49</v>
      </c>
      <c r="DA97">
        <v>47</v>
      </c>
    </row>
    <row r="98" spans="2:105" x14ac:dyDescent="0.35">
      <c r="B98" s="314">
        <v>44048</v>
      </c>
      <c r="C98" s="315">
        <v>8.3333333333333329E-2</v>
      </c>
      <c r="D98">
        <v>44</v>
      </c>
      <c r="E98">
        <v>46</v>
      </c>
      <c r="F98">
        <v>45</v>
      </c>
      <c r="G98">
        <v>51</v>
      </c>
      <c r="H98">
        <v>63</v>
      </c>
      <c r="I98">
        <v>43</v>
      </c>
      <c r="J98">
        <v>45</v>
      </c>
      <c r="K98">
        <v>43</v>
      </c>
      <c r="CR98" s="314">
        <v>44313</v>
      </c>
      <c r="CS98">
        <v>700</v>
      </c>
      <c r="CT98">
        <v>44</v>
      </c>
      <c r="CU98">
        <v>52</v>
      </c>
      <c r="CV98">
        <v>48</v>
      </c>
      <c r="CW98">
        <v>57</v>
      </c>
      <c r="CX98">
        <v>70</v>
      </c>
      <c r="CY98">
        <v>41</v>
      </c>
      <c r="CZ98">
        <v>48</v>
      </c>
      <c r="DA98">
        <v>44</v>
      </c>
    </row>
    <row r="99" spans="2:105" x14ac:dyDescent="0.35">
      <c r="B99" s="314">
        <v>44048</v>
      </c>
      <c r="C99" s="315">
        <v>0.125</v>
      </c>
      <c r="D99">
        <v>43</v>
      </c>
      <c r="E99">
        <v>45</v>
      </c>
      <c r="F99">
        <v>44</v>
      </c>
      <c r="G99">
        <v>52</v>
      </c>
      <c r="H99">
        <v>56</v>
      </c>
      <c r="I99">
        <v>42</v>
      </c>
      <c r="J99">
        <v>44</v>
      </c>
      <c r="K99">
        <v>43</v>
      </c>
      <c r="CR99" s="314">
        <v>44313</v>
      </c>
      <c r="CS99">
        <v>1100</v>
      </c>
      <c r="CT99">
        <v>43</v>
      </c>
      <c r="CU99">
        <v>51</v>
      </c>
      <c r="CV99">
        <v>46</v>
      </c>
      <c r="CW99">
        <v>54</v>
      </c>
      <c r="CX99">
        <v>71</v>
      </c>
      <c r="CY99">
        <v>39</v>
      </c>
      <c r="CZ99">
        <v>42</v>
      </c>
      <c r="DA99">
        <v>41</v>
      </c>
    </row>
    <row r="100" spans="2:105" x14ac:dyDescent="0.35">
      <c r="B100" s="314">
        <v>44048</v>
      </c>
      <c r="C100" s="315">
        <v>0.16666666666666666</v>
      </c>
      <c r="D100">
        <v>44</v>
      </c>
      <c r="E100">
        <v>45</v>
      </c>
      <c r="F100">
        <v>45</v>
      </c>
      <c r="G100">
        <v>50</v>
      </c>
      <c r="H100">
        <v>58</v>
      </c>
      <c r="I100">
        <v>43</v>
      </c>
      <c r="J100">
        <v>44</v>
      </c>
      <c r="K100">
        <v>44</v>
      </c>
      <c r="CR100" s="314">
        <v>44313</v>
      </c>
      <c r="CS100">
        <v>1500</v>
      </c>
      <c r="CT100">
        <v>44</v>
      </c>
      <c r="CU100">
        <v>49</v>
      </c>
      <c r="CV100">
        <v>47</v>
      </c>
      <c r="CW100">
        <v>55</v>
      </c>
      <c r="CX100">
        <v>69</v>
      </c>
      <c r="CY100">
        <v>41</v>
      </c>
      <c r="CZ100">
        <v>44</v>
      </c>
      <c r="DA100">
        <v>42</v>
      </c>
    </row>
    <row r="101" spans="2:105" x14ac:dyDescent="0.35">
      <c r="B101" s="314">
        <v>44048</v>
      </c>
      <c r="C101" s="315">
        <v>0.20833333333333334</v>
      </c>
      <c r="D101">
        <v>46</v>
      </c>
      <c r="E101">
        <v>51</v>
      </c>
      <c r="F101">
        <v>49</v>
      </c>
      <c r="G101">
        <v>65</v>
      </c>
      <c r="H101">
        <v>71</v>
      </c>
      <c r="I101">
        <v>44</v>
      </c>
      <c r="J101">
        <v>45</v>
      </c>
      <c r="K101">
        <v>44</v>
      </c>
      <c r="CR101" s="314">
        <v>44313</v>
      </c>
      <c r="CS101">
        <v>1900</v>
      </c>
      <c r="CT101">
        <v>44</v>
      </c>
      <c r="CU101">
        <v>49</v>
      </c>
      <c r="CV101">
        <v>45</v>
      </c>
      <c r="CW101">
        <v>48</v>
      </c>
      <c r="CX101">
        <v>74</v>
      </c>
      <c r="CY101">
        <v>42</v>
      </c>
      <c r="CZ101">
        <v>44</v>
      </c>
      <c r="DA101">
        <v>43</v>
      </c>
    </row>
    <row r="102" spans="2:105" x14ac:dyDescent="0.35">
      <c r="B102" s="314">
        <v>44048</v>
      </c>
      <c r="C102" s="315">
        <v>0.25</v>
      </c>
      <c r="D102">
        <v>46</v>
      </c>
      <c r="E102">
        <v>47</v>
      </c>
      <c r="F102">
        <v>46</v>
      </c>
      <c r="G102">
        <v>57</v>
      </c>
      <c r="H102">
        <v>63</v>
      </c>
      <c r="I102">
        <v>44</v>
      </c>
      <c r="J102">
        <v>45</v>
      </c>
      <c r="K102">
        <v>44</v>
      </c>
      <c r="CR102" s="314">
        <v>44313</v>
      </c>
      <c r="CS102">
        <v>2300</v>
      </c>
      <c r="CT102">
        <v>43</v>
      </c>
      <c r="CU102">
        <v>44</v>
      </c>
      <c r="CV102">
        <v>43</v>
      </c>
      <c r="CW102">
        <v>49</v>
      </c>
      <c r="CX102">
        <v>56</v>
      </c>
      <c r="CY102">
        <v>40</v>
      </c>
      <c r="CZ102">
        <v>42</v>
      </c>
      <c r="DA102">
        <v>41</v>
      </c>
    </row>
    <row r="103" spans="2:105" x14ac:dyDescent="0.35">
      <c r="B103" s="314">
        <v>44048</v>
      </c>
      <c r="C103" s="315">
        <v>0.29166666666666669</v>
      </c>
      <c r="D103">
        <v>45</v>
      </c>
      <c r="E103">
        <v>47</v>
      </c>
      <c r="F103">
        <v>46</v>
      </c>
      <c r="G103">
        <v>54</v>
      </c>
      <c r="H103">
        <v>69</v>
      </c>
      <c r="I103">
        <v>44</v>
      </c>
      <c r="J103">
        <v>44</v>
      </c>
      <c r="K103">
        <v>44</v>
      </c>
      <c r="CR103" s="314">
        <v>44314</v>
      </c>
      <c r="CS103">
        <v>0</v>
      </c>
      <c r="CT103">
        <v>43</v>
      </c>
      <c r="CU103">
        <v>45</v>
      </c>
      <c r="CV103">
        <v>44</v>
      </c>
      <c r="CW103">
        <v>48</v>
      </c>
      <c r="CX103">
        <v>66</v>
      </c>
      <c r="CY103">
        <v>41</v>
      </c>
      <c r="CZ103">
        <v>42</v>
      </c>
      <c r="DA103">
        <v>42</v>
      </c>
    </row>
    <row r="104" spans="2:105" x14ac:dyDescent="0.35">
      <c r="B104" s="314">
        <v>44048</v>
      </c>
      <c r="C104" s="315">
        <v>0.45833333333333331</v>
      </c>
      <c r="D104">
        <v>44</v>
      </c>
      <c r="E104">
        <v>46</v>
      </c>
      <c r="F104">
        <v>45</v>
      </c>
      <c r="G104">
        <v>54</v>
      </c>
      <c r="H104">
        <v>66</v>
      </c>
      <c r="I104">
        <v>43</v>
      </c>
      <c r="J104">
        <v>44</v>
      </c>
      <c r="K104">
        <v>43</v>
      </c>
      <c r="CR104" s="314">
        <v>44314</v>
      </c>
      <c r="CS104">
        <v>100</v>
      </c>
      <c r="CT104">
        <v>43</v>
      </c>
      <c r="CU104">
        <v>46</v>
      </c>
      <c r="CV104">
        <v>44</v>
      </c>
      <c r="CW104">
        <v>47</v>
      </c>
      <c r="CX104">
        <v>68</v>
      </c>
      <c r="CY104">
        <v>41</v>
      </c>
      <c r="CZ104">
        <v>42</v>
      </c>
      <c r="DA104">
        <v>42</v>
      </c>
    </row>
    <row r="105" spans="2:105" x14ac:dyDescent="0.35">
      <c r="B105" s="314">
        <v>44048</v>
      </c>
      <c r="C105" s="315">
        <v>0.625</v>
      </c>
      <c r="D105">
        <v>40</v>
      </c>
      <c r="E105">
        <v>47</v>
      </c>
      <c r="F105">
        <v>43</v>
      </c>
      <c r="G105">
        <v>50</v>
      </c>
      <c r="H105">
        <v>66</v>
      </c>
      <c r="I105">
        <v>38</v>
      </c>
      <c r="J105">
        <v>44</v>
      </c>
      <c r="K105">
        <v>40</v>
      </c>
      <c r="CR105" s="314">
        <v>44314</v>
      </c>
      <c r="CS105">
        <v>200</v>
      </c>
      <c r="CT105">
        <v>43</v>
      </c>
      <c r="CU105">
        <v>44</v>
      </c>
      <c r="CV105">
        <v>44</v>
      </c>
      <c r="CW105">
        <v>47</v>
      </c>
      <c r="CX105">
        <v>56</v>
      </c>
      <c r="CY105">
        <v>41</v>
      </c>
      <c r="CZ105">
        <v>42</v>
      </c>
      <c r="DA105">
        <v>42</v>
      </c>
    </row>
    <row r="106" spans="2:105" x14ac:dyDescent="0.35">
      <c r="B106" s="314">
        <v>44048</v>
      </c>
      <c r="C106" s="315">
        <v>0.79166666666666663</v>
      </c>
      <c r="D106">
        <v>43</v>
      </c>
      <c r="E106">
        <v>45</v>
      </c>
      <c r="F106">
        <v>44</v>
      </c>
      <c r="G106">
        <v>45</v>
      </c>
      <c r="H106">
        <v>63</v>
      </c>
      <c r="I106">
        <v>41</v>
      </c>
      <c r="J106">
        <v>44</v>
      </c>
      <c r="K106">
        <v>43</v>
      </c>
      <c r="CR106" s="314">
        <v>44314</v>
      </c>
      <c r="CS106">
        <v>300</v>
      </c>
      <c r="CT106">
        <v>42</v>
      </c>
      <c r="CU106">
        <v>43</v>
      </c>
      <c r="CV106">
        <v>43</v>
      </c>
      <c r="CW106">
        <v>47</v>
      </c>
      <c r="CX106">
        <v>49</v>
      </c>
      <c r="CY106">
        <v>40</v>
      </c>
      <c r="CZ106">
        <v>41</v>
      </c>
      <c r="DA106">
        <v>41</v>
      </c>
    </row>
    <row r="107" spans="2:105" x14ac:dyDescent="0.35">
      <c r="B107" s="314">
        <v>44048</v>
      </c>
      <c r="C107" s="315">
        <v>0.95833333333333337</v>
      </c>
      <c r="D107">
        <v>43</v>
      </c>
      <c r="E107">
        <v>44</v>
      </c>
      <c r="F107">
        <v>43</v>
      </c>
      <c r="G107">
        <v>47</v>
      </c>
      <c r="H107">
        <v>60</v>
      </c>
      <c r="I107">
        <v>42</v>
      </c>
      <c r="J107">
        <v>43</v>
      </c>
      <c r="K107">
        <v>42</v>
      </c>
      <c r="CR107" s="314">
        <v>44314</v>
      </c>
      <c r="CS107">
        <v>400</v>
      </c>
      <c r="CT107">
        <v>43</v>
      </c>
      <c r="CU107">
        <v>45</v>
      </c>
      <c r="CV107">
        <v>44</v>
      </c>
      <c r="CW107">
        <v>47</v>
      </c>
      <c r="CX107">
        <v>55</v>
      </c>
      <c r="CY107">
        <v>41</v>
      </c>
      <c r="CZ107">
        <v>44</v>
      </c>
      <c r="DA107">
        <v>42</v>
      </c>
    </row>
    <row r="108" spans="2:105" x14ac:dyDescent="0.35">
      <c r="B108" s="314">
        <v>44049</v>
      </c>
      <c r="C108" s="315">
        <v>0</v>
      </c>
      <c r="D108">
        <v>43</v>
      </c>
      <c r="E108">
        <v>44</v>
      </c>
      <c r="F108">
        <v>43</v>
      </c>
      <c r="G108">
        <v>49</v>
      </c>
      <c r="H108">
        <v>66</v>
      </c>
      <c r="I108">
        <v>42</v>
      </c>
      <c r="J108">
        <v>43</v>
      </c>
      <c r="K108">
        <v>42</v>
      </c>
      <c r="CR108" s="314">
        <v>44314</v>
      </c>
      <c r="CS108">
        <v>500</v>
      </c>
      <c r="CT108">
        <v>45</v>
      </c>
      <c r="CU108">
        <v>47</v>
      </c>
      <c r="CV108">
        <v>46</v>
      </c>
      <c r="CW108">
        <v>53</v>
      </c>
      <c r="CX108">
        <v>70</v>
      </c>
      <c r="CY108">
        <v>44</v>
      </c>
      <c r="CZ108">
        <v>45</v>
      </c>
      <c r="DA108">
        <v>44</v>
      </c>
    </row>
    <row r="109" spans="2:105" x14ac:dyDescent="0.35">
      <c r="B109" s="314">
        <v>44049</v>
      </c>
      <c r="C109" s="315">
        <v>4.1666666666666664E-2</v>
      </c>
      <c r="D109">
        <v>44</v>
      </c>
      <c r="E109">
        <v>45</v>
      </c>
      <c r="F109">
        <v>44</v>
      </c>
      <c r="G109">
        <v>49</v>
      </c>
      <c r="H109">
        <v>55</v>
      </c>
      <c r="I109">
        <v>43</v>
      </c>
      <c r="J109">
        <v>44</v>
      </c>
      <c r="K109">
        <v>44</v>
      </c>
      <c r="CR109" s="314">
        <v>44314</v>
      </c>
      <c r="CS109">
        <v>600</v>
      </c>
      <c r="CT109">
        <v>46</v>
      </c>
      <c r="CU109">
        <v>48</v>
      </c>
      <c r="CV109">
        <v>47</v>
      </c>
      <c r="CW109">
        <v>56</v>
      </c>
      <c r="CX109">
        <v>69</v>
      </c>
      <c r="CY109">
        <v>43</v>
      </c>
      <c r="CZ109">
        <v>45</v>
      </c>
      <c r="DA109">
        <v>44</v>
      </c>
    </row>
    <row r="110" spans="2:105" x14ac:dyDescent="0.35">
      <c r="B110" s="314">
        <v>44049</v>
      </c>
      <c r="C110" s="315">
        <v>8.3333333333333329E-2</v>
      </c>
      <c r="D110">
        <v>43</v>
      </c>
      <c r="E110">
        <v>44</v>
      </c>
      <c r="F110">
        <v>43</v>
      </c>
      <c r="G110">
        <v>47</v>
      </c>
      <c r="H110">
        <v>55</v>
      </c>
      <c r="I110">
        <v>42</v>
      </c>
      <c r="J110">
        <v>43</v>
      </c>
      <c r="K110">
        <v>42</v>
      </c>
      <c r="CR110" s="314">
        <v>44314</v>
      </c>
      <c r="CS110">
        <v>700</v>
      </c>
      <c r="CT110">
        <v>45</v>
      </c>
      <c r="CU110">
        <v>47</v>
      </c>
      <c r="CV110">
        <v>46</v>
      </c>
      <c r="CW110">
        <v>56</v>
      </c>
      <c r="CX110">
        <v>67</v>
      </c>
      <c r="CY110">
        <v>42</v>
      </c>
      <c r="CZ110">
        <v>46</v>
      </c>
      <c r="DA110">
        <v>44</v>
      </c>
    </row>
    <row r="111" spans="2:105" x14ac:dyDescent="0.35">
      <c r="B111" s="314">
        <v>44049</v>
      </c>
      <c r="C111" s="315">
        <v>0.125</v>
      </c>
      <c r="D111">
        <v>43</v>
      </c>
      <c r="E111">
        <v>44</v>
      </c>
      <c r="F111">
        <v>43</v>
      </c>
      <c r="G111">
        <v>45</v>
      </c>
      <c r="H111">
        <v>58</v>
      </c>
      <c r="I111">
        <v>42</v>
      </c>
      <c r="J111">
        <v>43</v>
      </c>
      <c r="K111">
        <v>43</v>
      </c>
      <c r="CR111" s="314">
        <v>44314</v>
      </c>
      <c r="CS111">
        <v>1100</v>
      </c>
      <c r="CT111">
        <v>43</v>
      </c>
      <c r="CU111">
        <v>48</v>
      </c>
      <c r="CV111">
        <v>45</v>
      </c>
      <c r="CW111">
        <v>54</v>
      </c>
      <c r="CX111">
        <v>72</v>
      </c>
      <c r="CY111">
        <v>41</v>
      </c>
      <c r="CZ111">
        <v>44</v>
      </c>
      <c r="DA111">
        <v>42</v>
      </c>
    </row>
    <row r="112" spans="2:105" x14ac:dyDescent="0.35">
      <c r="B112" s="314">
        <v>44049</v>
      </c>
      <c r="C112" s="315">
        <v>0.16666666666666666</v>
      </c>
      <c r="D112">
        <v>43</v>
      </c>
      <c r="E112">
        <v>45</v>
      </c>
      <c r="F112">
        <v>44</v>
      </c>
      <c r="G112">
        <v>48</v>
      </c>
      <c r="H112">
        <v>63</v>
      </c>
      <c r="I112">
        <v>43</v>
      </c>
      <c r="J112">
        <v>43</v>
      </c>
      <c r="K112">
        <v>43</v>
      </c>
      <c r="CR112" s="314">
        <v>44314</v>
      </c>
      <c r="CS112">
        <v>1500</v>
      </c>
      <c r="CT112">
        <v>44</v>
      </c>
      <c r="CU112">
        <v>49</v>
      </c>
      <c r="CV112">
        <v>45</v>
      </c>
      <c r="CW112">
        <v>56</v>
      </c>
      <c r="CX112">
        <v>73</v>
      </c>
      <c r="CY112">
        <v>41</v>
      </c>
      <c r="CZ112">
        <v>43</v>
      </c>
      <c r="DA112">
        <v>42</v>
      </c>
    </row>
    <row r="113" spans="2:105" x14ac:dyDescent="0.35">
      <c r="B113" s="314">
        <v>44049</v>
      </c>
      <c r="C113" s="315">
        <v>0.20833333333333334</v>
      </c>
      <c r="D113">
        <v>44</v>
      </c>
      <c r="E113">
        <v>45</v>
      </c>
      <c r="F113">
        <v>44</v>
      </c>
      <c r="G113">
        <v>54</v>
      </c>
      <c r="H113">
        <v>60</v>
      </c>
      <c r="I113">
        <v>43</v>
      </c>
      <c r="J113">
        <v>43</v>
      </c>
      <c r="K113">
        <v>43</v>
      </c>
      <c r="CR113" s="314">
        <v>44314</v>
      </c>
      <c r="CS113">
        <v>1900</v>
      </c>
      <c r="CT113">
        <v>44</v>
      </c>
      <c r="CU113">
        <v>46</v>
      </c>
      <c r="CV113">
        <v>46</v>
      </c>
      <c r="CW113">
        <v>49</v>
      </c>
      <c r="CX113">
        <v>66</v>
      </c>
      <c r="CY113">
        <v>41</v>
      </c>
      <c r="CZ113">
        <v>45</v>
      </c>
      <c r="DA113">
        <v>44</v>
      </c>
    </row>
    <row r="114" spans="2:105" x14ac:dyDescent="0.35">
      <c r="B114" s="314">
        <v>44049</v>
      </c>
      <c r="C114" s="315">
        <v>0.25</v>
      </c>
      <c r="D114">
        <v>44</v>
      </c>
      <c r="E114">
        <v>46</v>
      </c>
      <c r="F114">
        <v>45</v>
      </c>
      <c r="G114">
        <v>51</v>
      </c>
      <c r="H114">
        <v>60</v>
      </c>
      <c r="I114">
        <v>43</v>
      </c>
      <c r="J114">
        <v>44</v>
      </c>
      <c r="K114">
        <v>43</v>
      </c>
      <c r="CR114" s="314">
        <v>44314</v>
      </c>
      <c r="CS114">
        <v>2300</v>
      </c>
      <c r="CT114">
        <v>44</v>
      </c>
      <c r="CU114">
        <v>46</v>
      </c>
      <c r="CV114">
        <v>45</v>
      </c>
      <c r="CW114">
        <v>48</v>
      </c>
      <c r="CX114">
        <v>56</v>
      </c>
      <c r="CY114">
        <v>43</v>
      </c>
      <c r="CZ114">
        <v>45</v>
      </c>
      <c r="DA114">
        <v>44</v>
      </c>
    </row>
    <row r="115" spans="2:105" x14ac:dyDescent="0.35">
      <c r="B115" s="314">
        <v>44049</v>
      </c>
      <c r="C115" s="315">
        <v>0.29166666666666669</v>
      </c>
      <c r="D115">
        <v>43</v>
      </c>
      <c r="E115">
        <v>45</v>
      </c>
      <c r="F115">
        <v>44</v>
      </c>
      <c r="G115">
        <v>50</v>
      </c>
      <c r="H115">
        <v>67</v>
      </c>
      <c r="I115">
        <v>41</v>
      </c>
      <c r="J115">
        <v>44</v>
      </c>
      <c r="K115">
        <v>42</v>
      </c>
      <c r="CR115" s="314">
        <v>44315</v>
      </c>
      <c r="CS115">
        <v>0</v>
      </c>
      <c r="CT115">
        <v>43</v>
      </c>
      <c r="CU115">
        <v>43</v>
      </c>
      <c r="CV115">
        <v>43</v>
      </c>
      <c r="CW115">
        <v>46</v>
      </c>
      <c r="CX115">
        <v>53</v>
      </c>
      <c r="CY115">
        <v>41</v>
      </c>
      <c r="CZ115">
        <v>42</v>
      </c>
      <c r="DA115">
        <v>42</v>
      </c>
    </row>
    <row r="116" spans="2:105" x14ac:dyDescent="0.35">
      <c r="B116" s="314">
        <v>44049</v>
      </c>
      <c r="C116" s="315">
        <v>0.45833333333333331</v>
      </c>
      <c r="D116">
        <v>41</v>
      </c>
      <c r="E116">
        <v>45</v>
      </c>
      <c r="F116">
        <v>43</v>
      </c>
      <c r="G116">
        <v>47</v>
      </c>
      <c r="H116">
        <v>70</v>
      </c>
      <c r="I116">
        <v>38</v>
      </c>
      <c r="J116">
        <v>42</v>
      </c>
      <c r="K116">
        <v>40</v>
      </c>
      <c r="CR116" s="314">
        <v>44315</v>
      </c>
      <c r="CS116">
        <v>100</v>
      </c>
      <c r="CT116">
        <v>42</v>
      </c>
      <c r="CU116">
        <v>44</v>
      </c>
      <c r="CV116">
        <v>43</v>
      </c>
      <c r="CW116">
        <v>49</v>
      </c>
      <c r="CX116">
        <v>55</v>
      </c>
      <c r="CY116">
        <v>41</v>
      </c>
      <c r="CZ116">
        <v>42</v>
      </c>
      <c r="DA116">
        <v>41</v>
      </c>
    </row>
    <row r="117" spans="2:105" x14ac:dyDescent="0.35">
      <c r="B117" s="314">
        <v>44049</v>
      </c>
      <c r="C117" s="315">
        <v>0.625</v>
      </c>
      <c r="D117">
        <v>41</v>
      </c>
      <c r="E117">
        <v>48</v>
      </c>
      <c r="F117">
        <v>43</v>
      </c>
      <c r="G117">
        <v>48</v>
      </c>
      <c r="H117">
        <v>68</v>
      </c>
      <c r="I117">
        <v>39</v>
      </c>
      <c r="J117">
        <v>41</v>
      </c>
      <c r="K117">
        <v>40</v>
      </c>
      <c r="CR117" s="314">
        <v>44315</v>
      </c>
      <c r="CS117">
        <v>200</v>
      </c>
      <c r="CT117">
        <v>44</v>
      </c>
      <c r="CU117">
        <v>44</v>
      </c>
      <c r="CV117">
        <v>44</v>
      </c>
      <c r="CW117">
        <v>49</v>
      </c>
      <c r="CX117">
        <v>57</v>
      </c>
      <c r="CY117">
        <v>43</v>
      </c>
      <c r="CZ117">
        <v>43</v>
      </c>
      <c r="DA117">
        <v>43</v>
      </c>
    </row>
    <row r="118" spans="2:105" x14ac:dyDescent="0.35">
      <c r="B118" s="314">
        <v>44049</v>
      </c>
      <c r="C118" s="315">
        <v>0.79166666666666663</v>
      </c>
      <c r="D118">
        <v>43</v>
      </c>
      <c r="E118">
        <v>48</v>
      </c>
      <c r="F118">
        <v>44</v>
      </c>
      <c r="G118">
        <v>50</v>
      </c>
      <c r="H118">
        <v>73</v>
      </c>
      <c r="I118">
        <v>41</v>
      </c>
      <c r="J118">
        <v>43</v>
      </c>
      <c r="K118">
        <v>42</v>
      </c>
      <c r="CR118" s="314">
        <v>44315</v>
      </c>
      <c r="CS118">
        <v>300</v>
      </c>
      <c r="CT118">
        <v>44</v>
      </c>
      <c r="CU118">
        <v>45</v>
      </c>
      <c r="CV118">
        <v>44</v>
      </c>
      <c r="CW118">
        <v>47</v>
      </c>
      <c r="CX118">
        <v>52</v>
      </c>
      <c r="CY118">
        <v>42</v>
      </c>
      <c r="CZ118">
        <v>44</v>
      </c>
      <c r="DA118">
        <v>43</v>
      </c>
    </row>
    <row r="119" spans="2:105" x14ac:dyDescent="0.35">
      <c r="B119" s="314">
        <v>44049</v>
      </c>
      <c r="C119" s="315">
        <v>0.95833333333333337</v>
      </c>
      <c r="D119">
        <v>43</v>
      </c>
      <c r="E119">
        <v>44</v>
      </c>
      <c r="F119">
        <v>43</v>
      </c>
      <c r="G119">
        <v>48</v>
      </c>
      <c r="H119">
        <v>49</v>
      </c>
      <c r="I119">
        <v>42</v>
      </c>
      <c r="J119">
        <v>42</v>
      </c>
      <c r="K119">
        <v>42</v>
      </c>
      <c r="CR119" s="314">
        <v>44315</v>
      </c>
      <c r="CS119">
        <v>400</v>
      </c>
      <c r="CT119">
        <v>45</v>
      </c>
      <c r="CU119">
        <v>46</v>
      </c>
      <c r="CV119">
        <v>45</v>
      </c>
      <c r="CW119">
        <v>52</v>
      </c>
      <c r="CX119">
        <v>55</v>
      </c>
      <c r="CY119">
        <v>44</v>
      </c>
      <c r="CZ119">
        <v>45</v>
      </c>
      <c r="DA119">
        <v>44</v>
      </c>
    </row>
    <row r="120" spans="2:105" x14ac:dyDescent="0.35">
      <c r="B120" s="314">
        <v>44050</v>
      </c>
      <c r="C120" s="315">
        <v>0</v>
      </c>
      <c r="D120">
        <v>43</v>
      </c>
      <c r="E120">
        <v>44</v>
      </c>
      <c r="F120">
        <v>43</v>
      </c>
      <c r="G120">
        <v>48</v>
      </c>
      <c r="H120">
        <v>61</v>
      </c>
      <c r="I120">
        <v>42</v>
      </c>
      <c r="J120">
        <v>42</v>
      </c>
      <c r="K120">
        <v>42</v>
      </c>
      <c r="CR120" s="314">
        <v>44315</v>
      </c>
      <c r="CS120">
        <v>500</v>
      </c>
      <c r="CT120">
        <v>46</v>
      </c>
      <c r="CU120">
        <v>49</v>
      </c>
      <c r="CV120">
        <v>48</v>
      </c>
      <c r="CW120">
        <v>52</v>
      </c>
      <c r="CX120">
        <v>72</v>
      </c>
      <c r="CY120">
        <v>45</v>
      </c>
      <c r="CZ120">
        <v>47</v>
      </c>
      <c r="DA120">
        <v>46</v>
      </c>
    </row>
    <row r="121" spans="2:105" x14ac:dyDescent="0.35">
      <c r="B121" s="314">
        <v>44050</v>
      </c>
      <c r="C121" s="315">
        <v>4.1666666666666664E-2</v>
      </c>
      <c r="D121">
        <v>42</v>
      </c>
      <c r="E121">
        <v>43</v>
      </c>
      <c r="F121">
        <v>43</v>
      </c>
      <c r="G121">
        <v>47</v>
      </c>
      <c r="H121">
        <v>50</v>
      </c>
      <c r="I121">
        <v>41</v>
      </c>
      <c r="J121">
        <v>42</v>
      </c>
      <c r="K121">
        <v>41</v>
      </c>
      <c r="CR121" s="314">
        <v>44315</v>
      </c>
      <c r="CS121">
        <v>600</v>
      </c>
      <c r="CT121">
        <v>48</v>
      </c>
      <c r="CU121">
        <v>51</v>
      </c>
      <c r="CV121">
        <v>50</v>
      </c>
      <c r="CW121">
        <v>59</v>
      </c>
      <c r="CX121">
        <v>63</v>
      </c>
      <c r="CY121">
        <v>46</v>
      </c>
      <c r="CZ121">
        <v>47</v>
      </c>
      <c r="DA121">
        <v>47</v>
      </c>
    </row>
    <row r="122" spans="2:105" x14ac:dyDescent="0.35">
      <c r="B122" s="314">
        <v>44050</v>
      </c>
      <c r="C122" s="315">
        <v>8.3333333333333329E-2</v>
      </c>
      <c r="D122">
        <v>43</v>
      </c>
      <c r="E122">
        <v>43</v>
      </c>
      <c r="F122">
        <v>43</v>
      </c>
      <c r="G122">
        <v>46</v>
      </c>
      <c r="H122">
        <v>48</v>
      </c>
      <c r="I122">
        <v>42</v>
      </c>
      <c r="J122">
        <v>42</v>
      </c>
      <c r="K122">
        <v>42</v>
      </c>
      <c r="CR122" s="314">
        <v>44315</v>
      </c>
      <c r="CS122">
        <v>700</v>
      </c>
      <c r="CT122">
        <v>47</v>
      </c>
      <c r="CU122">
        <v>51</v>
      </c>
      <c r="CV122">
        <v>49</v>
      </c>
      <c r="CW122">
        <v>58</v>
      </c>
      <c r="CX122">
        <v>71</v>
      </c>
      <c r="CY122">
        <v>45</v>
      </c>
      <c r="CZ122">
        <v>48</v>
      </c>
      <c r="DA122">
        <v>46</v>
      </c>
    </row>
    <row r="123" spans="2:105" x14ac:dyDescent="0.35">
      <c r="B123" s="314">
        <v>44050</v>
      </c>
      <c r="C123" s="315">
        <v>0.125</v>
      </c>
      <c r="D123">
        <v>44</v>
      </c>
      <c r="E123">
        <v>44</v>
      </c>
      <c r="F123">
        <v>44</v>
      </c>
      <c r="G123">
        <v>47</v>
      </c>
      <c r="H123">
        <v>53</v>
      </c>
      <c r="I123">
        <v>42</v>
      </c>
      <c r="J123">
        <v>43</v>
      </c>
      <c r="K123">
        <v>43</v>
      </c>
      <c r="CR123" s="314">
        <v>44315</v>
      </c>
      <c r="CS123">
        <v>1100</v>
      </c>
      <c r="CT123">
        <v>44</v>
      </c>
      <c r="CU123">
        <v>48</v>
      </c>
      <c r="CV123">
        <v>46</v>
      </c>
      <c r="CW123">
        <v>55</v>
      </c>
      <c r="CX123">
        <v>67</v>
      </c>
      <c r="CY123">
        <v>41</v>
      </c>
      <c r="CZ123">
        <v>46</v>
      </c>
      <c r="DA123">
        <v>44</v>
      </c>
    </row>
    <row r="124" spans="2:105" x14ac:dyDescent="0.35">
      <c r="B124" s="314">
        <v>44050</v>
      </c>
      <c r="C124" s="315">
        <v>0.16666666666666666</v>
      </c>
      <c r="D124">
        <v>44</v>
      </c>
      <c r="E124">
        <v>44</v>
      </c>
      <c r="F124">
        <v>44</v>
      </c>
      <c r="G124">
        <v>47</v>
      </c>
      <c r="H124">
        <v>52</v>
      </c>
      <c r="I124">
        <v>43</v>
      </c>
      <c r="J124">
        <v>43</v>
      </c>
      <c r="K124">
        <v>43</v>
      </c>
    </row>
    <row r="125" spans="2:105" x14ac:dyDescent="0.35">
      <c r="B125" s="314">
        <v>44050</v>
      </c>
      <c r="C125" s="315">
        <v>0.20833333333333334</v>
      </c>
      <c r="D125">
        <v>43</v>
      </c>
      <c r="E125">
        <v>46</v>
      </c>
      <c r="F125">
        <v>44</v>
      </c>
      <c r="G125">
        <v>52</v>
      </c>
      <c r="H125">
        <v>65</v>
      </c>
      <c r="I125">
        <v>42</v>
      </c>
      <c r="J125">
        <v>43</v>
      </c>
      <c r="K125">
        <v>43</v>
      </c>
    </row>
    <row r="126" spans="2:105" x14ac:dyDescent="0.35">
      <c r="B126" s="314">
        <v>44050</v>
      </c>
      <c r="C126" s="315">
        <v>0.25</v>
      </c>
      <c r="D126">
        <v>44</v>
      </c>
      <c r="E126">
        <v>46</v>
      </c>
      <c r="F126">
        <v>45</v>
      </c>
      <c r="G126">
        <v>54</v>
      </c>
      <c r="H126">
        <v>65</v>
      </c>
      <c r="I126">
        <v>42</v>
      </c>
      <c r="J126">
        <v>43</v>
      </c>
      <c r="K126">
        <v>43</v>
      </c>
    </row>
    <row r="127" spans="2:105" x14ac:dyDescent="0.35">
      <c r="B127" s="314">
        <v>44050</v>
      </c>
      <c r="C127" s="315">
        <v>0.29166666666666669</v>
      </c>
      <c r="D127">
        <v>43</v>
      </c>
      <c r="E127">
        <v>45</v>
      </c>
      <c r="F127">
        <v>44</v>
      </c>
      <c r="G127">
        <v>51</v>
      </c>
      <c r="H127">
        <v>65</v>
      </c>
      <c r="I127">
        <v>40</v>
      </c>
      <c r="J127">
        <v>42</v>
      </c>
      <c r="K127">
        <v>41</v>
      </c>
    </row>
    <row r="128" spans="2:105" x14ac:dyDescent="0.35">
      <c r="B128" s="314">
        <v>44050</v>
      </c>
      <c r="C128" s="315">
        <v>0.45833333333333331</v>
      </c>
      <c r="D128">
        <v>43</v>
      </c>
      <c r="E128">
        <v>44</v>
      </c>
      <c r="F128">
        <v>44</v>
      </c>
      <c r="G128">
        <v>53</v>
      </c>
      <c r="H128">
        <v>62</v>
      </c>
      <c r="I128">
        <v>40</v>
      </c>
      <c r="J128">
        <v>42</v>
      </c>
      <c r="K128">
        <v>41</v>
      </c>
    </row>
  </sheetData>
  <mergeCells count="5">
    <mergeCell ref="AN7:AN12"/>
    <mergeCell ref="AN13:AN18"/>
    <mergeCell ref="AN19:AN24"/>
    <mergeCell ref="AN25:AN30"/>
    <mergeCell ref="AN31:AN36"/>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2325-F6B1-4C64-B4BD-C812AD596C76}">
  <sheetPr>
    <tabColor theme="0" tint="-0.34998626667073579"/>
  </sheetPr>
  <dimension ref="B1:G8"/>
  <sheetViews>
    <sheetView zoomScale="145" zoomScaleNormal="145" workbookViewId="0">
      <selection activeCell="F4" sqref="F4"/>
    </sheetView>
  </sheetViews>
  <sheetFormatPr defaultRowHeight="14.5" x14ac:dyDescent="0.35"/>
  <cols>
    <col min="2" max="2" width="21.26953125" customWidth="1"/>
    <col min="3" max="3" width="27.81640625" bestFit="1" customWidth="1"/>
    <col min="4" max="4" width="23.81640625" bestFit="1" customWidth="1"/>
    <col min="5" max="5" width="15.81640625" bestFit="1" customWidth="1"/>
    <col min="6" max="6" width="30.453125" bestFit="1" customWidth="1"/>
    <col min="7" max="7" width="60.26953125" bestFit="1" customWidth="1"/>
  </cols>
  <sheetData>
    <row r="1" spans="2:7" x14ac:dyDescent="0.35">
      <c r="D1" t="s">
        <v>822</v>
      </c>
    </row>
    <row r="2" spans="2:7" x14ac:dyDescent="0.35">
      <c r="B2" t="s">
        <v>823</v>
      </c>
      <c r="C2" t="s">
        <v>789</v>
      </c>
      <c r="D2" t="s">
        <v>799</v>
      </c>
      <c r="E2" t="s">
        <v>824</v>
      </c>
      <c r="F2" t="s">
        <v>825</v>
      </c>
    </row>
    <row r="3" spans="2:7" x14ac:dyDescent="0.35">
      <c r="B3" t="s">
        <v>826</v>
      </c>
      <c r="C3" t="s">
        <v>827</v>
      </c>
      <c r="D3" s="317">
        <v>45426</v>
      </c>
      <c r="E3" s="317">
        <v>45435.489583333336</v>
      </c>
      <c r="F3" t="s">
        <v>828</v>
      </c>
    </row>
    <row r="4" spans="2:7" x14ac:dyDescent="0.35">
      <c r="B4" t="s">
        <v>829</v>
      </c>
      <c r="C4" t="s">
        <v>830</v>
      </c>
      <c r="D4" s="317">
        <v>45427</v>
      </c>
      <c r="E4" s="317">
        <v>45434</v>
      </c>
      <c r="F4" t="s">
        <v>831</v>
      </c>
    </row>
    <row r="5" spans="2:7" x14ac:dyDescent="0.35">
      <c r="B5" t="s">
        <v>832</v>
      </c>
      <c r="C5" t="s">
        <v>833</v>
      </c>
      <c r="D5" s="317">
        <v>45427.591099537036</v>
      </c>
      <c r="E5" s="317">
        <v>45435.509120370371</v>
      </c>
      <c r="F5" t="s">
        <v>834</v>
      </c>
    </row>
    <row r="6" spans="2:7" x14ac:dyDescent="0.35">
      <c r="B6" t="s">
        <v>835</v>
      </c>
      <c r="C6" t="s">
        <v>836</v>
      </c>
      <c r="D6" s="317">
        <v>45427.628148148149</v>
      </c>
      <c r="E6" s="317">
        <v>45435.492037037038</v>
      </c>
      <c r="F6" t="s">
        <v>834</v>
      </c>
    </row>
    <row r="7" spans="2:7" x14ac:dyDescent="0.35">
      <c r="B7" t="s">
        <v>837</v>
      </c>
      <c r="C7" t="s">
        <v>838</v>
      </c>
      <c r="D7" s="317">
        <v>45427.661886574075</v>
      </c>
      <c r="E7" s="317">
        <v>45435.470104166663</v>
      </c>
      <c r="F7" t="s">
        <v>834</v>
      </c>
    </row>
    <row r="8" spans="2:7" x14ac:dyDescent="0.35">
      <c r="B8" t="s">
        <v>839</v>
      </c>
      <c r="C8" t="s">
        <v>840</v>
      </c>
      <c r="D8" s="317">
        <v>45427.68482638889</v>
      </c>
      <c r="E8" s="317">
        <v>45435.536631944444</v>
      </c>
      <c r="F8" t="s">
        <v>834</v>
      </c>
      <c r="G8" s="2"/>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61CB7-ECD0-4046-9CF9-7D9164EBF69B}">
  <sheetPr>
    <tabColor theme="0" tint="-0.34998626667073579"/>
  </sheetPr>
  <dimension ref="B1:BN767"/>
  <sheetViews>
    <sheetView zoomScale="70" zoomScaleNormal="70" workbookViewId="0">
      <selection activeCell="AB45" sqref="AB45"/>
    </sheetView>
  </sheetViews>
  <sheetFormatPr defaultRowHeight="14.5" x14ac:dyDescent="0.35"/>
  <cols>
    <col min="2" max="2" width="17.7265625" bestFit="1" customWidth="1"/>
    <col min="3" max="3" width="20.7265625" bestFit="1" customWidth="1"/>
    <col min="4" max="4" width="6.1796875" bestFit="1" customWidth="1"/>
    <col min="5" max="6" width="6" bestFit="1" customWidth="1"/>
    <col min="7" max="7" width="11" bestFit="1" customWidth="1"/>
    <col min="8" max="8" width="6.1796875" bestFit="1" customWidth="1"/>
    <col min="9" max="10" width="6" bestFit="1" customWidth="1"/>
    <col min="11" max="11" width="11" bestFit="1" customWidth="1"/>
    <col min="12" max="12" width="6.1796875" bestFit="1" customWidth="1"/>
    <col min="13" max="14" width="6" bestFit="1" customWidth="1"/>
    <col min="15" max="15" width="4.81640625" customWidth="1"/>
    <col min="16" max="16" width="36.81640625" bestFit="1" customWidth="1"/>
    <col min="17" max="17" width="6.81640625" customWidth="1"/>
    <col min="18" max="18" width="7.1796875" bestFit="1" customWidth="1"/>
    <col min="19" max="20" width="4.81640625" customWidth="1"/>
    <col min="21" max="21" width="9.81640625" bestFit="1" customWidth="1"/>
    <col min="22" max="22" width="4.7265625" bestFit="1" customWidth="1"/>
    <col min="23" max="23" width="4.81640625" customWidth="1"/>
    <col min="24" max="24" width="7.1796875" bestFit="1" customWidth="1"/>
    <col min="25" max="25" width="4.7265625" bestFit="1" customWidth="1"/>
    <col min="26" max="39" width="4.81640625" customWidth="1"/>
    <col min="40" max="40" width="17.7265625" bestFit="1" customWidth="1"/>
    <col min="41" max="41" width="20.7265625" bestFit="1" customWidth="1"/>
    <col min="42" max="42" width="6.1796875" bestFit="1" customWidth="1"/>
    <col min="43" max="44" width="6" bestFit="1" customWidth="1"/>
    <col min="45" max="45" width="11" bestFit="1" customWidth="1"/>
    <col min="46" max="46" width="6.1796875" bestFit="1" customWidth="1"/>
    <col min="47" max="48" width="6" bestFit="1" customWidth="1"/>
    <col min="49" max="49" width="11" bestFit="1" customWidth="1"/>
    <col min="50" max="50" width="6.1796875" bestFit="1" customWidth="1"/>
    <col min="51" max="52" width="6" bestFit="1" customWidth="1"/>
    <col min="54" max="54" width="22.81640625" bestFit="1" customWidth="1"/>
    <col min="55" max="55" width="27.453125" bestFit="1" customWidth="1"/>
    <col min="56" max="56" width="7.1796875" bestFit="1" customWidth="1"/>
    <col min="57" max="57" width="6" bestFit="1" customWidth="1"/>
    <col min="58" max="58" width="10.81640625" bestFit="1" customWidth="1"/>
    <col min="59" max="59" width="9.1796875" bestFit="1" customWidth="1"/>
    <col min="60" max="60" width="7.1796875" bestFit="1" customWidth="1"/>
    <col min="61" max="61" width="6" bestFit="1" customWidth="1"/>
    <col min="62" max="62" width="10.81640625" bestFit="1" customWidth="1"/>
    <col min="63" max="63" width="8.26953125" bestFit="1" customWidth="1"/>
    <col min="64" max="65" width="6" bestFit="1" customWidth="1"/>
    <col min="66" max="66" width="10.81640625" bestFit="1" customWidth="1"/>
  </cols>
  <sheetData>
    <row r="1" spans="2:66" ht="15" thickBot="1" x14ac:dyDescent="0.4">
      <c r="B1" s="1" t="s">
        <v>841</v>
      </c>
      <c r="Q1" s="211" t="s">
        <v>842</v>
      </c>
      <c r="R1" s="37" t="s">
        <v>843</v>
      </c>
    </row>
    <row r="2" spans="2:66" x14ac:dyDescent="0.35">
      <c r="B2" s="1" t="s">
        <v>844</v>
      </c>
      <c r="P2" s="211" t="s">
        <v>845</v>
      </c>
      <c r="Q2" s="211">
        <f>MIN(Q13:Q767)</f>
        <v>28</v>
      </c>
      <c r="R2" s="37">
        <f>MIN(R13:R767)</f>
        <v>25</v>
      </c>
      <c r="BB2" t="s">
        <v>846</v>
      </c>
      <c r="BC2" t="s">
        <v>847</v>
      </c>
    </row>
    <row r="3" spans="2:66" x14ac:dyDescent="0.35">
      <c r="P3" s="224" t="s">
        <v>848</v>
      </c>
      <c r="Q3" s="224">
        <f>MAX(Q13:Q767)</f>
        <v>55</v>
      </c>
      <c r="R3" s="38">
        <f>MAX(R13:R767)</f>
        <v>42</v>
      </c>
      <c r="BB3" t="s">
        <v>799</v>
      </c>
      <c r="BC3" s="317">
        <v>45427.628148148149</v>
      </c>
    </row>
    <row r="4" spans="2:66" x14ac:dyDescent="0.35">
      <c r="B4" t="s">
        <v>846</v>
      </c>
      <c r="C4" t="s">
        <v>849</v>
      </c>
      <c r="P4" s="224" t="s">
        <v>850</v>
      </c>
      <c r="Q4" s="321">
        <f>U21</f>
        <v>36</v>
      </c>
      <c r="R4" s="38">
        <f>X24</f>
        <v>36</v>
      </c>
      <c r="AN4" t="s">
        <v>846</v>
      </c>
      <c r="AO4" t="s">
        <v>849</v>
      </c>
      <c r="BB4" t="s">
        <v>800</v>
      </c>
      <c r="BC4" s="317">
        <v>45435.492037037038</v>
      </c>
    </row>
    <row r="5" spans="2:66" x14ac:dyDescent="0.35">
      <c r="B5" t="s">
        <v>851</v>
      </c>
      <c r="C5" t="s">
        <v>852</v>
      </c>
      <c r="P5" s="224" t="s">
        <v>853</v>
      </c>
      <c r="Q5" s="322">
        <f>AVERAGE(Q13:Q766)</f>
        <v>37.417670682730922</v>
      </c>
      <c r="R5" s="319">
        <f>AVERAGE(R13:R766)</f>
        <v>33.9140625</v>
      </c>
      <c r="AN5" t="s">
        <v>851</v>
      </c>
      <c r="AO5" t="s">
        <v>854</v>
      </c>
      <c r="BB5" t="s">
        <v>209</v>
      </c>
      <c r="BC5" t="s">
        <v>843</v>
      </c>
      <c r="BG5" t="s">
        <v>212</v>
      </c>
      <c r="BK5" t="s">
        <v>855</v>
      </c>
    </row>
    <row r="6" spans="2:66" x14ac:dyDescent="0.35">
      <c r="B6" t="s">
        <v>799</v>
      </c>
      <c r="C6" s="317">
        <v>45427.635416666664</v>
      </c>
      <c r="P6" s="224" t="s">
        <v>856</v>
      </c>
      <c r="Q6" s="322" cm="1">
        <f t="array" ref="Q6">[1]!dbaverage(Q13:Q43,Q76:Q139,Q172:Q235,Q268:Q331,Q364:Q427,Q460:Q523,Q556:Q619,Q652:Q715,Q748:Q766)</f>
        <v>39</v>
      </c>
      <c r="R6" s="319" cm="1">
        <f t="array" ref="R6">[1]!dbaverage(R44:R75,R140:R171,R236:R267,R332:R363,R428:R459,R524:R555,R620:R651,R716:R747)</f>
        <v>35.799999999999997</v>
      </c>
      <c r="S6" s="25"/>
      <c r="AN6" t="s">
        <v>799</v>
      </c>
      <c r="AO6" s="317">
        <v>45427.666666666664</v>
      </c>
      <c r="BC6" t="s">
        <v>857</v>
      </c>
      <c r="BF6" t="s">
        <v>858</v>
      </c>
      <c r="BG6" t="s">
        <v>857</v>
      </c>
      <c r="BJ6" t="s">
        <v>858</v>
      </c>
      <c r="BK6" t="s">
        <v>857</v>
      </c>
      <c r="BN6" t="s">
        <v>858</v>
      </c>
    </row>
    <row r="7" spans="2:66" ht="15" thickBot="1" x14ac:dyDescent="0.4">
      <c r="B7" t="s">
        <v>800</v>
      </c>
      <c r="C7" s="317">
        <v>45435.489583333336</v>
      </c>
      <c r="P7" s="202" t="s">
        <v>859</v>
      </c>
      <c r="Q7" s="323">
        <f>BH10</f>
        <v>35.6</v>
      </c>
      <c r="R7" s="320">
        <f>BD10</f>
        <v>29.8</v>
      </c>
      <c r="AN7" t="s">
        <v>800</v>
      </c>
      <c r="AO7" s="317">
        <v>45435.458333333336</v>
      </c>
      <c r="BC7" t="s">
        <v>860</v>
      </c>
      <c r="BD7" t="s">
        <v>861</v>
      </c>
      <c r="BE7" t="s">
        <v>862</v>
      </c>
      <c r="BF7" t="s">
        <v>863</v>
      </c>
      <c r="BG7" t="s">
        <v>860</v>
      </c>
      <c r="BH7" t="s">
        <v>861</v>
      </c>
      <c r="BI7" t="s">
        <v>862</v>
      </c>
      <c r="BJ7" t="s">
        <v>863</v>
      </c>
      <c r="BK7" t="s">
        <v>860</v>
      </c>
      <c r="BL7" t="s">
        <v>861</v>
      </c>
      <c r="BM7" t="s">
        <v>862</v>
      </c>
      <c r="BN7" t="s">
        <v>863</v>
      </c>
    </row>
    <row r="8" spans="2:66" x14ac:dyDescent="0.35">
      <c r="B8" t="s">
        <v>789</v>
      </c>
      <c r="C8" t="s">
        <v>864</v>
      </c>
      <c r="G8" t="s">
        <v>864</v>
      </c>
      <c r="K8" t="s">
        <v>864</v>
      </c>
      <c r="U8" t="s">
        <v>865</v>
      </c>
      <c r="AN8" t="s">
        <v>789</v>
      </c>
      <c r="AO8" t="s">
        <v>864</v>
      </c>
      <c r="AS8" t="s">
        <v>864</v>
      </c>
      <c r="AW8" t="s">
        <v>864</v>
      </c>
      <c r="BB8" t="s">
        <v>789</v>
      </c>
      <c r="BC8" s="317" t="s">
        <v>786</v>
      </c>
      <c r="BD8" t="s">
        <v>786</v>
      </c>
      <c r="BE8" t="s">
        <v>786</v>
      </c>
      <c r="BF8" t="s">
        <v>866</v>
      </c>
      <c r="BG8" t="s">
        <v>786</v>
      </c>
      <c r="BH8" t="s">
        <v>786</v>
      </c>
      <c r="BI8" t="s">
        <v>786</v>
      </c>
      <c r="BJ8" t="s">
        <v>866</v>
      </c>
      <c r="BK8" t="s">
        <v>786</v>
      </c>
      <c r="BL8" t="s">
        <v>786</v>
      </c>
      <c r="BM8" t="s">
        <v>786</v>
      </c>
      <c r="BN8" t="s">
        <v>866</v>
      </c>
    </row>
    <row r="9" spans="2:66" x14ac:dyDescent="0.35">
      <c r="B9" t="s">
        <v>867</v>
      </c>
      <c r="C9" t="s">
        <v>868</v>
      </c>
      <c r="G9" t="s">
        <v>868</v>
      </c>
      <c r="K9" t="s">
        <v>868</v>
      </c>
      <c r="AN9" t="s">
        <v>867</v>
      </c>
      <c r="AO9" t="s">
        <v>868</v>
      </c>
      <c r="AS9" t="s">
        <v>868</v>
      </c>
      <c r="AW9" t="s">
        <v>868</v>
      </c>
      <c r="BB9" t="s">
        <v>869</v>
      </c>
      <c r="BC9" s="317">
        <v>43.6</v>
      </c>
      <c r="BD9">
        <v>29.8</v>
      </c>
      <c r="BE9">
        <v>46.7</v>
      </c>
      <c r="BF9" s="318">
        <v>2.6666550925925927</v>
      </c>
      <c r="BG9">
        <v>48.8</v>
      </c>
      <c r="BH9">
        <v>35.9</v>
      </c>
      <c r="BI9">
        <v>48.5</v>
      </c>
      <c r="BJ9" s="318">
        <v>5.197222222222222</v>
      </c>
      <c r="BK9">
        <v>47.6</v>
      </c>
      <c r="BL9">
        <v>32.700000000000003</v>
      </c>
      <c r="BM9">
        <v>48</v>
      </c>
      <c r="BN9" s="318">
        <v>7.8638773148148147</v>
      </c>
    </row>
    <row r="10" spans="2:66" x14ac:dyDescent="0.35">
      <c r="B10" t="s">
        <v>870</v>
      </c>
      <c r="C10" t="s">
        <v>857</v>
      </c>
      <c r="G10" t="s">
        <v>871</v>
      </c>
      <c r="K10" t="s">
        <v>872</v>
      </c>
      <c r="Q10" t="s">
        <v>873</v>
      </c>
      <c r="AN10" t="s">
        <v>870</v>
      </c>
      <c r="AO10" t="s">
        <v>857</v>
      </c>
      <c r="AS10" t="s">
        <v>871</v>
      </c>
      <c r="AW10" t="s">
        <v>872</v>
      </c>
      <c r="BB10" t="s">
        <v>874</v>
      </c>
      <c r="BC10">
        <v>43.6</v>
      </c>
      <c r="BD10" s="1">
        <v>29.8</v>
      </c>
      <c r="BE10">
        <v>46.3</v>
      </c>
      <c r="BF10" s="318">
        <v>2.6666550925925927</v>
      </c>
      <c r="BG10">
        <v>48.8</v>
      </c>
      <c r="BH10" s="1">
        <v>35.6</v>
      </c>
      <c r="BI10">
        <v>48.4</v>
      </c>
      <c r="BJ10" s="318">
        <v>5.197222222222222</v>
      </c>
      <c r="BK10">
        <v>47.6</v>
      </c>
      <c r="BL10">
        <v>32.700000000000003</v>
      </c>
      <c r="BM10">
        <v>47.9</v>
      </c>
      <c r="BN10" s="318">
        <v>7.8638773148148147</v>
      </c>
    </row>
    <row r="11" spans="2:66" x14ac:dyDescent="0.35">
      <c r="B11" t="s">
        <v>875</v>
      </c>
      <c r="C11" t="s">
        <v>786</v>
      </c>
      <c r="G11" t="s">
        <v>786</v>
      </c>
      <c r="K11" t="s">
        <v>786</v>
      </c>
      <c r="AN11" t="s">
        <v>875</v>
      </c>
      <c r="AO11" t="s">
        <v>786</v>
      </c>
      <c r="AS11" t="s">
        <v>786</v>
      </c>
      <c r="AW11" t="s">
        <v>786</v>
      </c>
    </row>
    <row r="12" spans="2:66" x14ac:dyDescent="0.35">
      <c r="B12" t="s">
        <v>876</v>
      </c>
      <c r="C12" t="s">
        <v>857</v>
      </c>
      <c r="D12" t="s">
        <v>877</v>
      </c>
      <c r="E12" t="s">
        <v>861</v>
      </c>
      <c r="F12" t="s">
        <v>862</v>
      </c>
      <c r="G12" t="s">
        <v>857</v>
      </c>
      <c r="H12" t="s">
        <v>877</v>
      </c>
      <c r="I12" t="s">
        <v>861</v>
      </c>
      <c r="J12" t="s">
        <v>862</v>
      </c>
      <c r="K12" t="s">
        <v>857</v>
      </c>
      <c r="L12" t="s">
        <v>877</v>
      </c>
      <c r="M12" t="s">
        <v>861</v>
      </c>
      <c r="N12" t="s">
        <v>862</v>
      </c>
      <c r="Q12" t="s">
        <v>842</v>
      </c>
      <c r="R12" t="s">
        <v>843</v>
      </c>
      <c r="U12" t="s">
        <v>842</v>
      </c>
      <c r="X12" t="s">
        <v>843</v>
      </c>
      <c r="AN12" t="s">
        <v>876</v>
      </c>
      <c r="AO12" t="s">
        <v>857</v>
      </c>
      <c r="AP12" t="s">
        <v>877</v>
      </c>
      <c r="AQ12" t="s">
        <v>861</v>
      </c>
      <c r="AR12" t="s">
        <v>862</v>
      </c>
      <c r="AS12" t="s">
        <v>857</v>
      </c>
      <c r="AT12" t="s">
        <v>877</v>
      </c>
      <c r="AU12" t="s">
        <v>861</v>
      </c>
      <c r="AV12" t="s">
        <v>862</v>
      </c>
      <c r="AW12" t="s">
        <v>857</v>
      </c>
      <c r="AX12" t="s">
        <v>877</v>
      </c>
      <c r="AY12" t="s">
        <v>861</v>
      </c>
      <c r="AZ12" t="s">
        <v>862</v>
      </c>
    </row>
    <row r="13" spans="2:66" x14ac:dyDescent="0.35">
      <c r="B13" s="317">
        <v>45427.635416666664</v>
      </c>
      <c r="C13">
        <v>47.2</v>
      </c>
      <c r="D13">
        <v>68</v>
      </c>
      <c r="E13">
        <v>41.8</v>
      </c>
      <c r="F13">
        <v>47.5</v>
      </c>
      <c r="G13">
        <v>47.6</v>
      </c>
      <c r="H13">
        <v>70.400000000000006</v>
      </c>
      <c r="I13">
        <v>41.6</v>
      </c>
      <c r="J13">
        <v>47.5</v>
      </c>
      <c r="L13">
        <v>74</v>
      </c>
      <c r="M13">
        <v>42.8</v>
      </c>
      <c r="N13">
        <v>50.9</v>
      </c>
      <c r="P13" t="s">
        <v>878</v>
      </c>
      <c r="Q13">
        <f t="shared" ref="Q13:Q76" si="0">IF(P13="D",ROUND(I13,0),"-")</f>
        <v>42</v>
      </c>
      <c r="R13" t="str">
        <f t="shared" ref="R13:R76" si="1">IF(P13="N",ROUND(I13,0),"-")</f>
        <v>-</v>
      </c>
      <c r="U13">
        <f>Q2</f>
        <v>28</v>
      </c>
      <c r="V13">
        <f t="shared" ref="V13:V40" si="2">COUNTIF($Q$13:$Q$3000,U13)</f>
        <v>1</v>
      </c>
      <c r="X13">
        <f>R2</f>
        <v>25</v>
      </c>
      <c r="Y13">
        <f t="shared" ref="Y13:Y30" si="3">COUNTIF($R$13:$R$3000,X13)</f>
        <v>1</v>
      </c>
      <c r="AN13" s="317">
        <v>45427.666666666664</v>
      </c>
      <c r="AO13">
        <v>50.8</v>
      </c>
      <c r="AP13">
        <v>76.5</v>
      </c>
      <c r="AQ13">
        <v>41.6</v>
      </c>
      <c r="AR13">
        <v>50</v>
      </c>
      <c r="AS13">
        <v>50.6</v>
      </c>
      <c r="AT13">
        <v>77.3</v>
      </c>
      <c r="AU13">
        <v>41.5</v>
      </c>
      <c r="AV13">
        <v>50.1</v>
      </c>
      <c r="AX13">
        <v>80.8</v>
      </c>
      <c r="AY13">
        <v>42.5</v>
      </c>
      <c r="AZ13">
        <v>52.1</v>
      </c>
      <c r="BF13" s="318"/>
    </row>
    <row r="14" spans="2:66" x14ac:dyDescent="0.35">
      <c r="B14" s="317">
        <v>45427.645833333336</v>
      </c>
      <c r="C14">
        <v>48</v>
      </c>
      <c r="D14">
        <v>68.599999999999994</v>
      </c>
      <c r="E14">
        <v>41.5</v>
      </c>
      <c r="F14">
        <v>48.5</v>
      </c>
      <c r="G14">
        <v>48.5</v>
      </c>
      <c r="H14">
        <v>69.599999999999994</v>
      </c>
      <c r="I14">
        <v>41.3</v>
      </c>
      <c r="J14">
        <v>48.4</v>
      </c>
      <c r="L14">
        <v>70.099999999999994</v>
      </c>
      <c r="M14">
        <v>42.6</v>
      </c>
      <c r="N14">
        <v>50.3</v>
      </c>
      <c r="P14" t="s">
        <v>878</v>
      </c>
      <c r="Q14">
        <f t="shared" si="0"/>
        <v>41</v>
      </c>
      <c r="R14" t="str">
        <f t="shared" si="1"/>
        <v>-</v>
      </c>
      <c r="U14">
        <f t="shared" ref="U14:U40" si="4">U13+1</f>
        <v>29</v>
      </c>
      <c r="V14">
        <f t="shared" si="2"/>
        <v>5</v>
      </c>
      <c r="X14">
        <f t="shared" ref="X14:X30" si="5">X13+1</f>
        <v>26</v>
      </c>
      <c r="Y14">
        <f t="shared" si="3"/>
        <v>3</v>
      </c>
      <c r="AN14" s="317">
        <v>45427.708333333336</v>
      </c>
      <c r="AO14">
        <v>47.1</v>
      </c>
      <c r="AP14">
        <v>62.5</v>
      </c>
      <c r="AQ14">
        <v>41.9</v>
      </c>
      <c r="AR14">
        <v>49.6</v>
      </c>
      <c r="AS14">
        <v>47.2</v>
      </c>
      <c r="AT14">
        <v>65.5</v>
      </c>
      <c r="AU14">
        <v>41.7</v>
      </c>
      <c r="AV14">
        <v>49.7</v>
      </c>
      <c r="AX14">
        <v>65.7</v>
      </c>
      <c r="AY14">
        <v>42.8</v>
      </c>
      <c r="AZ14">
        <v>51.7</v>
      </c>
      <c r="BF14" s="318"/>
    </row>
    <row r="15" spans="2:66" x14ac:dyDescent="0.35">
      <c r="B15" s="317">
        <v>45427.65625</v>
      </c>
      <c r="C15">
        <v>46.7</v>
      </c>
      <c r="D15">
        <v>57.3</v>
      </c>
      <c r="E15">
        <v>41.8</v>
      </c>
      <c r="F15">
        <v>49.3</v>
      </c>
      <c r="G15">
        <v>46.7</v>
      </c>
      <c r="H15">
        <v>57.7</v>
      </c>
      <c r="I15">
        <v>41.7</v>
      </c>
      <c r="J15">
        <v>49.6</v>
      </c>
      <c r="L15">
        <v>63.2</v>
      </c>
      <c r="M15">
        <v>42.9</v>
      </c>
      <c r="N15">
        <v>51.5</v>
      </c>
      <c r="P15" t="s">
        <v>878</v>
      </c>
      <c r="Q15">
        <f t="shared" si="0"/>
        <v>42</v>
      </c>
      <c r="R15" t="str">
        <f t="shared" si="1"/>
        <v>-</v>
      </c>
      <c r="U15">
        <f t="shared" si="4"/>
        <v>30</v>
      </c>
      <c r="V15">
        <f t="shared" si="2"/>
        <v>5</v>
      </c>
      <c r="X15">
        <f t="shared" si="5"/>
        <v>27</v>
      </c>
      <c r="Y15">
        <f t="shared" si="3"/>
        <v>10</v>
      </c>
      <c r="AN15" s="317">
        <v>45427.75</v>
      </c>
      <c r="AO15">
        <v>45.4</v>
      </c>
      <c r="AP15">
        <v>65.3</v>
      </c>
      <c r="AQ15">
        <v>40.4</v>
      </c>
      <c r="AR15">
        <v>47.3</v>
      </c>
      <c r="AS15">
        <v>45.4</v>
      </c>
      <c r="AT15">
        <v>65.400000000000006</v>
      </c>
      <c r="AU15">
        <v>40.299999999999997</v>
      </c>
      <c r="AV15">
        <v>47.3</v>
      </c>
      <c r="AX15">
        <v>65.900000000000006</v>
      </c>
      <c r="AY15">
        <v>41.2</v>
      </c>
      <c r="AZ15">
        <v>49.2</v>
      </c>
      <c r="BF15" s="318"/>
    </row>
    <row r="16" spans="2:66" x14ac:dyDescent="0.35">
      <c r="B16" s="317">
        <v>45427.666666666664</v>
      </c>
      <c r="C16">
        <v>46.2</v>
      </c>
      <c r="D16">
        <v>60.3</v>
      </c>
      <c r="E16">
        <v>41.8</v>
      </c>
      <c r="F16">
        <v>48.4</v>
      </c>
      <c r="G16">
        <v>46.2</v>
      </c>
      <c r="H16">
        <v>60.7</v>
      </c>
      <c r="I16">
        <v>41.8</v>
      </c>
      <c r="J16">
        <v>48.3</v>
      </c>
      <c r="L16">
        <v>63.2</v>
      </c>
      <c r="M16">
        <v>42.7</v>
      </c>
      <c r="N16">
        <v>50.7</v>
      </c>
      <c r="P16" t="s">
        <v>878</v>
      </c>
      <c r="Q16">
        <f t="shared" si="0"/>
        <v>42</v>
      </c>
      <c r="R16" t="str">
        <f t="shared" si="1"/>
        <v>-</v>
      </c>
      <c r="U16">
        <f t="shared" si="4"/>
        <v>31</v>
      </c>
      <c r="V16">
        <f t="shared" si="2"/>
        <v>6</v>
      </c>
      <c r="X16">
        <f t="shared" si="5"/>
        <v>28</v>
      </c>
      <c r="Y16">
        <f t="shared" si="3"/>
        <v>23</v>
      </c>
      <c r="AN16" s="317">
        <v>45427.791666666664</v>
      </c>
      <c r="AO16">
        <v>50.1</v>
      </c>
      <c r="AP16">
        <v>66.2</v>
      </c>
      <c r="AQ16">
        <v>41</v>
      </c>
      <c r="AR16">
        <v>53.4</v>
      </c>
      <c r="AS16">
        <v>50.1</v>
      </c>
      <c r="AT16">
        <v>68.400000000000006</v>
      </c>
      <c r="AU16">
        <v>40.9</v>
      </c>
      <c r="AV16">
        <v>52.1</v>
      </c>
      <c r="AX16">
        <v>71</v>
      </c>
      <c r="AY16">
        <v>41.9</v>
      </c>
      <c r="AZ16">
        <v>57.2</v>
      </c>
    </row>
    <row r="17" spans="2:52" x14ac:dyDescent="0.35">
      <c r="B17" s="317">
        <v>45427.677083333336</v>
      </c>
      <c r="C17">
        <v>47.5</v>
      </c>
      <c r="D17">
        <v>64.400000000000006</v>
      </c>
      <c r="E17">
        <v>41.2</v>
      </c>
      <c r="F17">
        <v>49.3</v>
      </c>
      <c r="G17">
        <v>47.5</v>
      </c>
      <c r="H17">
        <v>64.2</v>
      </c>
      <c r="I17">
        <v>41.1</v>
      </c>
      <c r="J17">
        <v>49.4</v>
      </c>
      <c r="L17">
        <v>65</v>
      </c>
      <c r="M17">
        <v>42.1</v>
      </c>
      <c r="N17">
        <v>51.5</v>
      </c>
      <c r="P17" t="s">
        <v>878</v>
      </c>
      <c r="Q17">
        <f t="shared" si="0"/>
        <v>41</v>
      </c>
      <c r="R17" t="str">
        <f t="shared" si="1"/>
        <v>-</v>
      </c>
      <c r="U17">
        <f t="shared" si="4"/>
        <v>32</v>
      </c>
      <c r="V17">
        <f t="shared" si="2"/>
        <v>19</v>
      </c>
      <c r="X17">
        <f t="shared" si="5"/>
        <v>29</v>
      </c>
      <c r="Y17">
        <f t="shared" si="3"/>
        <v>18</v>
      </c>
      <c r="AN17" s="317">
        <v>45427.833333333336</v>
      </c>
      <c r="AO17">
        <v>49.3</v>
      </c>
      <c r="AP17">
        <v>64.5</v>
      </c>
      <c r="AQ17">
        <v>38.799999999999997</v>
      </c>
      <c r="AR17">
        <v>52.2</v>
      </c>
      <c r="AS17">
        <v>49.5</v>
      </c>
      <c r="AT17">
        <v>66.400000000000006</v>
      </c>
      <c r="AU17">
        <v>38.6</v>
      </c>
      <c r="AV17">
        <v>51.5</v>
      </c>
      <c r="AX17">
        <v>67.400000000000006</v>
      </c>
      <c r="AY17">
        <v>40</v>
      </c>
      <c r="AZ17">
        <v>57.2</v>
      </c>
    </row>
    <row r="18" spans="2:52" x14ac:dyDescent="0.35">
      <c r="B18" s="317">
        <v>45427.6875</v>
      </c>
      <c r="C18">
        <v>45.9</v>
      </c>
      <c r="D18">
        <v>57.6</v>
      </c>
      <c r="E18">
        <v>41.3</v>
      </c>
      <c r="F18">
        <v>48.3</v>
      </c>
      <c r="G18">
        <v>45.9</v>
      </c>
      <c r="H18">
        <v>58.2</v>
      </c>
      <c r="I18">
        <v>41.2</v>
      </c>
      <c r="J18">
        <v>48.1</v>
      </c>
      <c r="L18">
        <v>60.8</v>
      </c>
      <c r="M18">
        <v>42.2</v>
      </c>
      <c r="N18">
        <v>50.3</v>
      </c>
      <c r="P18" t="s">
        <v>878</v>
      </c>
      <c r="Q18">
        <f t="shared" si="0"/>
        <v>41</v>
      </c>
      <c r="R18" t="str">
        <f t="shared" si="1"/>
        <v>-</v>
      </c>
      <c r="U18">
        <f t="shared" si="4"/>
        <v>33</v>
      </c>
      <c r="V18">
        <f t="shared" si="2"/>
        <v>19</v>
      </c>
      <c r="X18">
        <f t="shared" si="5"/>
        <v>30</v>
      </c>
      <c r="Y18">
        <f t="shared" si="3"/>
        <v>16</v>
      </c>
      <c r="AN18" s="317">
        <v>45427.875</v>
      </c>
      <c r="AO18">
        <v>42.9</v>
      </c>
      <c r="AP18">
        <v>54</v>
      </c>
      <c r="AQ18">
        <v>37.700000000000003</v>
      </c>
      <c r="AR18">
        <v>46.1</v>
      </c>
      <c r="AS18">
        <v>42.9</v>
      </c>
      <c r="AT18">
        <v>55.7</v>
      </c>
      <c r="AU18">
        <v>37.6</v>
      </c>
      <c r="AV18">
        <v>46.1</v>
      </c>
      <c r="AX18">
        <v>56.5</v>
      </c>
      <c r="AY18">
        <v>38.6</v>
      </c>
      <c r="AZ18">
        <v>48.9</v>
      </c>
    </row>
    <row r="19" spans="2:52" x14ac:dyDescent="0.35">
      <c r="B19" s="317">
        <v>45427.697916666664</v>
      </c>
      <c r="C19">
        <v>55.4</v>
      </c>
      <c r="D19">
        <v>76.5</v>
      </c>
      <c r="E19">
        <v>42.9</v>
      </c>
      <c r="F19">
        <v>56.7</v>
      </c>
      <c r="G19">
        <v>55.1</v>
      </c>
      <c r="H19">
        <v>77.3</v>
      </c>
      <c r="I19">
        <v>42.7</v>
      </c>
      <c r="J19">
        <v>56.6</v>
      </c>
      <c r="L19">
        <v>80.8</v>
      </c>
      <c r="M19">
        <v>43.8</v>
      </c>
      <c r="N19">
        <v>60.7</v>
      </c>
      <c r="P19" t="s">
        <v>878</v>
      </c>
      <c r="Q19">
        <f t="shared" si="0"/>
        <v>43</v>
      </c>
      <c r="R19" t="str">
        <f t="shared" si="1"/>
        <v>-</v>
      </c>
      <c r="U19">
        <f t="shared" si="4"/>
        <v>34</v>
      </c>
      <c r="V19">
        <f t="shared" si="2"/>
        <v>32</v>
      </c>
      <c r="X19">
        <f t="shared" si="5"/>
        <v>31</v>
      </c>
      <c r="Y19">
        <f t="shared" si="3"/>
        <v>16</v>
      </c>
      <c r="AN19" s="317">
        <v>45427.916666666664</v>
      </c>
      <c r="AO19">
        <v>41.3</v>
      </c>
      <c r="AP19">
        <v>58</v>
      </c>
      <c r="AQ19">
        <v>36.4</v>
      </c>
      <c r="AR19">
        <v>44</v>
      </c>
      <c r="AS19">
        <v>41.3</v>
      </c>
      <c r="AT19">
        <v>58.1</v>
      </c>
      <c r="AU19">
        <v>36.4</v>
      </c>
      <c r="AV19">
        <v>43.8</v>
      </c>
      <c r="AX19">
        <v>58.9</v>
      </c>
      <c r="AY19">
        <v>37</v>
      </c>
      <c r="AZ19">
        <v>45.2</v>
      </c>
    </row>
    <row r="20" spans="2:52" x14ac:dyDescent="0.35">
      <c r="B20" s="317">
        <v>45427.708333333336</v>
      </c>
      <c r="C20">
        <v>48</v>
      </c>
      <c r="D20">
        <v>62.5</v>
      </c>
      <c r="E20">
        <v>42.8</v>
      </c>
      <c r="F20">
        <v>50.4</v>
      </c>
      <c r="G20">
        <v>48.3</v>
      </c>
      <c r="H20">
        <v>65.5</v>
      </c>
      <c r="I20">
        <v>42.5</v>
      </c>
      <c r="J20">
        <v>50.7</v>
      </c>
      <c r="L20">
        <v>65.7</v>
      </c>
      <c r="M20">
        <v>43.9</v>
      </c>
      <c r="N20">
        <v>52.8</v>
      </c>
      <c r="P20" t="s">
        <v>878</v>
      </c>
      <c r="Q20">
        <f t="shared" si="0"/>
        <v>43</v>
      </c>
      <c r="R20" t="str">
        <f t="shared" si="1"/>
        <v>-</v>
      </c>
      <c r="U20">
        <f t="shared" si="4"/>
        <v>35</v>
      </c>
      <c r="V20">
        <f t="shared" si="2"/>
        <v>48</v>
      </c>
      <c r="X20">
        <f t="shared" si="5"/>
        <v>32</v>
      </c>
      <c r="Y20">
        <f t="shared" si="3"/>
        <v>11</v>
      </c>
      <c r="AN20" s="317">
        <v>45427.958333333336</v>
      </c>
      <c r="AO20">
        <v>39.1</v>
      </c>
      <c r="AP20">
        <v>57.8</v>
      </c>
      <c r="AQ20">
        <v>34.5</v>
      </c>
      <c r="AR20">
        <v>41.1</v>
      </c>
      <c r="AS20">
        <v>39</v>
      </c>
      <c r="AT20">
        <v>57.4</v>
      </c>
      <c r="AU20">
        <v>34.5</v>
      </c>
      <c r="AV20">
        <v>41.1</v>
      </c>
      <c r="AX20">
        <v>66</v>
      </c>
      <c r="AY20">
        <v>35.1</v>
      </c>
      <c r="AZ20">
        <v>42.3</v>
      </c>
    </row>
    <row r="21" spans="2:52" x14ac:dyDescent="0.35">
      <c r="B21" s="317">
        <v>45427.71875</v>
      </c>
      <c r="C21">
        <v>46.6</v>
      </c>
      <c r="D21">
        <v>57.3</v>
      </c>
      <c r="E21">
        <v>42.1</v>
      </c>
      <c r="F21">
        <v>48.9</v>
      </c>
      <c r="G21">
        <v>46.7</v>
      </c>
      <c r="H21">
        <v>59.6</v>
      </c>
      <c r="I21">
        <v>41.8</v>
      </c>
      <c r="J21">
        <v>48.9</v>
      </c>
      <c r="L21">
        <v>63.5</v>
      </c>
      <c r="M21">
        <v>43.1</v>
      </c>
      <c r="N21">
        <v>51.3</v>
      </c>
      <c r="P21" t="s">
        <v>878</v>
      </c>
      <c r="Q21">
        <f t="shared" si="0"/>
        <v>42</v>
      </c>
      <c r="R21" t="str">
        <f t="shared" si="1"/>
        <v>-</v>
      </c>
      <c r="U21">
        <f t="shared" si="4"/>
        <v>36</v>
      </c>
      <c r="V21">
        <f t="shared" si="2"/>
        <v>72</v>
      </c>
      <c r="X21">
        <f t="shared" si="5"/>
        <v>33</v>
      </c>
      <c r="Y21">
        <f t="shared" si="3"/>
        <v>12</v>
      </c>
      <c r="AN21" s="317">
        <v>45428</v>
      </c>
      <c r="AO21">
        <v>37.5</v>
      </c>
      <c r="AP21">
        <v>53.2</v>
      </c>
      <c r="AQ21">
        <v>33.700000000000003</v>
      </c>
      <c r="AR21">
        <v>39</v>
      </c>
      <c r="AS21">
        <v>37.6</v>
      </c>
      <c r="AT21">
        <v>53.1</v>
      </c>
      <c r="AU21">
        <v>33.700000000000003</v>
      </c>
      <c r="AV21">
        <v>39</v>
      </c>
      <c r="AX21">
        <v>54.5</v>
      </c>
      <c r="AY21">
        <v>34.299999999999997</v>
      </c>
      <c r="AZ21">
        <v>39.799999999999997</v>
      </c>
    </row>
    <row r="22" spans="2:52" x14ac:dyDescent="0.35">
      <c r="B22" s="317">
        <v>45427.729166666664</v>
      </c>
      <c r="C22">
        <v>46.7</v>
      </c>
      <c r="D22">
        <v>61.8</v>
      </c>
      <c r="E22">
        <v>41.9</v>
      </c>
      <c r="F22">
        <v>48.9</v>
      </c>
      <c r="G22">
        <v>46.7</v>
      </c>
      <c r="H22">
        <v>61.7</v>
      </c>
      <c r="I22">
        <v>41.7</v>
      </c>
      <c r="J22">
        <v>49</v>
      </c>
      <c r="L22">
        <v>62.7</v>
      </c>
      <c r="M22">
        <v>42.7</v>
      </c>
      <c r="N22">
        <v>50.6</v>
      </c>
      <c r="P22" t="s">
        <v>878</v>
      </c>
      <c r="Q22">
        <f t="shared" si="0"/>
        <v>42</v>
      </c>
      <c r="R22" t="str">
        <f t="shared" si="1"/>
        <v>-</v>
      </c>
      <c r="U22">
        <f t="shared" si="4"/>
        <v>37</v>
      </c>
      <c r="V22">
        <f t="shared" si="2"/>
        <v>66</v>
      </c>
      <c r="X22">
        <f t="shared" si="5"/>
        <v>34</v>
      </c>
      <c r="Y22">
        <f t="shared" si="3"/>
        <v>22</v>
      </c>
      <c r="AN22" s="317">
        <v>45428.041666666664</v>
      </c>
      <c r="AO22">
        <v>38.1</v>
      </c>
      <c r="AP22">
        <v>51</v>
      </c>
      <c r="AQ22">
        <v>35.299999999999997</v>
      </c>
      <c r="AR22">
        <v>39.299999999999997</v>
      </c>
      <c r="AS22">
        <v>38.200000000000003</v>
      </c>
      <c r="AT22">
        <v>51.9</v>
      </c>
      <c r="AU22">
        <v>35.299999999999997</v>
      </c>
      <c r="AV22">
        <v>39.4</v>
      </c>
      <c r="AX22">
        <v>53.3</v>
      </c>
      <c r="AY22">
        <v>35.9</v>
      </c>
      <c r="AZ22">
        <v>40</v>
      </c>
    </row>
    <row r="23" spans="2:52" x14ac:dyDescent="0.35">
      <c r="B23" s="317">
        <v>45427.739583333336</v>
      </c>
      <c r="C23">
        <v>46.9</v>
      </c>
      <c r="D23">
        <v>58.1</v>
      </c>
      <c r="E23">
        <v>41.2</v>
      </c>
      <c r="F23">
        <v>49.6</v>
      </c>
      <c r="G23">
        <v>46.9</v>
      </c>
      <c r="H23">
        <v>57.9</v>
      </c>
      <c r="I23">
        <v>41.1</v>
      </c>
      <c r="J23">
        <v>49.8</v>
      </c>
      <c r="L23">
        <v>60.3</v>
      </c>
      <c r="M23">
        <v>42</v>
      </c>
      <c r="N23">
        <v>51.2</v>
      </c>
      <c r="P23" t="s">
        <v>878</v>
      </c>
      <c r="Q23">
        <f t="shared" si="0"/>
        <v>41</v>
      </c>
      <c r="R23" t="str">
        <f t="shared" si="1"/>
        <v>-</v>
      </c>
      <c r="U23">
        <f t="shared" si="4"/>
        <v>38</v>
      </c>
      <c r="V23">
        <f t="shared" si="2"/>
        <v>49</v>
      </c>
      <c r="X23">
        <f t="shared" si="5"/>
        <v>35</v>
      </c>
      <c r="Y23">
        <f t="shared" si="3"/>
        <v>21</v>
      </c>
      <c r="AN23" s="317">
        <v>45428.083333333336</v>
      </c>
      <c r="AO23">
        <v>39</v>
      </c>
      <c r="AP23">
        <v>49.4</v>
      </c>
      <c r="AQ23">
        <v>36.299999999999997</v>
      </c>
      <c r="AR23">
        <v>40.4</v>
      </c>
      <c r="AS23">
        <v>39</v>
      </c>
      <c r="AT23">
        <v>51.2</v>
      </c>
      <c r="AU23">
        <v>36.299999999999997</v>
      </c>
      <c r="AV23">
        <v>40.4</v>
      </c>
      <c r="AX23">
        <v>51.6</v>
      </c>
      <c r="AY23">
        <v>36.9</v>
      </c>
      <c r="AZ23">
        <v>41.2</v>
      </c>
    </row>
    <row r="24" spans="2:52" x14ac:dyDescent="0.35">
      <c r="B24" s="317">
        <v>45427.75</v>
      </c>
      <c r="C24">
        <v>46.5</v>
      </c>
      <c r="D24">
        <v>65.3</v>
      </c>
      <c r="E24">
        <v>40.299999999999997</v>
      </c>
      <c r="F24">
        <v>47.4</v>
      </c>
      <c r="G24">
        <v>46.5</v>
      </c>
      <c r="H24">
        <v>65.400000000000006</v>
      </c>
      <c r="I24">
        <v>40.1</v>
      </c>
      <c r="J24">
        <v>47.4</v>
      </c>
      <c r="L24">
        <v>65.900000000000006</v>
      </c>
      <c r="M24">
        <v>41.1</v>
      </c>
      <c r="N24">
        <v>49</v>
      </c>
      <c r="P24" t="s">
        <v>878</v>
      </c>
      <c r="Q24">
        <f t="shared" si="0"/>
        <v>40</v>
      </c>
      <c r="R24" t="str">
        <f t="shared" si="1"/>
        <v>-</v>
      </c>
      <c r="U24">
        <f t="shared" si="4"/>
        <v>39</v>
      </c>
      <c r="V24">
        <f t="shared" si="2"/>
        <v>37</v>
      </c>
      <c r="X24">
        <f t="shared" si="5"/>
        <v>36</v>
      </c>
      <c r="Y24">
        <f t="shared" si="3"/>
        <v>24</v>
      </c>
      <c r="AN24" s="317">
        <v>45428.125</v>
      </c>
      <c r="AO24">
        <v>40</v>
      </c>
      <c r="AP24">
        <v>63.7</v>
      </c>
      <c r="AQ24">
        <v>36.5</v>
      </c>
      <c r="AR24">
        <v>40.700000000000003</v>
      </c>
      <c r="AS24">
        <v>40.1</v>
      </c>
      <c r="AT24">
        <v>64.5</v>
      </c>
      <c r="AU24">
        <v>36.5</v>
      </c>
      <c r="AV24">
        <v>40.799999999999997</v>
      </c>
      <c r="AX24">
        <v>65.2</v>
      </c>
      <c r="AY24">
        <v>37</v>
      </c>
      <c r="AZ24">
        <v>41.4</v>
      </c>
    </row>
    <row r="25" spans="2:52" x14ac:dyDescent="0.35">
      <c r="B25" s="317">
        <v>45427.760416666664</v>
      </c>
      <c r="C25">
        <v>45.1</v>
      </c>
      <c r="D25">
        <v>59.9</v>
      </c>
      <c r="E25">
        <v>39.799999999999997</v>
      </c>
      <c r="F25">
        <v>47.3</v>
      </c>
      <c r="G25">
        <v>45.1</v>
      </c>
      <c r="H25">
        <v>60.4</v>
      </c>
      <c r="I25">
        <v>39.700000000000003</v>
      </c>
      <c r="J25">
        <v>47.1</v>
      </c>
      <c r="L25">
        <v>61</v>
      </c>
      <c r="M25">
        <v>40.6</v>
      </c>
      <c r="N25">
        <v>48.7</v>
      </c>
      <c r="P25" t="s">
        <v>878</v>
      </c>
      <c r="Q25">
        <f t="shared" si="0"/>
        <v>40</v>
      </c>
      <c r="R25" t="str">
        <f t="shared" si="1"/>
        <v>-</v>
      </c>
      <c r="U25">
        <f t="shared" si="4"/>
        <v>40</v>
      </c>
      <c r="V25">
        <f t="shared" si="2"/>
        <v>42</v>
      </c>
      <c r="X25">
        <f t="shared" si="5"/>
        <v>37</v>
      </c>
      <c r="Y25">
        <f t="shared" si="3"/>
        <v>18</v>
      </c>
      <c r="AN25" s="317">
        <v>45428.166666666664</v>
      </c>
      <c r="AO25">
        <v>43.8</v>
      </c>
      <c r="AP25">
        <v>62.5</v>
      </c>
      <c r="AQ25">
        <v>38.1</v>
      </c>
      <c r="AR25">
        <v>45.9</v>
      </c>
      <c r="AS25">
        <v>43.8</v>
      </c>
      <c r="AT25">
        <v>62.9</v>
      </c>
      <c r="AU25">
        <v>38.1</v>
      </c>
      <c r="AV25">
        <v>45.7</v>
      </c>
      <c r="AX25">
        <v>64.2</v>
      </c>
      <c r="AY25">
        <v>38.799999999999997</v>
      </c>
      <c r="AZ25">
        <v>48.9</v>
      </c>
    </row>
    <row r="26" spans="2:52" x14ac:dyDescent="0.35">
      <c r="B26" s="317">
        <v>45427.770833333336</v>
      </c>
      <c r="C26">
        <v>45.1</v>
      </c>
      <c r="D26">
        <v>59.1</v>
      </c>
      <c r="E26">
        <v>40.700000000000003</v>
      </c>
      <c r="F26">
        <v>47.5</v>
      </c>
      <c r="G26">
        <v>45.1</v>
      </c>
      <c r="H26">
        <v>59.9</v>
      </c>
      <c r="I26">
        <v>40.6</v>
      </c>
      <c r="J26">
        <v>47.7</v>
      </c>
      <c r="L26">
        <v>60.7</v>
      </c>
      <c r="M26">
        <v>41.5</v>
      </c>
      <c r="N26">
        <v>49.6</v>
      </c>
      <c r="P26" t="s">
        <v>878</v>
      </c>
      <c r="Q26">
        <f t="shared" si="0"/>
        <v>41</v>
      </c>
      <c r="R26" t="str">
        <f t="shared" si="1"/>
        <v>-</v>
      </c>
      <c r="U26">
        <f t="shared" si="4"/>
        <v>41</v>
      </c>
      <c r="V26">
        <f t="shared" si="2"/>
        <v>33</v>
      </c>
      <c r="X26">
        <f t="shared" si="5"/>
        <v>38</v>
      </c>
      <c r="Y26">
        <f t="shared" si="3"/>
        <v>16</v>
      </c>
      <c r="AN26" s="317">
        <v>45428.208333333336</v>
      </c>
      <c r="AO26">
        <v>49.8</v>
      </c>
      <c r="AP26">
        <v>66.400000000000006</v>
      </c>
      <c r="AQ26">
        <v>41.6</v>
      </c>
      <c r="AR26">
        <v>53.4</v>
      </c>
      <c r="AS26">
        <v>49.6</v>
      </c>
      <c r="AT26">
        <v>66.8</v>
      </c>
      <c r="AU26">
        <v>41.2</v>
      </c>
      <c r="AV26">
        <v>53.2</v>
      </c>
      <c r="AX26">
        <v>68.8</v>
      </c>
      <c r="AY26">
        <v>43.4</v>
      </c>
      <c r="AZ26">
        <v>56.8</v>
      </c>
    </row>
    <row r="27" spans="2:52" x14ac:dyDescent="0.35">
      <c r="B27" s="317">
        <v>45427.78125</v>
      </c>
      <c r="C27">
        <v>44.8</v>
      </c>
      <c r="D27">
        <v>58.3</v>
      </c>
      <c r="E27">
        <v>41</v>
      </c>
      <c r="F27">
        <v>46.9</v>
      </c>
      <c r="G27">
        <v>44.8</v>
      </c>
      <c r="H27">
        <v>59.3</v>
      </c>
      <c r="I27">
        <v>40.799999999999997</v>
      </c>
      <c r="J27">
        <v>47.1</v>
      </c>
      <c r="L27">
        <v>60</v>
      </c>
      <c r="M27">
        <v>41.7</v>
      </c>
      <c r="N27">
        <v>49.2</v>
      </c>
      <c r="P27" t="s">
        <v>878</v>
      </c>
      <c r="Q27">
        <f t="shared" si="0"/>
        <v>41</v>
      </c>
      <c r="R27" t="str">
        <f t="shared" si="1"/>
        <v>-</v>
      </c>
      <c r="U27">
        <f t="shared" si="4"/>
        <v>42</v>
      </c>
      <c r="V27">
        <f t="shared" si="2"/>
        <v>36</v>
      </c>
      <c r="X27">
        <f t="shared" si="5"/>
        <v>39</v>
      </c>
      <c r="Y27">
        <f t="shared" si="3"/>
        <v>19</v>
      </c>
      <c r="AN27" s="317">
        <v>45428.25</v>
      </c>
      <c r="AO27">
        <v>49</v>
      </c>
      <c r="AP27">
        <v>63.2</v>
      </c>
      <c r="AQ27">
        <v>41.7</v>
      </c>
      <c r="AR27">
        <v>52.7</v>
      </c>
      <c r="AS27">
        <v>49</v>
      </c>
      <c r="AT27">
        <v>65.400000000000006</v>
      </c>
      <c r="AU27">
        <v>41.3</v>
      </c>
      <c r="AV27">
        <v>52.3</v>
      </c>
      <c r="AX27">
        <v>67.599999999999994</v>
      </c>
      <c r="AY27">
        <v>43.3</v>
      </c>
      <c r="AZ27">
        <v>56.4</v>
      </c>
    </row>
    <row r="28" spans="2:52" x14ac:dyDescent="0.35">
      <c r="B28" s="317">
        <v>45427.791666666664</v>
      </c>
      <c r="C28">
        <v>50.4</v>
      </c>
      <c r="D28">
        <v>64</v>
      </c>
      <c r="E28">
        <v>41.8</v>
      </c>
      <c r="F28">
        <v>53.1</v>
      </c>
      <c r="G28">
        <v>50.2</v>
      </c>
      <c r="H28">
        <v>65.7</v>
      </c>
      <c r="I28">
        <v>41.7</v>
      </c>
      <c r="J28">
        <v>51.2</v>
      </c>
      <c r="L28">
        <v>71</v>
      </c>
      <c r="M28">
        <v>42.8</v>
      </c>
      <c r="N28">
        <v>59</v>
      </c>
      <c r="P28" t="s">
        <v>878</v>
      </c>
      <c r="Q28">
        <f t="shared" si="0"/>
        <v>42</v>
      </c>
      <c r="R28" t="str">
        <f t="shared" si="1"/>
        <v>-</v>
      </c>
      <c r="U28">
        <f t="shared" si="4"/>
        <v>43</v>
      </c>
      <c r="V28">
        <f t="shared" si="2"/>
        <v>13</v>
      </c>
      <c r="X28">
        <f t="shared" si="5"/>
        <v>40</v>
      </c>
      <c r="Y28">
        <f t="shared" si="3"/>
        <v>12</v>
      </c>
      <c r="AN28" s="317">
        <v>45428.291666666664</v>
      </c>
      <c r="AO28">
        <v>47.2</v>
      </c>
      <c r="AP28">
        <v>62.4</v>
      </c>
      <c r="AQ28">
        <v>41.2</v>
      </c>
      <c r="AR28">
        <v>50</v>
      </c>
      <c r="AS28">
        <v>47.2</v>
      </c>
      <c r="AT28">
        <v>62.5</v>
      </c>
      <c r="AU28">
        <v>40.799999999999997</v>
      </c>
      <c r="AV28">
        <v>50.1</v>
      </c>
      <c r="AX28">
        <v>63.7</v>
      </c>
      <c r="AY28">
        <v>42.7</v>
      </c>
      <c r="AZ28">
        <v>53.2</v>
      </c>
    </row>
    <row r="29" spans="2:52" x14ac:dyDescent="0.35">
      <c r="B29" s="317">
        <v>45427.802083333336</v>
      </c>
      <c r="C29">
        <v>50.7</v>
      </c>
      <c r="D29">
        <v>62.4</v>
      </c>
      <c r="E29">
        <v>42.1</v>
      </c>
      <c r="F29">
        <v>54.9</v>
      </c>
      <c r="G29">
        <v>51</v>
      </c>
      <c r="H29">
        <v>68.400000000000006</v>
      </c>
      <c r="I29">
        <v>41.8</v>
      </c>
      <c r="J29">
        <v>52.8</v>
      </c>
      <c r="L29">
        <v>70</v>
      </c>
      <c r="M29">
        <v>43.2</v>
      </c>
      <c r="N29">
        <v>61.8</v>
      </c>
      <c r="P29" t="s">
        <v>878</v>
      </c>
      <c r="Q29">
        <f t="shared" si="0"/>
        <v>42</v>
      </c>
      <c r="R29" t="str">
        <f t="shared" si="1"/>
        <v>-</v>
      </c>
      <c r="U29">
        <f t="shared" si="4"/>
        <v>44</v>
      </c>
      <c r="V29">
        <f t="shared" si="2"/>
        <v>9</v>
      </c>
      <c r="X29">
        <f t="shared" si="5"/>
        <v>41</v>
      </c>
      <c r="Y29">
        <f t="shared" si="3"/>
        <v>11</v>
      </c>
      <c r="AN29" s="317">
        <v>45428.333333333336</v>
      </c>
      <c r="AO29">
        <v>51.8</v>
      </c>
      <c r="AP29">
        <v>74.5</v>
      </c>
      <c r="AQ29">
        <v>41</v>
      </c>
      <c r="AR29">
        <v>54.5</v>
      </c>
      <c r="AS29">
        <v>52.5</v>
      </c>
      <c r="AT29">
        <v>82.4</v>
      </c>
      <c r="AU29">
        <v>40.700000000000003</v>
      </c>
      <c r="AV29">
        <v>54.5</v>
      </c>
      <c r="AX29">
        <v>82.4</v>
      </c>
      <c r="AY29">
        <v>42.7</v>
      </c>
      <c r="AZ29">
        <v>57.3</v>
      </c>
    </row>
    <row r="30" spans="2:52" x14ac:dyDescent="0.35">
      <c r="B30" s="317">
        <v>45427.8125</v>
      </c>
      <c r="C30">
        <v>44.8</v>
      </c>
      <c r="D30">
        <v>61.5</v>
      </c>
      <c r="E30">
        <v>40.1</v>
      </c>
      <c r="F30">
        <v>45.8</v>
      </c>
      <c r="G30">
        <v>44.7</v>
      </c>
      <c r="H30">
        <v>62.8</v>
      </c>
      <c r="I30">
        <v>40</v>
      </c>
      <c r="J30">
        <v>46</v>
      </c>
      <c r="L30">
        <v>64.8</v>
      </c>
      <c r="M30">
        <v>40.9</v>
      </c>
      <c r="N30">
        <v>48.1</v>
      </c>
      <c r="P30" t="s">
        <v>878</v>
      </c>
      <c r="Q30">
        <f t="shared" si="0"/>
        <v>40</v>
      </c>
      <c r="R30" t="str">
        <f t="shared" si="1"/>
        <v>-</v>
      </c>
      <c r="U30">
        <f t="shared" si="4"/>
        <v>45</v>
      </c>
      <c r="V30">
        <f t="shared" si="2"/>
        <v>2</v>
      </c>
      <c r="X30">
        <f t="shared" si="5"/>
        <v>42</v>
      </c>
      <c r="Y30">
        <f t="shared" si="3"/>
        <v>3</v>
      </c>
      <c r="AN30" s="317">
        <v>45428.375</v>
      </c>
      <c r="AO30">
        <v>50.3</v>
      </c>
      <c r="AP30">
        <v>67.5</v>
      </c>
      <c r="AQ30">
        <v>40.4</v>
      </c>
      <c r="AR30">
        <v>52.1</v>
      </c>
      <c r="AS30">
        <v>50.3</v>
      </c>
      <c r="AT30">
        <v>71.8</v>
      </c>
      <c r="AU30">
        <v>40.299999999999997</v>
      </c>
      <c r="AV30">
        <v>52.1</v>
      </c>
      <c r="AX30">
        <v>72.5</v>
      </c>
      <c r="AY30">
        <v>41.6</v>
      </c>
      <c r="AZ30">
        <v>54.7</v>
      </c>
    </row>
    <row r="31" spans="2:52" x14ac:dyDescent="0.35">
      <c r="B31" s="317">
        <v>45427.822916666664</v>
      </c>
      <c r="C31">
        <v>51.7</v>
      </c>
      <c r="D31">
        <v>66.2</v>
      </c>
      <c r="E31">
        <v>42.7</v>
      </c>
      <c r="F31">
        <v>55</v>
      </c>
      <c r="G31">
        <v>51.7</v>
      </c>
      <c r="H31">
        <v>66.7</v>
      </c>
      <c r="I31">
        <v>42.8</v>
      </c>
      <c r="J31">
        <v>55</v>
      </c>
      <c r="L31">
        <v>66.900000000000006</v>
      </c>
      <c r="M31">
        <v>43.8</v>
      </c>
      <c r="N31">
        <v>56.4</v>
      </c>
      <c r="P31" t="s">
        <v>878</v>
      </c>
      <c r="Q31">
        <f t="shared" si="0"/>
        <v>43</v>
      </c>
      <c r="R31" t="str">
        <f t="shared" si="1"/>
        <v>-</v>
      </c>
      <c r="U31">
        <f t="shared" si="4"/>
        <v>46</v>
      </c>
      <c r="V31">
        <f t="shared" si="2"/>
        <v>3</v>
      </c>
      <c r="AN31" s="317">
        <v>45428.416666666664</v>
      </c>
      <c r="AO31">
        <v>60.2</v>
      </c>
      <c r="AP31">
        <v>89</v>
      </c>
      <c r="AQ31">
        <v>39.6</v>
      </c>
      <c r="AR31">
        <v>54</v>
      </c>
      <c r="AS31">
        <v>60</v>
      </c>
      <c r="AT31">
        <v>89.9</v>
      </c>
      <c r="AU31">
        <v>39.4</v>
      </c>
      <c r="AV31">
        <v>53.9</v>
      </c>
      <c r="AX31">
        <v>90.4</v>
      </c>
      <c r="AY31">
        <v>40.799999999999997</v>
      </c>
      <c r="AZ31">
        <v>56.4</v>
      </c>
    </row>
    <row r="32" spans="2:52" x14ac:dyDescent="0.35">
      <c r="B32" s="317">
        <v>45427.833333333336</v>
      </c>
      <c r="C32">
        <v>46.6</v>
      </c>
      <c r="D32">
        <v>61.2</v>
      </c>
      <c r="E32">
        <v>39.5</v>
      </c>
      <c r="F32">
        <v>49.7</v>
      </c>
      <c r="G32">
        <v>46.8</v>
      </c>
      <c r="H32">
        <v>63.6</v>
      </c>
      <c r="I32">
        <v>39.299999999999997</v>
      </c>
      <c r="J32">
        <v>49.8</v>
      </c>
      <c r="L32">
        <v>66.7</v>
      </c>
      <c r="M32">
        <v>40.5</v>
      </c>
      <c r="N32">
        <v>51.4</v>
      </c>
      <c r="P32" t="s">
        <v>878</v>
      </c>
      <c r="Q32">
        <f t="shared" si="0"/>
        <v>39</v>
      </c>
      <c r="R32" t="str">
        <f t="shared" si="1"/>
        <v>-</v>
      </c>
      <c r="U32">
        <f t="shared" si="4"/>
        <v>47</v>
      </c>
      <c r="V32">
        <f t="shared" si="2"/>
        <v>0</v>
      </c>
      <c r="AN32" s="317">
        <v>45428.458333333336</v>
      </c>
      <c r="AO32">
        <v>51.2</v>
      </c>
      <c r="AP32">
        <v>70.7</v>
      </c>
      <c r="AQ32">
        <v>40.5</v>
      </c>
      <c r="AR32">
        <v>51.9</v>
      </c>
      <c r="AS32">
        <v>51.1</v>
      </c>
      <c r="AT32">
        <v>71.400000000000006</v>
      </c>
      <c r="AU32">
        <v>40.200000000000003</v>
      </c>
      <c r="AV32">
        <v>51.6</v>
      </c>
      <c r="AX32">
        <v>73.099999999999994</v>
      </c>
      <c r="AY32">
        <v>41.9</v>
      </c>
      <c r="AZ32">
        <v>54.6</v>
      </c>
    </row>
    <row r="33" spans="2:52" x14ac:dyDescent="0.35">
      <c r="B33" s="317">
        <v>45427.84375</v>
      </c>
      <c r="C33">
        <v>45</v>
      </c>
      <c r="D33">
        <v>58.8</v>
      </c>
      <c r="E33">
        <v>39.5</v>
      </c>
      <c r="F33">
        <v>47.8</v>
      </c>
      <c r="G33">
        <v>45</v>
      </c>
      <c r="H33">
        <v>59.9</v>
      </c>
      <c r="I33">
        <v>39.299999999999997</v>
      </c>
      <c r="J33">
        <v>47.7</v>
      </c>
      <c r="L33">
        <v>60.5</v>
      </c>
      <c r="M33">
        <v>40.299999999999997</v>
      </c>
      <c r="N33">
        <v>50.9</v>
      </c>
      <c r="P33" t="s">
        <v>878</v>
      </c>
      <c r="Q33">
        <f t="shared" si="0"/>
        <v>39</v>
      </c>
      <c r="R33" t="str">
        <f t="shared" si="1"/>
        <v>-</v>
      </c>
      <c r="U33">
        <f t="shared" si="4"/>
        <v>48</v>
      </c>
      <c r="V33">
        <f t="shared" si="2"/>
        <v>0</v>
      </c>
      <c r="AN33" s="317">
        <v>45428.5</v>
      </c>
      <c r="AO33">
        <v>45.9</v>
      </c>
      <c r="AP33">
        <v>62.9</v>
      </c>
      <c r="AQ33">
        <v>40.1</v>
      </c>
      <c r="AR33">
        <v>48.3</v>
      </c>
      <c r="AS33">
        <v>46</v>
      </c>
      <c r="AT33">
        <v>68.7</v>
      </c>
      <c r="AU33">
        <v>39.799999999999997</v>
      </c>
      <c r="AV33">
        <v>48</v>
      </c>
      <c r="AX33">
        <v>70.3</v>
      </c>
      <c r="AY33">
        <v>41.2</v>
      </c>
      <c r="AZ33">
        <v>50.8</v>
      </c>
    </row>
    <row r="34" spans="2:52" x14ac:dyDescent="0.35">
      <c r="B34" s="317">
        <v>45427.854166666664</v>
      </c>
      <c r="C34">
        <v>53</v>
      </c>
      <c r="D34">
        <v>64.5</v>
      </c>
      <c r="E34">
        <v>38.700000000000003</v>
      </c>
      <c r="F34">
        <v>58.4</v>
      </c>
      <c r="G34">
        <v>53.2</v>
      </c>
      <c r="H34">
        <v>66.400000000000006</v>
      </c>
      <c r="I34">
        <v>38.4</v>
      </c>
      <c r="J34">
        <v>57.9</v>
      </c>
      <c r="L34">
        <v>67.3</v>
      </c>
      <c r="M34">
        <v>40.1</v>
      </c>
      <c r="N34">
        <v>62.9</v>
      </c>
      <c r="P34" t="s">
        <v>878</v>
      </c>
      <c r="Q34">
        <f t="shared" si="0"/>
        <v>38</v>
      </c>
      <c r="R34" t="str">
        <f t="shared" si="1"/>
        <v>-</v>
      </c>
      <c r="U34">
        <f t="shared" si="4"/>
        <v>49</v>
      </c>
      <c r="V34">
        <f t="shared" si="2"/>
        <v>0</v>
      </c>
      <c r="AN34" s="317">
        <v>45428.541666666664</v>
      </c>
      <c r="AO34">
        <v>43.7</v>
      </c>
      <c r="AP34">
        <v>64.400000000000006</v>
      </c>
      <c r="AQ34">
        <v>37.4</v>
      </c>
      <c r="AR34">
        <v>45.9</v>
      </c>
      <c r="AS34">
        <v>43.7</v>
      </c>
      <c r="AT34">
        <v>65.5</v>
      </c>
      <c r="AU34">
        <v>37.1</v>
      </c>
      <c r="AV34">
        <v>46.1</v>
      </c>
      <c r="AX34">
        <v>68</v>
      </c>
      <c r="AY34">
        <v>38.4</v>
      </c>
      <c r="AZ34">
        <v>48.7</v>
      </c>
    </row>
    <row r="35" spans="2:52" x14ac:dyDescent="0.35">
      <c r="B35" s="317">
        <v>45427.864583333336</v>
      </c>
      <c r="C35">
        <v>48.1</v>
      </c>
      <c r="D35">
        <v>63.8</v>
      </c>
      <c r="E35">
        <v>37.700000000000003</v>
      </c>
      <c r="F35">
        <v>49.2</v>
      </c>
      <c r="G35">
        <v>48.1</v>
      </c>
      <c r="H35">
        <v>64.599999999999994</v>
      </c>
      <c r="I35">
        <v>37.6</v>
      </c>
      <c r="J35">
        <v>49</v>
      </c>
      <c r="L35">
        <v>67.400000000000006</v>
      </c>
      <c r="M35">
        <v>38.9</v>
      </c>
      <c r="N35">
        <v>53</v>
      </c>
      <c r="P35" t="s">
        <v>878</v>
      </c>
      <c r="Q35">
        <f t="shared" si="0"/>
        <v>38</v>
      </c>
      <c r="R35" t="str">
        <f t="shared" si="1"/>
        <v>-</v>
      </c>
      <c r="U35">
        <f t="shared" si="4"/>
        <v>50</v>
      </c>
      <c r="V35">
        <f t="shared" si="2"/>
        <v>0</v>
      </c>
      <c r="AN35" s="317">
        <v>45428.583333333336</v>
      </c>
      <c r="AO35">
        <v>44.5</v>
      </c>
      <c r="AP35">
        <v>63.9</v>
      </c>
      <c r="AQ35">
        <v>37.299999999999997</v>
      </c>
      <c r="AR35">
        <v>46.7</v>
      </c>
      <c r="AS35">
        <v>44.5</v>
      </c>
      <c r="AT35">
        <v>64.3</v>
      </c>
      <c r="AU35">
        <v>37.1</v>
      </c>
      <c r="AV35">
        <v>46.7</v>
      </c>
      <c r="AX35">
        <v>66.400000000000006</v>
      </c>
      <c r="AY35">
        <v>38.700000000000003</v>
      </c>
      <c r="AZ35">
        <v>49.9</v>
      </c>
    </row>
    <row r="36" spans="2:52" x14ac:dyDescent="0.35">
      <c r="B36" s="317">
        <v>45427.875</v>
      </c>
      <c r="C36">
        <v>44</v>
      </c>
      <c r="D36">
        <v>53.5</v>
      </c>
      <c r="E36">
        <v>38.6</v>
      </c>
      <c r="F36">
        <v>46.9</v>
      </c>
      <c r="G36">
        <v>43.9</v>
      </c>
      <c r="H36">
        <v>55.5</v>
      </c>
      <c r="I36">
        <v>38.200000000000003</v>
      </c>
      <c r="J36">
        <v>46.7</v>
      </c>
      <c r="L36">
        <v>56.2</v>
      </c>
      <c r="M36">
        <v>40</v>
      </c>
      <c r="N36">
        <v>49.9</v>
      </c>
      <c r="P36" t="s">
        <v>878</v>
      </c>
      <c r="Q36">
        <f t="shared" si="0"/>
        <v>38</v>
      </c>
      <c r="R36" t="str">
        <f t="shared" si="1"/>
        <v>-</v>
      </c>
      <c r="U36">
        <f t="shared" si="4"/>
        <v>51</v>
      </c>
      <c r="V36">
        <f t="shared" si="2"/>
        <v>0</v>
      </c>
      <c r="AN36" s="317">
        <v>45428.625</v>
      </c>
      <c r="AO36">
        <v>52.9</v>
      </c>
      <c r="AP36">
        <v>69.2</v>
      </c>
      <c r="AQ36">
        <v>41.8</v>
      </c>
      <c r="AR36">
        <v>56.2</v>
      </c>
      <c r="AS36">
        <v>53</v>
      </c>
      <c r="AT36">
        <v>72.3</v>
      </c>
      <c r="AU36">
        <v>41.7</v>
      </c>
      <c r="AV36">
        <v>56.1</v>
      </c>
      <c r="AX36">
        <v>74.8</v>
      </c>
      <c r="AY36">
        <v>42.9</v>
      </c>
      <c r="AZ36">
        <v>57.7</v>
      </c>
    </row>
    <row r="37" spans="2:52" x14ac:dyDescent="0.35">
      <c r="B37" s="317">
        <v>45427.885416666664</v>
      </c>
      <c r="C37">
        <v>42.4</v>
      </c>
      <c r="D37">
        <v>52.9</v>
      </c>
      <c r="E37">
        <v>37.299999999999997</v>
      </c>
      <c r="F37">
        <v>45.6</v>
      </c>
      <c r="G37">
        <v>42.5</v>
      </c>
      <c r="H37">
        <v>55.7</v>
      </c>
      <c r="I37">
        <v>37</v>
      </c>
      <c r="J37">
        <v>45.8</v>
      </c>
      <c r="L37">
        <v>56.5</v>
      </c>
      <c r="M37">
        <v>38.200000000000003</v>
      </c>
      <c r="N37">
        <v>49</v>
      </c>
      <c r="P37" t="s">
        <v>878</v>
      </c>
      <c r="Q37">
        <f t="shared" si="0"/>
        <v>37</v>
      </c>
      <c r="R37" t="str">
        <f t="shared" si="1"/>
        <v>-</v>
      </c>
      <c r="U37">
        <f t="shared" si="4"/>
        <v>52</v>
      </c>
      <c r="V37">
        <f t="shared" si="2"/>
        <v>0</v>
      </c>
      <c r="AN37" s="317">
        <v>45428.666666666664</v>
      </c>
      <c r="AO37">
        <v>53.6</v>
      </c>
      <c r="AP37">
        <v>71.2</v>
      </c>
      <c r="AQ37">
        <v>44.8</v>
      </c>
      <c r="AR37">
        <v>55.7</v>
      </c>
      <c r="AS37">
        <v>53.5</v>
      </c>
      <c r="AT37">
        <v>70.8</v>
      </c>
      <c r="AU37">
        <v>44.7</v>
      </c>
      <c r="AV37">
        <v>55.3</v>
      </c>
      <c r="AX37">
        <v>77.900000000000006</v>
      </c>
      <c r="AY37">
        <v>45.7</v>
      </c>
      <c r="AZ37">
        <v>60.2</v>
      </c>
    </row>
    <row r="38" spans="2:52" x14ac:dyDescent="0.35">
      <c r="B38" s="317">
        <v>45427.895833333336</v>
      </c>
      <c r="C38">
        <v>42.9</v>
      </c>
      <c r="D38">
        <v>51.5</v>
      </c>
      <c r="E38">
        <v>38.200000000000003</v>
      </c>
      <c r="F38">
        <v>46.1</v>
      </c>
      <c r="G38">
        <v>42.9</v>
      </c>
      <c r="H38">
        <v>52.1</v>
      </c>
      <c r="I38">
        <v>38.1</v>
      </c>
      <c r="J38">
        <v>46.2</v>
      </c>
      <c r="L38">
        <v>53.2</v>
      </c>
      <c r="M38">
        <v>39</v>
      </c>
      <c r="N38">
        <v>48.7</v>
      </c>
      <c r="P38" t="s">
        <v>878</v>
      </c>
      <c r="Q38">
        <f t="shared" si="0"/>
        <v>38</v>
      </c>
      <c r="R38" t="str">
        <f t="shared" si="1"/>
        <v>-</v>
      </c>
      <c r="U38">
        <f t="shared" si="4"/>
        <v>53</v>
      </c>
      <c r="V38">
        <f t="shared" si="2"/>
        <v>0</v>
      </c>
      <c r="AN38" s="317">
        <v>45428.708333333336</v>
      </c>
      <c r="AO38">
        <v>47.3</v>
      </c>
      <c r="AP38">
        <v>70.599999999999994</v>
      </c>
      <c r="AQ38">
        <v>42.3</v>
      </c>
      <c r="AR38">
        <v>48.3</v>
      </c>
      <c r="AS38">
        <v>47.2</v>
      </c>
      <c r="AT38">
        <v>69.099999999999994</v>
      </c>
      <c r="AU38">
        <v>42.1</v>
      </c>
      <c r="AV38">
        <v>48.2</v>
      </c>
      <c r="AX38">
        <v>75.900000000000006</v>
      </c>
      <c r="AY38">
        <v>43.2</v>
      </c>
      <c r="AZ38">
        <v>49.6</v>
      </c>
    </row>
    <row r="39" spans="2:52" x14ac:dyDescent="0.35">
      <c r="B39" s="317">
        <v>45427.90625</v>
      </c>
      <c r="C39">
        <v>42.1</v>
      </c>
      <c r="D39">
        <v>54</v>
      </c>
      <c r="E39">
        <v>37.299999999999997</v>
      </c>
      <c r="F39">
        <v>45.6</v>
      </c>
      <c r="G39">
        <v>42.2</v>
      </c>
      <c r="H39">
        <v>54.5</v>
      </c>
      <c r="I39">
        <v>37.299999999999997</v>
      </c>
      <c r="J39">
        <v>45.3</v>
      </c>
      <c r="L39">
        <v>55.6</v>
      </c>
      <c r="M39">
        <v>37.799999999999997</v>
      </c>
      <c r="N39">
        <v>47.9</v>
      </c>
      <c r="P39" t="s">
        <v>878</v>
      </c>
      <c r="Q39">
        <f t="shared" si="0"/>
        <v>37</v>
      </c>
      <c r="R39" t="str">
        <f t="shared" si="1"/>
        <v>-</v>
      </c>
      <c r="U39">
        <f t="shared" si="4"/>
        <v>54</v>
      </c>
      <c r="V39">
        <f t="shared" si="2"/>
        <v>0</v>
      </c>
      <c r="AN39" s="317">
        <v>45428.75</v>
      </c>
      <c r="AO39">
        <v>45.3</v>
      </c>
      <c r="AP39">
        <v>65.900000000000006</v>
      </c>
      <c r="AQ39">
        <v>37.299999999999997</v>
      </c>
      <c r="AR39">
        <v>47.4</v>
      </c>
      <c r="AS39">
        <v>45.4</v>
      </c>
      <c r="AT39">
        <v>70</v>
      </c>
      <c r="AU39">
        <v>36.9</v>
      </c>
      <c r="AV39">
        <v>47.5</v>
      </c>
      <c r="AX39">
        <v>73.2</v>
      </c>
      <c r="AY39">
        <v>39.1</v>
      </c>
      <c r="AZ39">
        <v>49.8</v>
      </c>
    </row>
    <row r="40" spans="2:52" x14ac:dyDescent="0.35">
      <c r="B40" s="317">
        <v>45427.916666666664</v>
      </c>
      <c r="C40">
        <v>40.9</v>
      </c>
      <c r="D40">
        <v>51.4</v>
      </c>
      <c r="E40">
        <v>36.799999999999997</v>
      </c>
      <c r="F40">
        <v>43.2</v>
      </c>
      <c r="G40">
        <v>41</v>
      </c>
      <c r="H40">
        <v>52.1</v>
      </c>
      <c r="I40">
        <v>36.9</v>
      </c>
      <c r="J40">
        <v>43</v>
      </c>
      <c r="L40">
        <v>52.9</v>
      </c>
      <c r="M40">
        <v>37.5</v>
      </c>
      <c r="N40">
        <v>44.4</v>
      </c>
      <c r="P40" t="s">
        <v>878</v>
      </c>
      <c r="Q40">
        <f t="shared" si="0"/>
        <v>37</v>
      </c>
      <c r="R40" t="str">
        <f t="shared" si="1"/>
        <v>-</v>
      </c>
      <c r="U40">
        <f t="shared" si="4"/>
        <v>55</v>
      </c>
      <c r="V40">
        <f t="shared" si="2"/>
        <v>1</v>
      </c>
      <c r="AN40" s="317">
        <v>45428.791666666664</v>
      </c>
      <c r="AO40">
        <v>45.1</v>
      </c>
      <c r="AP40">
        <v>62.6</v>
      </c>
      <c r="AQ40">
        <v>37.5</v>
      </c>
      <c r="AR40">
        <v>47.9</v>
      </c>
      <c r="AS40">
        <v>45.1</v>
      </c>
      <c r="AT40">
        <v>63</v>
      </c>
      <c r="AU40">
        <v>37.4</v>
      </c>
      <c r="AV40">
        <v>48.1</v>
      </c>
      <c r="AX40">
        <v>64.3</v>
      </c>
      <c r="AY40">
        <v>39</v>
      </c>
      <c r="AZ40">
        <v>50.5</v>
      </c>
    </row>
    <row r="41" spans="2:52" x14ac:dyDescent="0.35">
      <c r="B41" s="317">
        <v>45427.927083333336</v>
      </c>
      <c r="C41">
        <v>41.2</v>
      </c>
      <c r="D41">
        <v>55.5</v>
      </c>
      <c r="E41">
        <v>36.200000000000003</v>
      </c>
      <c r="F41">
        <v>44.2</v>
      </c>
      <c r="G41">
        <v>41.3</v>
      </c>
      <c r="H41">
        <v>56.4</v>
      </c>
      <c r="I41">
        <v>36.200000000000003</v>
      </c>
      <c r="J41">
        <v>44.1</v>
      </c>
      <c r="L41">
        <v>57.1</v>
      </c>
      <c r="M41">
        <v>36.700000000000003</v>
      </c>
      <c r="N41">
        <v>45.5</v>
      </c>
      <c r="P41" t="s">
        <v>878</v>
      </c>
      <c r="Q41">
        <f t="shared" si="0"/>
        <v>36</v>
      </c>
      <c r="R41" t="str">
        <f t="shared" si="1"/>
        <v>-</v>
      </c>
      <c r="AN41" s="317">
        <v>45428.833333333336</v>
      </c>
      <c r="AO41">
        <v>44.9</v>
      </c>
      <c r="AP41">
        <v>63.8</v>
      </c>
      <c r="AQ41">
        <v>36.200000000000003</v>
      </c>
      <c r="AR41">
        <v>48.1</v>
      </c>
      <c r="AS41">
        <v>45</v>
      </c>
      <c r="AT41">
        <v>63.9</v>
      </c>
      <c r="AU41">
        <v>35.9</v>
      </c>
      <c r="AV41">
        <v>48.1</v>
      </c>
      <c r="AX41">
        <v>65.7</v>
      </c>
      <c r="AY41">
        <v>37.9</v>
      </c>
      <c r="AZ41">
        <v>50.4</v>
      </c>
    </row>
    <row r="42" spans="2:52" x14ac:dyDescent="0.35">
      <c r="B42" s="317">
        <v>45427.9375</v>
      </c>
      <c r="C42">
        <v>40.700000000000003</v>
      </c>
      <c r="D42">
        <v>50</v>
      </c>
      <c r="E42">
        <v>35.799999999999997</v>
      </c>
      <c r="F42">
        <v>44</v>
      </c>
      <c r="G42">
        <v>40.700000000000003</v>
      </c>
      <c r="H42">
        <v>50.7</v>
      </c>
      <c r="I42">
        <v>35.799999999999997</v>
      </c>
      <c r="J42">
        <v>43.9</v>
      </c>
      <c r="L42">
        <v>51.3</v>
      </c>
      <c r="M42">
        <v>36.4</v>
      </c>
      <c r="N42">
        <v>45.4</v>
      </c>
      <c r="P42" t="s">
        <v>878</v>
      </c>
      <c r="Q42">
        <f t="shared" si="0"/>
        <v>36</v>
      </c>
      <c r="R42" t="str">
        <f t="shared" si="1"/>
        <v>-</v>
      </c>
      <c r="AN42" s="317">
        <v>45428.875</v>
      </c>
      <c r="AO42">
        <v>44.9</v>
      </c>
      <c r="AP42">
        <v>57.4</v>
      </c>
      <c r="AQ42">
        <v>37.200000000000003</v>
      </c>
      <c r="AR42">
        <v>48.7</v>
      </c>
      <c r="AS42">
        <v>44.8</v>
      </c>
      <c r="AT42">
        <v>59.4</v>
      </c>
      <c r="AU42">
        <v>37</v>
      </c>
      <c r="AV42">
        <v>48.3</v>
      </c>
      <c r="AX42">
        <v>60</v>
      </c>
      <c r="AY42">
        <v>38</v>
      </c>
      <c r="AZ42">
        <v>51.7</v>
      </c>
    </row>
    <row r="43" spans="2:52" x14ac:dyDescent="0.35">
      <c r="B43" s="317">
        <v>45427.947916666664</v>
      </c>
      <c r="C43">
        <v>42.2</v>
      </c>
      <c r="D43">
        <v>58</v>
      </c>
      <c r="E43">
        <v>36.9</v>
      </c>
      <c r="F43">
        <v>44.1</v>
      </c>
      <c r="G43">
        <v>42.3</v>
      </c>
      <c r="H43">
        <v>58.1</v>
      </c>
      <c r="I43">
        <v>36.9</v>
      </c>
      <c r="J43">
        <v>44.2</v>
      </c>
      <c r="L43">
        <v>58.9</v>
      </c>
      <c r="M43">
        <v>37.5</v>
      </c>
      <c r="N43">
        <v>45.6</v>
      </c>
      <c r="P43" t="s">
        <v>878</v>
      </c>
      <c r="Q43">
        <f t="shared" si="0"/>
        <v>37</v>
      </c>
      <c r="R43" t="str">
        <f t="shared" si="1"/>
        <v>-</v>
      </c>
      <c r="AN43" s="317">
        <v>45428.916666666664</v>
      </c>
      <c r="AO43">
        <v>41.4</v>
      </c>
      <c r="AP43">
        <v>56.3</v>
      </c>
      <c r="AQ43">
        <v>35.5</v>
      </c>
      <c r="AR43">
        <v>44.7</v>
      </c>
      <c r="AS43">
        <v>41.4</v>
      </c>
      <c r="AT43">
        <v>56.8</v>
      </c>
      <c r="AU43">
        <v>35.5</v>
      </c>
      <c r="AV43">
        <v>44.6</v>
      </c>
      <c r="AX43">
        <v>57.5</v>
      </c>
      <c r="AY43">
        <v>36</v>
      </c>
      <c r="AZ43">
        <v>45.9</v>
      </c>
    </row>
    <row r="44" spans="2:52" x14ac:dyDescent="0.35">
      <c r="B44" s="317">
        <v>45427.958333333336</v>
      </c>
      <c r="C44">
        <v>40.9</v>
      </c>
      <c r="D44">
        <v>57.8</v>
      </c>
      <c r="E44">
        <v>36.9</v>
      </c>
      <c r="F44">
        <v>42.1</v>
      </c>
      <c r="G44">
        <v>40.6</v>
      </c>
      <c r="H44">
        <v>57.4</v>
      </c>
      <c r="I44">
        <v>36.799999999999997</v>
      </c>
      <c r="J44">
        <v>42.1</v>
      </c>
      <c r="L44">
        <v>66</v>
      </c>
      <c r="M44">
        <v>37.4</v>
      </c>
      <c r="N44">
        <v>43.4</v>
      </c>
      <c r="P44" t="s">
        <v>879</v>
      </c>
      <c r="Q44" t="str">
        <f t="shared" si="0"/>
        <v>-</v>
      </c>
      <c r="R44">
        <f t="shared" si="1"/>
        <v>37</v>
      </c>
      <c r="AN44" s="317">
        <v>45428.958333333336</v>
      </c>
      <c r="AO44">
        <v>38.700000000000003</v>
      </c>
      <c r="AP44">
        <v>55.9</v>
      </c>
      <c r="AQ44">
        <v>34.299999999999997</v>
      </c>
      <c r="AR44">
        <v>41.2</v>
      </c>
      <c r="AS44">
        <v>38.700000000000003</v>
      </c>
      <c r="AT44">
        <v>55.7</v>
      </c>
      <c r="AU44">
        <v>34.299999999999997</v>
      </c>
      <c r="AV44">
        <v>41.2</v>
      </c>
      <c r="AX44">
        <v>59.4</v>
      </c>
      <c r="AY44">
        <v>34.799999999999997</v>
      </c>
      <c r="AZ44">
        <v>42.5</v>
      </c>
    </row>
    <row r="45" spans="2:52" x14ac:dyDescent="0.35">
      <c r="B45" s="317">
        <v>45427.96875</v>
      </c>
      <c r="C45">
        <v>38.6</v>
      </c>
      <c r="D45">
        <v>50.7</v>
      </c>
      <c r="E45">
        <v>35.6</v>
      </c>
      <c r="F45">
        <v>40.200000000000003</v>
      </c>
      <c r="G45">
        <v>38.6</v>
      </c>
      <c r="H45">
        <v>50.3</v>
      </c>
      <c r="I45">
        <v>35.6</v>
      </c>
      <c r="J45">
        <v>40.299999999999997</v>
      </c>
      <c r="L45">
        <v>51.8</v>
      </c>
      <c r="M45">
        <v>36.1</v>
      </c>
      <c r="N45">
        <v>41.3</v>
      </c>
      <c r="P45" t="s">
        <v>879</v>
      </c>
      <c r="Q45" t="str">
        <f t="shared" si="0"/>
        <v>-</v>
      </c>
      <c r="R45">
        <f t="shared" si="1"/>
        <v>36</v>
      </c>
      <c r="AN45" s="317">
        <v>45429</v>
      </c>
      <c r="AO45">
        <v>39</v>
      </c>
      <c r="AP45">
        <v>46.2</v>
      </c>
      <c r="AQ45">
        <v>37</v>
      </c>
      <c r="AR45">
        <v>40.5</v>
      </c>
      <c r="AS45">
        <v>39</v>
      </c>
      <c r="AT45">
        <v>46.4</v>
      </c>
      <c r="AU45">
        <v>36.9</v>
      </c>
      <c r="AV45">
        <v>40.5</v>
      </c>
      <c r="AX45">
        <v>47.5</v>
      </c>
      <c r="AY45">
        <v>37.5</v>
      </c>
      <c r="AZ45">
        <v>41.1</v>
      </c>
    </row>
    <row r="46" spans="2:52" x14ac:dyDescent="0.35">
      <c r="B46" s="317">
        <v>45427.979166666664</v>
      </c>
      <c r="C46">
        <v>38.6</v>
      </c>
      <c r="D46">
        <v>47.6</v>
      </c>
      <c r="E46">
        <v>33.9</v>
      </c>
      <c r="F46">
        <v>41.7</v>
      </c>
      <c r="G46">
        <v>38.6</v>
      </c>
      <c r="H46">
        <v>49.5</v>
      </c>
      <c r="I46">
        <v>34</v>
      </c>
      <c r="J46">
        <v>41.8</v>
      </c>
      <c r="L46">
        <v>49.9</v>
      </c>
      <c r="M46">
        <v>34.5</v>
      </c>
      <c r="N46">
        <v>42.8</v>
      </c>
      <c r="P46" t="s">
        <v>879</v>
      </c>
      <c r="Q46" t="str">
        <f t="shared" si="0"/>
        <v>-</v>
      </c>
      <c r="R46">
        <f t="shared" si="1"/>
        <v>34</v>
      </c>
      <c r="AN46" s="317">
        <v>45429.041666666664</v>
      </c>
      <c r="AO46">
        <v>35.700000000000003</v>
      </c>
      <c r="AP46">
        <v>51.6</v>
      </c>
      <c r="AQ46">
        <v>32</v>
      </c>
      <c r="AR46">
        <v>37.5</v>
      </c>
      <c r="AS46">
        <v>35.6</v>
      </c>
      <c r="AT46">
        <v>50.1</v>
      </c>
      <c r="AU46">
        <v>32</v>
      </c>
      <c r="AV46">
        <v>37.5</v>
      </c>
      <c r="AX46">
        <v>55.3</v>
      </c>
      <c r="AY46">
        <v>32.6</v>
      </c>
      <c r="AZ46">
        <v>38.299999999999997</v>
      </c>
    </row>
    <row r="47" spans="2:52" x14ac:dyDescent="0.35">
      <c r="B47" s="317">
        <v>45427.989583333336</v>
      </c>
      <c r="C47">
        <v>37.5</v>
      </c>
      <c r="D47">
        <v>48.6</v>
      </c>
      <c r="E47">
        <v>33.799999999999997</v>
      </c>
      <c r="F47">
        <v>39.799999999999997</v>
      </c>
      <c r="G47">
        <v>37.5</v>
      </c>
      <c r="H47">
        <v>48.5</v>
      </c>
      <c r="I47">
        <v>33.799999999999997</v>
      </c>
      <c r="J47">
        <v>39.799999999999997</v>
      </c>
      <c r="L47">
        <v>49.4</v>
      </c>
      <c r="M47">
        <v>34.299999999999997</v>
      </c>
      <c r="N47">
        <v>40.700000000000003</v>
      </c>
      <c r="P47" t="s">
        <v>879</v>
      </c>
      <c r="Q47" t="str">
        <f t="shared" si="0"/>
        <v>-</v>
      </c>
      <c r="R47">
        <f t="shared" si="1"/>
        <v>34</v>
      </c>
      <c r="AN47" s="317">
        <v>45429.083333333336</v>
      </c>
      <c r="AO47">
        <v>31.4</v>
      </c>
      <c r="AP47">
        <v>40.299999999999997</v>
      </c>
      <c r="AQ47">
        <v>28.5</v>
      </c>
      <c r="AR47">
        <v>33.4</v>
      </c>
      <c r="AS47">
        <v>31.4</v>
      </c>
      <c r="AT47">
        <v>40.6</v>
      </c>
      <c r="AU47">
        <v>28.4</v>
      </c>
      <c r="AV47">
        <v>33.5</v>
      </c>
      <c r="AX47">
        <v>42.9</v>
      </c>
      <c r="AY47">
        <v>29.1</v>
      </c>
      <c r="AZ47">
        <v>34.299999999999997</v>
      </c>
    </row>
    <row r="48" spans="2:52" x14ac:dyDescent="0.35">
      <c r="B48" s="317">
        <v>45428</v>
      </c>
      <c r="C48">
        <v>36.6</v>
      </c>
      <c r="D48">
        <v>50.9</v>
      </c>
      <c r="E48">
        <v>32.700000000000003</v>
      </c>
      <c r="F48">
        <v>38.1</v>
      </c>
      <c r="G48">
        <v>36.6</v>
      </c>
      <c r="H48">
        <v>52</v>
      </c>
      <c r="I48">
        <v>32.700000000000003</v>
      </c>
      <c r="J48">
        <v>38</v>
      </c>
      <c r="L48">
        <v>52.3</v>
      </c>
      <c r="M48">
        <v>33.299999999999997</v>
      </c>
      <c r="N48">
        <v>39.1</v>
      </c>
      <c r="P48" t="s">
        <v>879</v>
      </c>
      <c r="Q48" t="str">
        <f t="shared" si="0"/>
        <v>-</v>
      </c>
      <c r="R48">
        <f t="shared" si="1"/>
        <v>33</v>
      </c>
      <c r="AN48" s="317">
        <v>45429.125</v>
      </c>
      <c r="AO48">
        <v>35.1</v>
      </c>
      <c r="AP48">
        <v>64.7</v>
      </c>
      <c r="AQ48">
        <v>28.1</v>
      </c>
      <c r="AR48">
        <v>32.200000000000003</v>
      </c>
      <c r="AS48">
        <v>35.200000000000003</v>
      </c>
      <c r="AT48">
        <v>65</v>
      </c>
      <c r="AU48">
        <v>28.1</v>
      </c>
      <c r="AV48">
        <v>32.200000000000003</v>
      </c>
      <c r="AX48">
        <v>65.5</v>
      </c>
      <c r="AY48">
        <v>28.7</v>
      </c>
      <c r="AZ48">
        <v>33.200000000000003</v>
      </c>
    </row>
    <row r="49" spans="2:52" x14ac:dyDescent="0.35">
      <c r="B49" s="317">
        <v>45428.010416666664</v>
      </c>
      <c r="C49">
        <v>38.799999999999997</v>
      </c>
      <c r="D49">
        <v>53.2</v>
      </c>
      <c r="E49">
        <v>34.299999999999997</v>
      </c>
      <c r="F49">
        <v>41.8</v>
      </c>
      <c r="G49">
        <v>38.9</v>
      </c>
      <c r="H49">
        <v>53.1</v>
      </c>
      <c r="I49">
        <v>34.200000000000003</v>
      </c>
      <c r="J49">
        <v>41.6</v>
      </c>
      <c r="L49">
        <v>54.5</v>
      </c>
      <c r="M49">
        <v>34.799999999999997</v>
      </c>
      <c r="N49">
        <v>43.1</v>
      </c>
      <c r="P49" t="s">
        <v>879</v>
      </c>
      <c r="Q49" t="str">
        <f t="shared" si="0"/>
        <v>-</v>
      </c>
      <c r="R49">
        <f t="shared" si="1"/>
        <v>34</v>
      </c>
      <c r="AN49" s="317">
        <v>45429.166666666664</v>
      </c>
      <c r="AO49">
        <v>44</v>
      </c>
      <c r="AP49">
        <v>59.3</v>
      </c>
      <c r="AQ49">
        <v>29.2</v>
      </c>
      <c r="AR49">
        <v>47.3</v>
      </c>
      <c r="AS49">
        <v>44</v>
      </c>
      <c r="AT49">
        <v>60.4</v>
      </c>
      <c r="AU49">
        <v>29.2</v>
      </c>
      <c r="AV49">
        <v>47.1</v>
      </c>
      <c r="AX49">
        <v>61.5</v>
      </c>
      <c r="AY49">
        <v>29.7</v>
      </c>
      <c r="AZ49">
        <v>50.7</v>
      </c>
    </row>
    <row r="50" spans="2:52" x14ac:dyDescent="0.35">
      <c r="B50" s="317">
        <v>45428.020833333336</v>
      </c>
      <c r="C50">
        <v>36.299999999999997</v>
      </c>
      <c r="D50">
        <v>45.5</v>
      </c>
      <c r="E50">
        <v>33.799999999999997</v>
      </c>
      <c r="F50">
        <v>38.1</v>
      </c>
      <c r="G50">
        <v>36.299999999999997</v>
      </c>
      <c r="H50">
        <v>46.1</v>
      </c>
      <c r="I50">
        <v>33.799999999999997</v>
      </c>
      <c r="J50">
        <v>38.200000000000003</v>
      </c>
      <c r="L50">
        <v>46.7</v>
      </c>
      <c r="M50">
        <v>34.4</v>
      </c>
      <c r="N50">
        <v>38.700000000000003</v>
      </c>
      <c r="P50" t="s">
        <v>879</v>
      </c>
      <c r="Q50" t="str">
        <f t="shared" si="0"/>
        <v>-</v>
      </c>
      <c r="R50">
        <f t="shared" si="1"/>
        <v>34</v>
      </c>
      <c r="AN50" s="317">
        <v>45429.208333333336</v>
      </c>
      <c r="AO50">
        <v>49.9</v>
      </c>
      <c r="AP50">
        <v>64.400000000000006</v>
      </c>
      <c r="AQ50">
        <v>38.9</v>
      </c>
      <c r="AR50">
        <v>53.5</v>
      </c>
      <c r="AS50">
        <v>50</v>
      </c>
      <c r="AT50">
        <v>69.099999999999994</v>
      </c>
      <c r="AU50">
        <v>37.9</v>
      </c>
      <c r="AV50">
        <v>52.8</v>
      </c>
      <c r="AX50">
        <v>71.8</v>
      </c>
      <c r="AY50">
        <v>41.5</v>
      </c>
      <c r="AZ50">
        <v>56.9</v>
      </c>
    </row>
    <row r="51" spans="2:52" x14ac:dyDescent="0.35">
      <c r="B51" s="317">
        <v>45428.03125</v>
      </c>
      <c r="C51">
        <v>38</v>
      </c>
      <c r="D51">
        <v>46.3</v>
      </c>
      <c r="E51">
        <v>35.5</v>
      </c>
      <c r="F51">
        <v>39.200000000000003</v>
      </c>
      <c r="G51">
        <v>38</v>
      </c>
      <c r="H51">
        <v>45.9</v>
      </c>
      <c r="I51">
        <v>35.6</v>
      </c>
      <c r="J51">
        <v>39.200000000000003</v>
      </c>
      <c r="L51">
        <v>47</v>
      </c>
      <c r="M51">
        <v>36.1</v>
      </c>
      <c r="N51">
        <v>39.799999999999997</v>
      </c>
      <c r="P51" t="s">
        <v>879</v>
      </c>
      <c r="Q51" t="str">
        <f t="shared" si="0"/>
        <v>-</v>
      </c>
      <c r="R51">
        <f t="shared" si="1"/>
        <v>36</v>
      </c>
      <c r="U51" t="s">
        <v>880</v>
      </c>
      <c r="V51">
        <f>SUM(V13:V40)</f>
        <v>498</v>
      </c>
      <c r="Y51">
        <f>SUM(Y13:Y30)</f>
        <v>256</v>
      </c>
      <c r="AN51" s="317">
        <v>45429.25</v>
      </c>
      <c r="AO51">
        <v>47.4</v>
      </c>
      <c r="AP51">
        <v>59.5</v>
      </c>
      <c r="AQ51">
        <v>37.9</v>
      </c>
      <c r="AR51">
        <v>51.8</v>
      </c>
      <c r="AS51">
        <v>47.4</v>
      </c>
      <c r="AT51">
        <v>60.9</v>
      </c>
      <c r="AU51">
        <v>37.1</v>
      </c>
      <c r="AV51">
        <v>51.1</v>
      </c>
      <c r="AX51">
        <v>65.2</v>
      </c>
      <c r="AY51">
        <v>40.299999999999997</v>
      </c>
      <c r="AZ51">
        <v>56.2</v>
      </c>
    </row>
    <row r="52" spans="2:52" x14ac:dyDescent="0.35">
      <c r="B52" s="317">
        <v>45428.041666666664</v>
      </c>
      <c r="C52">
        <v>38.799999999999997</v>
      </c>
      <c r="D52">
        <v>51</v>
      </c>
      <c r="E52">
        <v>35.700000000000003</v>
      </c>
      <c r="F52">
        <v>40</v>
      </c>
      <c r="G52">
        <v>38.799999999999997</v>
      </c>
      <c r="H52">
        <v>51.2</v>
      </c>
      <c r="I52">
        <v>35.6</v>
      </c>
      <c r="J52">
        <v>40</v>
      </c>
      <c r="L52">
        <v>53.3</v>
      </c>
      <c r="M52">
        <v>36.200000000000003</v>
      </c>
      <c r="N52">
        <v>40.799999999999997</v>
      </c>
      <c r="P52" t="s">
        <v>879</v>
      </c>
      <c r="Q52" t="str">
        <f t="shared" si="0"/>
        <v>-</v>
      </c>
      <c r="R52">
        <f t="shared" si="1"/>
        <v>36</v>
      </c>
      <c r="AN52" s="317">
        <v>45429.291666666664</v>
      </c>
      <c r="AO52">
        <v>47.7</v>
      </c>
      <c r="AP52">
        <v>68.8</v>
      </c>
      <c r="AQ52">
        <v>38.4</v>
      </c>
      <c r="AR52">
        <v>49.9</v>
      </c>
      <c r="AS52">
        <v>47.7</v>
      </c>
      <c r="AT52">
        <v>69.7</v>
      </c>
      <c r="AU52">
        <v>37.799999999999997</v>
      </c>
      <c r="AV52">
        <v>49.7</v>
      </c>
      <c r="AX52">
        <v>69.7</v>
      </c>
      <c r="AY52">
        <v>40.4</v>
      </c>
      <c r="AZ52">
        <v>53.3</v>
      </c>
    </row>
    <row r="53" spans="2:52" x14ac:dyDescent="0.35">
      <c r="B53" s="317">
        <v>45428.052083333336</v>
      </c>
      <c r="C53">
        <v>37.299999999999997</v>
      </c>
      <c r="D53">
        <v>45</v>
      </c>
      <c r="E53">
        <v>35.200000000000003</v>
      </c>
      <c r="F53">
        <v>38.6</v>
      </c>
      <c r="G53">
        <v>37.4</v>
      </c>
      <c r="H53">
        <v>45.7</v>
      </c>
      <c r="I53">
        <v>35.200000000000003</v>
      </c>
      <c r="J53">
        <v>38.700000000000003</v>
      </c>
      <c r="L53">
        <v>45.9</v>
      </c>
      <c r="M53">
        <v>35.700000000000003</v>
      </c>
      <c r="N53">
        <v>39.299999999999997</v>
      </c>
      <c r="P53" t="s">
        <v>879</v>
      </c>
      <c r="Q53" t="str">
        <f t="shared" si="0"/>
        <v>-</v>
      </c>
      <c r="R53">
        <f t="shared" si="1"/>
        <v>35</v>
      </c>
      <c r="AN53" s="317">
        <v>45429.333333333336</v>
      </c>
      <c r="AO53">
        <v>50.4</v>
      </c>
      <c r="AP53">
        <v>68.099999999999994</v>
      </c>
      <c r="AQ53">
        <v>39.4</v>
      </c>
      <c r="AR53">
        <v>54.4</v>
      </c>
      <c r="AS53">
        <v>50.4</v>
      </c>
      <c r="AT53">
        <v>70.3</v>
      </c>
      <c r="AU53">
        <v>38.700000000000003</v>
      </c>
      <c r="AV53">
        <v>54.5</v>
      </c>
      <c r="AX53">
        <v>73.2</v>
      </c>
      <c r="AY53">
        <v>41.5</v>
      </c>
      <c r="AZ53">
        <v>56.7</v>
      </c>
    </row>
    <row r="54" spans="2:52" x14ac:dyDescent="0.35">
      <c r="B54" s="317">
        <v>45428.0625</v>
      </c>
      <c r="C54">
        <v>37.700000000000003</v>
      </c>
      <c r="D54">
        <v>50.6</v>
      </c>
      <c r="E54">
        <v>35.1</v>
      </c>
      <c r="F54">
        <v>38.799999999999997</v>
      </c>
      <c r="G54">
        <v>37.700000000000003</v>
      </c>
      <c r="H54">
        <v>51.9</v>
      </c>
      <c r="I54">
        <v>35.1</v>
      </c>
      <c r="J54">
        <v>38.799999999999997</v>
      </c>
      <c r="L54">
        <v>52.7</v>
      </c>
      <c r="M54">
        <v>35.700000000000003</v>
      </c>
      <c r="N54">
        <v>39.4</v>
      </c>
      <c r="P54" t="s">
        <v>879</v>
      </c>
      <c r="Q54" t="str">
        <f t="shared" si="0"/>
        <v>-</v>
      </c>
      <c r="R54">
        <f t="shared" si="1"/>
        <v>35</v>
      </c>
      <c r="AN54" s="317">
        <v>45429.375</v>
      </c>
      <c r="AO54">
        <v>47.4</v>
      </c>
      <c r="AP54">
        <v>62.7</v>
      </c>
      <c r="AQ54">
        <v>39.1</v>
      </c>
      <c r="AR54">
        <v>50.9</v>
      </c>
      <c r="AS54">
        <v>47.3</v>
      </c>
      <c r="AT54">
        <v>62.8</v>
      </c>
      <c r="AU54">
        <v>38.5</v>
      </c>
      <c r="AV54">
        <v>51</v>
      </c>
      <c r="AX54">
        <v>65.599999999999994</v>
      </c>
      <c r="AY54">
        <v>41.1</v>
      </c>
      <c r="AZ54">
        <v>53.4</v>
      </c>
    </row>
    <row r="55" spans="2:52" x14ac:dyDescent="0.35">
      <c r="B55" s="317">
        <v>45428.072916666664</v>
      </c>
      <c r="C55">
        <v>38.6</v>
      </c>
      <c r="D55">
        <v>50.7</v>
      </c>
      <c r="E55">
        <v>35.4</v>
      </c>
      <c r="F55">
        <v>40.1</v>
      </c>
      <c r="G55">
        <v>38.6</v>
      </c>
      <c r="H55">
        <v>51.3</v>
      </c>
      <c r="I55">
        <v>35.299999999999997</v>
      </c>
      <c r="J55">
        <v>40.200000000000003</v>
      </c>
      <c r="L55">
        <v>51.6</v>
      </c>
      <c r="M55">
        <v>36</v>
      </c>
      <c r="N55">
        <v>40.799999999999997</v>
      </c>
      <c r="P55" t="s">
        <v>879</v>
      </c>
      <c r="Q55" t="str">
        <f t="shared" si="0"/>
        <v>-</v>
      </c>
      <c r="R55">
        <f t="shared" si="1"/>
        <v>35</v>
      </c>
      <c r="AN55" s="317">
        <v>45429.416666666664</v>
      </c>
      <c r="AO55">
        <v>45.6</v>
      </c>
      <c r="AP55">
        <v>66.8</v>
      </c>
      <c r="AQ55">
        <v>38.4</v>
      </c>
      <c r="AR55">
        <v>47.9</v>
      </c>
      <c r="AS55">
        <v>46.1</v>
      </c>
      <c r="AT55">
        <v>73.7</v>
      </c>
      <c r="AU55">
        <v>38</v>
      </c>
      <c r="AV55">
        <v>48</v>
      </c>
      <c r="AX55">
        <v>73.7</v>
      </c>
      <c r="AY55">
        <v>39.799999999999997</v>
      </c>
      <c r="AZ55">
        <v>51</v>
      </c>
    </row>
    <row r="56" spans="2:52" x14ac:dyDescent="0.35">
      <c r="B56" s="317">
        <v>45428.083333333336</v>
      </c>
      <c r="C56">
        <v>39.1</v>
      </c>
      <c r="D56">
        <v>49.4</v>
      </c>
      <c r="E56">
        <v>36.5</v>
      </c>
      <c r="F56">
        <v>40.299999999999997</v>
      </c>
      <c r="G56">
        <v>39.1</v>
      </c>
      <c r="H56">
        <v>50.4</v>
      </c>
      <c r="I56">
        <v>36.4</v>
      </c>
      <c r="J56">
        <v>40.4</v>
      </c>
      <c r="L56">
        <v>51.6</v>
      </c>
      <c r="M56">
        <v>37</v>
      </c>
      <c r="N56">
        <v>40.9</v>
      </c>
      <c r="P56" t="s">
        <v>879</v>
      </c>
      <c r="Q56" t="str">
        <f t="shared" si="0"/>
        <v>-</v>
      </c>
      <c r="R56">
        <f t="shared" si="1"/>
        <v>36</v>
      </c>
      <c r="AN56" s="317">
        <v>45429.458333333336</v>
      </c>
      <c r="AO56">
        <v>45.5</v>
      </c>
      <c r="AP56">
        <v>62.8</v>
      </c>
      <c r="AQ56">
        <v>39.5</v>
      </c>
      <c r="AR56">
        <v>47.7</v>
      </c>
      <c r="AS56">
        <v>45.5</v>
      </c>
      <c r="AT56">
        <v>65</v>
      </c>
      <c r="AU56">
        <v>39.200000000000003</v>
      </c>
      <c r="AV56">
        <v>47.7</v>
      </c>
      <c r="AX56">
        <v>66</v>
      </c>
      <c r="AY56">
        <v>40.700000000000003</v>
      </c>
      <c r="AZ56">
        <v>50.3</v>
      </c>
    </row>
    <row r="57" spans="2:52" x14ac:dyDescent="0.35">
      <c r="B57" s="317">
        <v>45428.09375</v>
      </c>
      <c r="C57">
        <v>39.4</v>
      </c>
      <c r="D57">
        <v>49.4</v>
      </c>
      <c r="E57">
        <v>36.4</v>
      </c>
      <c r="F57">
        <v>40.799999999999997</v>
      </c>
      <c r="G57">
        <v>39.4</v>
      </c>
      <c r="H57">
        <v>49.9</v>
      </c>
      <c r="I57">
        <v>36.299999999999997</v>
      </c>
      <c r="J57">
        <v>40.700000000000003</v>
      </c>
      <c r="L57">
        <v>51.6</v>
      </c>
      <c r="M57">
        <v>36.9</v>
      </c>
      <c r="N57">
        <v>41.6</v>
      </c>
      <c r="P57" t="s">
        <v>879</v>
      </c>
      <c r="Q57" t="str">
        <f t="shared" si="0"/>
        <v>-</v>
      </c>
      <c r="R57">
        <f t="shared" si="1"/>
        <v>36</v>
      </c>
      <c r="AN57" s="317">
        <v>45429.5</v>
      </c>
      <c r="AO57">
        <v>47.6</v>
      </c>
      <c r="AP57">
        <v>70.3</v>
      </c>
      <c r="AQ57">
        <v>39.200000000000003</v>
      </c>
      <c r="AR57">
        <v>47.6</v>
      </c>
      <c r="AS57">
        <v>47.5</v>
      </c>
      <c r="AT57">
        <v>70</v>
      </c>
      <c r="AU57">
        <v>38.799999999999997</v>
      </c>
      <c r="AV57">
        <v>47.7</v>
      </c>
      <c r="AX57">
        <v>76.599999999999994</v>
      </c>
      <c r="AY57">
        <v>40.5</v>
      </c>
      <c r="AZ57">
        <v>49.7</v>
      </c>
    </row>
    <row r="58" spans="2:52" x14ac:dyDescent="0.35">
      <c r="B58" s="317">
        <v>45428.104166666664</v>
      </c>
      <c r="C58">
        <v>38.9</v>
      </c>
      <c r="D58">
        <v>48.8</v>
      </c>
      <c r="E58">
        <v>36.4</v>
      </c>
      <c r="F58">
        <v>40.5</v>
      </c>
      <c r="G58">
        <v>38.9</v>
      </c>
      <c r="H58">
        <v>51.2</v>
      </c>
      <c r="I58">
        <v>36.4</v>
      </c>
      <c r="J58">
        <v>40.4</v>
      </c>
      <c r="L58">
        <v>51.4</v>
      </c>
      <c r="M58">
        <v>37</v>
      </c>
      <c r="N58">
        <v>41.3</v>
      </c>
      <c r="P58" t="s">
        <v>879</v>
      </c>
      <c r="Q58" t="str">
        <f t="shared" si="0"/>
        <v>-</v>
      </c>
      <c r="R58">
        <f t="shared" si="1"/>
        <v>36</v>
      </c>
      <c r="AN58" s="317">
        <v>45429.541666666664</v>
      </c>
      <c r="AO58">
        <v>41.3</v>
      </c>
      <c r="AP58">
        <v>63.6</v>
      </c>
      <c r="AQ58">
        <v>35</v>
      </c>
      <c r="AR58">
        <v>43.7</v>
      </c>
      <c r="AS58">
        <v>41.3</v>
      </c>
      <c r="AT58">
        <v>64.2</v>
      </c>
      <c r="AU58">
        <v>34.9</v>
      </c>
      <c r="AV58">
        <v>43.6</v>
      </c>
      <c r="AX58">
        <v>64.400000000000006</v>
      </c>
      <c r="AY58">
        <v>35.9</v>
      </c>
      <c r="AZ58">
        <v>45.6</v>
      </c>
    </row>
    <row r="59" spans="2:52" x14ac:dyDescent="0.35">
      <c r="B59" s="317">
        <v>45428.114583333336</v>
      </c>
      <c r="C59">
        <v>38.6</v>
      </c>
      <c r="D59">
        <v>45.9</v>
      </c>
      <c r="E59">
        <v>36.1</v>
      </c>
      <c r="F59">
        <v>40.200000000000003</v>
      </c>
      <c r="G59">
        <v>38.6</v>
      </c>
      <c r="H59">
        <v>46.6</v>
      </c>
      <c r="I59">
        <v>36</v>
      </c>
      <c r="J59">
        <v>40.299999999999997</v>
      </c>
      <c r="L59">
        <v>47.3</v>
      </c>
      <c r="M59">
        <v>36.6</v>
      </c>
      <c r="N59">
        <v>40.799999999999997</v>
      </c>
      <c r="P59" t="s">
        <v>879</v>
      </c>
      <c r="Q59" t="str">
        <f t="shared" si="0"/>
        <v>-</v>
      </c>
      <c r="R59">
        <f t="shared" si="1"/>
        <v>36</v>
      </c>
      <c r="AN59" s="317">
        <v>45429.583333333336</v>
      </c>
      <c r="AO59">
        <v>49.8</v>
      </c>
      <c r="AP59">
        <v>66.5</v>
      </c>
      <c r="AQ59">
        <v>40.6</v>
      </c>
      <c r="AR59">
        <v>52.9</v>
      </c>
      <c r="AS59">
        <v>49.9</v>
      </c>
      <c r="AT59">
        <v>66.2</v>
      </c>
      <c r="AU59">
        <v>40.4</v>
      </c>
      <c r="AV59">
        <v>52.9</v>
      </c>
      <c r="AX59">
        <v>69.099999999999994</v>
      </c>
      <c r="AY59">
        <v>42</v>
      </c>
      <c r="AZ59">
        <v>54</v>
      </c>
    </row>
    <row r="60" spans="2:52" x14ac:dyDescent="0.35">
      <c r="B60" s="317">
        <v>45428.125</v>
      </c>
      <c r="C60">
        <v>38.6</v>
      </c>
      <c r="D60">
        <v>48.8</v>
      </c>
      <c r="E60">
        <v>36.4</v>
      </c>
      <c r="F60">
        <v>40</v>
      </c>
      <c r="G60">
        <v>38.700000000000003</v>
      </c>
      <c r="H60">
        <v>50.4</v>
      </c>
      <c r="I60">
        <v>36.4</v>
      </c>
      <c r="J60">
        <v>40.200000000000003</v>
      </c>
      <c r="L60">
        <v>53.8</v>
      </c>
      <c r="M60">
        <v>37</v>
      </c>
      <c r="N60">
        <v>40.700000000000003</v>
      </c>
      <c r="P60" t="s">
        <v>879</v>
      </c>
      <c r="Q60" t="str">
        <f t="shared" si="0"/>
        <v>-</v>
      </c>
      <c r="R60">
        <f t="shared" si="1"/>
        <v>36</v>
      </c>
      <c r="AN60" s="317">
        <v>45429.625</v>
      </c>
      <c r="AO60">
        <v>48.2</v>
      </c>
      <c r="AP60">
        <v>59.3</v>
      </c>
      <c r="AQ60">
        <v>42.9</v>
      </c>
      <c r="AR60">
        <v>50.8</v>
      </c>
      <c r="AS60">
        <v>48.2</v>
      </c>
      <c r="AT60">
        <v>59</v>
      </c>
      <c r="AU60">
        <v>42.6</v>
      </c>
      <c r="AV60">
        <v>50.9</v>
      </c>
      <c r="AX60">
        <v>61.9</v>
      </c>
      <c r="AY60">
        <v>44.2</v>
      </c>
      <c r="AZ60">
        <v>52.3</v>
      </c>
    </row>
    <row r="61" spans="2:52" x14ac:dyDescent="0.35">
      <c r="B61" s="317">
        <v>45428.135416666664</v>
      </c>
      <c r="C61">
        <v>38.299999999999997</v>
      </c>
      <c r="D61">
        <v>43.9</v>
      </c>
      <c r="E61">
        <v>36.200000000000003</v>
      </c>
      <c r="F61">
        <v>39.700000000000003</v>
      </c>
      <c r="G61">
        <v>38.299999999999997</v>
      </c>
      <c r="H61">
        <v>43.8</v>
      </c>
      <c r="I61">
        <v>36.1</v>
      </c>
      <c r="J61">
        <v>39.6</v>
      </c>
      <c r="L61">
        <v>45.6</v>
      </c>
      <c r="M61">
        <v>36.700000000000003</v>
      </c>
      <c r="N61">
        <v>40.299999999999997</v>
      </c>
      <c r="P61" t="s">
        <v>879</v>
      </c>
      <c r="Q61" t="str">
        <f t="shared" si="0"/>
        <v>-</v>
      </c>
      <c r="R61">
        <f t="shared" si="1"/>
        <v>36</v>
      </c>
      <c r="AN61" s="317">
        <v>45429.666666666664</v>
      </c>
      <c r="AO61">
        <v>47.8</v>
      </c>
      <c r="AP61">
        <v>70.3</v>
      </c>
      <c r="AQ61">
        <v>41.1</v>
      </c>
      <c r="AR61">
        <v>49.9</v>
      </c>
      <c r="AS61">
        <v>47.8</v>
      </c>
      <c r="AT61">
        <v>71.2</v>
      </c>
      <c r="AU61">
        <v>40.799999999999997</v>
      </c>
      <c r="AV61">
        <v>50.1</v>
      </c>
      <c r="AX61">
        <v>71.5</v>
      </c>
      <c r="AY61">
        <v>42.3</v>
      </c>
      <c r="AZ61">
        <v>51.9</v>
      </c>
    </row>
    <row r="62" spans="2:52" x14ac:dyDescent="0.35">
      <c r="B62" s="317">
        <v>45428.145833333336</v>
      </c>
      <c r="C62">
        <v>41.8</v>
      </c>
      <c r="D62">
        <v>63.7</v>
      </c>
      <c r="E62">
        <v>36.5</v>
      </c>
      <c r="F62">
        <v>40.799999999999997</v>
      </c>
      <c r="G62">
        <v>42</v>
      </c>
      <c r="H62">
        <v>64.5</v>
      </c>
      <c r="I62">
        <v>36.299999999999997</v>
      </c>
      <c r="J62">
        <v>40.9</v>
      </c>
      <c r="L62">
        <v>65.2</v>
      </c>
      <c r="M62">
        <v>37</v>
      </c>
      <c r="N62">
        <v>41.8</v>
      </c>
      <c r="P62" t="s">
        <v>879</v>
      </c>
      <c r="Q62" t="str">
        <f t="shared" si="0"/>
        <v>-</v>
      </c>
      <c r="R62">
        <f t="shared" si="1"/>
        <v>36</v>
      </c>
      <c r="AN62" s="317">
        <v>45429.708333333336</v>
      </c>
      <c r="AO62">
        <v>44.4</v>
      </c>
      <c r="AP62">
        <v>61.6</v>
      </c>
      <c r="AQ62">
        <v>37.6</v>
      </c>
      <c r="AR62">
        <v>46.8</v>
      </c>
      <c r="AS62">
        <v>44.4</v>
      </c>
      <c r="AT62">
        <v>63.2</v>
      </c>
      <c r="AU62">
        <v>37.200000000000003</v>
      </c>
      <c r="AV62">
        <v>47</v>
      </c>
      <c r="AX62">
        <v>63.3</v>
      </c>
      <c r="AY62">
        <v>39.1</v>
      </c>
      <c r="AZ62">
        <v>49.9</v>
      </c>
    </row>
    <row r="63" spans="2:52" x14ac:dyDescent="0.35">
      <c r="B63" s="317">
        <v>45428.15625</v>
      </c>
      <c r="C63">
        <v>40.299999999999997</v>
      </c>
      <c r="D63">
        <v>53.2</v>
      </c>
      <c r="E63">
        <v>37.200000000000003</v>
      </c>
      <c r="F63">
        <v>42.2</v>
      </c>
      <c r="G63">
        <v>40.4</v>
      </c>
      <c r="H63">
        <v>52.1</v>
      </c>
      <c r="I63">
        <v>37.1</v>
      </c>
      <c r="J63">
        <v>42.3</v>
      </c>
      <c r="L63">
        <v>54</v>
      </c>
      <c r="M63">
        <v>37.700000000000003</v>
      </c>
      <c r="N63">
        <v>43.2</v>
      </c>
      <c r="P63" t="s">
        <v>879</v>
      </c>
      <c r="Q63" t="str">
        <f t="shared" si="0"/>
        <v>-</v>
      </c>
      <c r="R63">
        <f t="shared" si="1"/>
        <v>37</v>
      </c>
      <c r="AN63" s="317">
        <v>45429.75</v>
      </c>
      <c r="AO63">
        <v>44</v>
      </c>
      <c r="AP63">
        <v>66.8</v>
      </c>
      <c r="AQ63">
        <v>35.6</v>
      </c>
      <c r="AR63">
        <v>45.7</v>
      </c>
      <c r="AS63">
        <v>44.1</v>
      </c>
      <c r="AT63">
        <v>67.2</v>
      </c>
      <c r="AU63">
        <v>35.4</v>
      </c>
      <c r="AV63">
        <v>45.8</v>
      </c>
      <c r="AX63">
        <v>67.2</v>
      </c>
      <c r="AY63">
        <v>37.299999999999997</v>
      </c>
      <c r="AZ63">
        <v>47.8</v>
      </c>
    </row>
    <row r="64" spans="2:52" x14ac:dyDescent="0.35">
      <c r="B64" s="317">
        <v>45428.166666666664</v>
      </c>
      <c r="C64">
        <v>39.4</v>
      </c>
      <c r="D64">
        <v>48.6</v>
      </c>
      <c r="E64">
        <v>37.299999999999997</v>
      </c>
      <c r="F64">
        <v>40.799999999999997</v>
      </c>
      <c r="G64">
        <v>39.4</v>
      </c>
      <c r="H64">
        <v>49.5</v>
      </c>
      <c r="I64">
        <v>37.299999999999997</v>
      </c>
      <c r="J64">
        <v>40.799999999999997</v>
      </c>
      <c r="L64">
        <v>49.8</v>
      </c>
      <c r="M64">
        <v>38</v>
      </c>
      <c r="N64">
        <v>41.5</v>
      </c>
      <c r="P64" t="s">
        <v>879</v>
      </c>
      <c r="Q64" t="str">
        <f t="shared" si="0"/>
        <v>-</v>
      </c>
      <c r="R64">
        <f t="shared" si="1"/>
        <v>37</v>
      </c>
      <c r="AN64" s="317">
        <v>45429.791666666664</v>
      </c>
      <c r="AO64">
        <v>41.7</v>
      </c>
      <c r="AP64">
        <v>62.3</v>
      </c>
      <c r="AQ64">
        <v>34.799999999999997</v>
      </c>
      <c r="AR64">
        <v>44</v>
      </c>
      <c r="AS64">
        <v>41.6</v>
      </c>
      <c r="AT64">
        <v>61.9</v>
      </c>
      <c r="AU64">
        <v>34.5</v>
      </c>
      <c r="AV64">
        <v>44.1</v>
      </c>
      <c r="AX64">
        <v>63.3</v>
      </c>
      <c r="AY64">
        <v>36.4</v>
      </c>
      <c r="AZ64">
        <v>46.9</v>
      </c>
    </row>
    <row r="65" spans="2:52" x14ac:dyDescent="0.35">
      <c r="B65" s="317">
        <v>45428.177083333336</v>
      </c>
      <c r="C65">
        <v>40.5</v>
      </c>
      <c r="D65">
        <v>50.5</v>
      </c>
      <c r="E65">
        <v>37.9</v>
      </c>
      <c r="F65">
        <v>42.1</v>
      </c>
      <c r="G65">
        <v>40.4</v>
      </c>
      <c r="H65">
        <v>48.6</v>
      </c>
      <c r="I65">
        <v>37.9</v>
      </c>
      <c r="J65">
        <v>42.1</v>
      </c>
      <c r="L65">
        <v>54.9</v>
      </c>
      <c r="M65">
        <v>38.6</v>
      </c>
      <c r="N65">
        <v>42.9</v>
      </c>
      <c r="P65" t="s">
        <v>879</v>
      </c>
      <c r="Q65" t="str">
        <f t="shared" si="0"/>
        <v>-</v>
      </c>
      <c r="R65">
        <f t="shared" si="1"/>
        <v>38</v>
      </c>
      <c r="AN65" s="317">
        <v>45429.833333333336</v>
      </c>
      <c r="AO65">
        <v>43.7</v>
      </c>
      <c r="AP65">
        <v>58.6</v>
      </c>
      <c r="AQ65">
        <v>36.5</v>
      </c>
      <c r="AR65">
        <v>46.7</v>
      </c>
      <c r="AS65">
        <v>43.7</v>
      </c>
      <c r="AT65">
        <v>58.3</v>
      </c>
      <c r="AU65">
        <v>36.1</v>
      </c>
      <c r="AV65">
        <v>46.9</v>
      </c>
      <c r="AX65">
        <v>60</v>
      </c>
      <c r="AY65">
        <v>38</v>
      </c>
      <c r="AZ65">
        <v>49.2</v>
      </c>
    </row>
    <row r="66" spans="2:52" x14ac:dyDescent="0.35">
      <c r="B66" s="317">
        <v>45428.1875</v>
      </c>
      <c r="C66">
        <v>43.3</v>
      </c>
      <c r="D66">
        <v>51.5</v>
      </c>
      <c r="E66">
        <v>39.1</v>
      </c>
      <c r="F66">
        <v>46.2</v>
      </c>
      <c r="G66">
        <v>43.3</v>
      </c>
      <c r="H66">
        <v>53.9</v>
      </c>
      <c r="I66">
        <v>39</v>
      </c>
      <c r="J66">
        <v>46.1</v>
      </c>
      <c r="L66">
        <v>55.8</v>
      </c>
      <c r="M66">
        <v>39.9</v>
      </c>
      <c r="N66">
        <v>49.5</v>
      </c>
      <c r="P66" t="s">
        <v>879</v>
      </c>
      <c r="Q66" t="str">
        <f t="shared" si="0"/>
        <v>-</v>
      </c>
      <c r="R66">
        <f t="shared" si="1"/>
        <v>39</v>
      </c>
      <c r="AN66" s="317">
        <v>45429.875</v>
      </c>
      <c r="AO66">
        <v>44.1</v>
      </c>
      <c r="AP66">
        <v>61.8</v>
      </c>
      <c r="AQ66">
        <v>33.9</v>
      </c>
      <c r="AR66">
        <v>47.8</v>
      </c>
      <c r="AS66">
        <v>44.2</v>
      </c>
      <c r="AT66">
        <v>61.2</v>
      </c>
      <c r="AU66">
        <v>33.700000000000003</v>
      </c>
      <c r="AV66">
        <v>47.9</v>
      </c>
      <c r="AX66">
        <v>63</v>
      </c>
      <c r="AY66">
        <v>35.4</v>
      </c>
      <c r="AZ66">
        <v>49.8</v>
      </c>
    </row>
    <row r="67" spans="2:52" x14ac:dyDescent="0.35">
      <c r="B67" s="317">
        <v>45428.197916666664</v>
      </c>
      <c r="C67">
        <v>47.4</v>
      </c>
      <c r="D67">
        <v>62.5</v>
      </c>
      <c r="E67">
        <v>40.9</v>
      </c>
      <c r="F67">
        <v>50</v>
      </c>
      <c r="G67">
        <v>47.4</v>
      </c>
      <c r="H67">
        <v>62.9</v>
      </c>
      <c r="I67">
        <v>40.5</v>
      </c>
      <c r="J67">
        <v>49.3</v>
      </c>
      <c r="L67">
        <v>64.2</v>
      </c>
      <c r="M67">
        <v>42.1</v>
      </c>
      <c r="N67">
        <v>54</v>
      </c>
      <c r="P67" t="s">
        <v>879</v>
      </c>
      <c r="Q67" t="str">
        <f t="shared" si="0"/>
        <v>-</v>
      </c>
      <c r="R67">
        <f t="shared" si="1"/>
        <v>41</v>
      </c>
      <c r="AN67" s="317">
        <v>45429.916666666664</v>
      </c>
      <c r="AO67">
        <v>40.9</v>
      </c>
      <c r="AP67">
        <v>54.8</v>
      </c>
      <c r="AQ67">
        <v>29.4</v>
      </c>
      <c r="AR67">
        <v>45.1</v>
      </c>
      <c r="AS67">
        <v>40.9</v>
      </c>
      <c r="AT67">
        <v>55.7</v>
      </c>
      <c r="AU67">
        <v>29.4</v>
      </c>
      <c r="AV67">
        <v>45.1</v>
      </c>
      <c r="AX67">
        <v>62.4</v>
      </c>
      <c r="AY67">
        <v>30.3</v>
      </c>
      <c r="AZ67">
        <v>46.9</v>
      </c>
    </row>
    <row r="68" spans="2:52" x14ac:dyDescent="0.35">
      <c r="B68" s="317">
        <v>45428.208333333336</v>
      </c>
      <c r="C68">
        <v>49.7</v>
      </c>
      <c r="D68">
        <v>59.1</v>
      </c>
      <c r="E68">
        <v>41.7</v>
      </c>
      <c r="F68">
        <v>53.5</v>
      </c>
      <c r="G68">
        <v>49.7</v>
      </c>
      <c r="H68">
        <v>60.6</v>
      </c>
      <c r="I68">
        <v>41.4</v>
      </c>
      <c r="J68">
        <v>53.9</v>
      </c>
      <c r="L68">
        <v>62.1</v>
      </c>
      <c r="M68">
        <v>43.1</v>
      </c>
      <c r="N68">
        <v>56.7</v>
      </c>
      <c r="P68" t="s">
        <v>879</v>
      </c>
      <c r="Q68" t="str">
        <f t="shared" si="0"/>
        <v>-</v>
      </c>
      <c r="R68">
        <f t="shared" si="1"/>
        <v>41</v>
      </c>
      <c r="AN68" s="317">
        <v>45429.958333333336</v>
      </c>
      <c r="AO68">
        <v>40.4</v>
      </c>
      <c r="AP68">
        <v>57.4</v>
      </c>
      <c r="AQ68">
        <v>28.9</v>
      </c>
      <c r="AR68">
        <v>44.6</v>
      </c>
      <c r="AS68">
        <v>40.4</v>
      </c>
      <c r="AT68">
        <v>56.4</v>
      </c>
      <c r="AU68">
        <v>28.9</v>
      </c>
      <c r="AV68">
        <v>44.6</v>
      </c>
      <c r="AX68">
        <v>61.5</v>
      </c>
      <c r="AY68">
        <v>29.5</v>
      </c>
      <c r="AZ68">
        <v>46.2</v>
      </c>
    </row>
    <row r="69" spans="2:52" x14ac:dyDescent="0.35">
      <c r="B69" s="317">
        <v>45428.21875</v>
      </c>
      <c r="C69">
        <v>47.8</v>
      </c>
      <c r="D69">
        <v>59.1</v>
      </c>
      <c r="E69">
        <v>41.2</v>
      </c>
      <c r="F69">
        <v>51.4</v>
      </c>
      <c r="G69">
        <v>47.8</v>
      </c>
      <c r="H69">
        <v>60.4</v>
      </c>
      <c r="I69">
        <v>40.6</v>
      </c>
      <c r="J69">
        <v>51.1</v>
      </c>
      <c r="L69">
        <v>63.8</v>
      </c>
      <c r="M69">
        <v>43</v>
      </c>
      <c r="N69">
        <v>54.5</v>
      </c>
      <c r="P69" t="s">
        <v>879</v>
      </c>
      <c r="Q69" t="str">
        <f t="shared" si="0"/>
        <v>-</v>
      </c>
      <c r="R69">
        <f t="shared" si="1"/>
        <v>41</v>
      </c>
      <c r="AN69" s="317">
        <v>45430</v>
      </c>
      <c r="AO69">
        <v>41.4</v>
      </c>
      <c r="AP69">
        <v>75.5</v>
      </c>
      <c r="AQ69">
        <v>28.9</v>
      </c>
      <c r="AR69">
        <v>37.700000000000003</v>
      </c>
      <c r="AS69">
        <v>36.799999999999997</v>
      </c>
      <c r="AT69">
        <v>64.7</v>
      </c>
      <c r="AU69">
        <v>28.9</v>
      </c>
      <c r="AV69">
        <v>37.5</v>
      </c>
      <c r="AX69">
        <v>83.9</v>
      </c>
      <c r="AY69">
        <v>29.5</v>
      </c>
      <c r="AZ69">
        <v>39.200000000000003</v>
      </c>
    </row>
    <row r="70" spans="2:52" x14ac:dyDescent="0.35">
      <c r="B70" s="317">
        <v>45428.229166666664</v>
      </c>
      <c r="C70">
        <v>48.5</v>
      </c>
      <c r="D70">
        <v>59.5</v>
      </c>
      <c r="E70">
        <v>42</v>
      </c>
      <c r="F70">
        <v>52.1</v>
      </c>
      <c r="G70">
        <v>48.6</v>
      </c>
      <c r="H70">
        <v>59.9</v>
      </c>
      <c r="I70">
        <v>41.5</v>
      </c>
      <c r="J70">
        <v>52.1</v>
      </c>
      <c r="L70">
        <v>61.4</v>
      </c>
      <c r="M70">
        <v>44.2</v>
      </c>
      <c r="N70">
        <v>55.1</v>
      </c>
      <c r="P70" t="s">
        <v>879</v>
      </c>
      <c r="Q70" t="str">
        <f t="shared" si="0"/>
        <v>-</v>
      </c>
      <c r="R70">
        <f t="shared" si="1"/>
        <v>42</v>
      </c>
      <c r="AN70" s="317">
        <v>45430.041666666664</v>
      </c>
      <c r="AO70">
        <v>42.7</v>
      </c>
      <c r="AP70">
        <v>74.2</v>
      </c>
      <c r="AQ70">
        <v>28.7</v>
      </c>
      <c r="AR70">
        <v>35.9</v>
      </c>
      <c r="AS70">
        <v>37.799999999999997</v>
      </c>
      <c r="AT70">
        <v>66.900000000000006</v>
      </c>
      <c r="AU70">
        <v>28.7</v>
      </c>
      <c r="AV70">
        <v>35.799999999999997</v>
      </c>
      <c r="AX70">
        <v>82.6</v>
      </c>
      <c r="AY70">
        <v>29.3</v>
      </c>
      <c r="AZ70">
        <v>37.299999999999997</v>
      </c>
    </row>
    <row r="71" spans="2:52" x14ac:dyDescent="0.35">
      <c r="B71" s="317">
        <v>45428.239583333336</v>
      </c>
      <c r="C71">
        <v>51.9</v>
      </c>
      <c r="D71">
        <v>66.400000000000006</v>
      </c>
      <c r="E71">
        <v>41.5</v>
      </c>
      <c r="F71">
        <v>56.1</v>
      </c>
      <c r="G71">
        <v>51.5</v>
      </c>
      <c r="H71">
        <v>66.8</v>
      </c>
      <c r="I71">
        <v>41.1</v>
      </c>
      <c r="J71">
        <v>55.5</v>
      </c>
      <c r="L71">
        <v>68.8</v>
      </c>
      <c r="M71">
        <v>43.3</v>
      </c>
      <c r="N71">
        <v>60.7</v>
      </c>
      <c r="P71" t="s">
        <v>879</v>
      </c>
      <c r="Q71" t="str">
        <f t="shared" si="0"/>
        <v>-</v>
      </c>
      <c r="R71">
        <f t="shared" si="1"/>
        <v>41</v>
      </c>
      <c r="AN71" s="317">
        <v>45430.083333333336</v>
      </c>
      <c r="AO71">
        <v>36.200000000000003</v>
      </c>
      <c r="AP71">
        <v>53.3</v>
      </c>
      <c r="AQ71">
        <v>25.8</v>
      </c>
      <c r="AR71">
        <v>38.700000000000003</v>
      </c>
      <c r="AS71">
        <v>36.1</v>
      </c>
      <c r="AT71">
        <v>54.1</v>
      </c>
      <c r="AU71">
        <v>25.7</v>
      </c>
      <c r="AV71">
        <v>38.700000000000003</v>
      </c>
      <c r="AX71">
        <v>54.6</v>
      </c>
      <c r="AY71">
        <v>26.3</v>
      </c>
      <c r="AZ71">
        <v>40.5</v>
      </c>
    </row>
    <row r="72" spans="2:52" x14ac:dyDescent="0.35">
      <c r="B72" s="317">
        <v>45428.25</v>
      </c>
      <c r="C72">
        <v>50.1</v>
      </c>
      <c r="D72">
        <v>63.2</v>
      </c>
      <c r="E72">
        <v>41.6</v>
      </c>
      <c r="F72">
        <v>54.7</v>
      </c>
      <c r="G72">
        <v>50.1</v>
      </c>
      <c r="H72">
        <v>65.400000000000006</v>
      </c>
      <c r="I72">
        <v>41.2</v>
      </c>
      <c r="J72">
        <v>53.1</v>
      </c>
      <c r="L72">
        <v>67.599999999999994</v>
      </c>
      <c r="M72">
        <v>43.3</v>
      </c>
      <c r="N72">
        <v>58.8</v>
      </c>
      <c r="P72" t="s">
        <v>879</v>
      </c>
      <c r="Q72" t="str">
        <f t="shared" si="0"/>
        <v>-</v>
      </c>
      <c r="R72">
        <f t="shared" si="1"/>
        <v>41</v>
      </c>
      <c r="AN72" s="317">
        <v>45430.125</v>
      </c>
      <c r="AO72">
        <v>33.700000000000003</v>
      </c>
      <c r="AP72">
        <v>51</v>
      </c>
      <c r="AQ72">
        <v>26.7</v>
      </c>
      <c r="AR72">
        <v>33.4</v>
      </c>
      <c r="AS72">
        <v>33.700000000000003</v>
      </c>
      <c r="AT72">
        <v>50.9</v>
      </c>
      <c r="AU72">
        <v>26.7</v>
      </c>
      <c r="AV72">
        <v>33.299999999999997</v>
      </c>
      <c r="AX72">
        <v>52.6</v>
      </c>
      <c r="AY72">
        <v>27.2</v>
      </c>
      <c r="AZ72">
        <v>33.9</v>
      </c>
    </row>
    <row r="73" spans="2:52" x14ac:dyDescent="0.35">
      <c r="B73" s="317">
        <v>45428.260416666664</v>
      </c>
      <c r="C73">
        <v>46.3</v>
      </c>
      <c r="D73">
        <v>55.2</v>
      </c>
      <c r="E73">
        <v>41.2</v>
      </c>
      <c r="F73">
        <v>49.1</v>
      </c>
      <c r="G73">
        <v>46.2</v>
      </c>
      <c r="H73">
        <v>56.5</v>
      </c>
      <c r="I73">
        <v>40.9</v>
      </c>
      <c r="J73">
        <v>49.4</v>
      </c>
      <c r="L73">
        <v>58.4</v>
      </c>
      <c r="M73">
        <v>42.8</v>
      </c>
      <c r="N73">
        <v>52.4</v>
      </c>
      <c r="P73" t="s">
        <v>879</v>
      </c>
      <c r="Q73" t="str">
        <f t="shared" si="0"/>
        <v>-</v>
      </c>
      <c r="R73">
        <f t="shared" si="1"/>
        <v>41</v>
      </c>
      <c r="AN73" s="317">
        <v>45430.166666666664</v>
      </c>
      <c r="AO73">
        <v>44.8</v>
      </c>
      <c r="AP73">
        <v>57.2</v>
      </c>
      <c r="AQ73">
        <v>27.9</v>
      </c>
      <c r="AR73">
        <v>49.4</v>
      </c>
      <c r="AS73">
        <v>44.8</v>
      </c>
      <c r="AT73">
        <v>58</v>
      </c>
      <c r="AU73">
        <v>27.8</v>
      </c>
      <c r="AV73">
        <v>49.2</v>
      </c>
      <c r="AX73">
        <v>58.6</v>
      </c>
      <c r="AY73">
        <v>28.5</v>
      </c>
      <c r="AZ73">
        <v>53</v>
      </c>
    </row>
    <row r="74" spans="2:52" x14ac:dyDescent="0.35">
      <c r="B74" s="317">
        <v>45428.270833333336</v>
      </c>
      <c r="C74">
        <v>50.3</v>
      </c>
      <c r="D74">
        <v>59.1</v>
      </c>
      <c r="E74">
        <v>42.5</v>
      </c>
      <c r="F74">
        <v>54.9</v>
      </c>
      <c r="G74">
        <v>50.4</v>
      </c>
      <c r="H74">
        <v>62.3</v>
      </c>
      <c r="I74">
        <v>42.3</v>
      </c>
      <c r="J74">
        <v>54.9</v>
      </c>
      <c r="L74">
        <v>63</v>
      </c>
      <c r="M74">
        <v>44.4</v>
      </c>
      <c r="N74">
        <v>57.7</v>
      </c>
      <c r="P74" t="s">
        <v>879</v>
      </c>
      <c r="Q74" t="str">
        <f t="shared" si="0"/>
        <v>-</v>
      </c>
      <c r="R74">
        <f t="shared" si="1"/>
        <v>42</v>
      </c>
      <c r="AN74" s="317">
        <v>45430.208333333336</v>
      </c>
      <c r="AO74">
        <v>48.2</v>
      </c>
      <c r="AP74">
        <v>60.1</v>
      </c>
      <c r="AQ74">
        <v>39.299999999999997</v>
      </c>
      <c r="AR74">
        <v>52.3</v>
      </c>
      <c r="AS74">
        <v>48.2</v>
      </c>
      <c r="AT74">
        <v>63.5</v>
      </c>
      <c r="AU74">
        <v>38.4</v>
      </c>
      <c r="AV74">
        <v>52</v>
      </c>
      <c r="AX74">
        <v>65.5</v>
      </c>
      <c r="AY74">
        <v>42.3</v>
      </c>
      <c r="AZ74">
        <v>55.6</v>
      </c>
    </row>
    <row r="75" spans="2:52" x14ac:dyDescent="0.35">
      <c r="B75" s="317">
        <v>45428.28125</v>
      </c>
      <c r="C75">
        <v>48.3</v>
      </c>
      <c r="D75">
        <v>59.6</v>
      </c>
      <c r="E75">
        <v>41.8</v>
      </c>
      <c r="F75">
        <v>52</v>
      </c>
      <c r="G75">
        <v>48.3</v>
      </c>
      <c r="H75">
        <v>60.8</v>
      </c>
      <c r="I75">
        <v>41.4</v>
      </c>
      <c r="J75">
        <v>51.2</v>
      </c>
      <c r="L75">
        <v>62.2</v>
      </c>
      <c r="M75">
        <v>43.3</v>
      </c>
      <c r="N75">
        <v>55.7</v>
      </c>
      <c r="P75" t="s">
        <v>879</v>
      </c>
      <c r="Q75" t="str">
        <f t="shared" si="0"/>
        <v>-</v>
      </c>
      <c r="R75">
        <f t="shared" si="1"/>
        <v>41</v>
      </c>
      <c r="AN75" s="317">
        <v>45430.25</v>
      </c>
      <c r="AO75">
        <v>47.2</v>
      </c>
      <c r="AP75">
        <v>68.5</v>
      </c>
      <c r="AQ75">
        <v>38.4</v>
      </c>
      <c r="AR75">
        <v>50.1</v>
      </c>
      <c r="AS75">
        <v>47.2</v>
      </c>
      <c r="AT75">
        <v>69</v>
      </c>
      <c r="AU75">
        <v>37.700000000000003</v>
      </c>
      <c r="AV75">
        <v>49.9</v>
      </c>
      <c r="AX75">
        <v>69.400000000000006</v>
      </c>
      <c r="AY75">
        <v>40.700000000000003</v>
      </c>
      <c r="AZ75">
        <v>54.6</v>
      </c>
    </row>
    <row r="76" spans="2:52" x14ac:dyDescent="0.35">
      <c r="B76" s="317">
        <v>45428.291666666664</v>
      </c>
      <c r="C76">
        <v>46.7</v>
      </c>
      <c r="D76">
        <v>56.4</v>
      </c>
      <c r="E76">
        <v>40.9</v>
      </c>
      <c r="F76">
        <v>49.4</v>
      </c>
      <c r="G76">
        <v>46.6</v>
      </c>
      <c r="H76">
        <v>60.2</v>
      </c>
      <c r="I76">
        <v>40.4</v>
      </c>
      <c r="J76">
        <v>49.2</v>
      </c>
      <c r="L76">
        <v>62.9</v>
      </c>
      <c r="M76">
        <v>42.7</v>
      </c>
      <c r="N76">
        <v>52.4</v>
      </c>
      <c r="P76" t="s">
        <v>878</v>
      </c>
      <c r="Q76">
        <f t="shared" si="0"/>
        <v>40</v>
      </c>
      <c r="R76" t="str">
        <f t="shared" si="1"/>
        <v>-</v>
      </c>
      <c r="AN76" s="317">
        <v>45430.291666666664</v>
      </c>
      <c r="AO76">
        <v>44.8</v>
      </c>
      <c r="AP76">
        <v>65</v>
      </c>
      <c r="AQ76">
        <v>35.6</v>
      </c>
      <c r="AR76">
        <v>47.9</v>
      </c>
      <c r="AS76">
        <v>44.8</v>
      </c>
      <c r="AT76">
        <v>64.5</v>
      </c>
      <c r="AU76">
        <v>35.1</v>
      </c>
      <c r="AV76">
        <v>47.8</v>
      </c>
      <c r="AX76">
        <v>65.7</v>
      </c>
      <c r="AY76">
        <v>37.5</v>
      </c>
      <c r="AZ76">
        <v>51.7</v>
      </c>
    </row>
    <row r="77" spans="2:52" x14ac:dyDescent="0.35">
      <c r="B77" s="317">
        <v>45428.302083333336</v>
      </c>
      <c r="C77">
        <v>46.1</v>
      </c>
      <c r="D77">
        <v>62.4</v>
      </c>
      <c r="E77">
        <v>40.9</v>
      </c>
      <c r="F77">
        <v>48.2</v>
      </c>
      <c r="G77">
        <v>46.1</v>
      </c>
      <c r="H77">
        <v>62.5</v>
      </c>
      <c r="I77">
        <v>40.5</v>
      </c>
      <c r="J77">
        <v>48.4</v>
      </c>
      <c r="L77">
        <v>62.8</v>
      </c>
      <c r="M77">
        <v>42</v>
      </c>
      <c r="N77">
        <v>50.6</v>
      </c>
      <c r="P77" t="s">
        <v>878</v>
      </c>
      <c r="Q77">
        <f t="shared" ref="Q77:Q140" si="6">IF(P77="D",ROUND(I77,0),"-")</f>
        <v>41</v>
      </c>
      <c r="R77" t="str">
        <f t="shared" ref="R77:R140" si="7">IF(P77="N",ROUND(I77,0),"-")</f>
        <v>-</v>
      </c>
      <c r="AN77" s="317">
        <v>45430.333333333336</v>
      </c>
      <c r="AO77">
        <v>46</v>
      </c>
      <c r="AP77">
        <v>71.400000000000006</v>
      </c>
      <c r="AQ77">
        <v>36.5</v>
      </c>
      <c r="AR77">
        <v>48.4</v>
      </c>
      <c r="AS77">
        <v>45.5</v>
      </c>
      <c r="AT77">
        <v>63.9</v>
      </c>
      <c r="AU77">
        <v>35.799999999999997</v>
      </c>
      <c r="AV77">
        <v>48</v>
      </c>
      <c r="AX77">
        <v>76.5</v>
      </c>
      <c r="AY77">
        <v>38.5</v>
      </c>
      <c r="AZ77">
        <v>52.5</v>
      </c>
    </row>
    <row r="78" spans="2:52" x14ac:dyDescent="0.35">
      <c r="B78" s="317">
        <v>45428.3125</v>
      </c>
      <c r="C78">
        <v>48.5</v>
      </c>
      <c r="D78">
        <v>58.2</v>
      </c>
      <c r="E78">
        <v>42</v>
      </c>
      <c r="F78">
        <v>51.5</v>
      </c>
      <c r="G78">
        <v>48.5</v>
      </c>
      <c r="H78">
        <v>60.3</v>
      </c>
      <c r="I78">
        <v>41.5</v>
      </c>
      <c r="J78">
        <v>51.4</v>
      </c>
      <c r="L78">
        <v>60.9</v>
      </c>
      <c r="M78">
        <v>44</v>
      </c>
      <c r="N78">
        <v>55</v>
      </c>
      <c r="P78" t="s">
        <v>878</v>
      </c>
      <c r="Q78">
        <f t="shared" si="6"/>
        <v>42</v>
      </c>
      <c r="R78" t="str">
        <f t="shared" si="7"/>
        <v>-</v>
      </c>
      <c r="AN78" s="317">
        <v>45430.375</v>
      </c>
      <c r="AO78">
        <v>44</v>
      </c>
      <c r="AP78">
        <v>61.1</v>
      </c>
      <c r="AQ78">
        <v>36.5</v>
      </c>
      <c r="AR78">
        <v>46.2</v>
      </c>
      <c r="AS78">
        <v>44</v>
      </c>
      <c r="AT78">
        <v>62.3</v>
      </c>
      <c r="AU78">
        <v>36.1</v>
      </c>
      <c r="AV78">
        <v>45.9</v>
      </c>
      <c r="AX78">
        <v>64.3</v>
      </c>
      <c r="AY78">
        <v>38.200000000000003</v>
      </c>
      <c r="AZ78">
        <v>51</v>
      </c>
    </row>
    <row r="79" spans="2:52" x14ac:dyDescent="0.35">
      <c r="B79" s="317">
        <v>45428.322916666664</v>
      </c>
      <c r="C79">
        <v>47.1</v>
      </c>
      <c r="D79">
        <v>56.5</v>
      </c>
      <c r="E79">
        <v>41.5</v>
      </c>
      <c r="F79">
        <v>50.1</v>
      </c>
      <c r="G79">
        <v>47.1</v>
      </c>
      <c r="H79">
        <v>57.1</v>
      </c>
      <c r="I79">
        <v>41.1</v>
      </c>
      <c r="J79">
        <v>49.9</v>
      </c>
      <c r="L79">
        <v>63.7</v>
      </c>
      <c r="M79">
        <v>43</v>
      </c>
      <c r="N79">
        <v>53.4</v>
      </c>
      <c r="P79" t="s">
        <v>878</v>
      </c>
      <c r="Q79">
        <f t="shared" si="6"/>
        <v>41</v>
      </c>
      <c r="R79" t="str">
        <f t="shared" si="7"/>
        <v>-</v>
      </c>
      <c r="AN79" s="317">
        <v>45430.416666666664</v>
      </c>
      <c r="AO79">
        <v>46.2</v>
      </c>
      <c r="AP79">
        <v>63.5</v>
      </c>
      <c r="AQ79">
        <v>37.200000000000003</v>
      </c>
      <c r="AR79">
        <v>48.8</v>
      </c>
      <c r="AS79">
        <v>45.9</v>
      </c>
      <c r="AT79">
        <v>66.900000000000006</v>
      </c>
      <c r="AU79">
        <v>36.799999999999997</v>
      </c>
      <c r="AV79">
        <v>47.8</v>
      </c>
      <c r="AX79">
        <v>70.2</v>
      </c>
      <c r="AY79">
        <v>38.5</v>
      </c>
      <c r="AZ79">
        <v>54</v>
      </c>
    </row>
    <row r="80" spans="2:52" x14ac:dyDescent="0.35">
      <c r="B80" s="317">
        <v>45428.333333333336</v>
      </c>
      <c r="C80">
        <v>48.9</v>
      </c>
      <c r="D80">
        <v>62.1</v>
      </c>
      <c r="E80">
        <v>41.5</v>
      </c>
      <c r="F80">
        <v>52.4</v>
      </c>
      <c r="G80">
        <v>49</v>
      </c>
      <c r="H80">
        <v>63.8</v>
      </c>
      <c r="I80">
        <v>41.3</v>
      </c>
      <c r="J80">
        <v>51.7</v>
      </c>
      <c r="L80">
        <v>64.2</v>
      </c>
      <c r="M80">
        <v>43.2</v>
      </c>
      <c r="N80">
        <v>56.2</v>
      </c>
      <c r="P80" t="s">
        <v>878</v>
      </c>
      <c r="Q80">
        <f t="shared" si="6"/>
        <v>41</v>
      </c>
      <c r="R80" t="str">
        <f t="shared" si="7"/>
        <v>-</v>
      </c>
      <c r="AN80" s="317">
        <v>45430.458333333336</v>
      </c>
      <c r="AO80">
        <v>43.6</v>
      </c>
      <c r="AP80">
        <v>61.2</v>
      </c>
      <c r="AQ80">
        <v>36.200000000000003</v>
      </c>
      <c r="AR80">
        <v>46.1</v>
      </c>
      <c r="AS80">
        <v>43.6</v>
      </c>
      <c r="AT80">
        <v>62.8</v>
      </c>
      <c r="AU80">
        <v>36</v>
      </c>
      <c r="AV80">
        <v>45.7</v>
      </c>
      <c r="AX80">
        <v>68.5</v>
      </c>
      <c r="AY80">
        <v>37.700000000000003</v>
      </c>
      <c r="AZ80">
        <v>50.1</v>
      </c>
    </row>
    <row r="81" spans="2:52" x14ac:dyDescent="0.35">
      <c r="B81" s="317">
        <v>45428.34375</v>
      </c>
      <c r="C81">
        <v>52.6</v>
      </c>
      <c r="D81">
        <v>70</v>
      </c>
      <c r="E81">
        <v>39.1</v>
      </c>
      <c r="F81">
        <v>56</v>
      </c>
      <c r="G81">
        <v>52.4</v>
      </c>
      <c r="H81">
        <v>71.7</v>
      </c>
      <c r="I81">
        <v>39.1</v>
      </c>
      <c r="J81">
        <v>55.8</v>
      </c>
      <c r="L81">
        <v>75</v>
      </c>
      <c r="M81">
        <v>40.5</v>
      </c>
      <c r="N81">
        <v>57.3</v>
      </c>
      <c r="P81" t="s">
        <v>878</v>
      </c>
      <c r="Q81">
        <f t="shared" si="6"/>
        <v>39</v>
      </c>
      <c r="R81" t="str">
        <f t="shared" si="7"/>
        <v>-</v>
      </c>
      <c r="AN81" s="317">
        <v>45430.5</v>
      </c>
      <c r="AO81">
        <v>60.4</v>
      </c>
      <c r="AP81">
        <v>76.8</v>
      </c>
      <c r="AQ81">
        <v>36.9</v>
      </c>
      <c r="AR81">
        <v>61</v>
      </c>
      <c r="AS81">
        <v>60.3</v>
      </c>
      <c r="AT81">
        <v>77.3</v>
      </c>
      <c r="AU81">
        <v>36.5</v>
      </c>
      <c r="AV81">
        <v>60.9</v>
      </c>
      <c r="AX81">
        <v>79</v>
      </c>
      <c r="AY81">
        <v>38.5</v>
      </c>
      <c r="AZ81">
        <v>62.8</v>
      </c>
    </row>
    <row r="82" spans="2:52" x14ac:dyDescent="0.35">
      <c r="B82" s="317">
        <v>45428.354166666664</v>
      </c>
      <c r="C82">
        <v>54.5</v>
      </c>
      <c r="D82">
        <v>74.5</v>
      </c>
      <c r="E82">
        <v>42.1</v>
      </c>
      <c r="F82">
        <v>56.3</v>
      </c>
      <c r="G82">
        <v>56</v>
      </c>
      <c r="H82">
        <v>82.4</v>
      </c>
      <c r="I82">
        <v>41.8</v>
      </c>
      <c r="J82">
        <v>56</v>
      </c>
      <c r="L82">
        <v>82.4</v>
      </c>
      <c r="M82">
        <v>44.4</v>
      </c>
      <c r="N82">
        <v>60</v>
      </c>
      <c r="P82" t="s">
        <v>878</v>
      </c>
      <c r="Q82">
        <f t="shared" si="6"/>
        <v>42</v>
      </c>
      <c r="R82" t="str">
        <f t="shared" si="7"/>
        <v>-</v>
      </c>
      <c r="AN82" s="317">
        <v>45430.541666666664</v>
      </c>
      <c r="AO82">
        <v>59.5</v>
      </c>
      <c r="AP82">
        <v>83.3</v>
      </c>
      <c r="AQ82">
        <v>36.700000000000003</v>
      </c>
      <c r="AR82">
        <v>49.8</v>
      </c>
      <c r="AS82">
        <v>59.8</v>
      </c>
      <c r="AT82">
        <v>87.2</v>
      </c>
      <c r="AU82">
        <v>36.5</v>
      </c>
      <c r="AV82">
        <v>49.9</v>
      </c>
      <c r="AX82">
        <v>88.1</v>
      </c>
      <c r="AY82">
        <v>37.9</v>
      </c>
      <c r="AZ82">
        <v>54.7</v>
      </c>
    </row>
    <row r="83" spans="2:52" x14ac:dyDescent="0.35">
      <c r="B83" s="317">
        <v>45428.364583333336</v>
      </c>
      <c r="C83">
        <v>48.2</v>
      </c>
      <c r="D83">
        <v>61.1</v>
      </c>
      <c r="E83">
        <v>41.6</v>
      </c>
      <c r="F83">
        <v>51</v>
      </c>
      <c r="G83">
        <v>48.3</v>
      </c>
      <c r="H83">
        <v>62</v>
      </c>
      <c r="I83">
        <v>41.4</v>
      </c>
      <c r="J83">
        <v>50.9</v>
      </c>
      <c r="L83">
        <v>63.6</v>
      </c>
      <c r="M83">
        <v>43.3</v>
      </c>
      <c r="N83">
        <v>55.2</v>
      </c>
      <c r="P83" t="s">
        <v>878</v>
      </c>
      <c r="Q83">
        <f t="shared" si="6"/>
        <v>41</v>
      </c>
      <c r="R83" t="str">
        <f t="shared" si="7"/>
        <v>-</v>
      </c>
      <c r="AN83" s="317">
        <v>45430.583333333336</v>
      </c>
      <c r="AO83">
        <v>44.8</v>
      </c>
      <c r="AP83">
        <v>64.8</v>
      </c>
      <c r="AQ83">
        <v>37.299999999999997</v>
      </c>
      <c r="AR83">
        <v>47.6</v>
      </c>
      <c r="AS83">
        <v>44.8</v>
      </c>
      <c r="AT83">
        <v>65</v>
      </c>
      <c r="AU83">
        <v>37</v>
      </c>
      <c r="AV83">
        <v>47.6</v>
      </c>
      <c r="AX83">
        <v>65.5</v>
      </c>
      <c r="AY83">
        <v>38.4</v>
      </c>
      <c r="AZ83">
        <v>49.6</v>
      </c>
    </row>
    <row r="84" spans="2:52" x14ac:dyDescent="0.35">
      <c r="B84" s="317">
        <v>45428.375</v>
      </c>
      <c r="C84">
        <v>53.4</v>
      </c>
      <c r="D84">
        <v>67.5</v>
      </c>
      <c r="E84">
        <v>41.8</v>
      </c>
      <c r="F84">
        <v>55.2</v>
      </c>
      <c r="G84">
        <v>53.4</v>
      </c>
      <c r="H84">
        <v>71.8</v>
      </c>
      <c r="I84">
        <v>41.4</v>
      </c>
      <c r="J84">
        <v>55.3</v>
      </c>
      <c r="L84">
        <v>72.5</v>
      </c>
      <c r="M84">
        <v>43.2</v>
      </c>
      <c r="N84">
        <v>57.2</v>
      </c>
      <c r="P84" t="s">
        <v>878</v>
      </c>
      <c r="Q84">
        <f t="shared" si="6"/>
        <v>41</v>
      </c>
      <c r="R84" t="str">
        <f t="shared" si="7"/>
        <v>-</v>
      </c>
      <c r="AN84" s="317">
        <v>45430.625</v>
      </c>
      <c r="AO84">
        <v>42.7</v>
      </c>
      <c r="AP84">
        <v>60.5</v>
      </c>
      <c r="AQ84">
        <v>36.799999999999997</v>
      </c>
      <c r="AR84">
        <v>44.6</v>
      </c>
      <c r="AS84">
        <v>42.6</v>
      </c>
      <c r="AT84">
        <v>60.2</v>
      </c>
      <c r="AU84">
        <v>36.6</v>
      </c>
      <c r="AV84">
        <v>44.5</v>
      </c>
      <c r="AX84">
        <v>68</v>
      </c>
      <c r="AY84">
        <v>37.799999999999997</v>
      </c>
      <c r="AZ84">
        <v>46.9</v>
      </c>
    </row>
    <row r="85" spans="2:52" x14ac:dyDescent="0.35">
      <c r="B85" s="317">
        <v>45428.385416666664</v>
      </c>
      <c r="C85">
        <v>44.8</v>
      </c>
      <c r="D85">
        <v>55.5</v>
      </c>
      <c r="E85">
        <v>40.6</v>
      </c>
      <c r="F85">
        <v>47.3</v>
      </c>
      <c r="G85">
        <v>44.9</v>
      </c>
      <c r="H85">
        <v>57.1</v>
      </c>
      <c r="I85">
        <v>40.299999999999997</v>
      </c>
      <c r="J85">
        <v>47</v>
      </c>
      <c r="L85">
        <v>57.7</v>
      </c>
      <c r="M85">
        <v>41.7</v>
      </c>
      <c r="N85">
        <v>50.4</v>
      </c>
      <c r="P85" t="s">
        <v>878</v>
      </c>
      <c r="Q85">
        <f t="shared" si="6"/>
        <v>40</v>
      </c>
      <c r="R85" t="str">
        <f t="shared" si="7"/>
        <v>-</v>
      </c>
      <c r="AN85" s="317">
        <v>45430.666666666664</v>
      </c>
      <c r="AO85">
        <v>42.6</v>
      </c>
      <c r="AP85">
        <v>61.3</v>
      </c>
      <c r="AQ85">
        <v>37</v>
      </c>
      <c r="AR85">
        <v>44.4</v>
      </c>
      <c r="AS85">
        <v>42.6</v>
      </c>
      <c r="AT85">
        <v>62</v>
      </c>
      <c r="AU85">
        <v>36.700000000000003</v>
      </c>
      <c r="AV85">
        <v>44.3</v>
      </c>
      <c r="AX85">
        <v>63.1</v>
      </c>
      <c r="AY85">
        <v>38.1</v>
      </c>
      <c r="AZ85">
        <v>46.5</v>
      </c>
    </row>
    <row r="86" spans="2:52" x14ac:dyDescent="0.35">
      <c r="B86" s="317">
        <v>45428.395833333336</v>
      </c>
      <c r="C86">
        <v>49.4</v>
      </c>
      <c r="D86">
        <v>65.7</v>
      </c>
      <c r="E86">
        <v>40.9</v>
      </c>
      <c r="F86">
        <v>52.2</v>
      </c>
      <c r="G86">
        <v>49.3</v>
      </c>
      <c r="H86">
        <v>66.599999999999994</v>
      </c>
      <c r="I86">
        <v>40.700000000000003</v>
      </c>
      <c r="J86">
        <v>52.1</v>
      </c>
      <c r="L86">
        <v>68.8</v>
      </c>
      <c r="M86">
        <v>42.2</v>
      </c>
      <c r="N86">
        <v>54.6</v>
      </c>
      <c r="P86" t="s">
        <v>878</v>
      </c>
      <c r="Q86">
        <f t="shared" si="6"/>
        <v>41</v>
      </c>
      <c r="R86" t="str">
        <f t="shared" si="7"/>
        <v>-</v>
      </c>
      <c r="AN86" s="317">
        <v>45430.708333333336</v>
      </c>
      <c r="AO86">
        <v>44.8</v>
      </c>
      <c r="AP86">
        <v>65.5</v>
      </c>
      <c r="AQ86">
        <v>36.4</v>
      </c>
      <c r="AR86">
        <v>45.8</v>
      </c>
      <c r="AS86">
        <v>45</v>
      </c>
      <c r="AT86">
        <v>67.400000000000006</v>
      </c>
      <c r="AU86">
        <v>36.1</v>
      </c>
      <c r="AV86">
        <v>45.9</v>
      </c>
      <c r="AX86">
        <v>70.2</v>
      </c>
      <c r="AY86">
        <v>38</v>
      </c>
      <c r="AZ86">
        <v>48.9</v>
      </c>
    </row>
    <row r="87" spans="2:52" x14ac:dyDescent="0.35">
      <c r="B87" s="317">
        <v>45428.40625</v>
      </c>
      <c r="C87">
        <v>49.7</v>
      </c>
      <c r="D87">
        <v>66.3</v>
      </c>
      <c r="E87">
        <v>38.5</v>
      </c>
      <c r="F87">
        <v>53.9</v>
      </c>
      <c r="G87">
        <v>49.7</v>
      </c>
      <c r="H87">
        <v>65</v>
      </c>
      <c r="I87">
        <v>38.200000000000003</v>
      </c>
      <c r="J87">
        <v>53.3</v>
      </c>
      <c r="L87">
        <v>68.3</v>
      </c>
      <c r="M87">
        <v>39.9</v>
      </c>
      <c r="N87">
        <v>56.2</v>
      </c>
      <c r="P87" t="s">
        <v>878</v>
      </c>
      <c r="Q87">
        <f t="shared" si="6"/>
        <v>38</v>
      </c>
      <c r="R87" t="str">
        <f t="shared" si="7"/>
        <v>-</v>
      </c>
      <c r="AN87" s="317">
        <v>45430.75</v>
      </c>
      <c r="AO87">
        <v>43</v>
      </c>
      <c r="AP87">
        <v>59.7</v>
      </c>
      <c r="AQ87">
        <v>34.9</v>
      </c>
      <c r="AR87">
        <v>45.8</v>
      </c>
      <c r="AS87">
        <v>43</v>
      </c>
      <c r="AT87">
        <v>60.3</v>
      </c>
      <c r="AU87">
        <v>34.6</v>
      </c>
      <c r="AV87">
        <v>45.9</v>
      </c>
      <c r="AX87">
        <v>60.4</v>
      </c>
      <c r="AY87">
        <v>36.200000000000003</v>
      </c>
      <c r="AZ87">
        <v>47.8</v>
      </c>
    </row>
    <row r="88" spans="2:52" x14ac:dyDescent="0.35">
      <c r="B88" s="317">
        <v>45428.416666666664</v>
      </c>
      <c r="C88">
        <v>65.900000000000006</v>
      </c>
      <c r="D88">
        <v>89</v>
      </c>
      <c r="E88">
        <v>40.6</v>
      </c>
      <c r="F88">
        <v>59.5</v>
      </c>
      <c r="G88">
        <v>65.8</v>
      </c>
      <c r="H88">
        <v>89.9</v>
      </c>
      <c r="I88">
        <v>40.6</v>
      </c>
      <c r="J88">
        <v>59.4</v>
      </c>
      <c r="L88">
        <v>90.4</v>
      </c>
      <c r="M88">
        <v>41.9</v>
      </c>
      <c r="N88">
        <v>61.6</v>
      </c>
      <c r="P88" t="s">
        <v>878</v>
      </c>
      <c r="Q88">
        <f t="shared" si="6"/>
        <v>41</v>
      </c>
      <c r="R88" t="str">
        <f t="shared" si="7"/>
        <v>-</v>
      </c>
      <c r="AN88" s="317">
        <v>45430.791666666664</v>
      </c>
      <c r="AO88">
        <v>41.9</v>
      </c>
      <c r="AP88">
        <v>61.1</v>
      </c>
      <c r="AQ88">
        <v>35</v>
      </c>
      <c r="AR88">
        <v>44.3</v>
      </c>
      <c r="AS88">
        <v>41.9</v>
      </c>
      <c r="AT88">
        <v>60.9</v>
      </c>
      <c r="AU88">
        <v>34.9</v>
      </c>
      <c r="AV88">
        <v>44.4</v>
      </c>
      <c r="AX88">
        <v>62</v>
      </c>
      <c r="AY88">
        <v>36.4</v>
      </c>
      <c r="AZ88">
        <v>46.6</v>
      </c>
    </row>
    <row r="89" spans="2:52" x14ac:dyDescent="0.35">
      <c r="B89" s="317">
        <v>45428.427083333336</v>
      </c>
      <c r="C89">
        <v>45.4</v>
      </c>
      <c r="D89">
        <v>63</v>
      </c>
      <c r="E89">
        <v>38.700000000000003</v>
      </c>
      <c r="F89">
        <v>47.5</v>
      </c>
      <c r="G89">
        <v>45.4</v>
      </c>
      <c r="H89">
        <v>63.7</v>
      </c>
      <c r="I89">
        <v>38.700000000000003</v>
      </c>
      <c r="J89">
        <v>47.3</v>
      </c>
      <c r="L89">
        <v>64.3</v>
      </c>
      <c r="M89">
        <v>39.5</v>
      </c>
      <c r="N89">
        <v>49.9</v>
      </c>
      <c r="P89" t="s">
        <v>878</v>
      </c>
      <c r="Q89">
        <f t="shared" si="6"/>
        <v>39</v>
      </c>
      <c r="R89" t="str">
        <f t="shared" si="7"/>
        <v>-</v>
      </c>
      <c r="AN89" s="317">
        <v>45430.833333333336</v>
      </c>
      <c r="AO89">
        <v>43.2</v>
      </c>
      <c r="AP89">
        <v>56.9</v>
      </c>
      <c r="AQ89">
        <v>34.9</v>
      </c>
      <c r="AR89">
        <v>46.5</v>
      </c>
      <c r="AS89">
        <v>43.2</v>
      </c>
      <c r="AT89">
        <v>60.8</v>
      </c>
      <c r="AU89">
        <v>34.6</v>
      </c>
      <c r="AV89">
        <v>46.7</v>
      </c>
      <c r="AX89">
        <v>60.8</v>
      </c>
      <c r="AY89">
        <v>36.299999999999997</v>
      </c>
      <c r="AZ89">
        <v>48.9</v>
      </c>
    </row>
    <row r="90" spans="2:52" x14ac:dyDescent="0.35">
      <c r="B90" s="317">
        <v>45428.4375</v>
      </c>
      <c r="C90">
        <v>51.3</v>
      </c>
      <c r="D90">
        <v>78</v>
      </c>
      <c r="E90">
        <v>39.700000000000003</v>
      </c>
      <c r="F90">
        <v>47.9</v>
      </c>
      <c r="G90">
        <v>45.8</v>
      </c>
      <c r="H90">
        <v>68.099999999999994</v>
      </c>
      <c r="I90">
        <v>39.5</v>
      </c>
      <c r="J90">
        <v>47.8</v>
      </c>
      <c r="L90">
        <v>85.1</v>
      </c>
      <c r="M90">
        <v>40.9</v>
      </c>
      <c r="N90">
        <v>51.5</v>
      </c>
      <c r="P90" t="s">
        <v>878</v>
      </c>
      <c r="Q90">
        <f t="shared" si="6"/>
        <v>40</v>
      </c>
      <c r="R90" t="str">
        <f t="shared" si="7"/>
        <v>-</v>
      </c>
      <c r="AN90" s="317">
        <v>45430.875</v>
      </c>
      <c r="AO90">
        <v>42.6</v>
      </c>
      <c r="AP90">
        <v>59.7</v>
      </c>
      <c r="AQ90">
        <v>32.5</v>
      </c>
      <c r="AR90">
        <v>46.2</v>
      </c>
      <c r="AS90">
        <v>42.7</v>
      </c>
      <c r="AT90">
        <v>60.2</v>
      </c>
      <c r="AU90">
        <v>32.299999999999997</v>
      </c>
      <c r="AV90">
        <v>46.3</v>
      </c>
      <c r="AX90">
        <v>62.4</v>
      </c>
      <c r="AY90">
        <v>33.9</v>
      </c>
      <c r="AZ90">
        <v>48.9</v>
      </c>
    </row>
    <row r="91" spans="2:52" x14ac:dyDescent="0.35">
      <c r="B91" s="317">
        <v>45428.447916666664</v>
      </c>
      <c r="C91">
        <v>51.2</v>
      </c>
      <c r="D91">
        <v>68.599999999999994</v>
      </c>
      <c r="E91">
        <v>40</v>
      </c>
      <c r="F91">
        <v>54.8</v>
      </c>
      <c r="G91">
        <v>51.1</v>
      </c>
      <c r="H91">
        <v>68.900000000000006</v>
      </c>
      <c r="I91">
        <v>39.700000000000003</v>
      </c>
      <c r="J91">
        <v>55.1</v>
      </c>
      <c r="L91">
        <v>74</v>
      </c>
      <c r="M91">
        <v>41.3</v>
      </c>
      <c r="N91">
        <v>57</v>
      </c>
      <c r="P91" t="s">
        <v>878</v>
      </c>
      <c r="Q91">
        <f t="shared" si="6"/>
        <v>40</v>
      </c>
      <c r="R91" t="str">
        <f t="shared" si="7"/>
        <v>-</v>
      </c>
      <c r="AN91" s="317">
        <v>45430.916666666664</v>
      </c>
      <c r="AO91">
        <v>40</v>
      </c>
      <c r="AP91">
        <v>55.5</v>
      </c>
      <c r="AQ91">
        <v>29.9</v>
      </c>
      <c r="AR91">
        <v>43.8</v>
      </c>
      <c r="AS91">
        <v>40</v>
      </c>
      <c r="AT91">
        <v>57.5</v>
      </c>
      <c r="AU91">
        <v>29.8</v>
      </c>
      <c r="AV91">
        <v>43.9</v>
      </c>
      <c r="AX91">
        <v>58.2</v>
      </c>
      <c r="AY91">
        <v>30.6</v>
      </c>
      <c r="AZ91">
        <v>45.5</v>
      </c>
    </row>
    <row r="92" spans="2:52" x14ac:dyDescent="0.35">
      <c r="B92" s="317">
        <v>45428.458333333336</v>
      </c>
      <c r="C92">
        <v>50.3</v>
      </c>
      <c r="D92">
        <v>64.599999999999994</v>
      </c>
      <c r="E92">
        <v>40.200000000000003</v>
      </c>
      <c r="F92">
        <v>54.3</v>
      </c>
      <c r="G92">
        <v>50.1</v>
      </c>
      <c r="H92">
        <v>65.599999999999994</v>
      </c>
      <c r="I92">
        <v>40</v>
      </c>
      <c r="J92">
        <v>53.5</v>
      </c>
      <c r="L92">
        <v>66.3</v>
      </c>
      <c r="M92">
        <v>41.8</v>
      </c>
      <c r="N92">
        <v>56.8</v>
      </c>
      <c r="P92" t="s">
        <v>878</v>
      </c>
      <c r="Q92">
        <f t="shared" si="6"/>
        <v>40</v>
      </c>
      <c r="R92" t="str">
        <f t="shared" si="7"/>
        <v>-</v>
      </c>
      <c r="AN92" s="317">
        <v>45430.958333333336</v>
      </c>
      <c r="AO92">
        <v>37.299999999999997</v>
      </c>
      <c r="AP92">
        <v>54.1</v>
      </c>
      <c r="AQ92">
        <v>27.2</v>
      </c>
      <c r="AR92">
        <v>40.700000000000003</v>
      </c>
      <c r="AS92">
        <v>37.4</v>
      </c>
      <c r="AT92">
        <v>54.6</v>
      </c>
      <c r="AU92">
        <v>27.2</v>
      </c>
      <c r="AV92">
        <v>40.799999999999997</v>
      </c>
      <c r="AX92">
        <v>54.9</v>
      </c>
      <c r="AY92">
        <v>27.8</v>
      </c>
      <c r="AZ92">
        <v>42.4</v>
      </c>
    </row>
    <row r="93" spans="2:52" x14ac:dyDescent="0.35">
      <c r="B93" s="317">
        <v>45428.46875</v>
      </c>
      <c r="C93">
        <v>55.1</v>
      </c>
      <c r="D93">
        <v>70.7</v>
      </c>
      <c r="E93">
        <v>39.9</v>
      </c>
      <c r="F93">
        <v>58.4</v>
      </c>
      <c r="G93">
        <v>54.9</v>
      </c>
      <c r="H93">
        <v>71.400000000000006</v>
      </c>
      <c r="I93">
        <v>39.700000000000003</v>
      </c>
      <c r="J93">
        <v>58.5</v>
      </c>
      <c r="L93">
        <v>73.099999999999994</v>
      </c>
      <c r="M93">
        <v>41.4</v>
      </c>
      <c r="N93">
        <v>59.9</v>
      </c>
      <c r="P93" t="s">
        <v>878</v>
      </c>
      <c r="Q93">
        <f t="shared" si="6"/>
        <v>40</v>
      </c>
      <c r="R93" t="str">
        <f t="shared" si="7"/>
        <v>-</v>
      </c>
      <c r="AN93" s="317">
        <v>45431</v>
      </c>
      <c r="AO93">
        <v>38.299999999999997</v>
      </c>
      <c r="AP93">
        <v>53.6</v>
      </c>
      <c r="AQ93">
        <v>28.6</v>
      </c>
      <c r="AR93">
        <v>42.1</v>
      </c>
      <c r="AS93">
        <v>38.299999999999997</v>
      </c>
      <c r="AT93">
        <v>53.7</v>
      </c>
      <c r="AU93">
        <v>28.5</v>
      </c>
      <c r="AV93">
        <v>42</v>
      </c>
      <c r="AX93">
        <v>55</v>
      </c>
      <c r="AY93">
        <v>29.2</v>
      </c>
      <c r="AZ93">
        <v>43.4</v>
      </c>
    </row>
    <row r="94" spans="2:52" x14ac:dyDescent="0.35">
      <c r="B94" s="317">
        <v>45428.479166666664</v>
      </c>
      <c r="C94">
        <v>47.7</v>
      </c>
      <c r="D94">
        <v>64.8</v>
      </c>
      <c r="E94">
        <v>40.299999999999997</v>
      </c>
      <c r="F94">
        <v>50.2</v>
      </c>
      <c r="G94">
        <v>48.1</v>
      </c>
      <c r="H94">
        <v>70.099999999999994</v>
      </c>
      <c r="I94">
        <v>39.9</v>
      </c>
      <c r="J94">
        <v>50.1</v>
      </c>
      <c r="L94">
        <v>70.2</v>
      </c>
      <c r="M94">
        <v>41.5</v>
      </c>
      <c r="N94">
        <v>52.8</v>
      </c>
      <c r="P94" t="s">
        <v>878</v>
      </c>
      <c r="Q94">
        <f t="shared" si="6"/>
        <v>40</v>
      </c>
      <c r="R94" t="str">
        <f t="shared" si="7"/>
        <v>-</v>
      </c>
      <c r="AN94" s="317">
        <v>45431.041666666664</v>
      </c>
      <c r="AO94">
        <v>38.1</v>
      </c>
      <c r="AP94">
        <v>58.1</v>
      </c>
      <c r="AQ94">
        <v>30.3</v>
      </c>
      <c r="AR94">
        <v>40.9</v>
      </c>
      <c r="AS94">
        <v>38.1</v>
      </c>
      <c r="AT94">
        <v>58.5</v>
      </c>
      <c r="AU94">
        <v>30.2</v>
      </c>
      <c r="AV94">
        <v>40.799999999999997</v>
      </c>
      <c r="AX94">
        <v>58.6</v>
      </c>
      <c r="AY94">
        <v>30.8</v>
      </c>
      <c r="AZ94">
        <v>42</v>
      </c>
    </row>
    <row r="95" spans="2:52" x14ac:dyDescent="0.35">
      <c r="B95" s="317">
        <v>45428.489583333336</v>
      </c>
      <c r="C95">
        <v>46.2</v>
      </c>
      <c r="D95">
        <v>61.7</v>
      </c>
      <c r="E95">
        <v>41.6</v>
      </c>
      <c r="F95">
        <v>48.4</v>
      </c>
      <c r="G95">
        <v>46.3</v>
      </c>
      <c r="H95">
        <v>64.8</v>
      </c>
      <c r="I95">
        <v>41.4</v>
      </c>
      <c r="J95">
        <v>48.4</v>
      </c>
      <c r="L95">
        <v>65.7</v>
      </c>
      <c r="M95">
        <v>42.9</v>
      </c>
      <c r="N95">
        <v>50.8</v>
      </c>
      <c r="P95" t="s">
        <v>878</v>
      </c>
      <c r="Q95">
        <f t="shared" si="6"/>
        <v>41</v>
      </c>
      <c r="R95" t="str">
        <f t="shared" si="7"/>
        <v>-</v>
      </c>
      <c r="AN95" s="317">
        <v>45431.083333333336</v>
      </c>
      <c r="AO95">
        <v>36.799999999999997</v>
      </c>
      <c r="AP95">
        <v>54.3</v>
      </c>
      <c r="AQ95">
        <v>31.6</v>
      </c>
      <c r="AR95">
        <v>39.1</v>
      </c>
      <c r="AS95">
        <v>36.9</v>
      </c>
      <c r="AT95">
        <v>55</v>
      </c>
      <c r="AU95">
        <v>31.6</v>
      </c>
      <c r="AV95">
        <v>39.1</v>
      </c>
      <c r="AX95">
        <v>55.8</v>
      </c>
      <c r="AY95">
        <v>32.1</v>
      </c>
      <c r="AZ95">
        <v>40.299999999999997</v>
      </c>
    </row>
    <row r="96" spans="2:52" x14ac:dyDescent="0.35">
      <c r="B96" s="317">
        <v>45428.5</v>
      </c>
      <c r="C96">
        <v>45.9</v>
      </c>
      <c r="D96">
        <v>62.9</v>
      </c>
      <c r="E96">
        <v>40.799999999999997</v>
      </c>
      <c r="F96">
        <v>48.3</v>
      </c>
      <c r="G96">
        <v>46.4</v>
      </c>
      <c r="H96">
        <v>68.7</v>
      </c>
      <c r="I96">
        <v>40.5</v>
      </c>
      <c r="J96">
        <v>48.1</v>
      </c>
      <c r="L96">
        <v>70.3</v>
      </c>
      <c r="M96">
        <v>42</v>
      </c>
      <c r="N96">
        <v>51.1</v>
      </c>
      <c r="P96" t="s">
        <v>878</v>
      </c>
      <c r="Q96">
        <f t="shared" si="6"/>
        <v>41</v>
      </c>
      <c r="R96" t="str">
        <f t="shared" si="7"/>
        <v>-</v>
      </c>
      <c r="AN96" s="317">
        <v>45431.125</v>
      </c>
      <c r="AO96">
        <v>36.700000000000003</v>
      </c>
      <c r="AP96">
        <v>52.4</v>
      </c>
      <c r="AQ96">
        <v>34.299999999999997</v>
      </c>
      <c r="AR96">
        <v>37.9</v>
      </c>
      <c r="AS96">
        <v>36.700000000000003</v>
      </c>
      <c r="AT96">
        <v>51.5</v>
      </c>
      <c r="AU96">
        <v>34.200000000000003</v>
      </c>
      <c r="AV96">
        <v>37.9</v>
      </c>
      <c r="AX96">
        <v>53.6</v>
      </c>
      <c r="AY96">
        <v>34.700000000000003</v>
      </c>
      <c r="AZ96">
        <v>38.4</v>
      </c>
    </row>
    <row r="97" spans="2:52" x14ac:dyDescent="0.35">
      <c r="B97" s="317">
        <v>45428.510416666664</v>
      </c>
      <c r="C97">
        <v>47.1</v>
      </c>
      <c r="D97">
        <v>58.8</v>
      </c>
      <c r="E97">
        <v>39.6</v>
      </c>
      <c r="F97">
        <v>50.4</v>
      </c>
      <c r="G97">
        <v>47</v>
      </c>
      <c r="H97">
        <v>60.1</v>
      </c>
      <c r="I97">
        <v>39.5</v>
      </c>
      <c r="J97">
        <v>50.2</v>
      </c>
      <c r="L97">
        <v>64.3</v>
      </c>
      <c r="M97">
        <v>40.700000000000003</v>
      </c>
      <c r="N97">
        <v>53.6</v>
      </c>
      <c r="P97" t="s">
        <v>878</v>
      </c>
      <c r="Q97">
        <f t="shared" si="6"/>
        <v>40</v>
      </c>
      <c r="R97" t="str">
        <f t="shared" si="7"/>
        <v>-</v>
      </c>
      <c r="AN97" s="317">
        <v>45431.166666666664</v>
      </c>
      <c r="AO97">
        <v>44.7</v>
      </c>
      <c r="AP97">
        <v>56.7</v>
      </c>
      <c r="AQ97">
        <v>35</v>
      </c>
      <c r="AR97">
        <v>48.8</v>
      </c>
      <c r="AS97">
        <v>44.7</v>
      </c>
      <c r="AT97">
        <v>57.6</v>
      </c>
      <c r="AU97">
        <v>34.9</v>
      </c>
      <c r="AV97">
        <v>48.8</v>
      </c>
      <c r="AX97">
        <v>58.7</v>
      </c>
      <c r="AY97">
        <v>35.4</v>
      </c>
      <c r="AZ97">
        <v>51.9</v>
      </c>
    </row>
    <row r="98" spans="2:52" x14ac:dyDescent="0.35">
      <c r="B98" s="317">
        <v>45428.520833333336</v>
      </c>
      <c r="C98">
        <v>45.7</v>
      </c>
      <c r="D98">
        <v>61.7</v>
      </c>
      <c r="E98">
        <v>39.799999999999997</v>
      </c>
      <c r="F98">
        <v>47.2</v>
      </c>
      <c r="G98">
        <v>45.7</v>
      </c>
      <c r="H98">
        <v>63.8</v>
      </c>
      <c r="I98">
        <v>39.6</v>
      </c>
      <c r="J98">
        <v>47.3</v>
      </c>
      <c r="L98">
        <v>67.5</v>
      </c>
      <c r="M98">
        <v>41</v>
      </c>
      <c r="N98">
        <v>49.2</v>
      </c>
      <c r="P98" t="s">
        <v>878</v>
      </c>
      <c r="Q98">
        <f t="shared" si="6"/>
        <v>40</v>
      </c>
      <c r="R98" t="str">
        <f t="shared" si="7"/>
        <v>-</v>
      </c>
      <c r="AN98" s="317">
        <v>45431.208333333336</v>
      </c>
      <c r="AO98">
        <v>48.2</v>
      </c>
      <c r="AP98">
        <v>60.3</v>
      </c>
      <c r="AQ98">
        <v>39.5</v>
      </c>
      <c r="AR98">
        <v>52.4</v>
      </c>
      <c r="AS98">
        <v>48.2</v>
      </c>
      <c r="AT98">
        <v>60.7</v>
      </c>
      <c r="AU98">
        <v>38.799999999999997</v>
      </c>
      <c r="AV98">
        <v>52.4</v>
      </c>
      <c r="AX98">
        <v>61.3</v>
      </c>
      <c r="AY98">
        <v>41.7</v>
      </c>
      <c r="AZ98">
        <v>55.7</v>
      </c>
    </row>
    <row r="99" spans="2:52" x14ac:dyDescent="0.35">
      <c r="B99" s="317">
        <v>45428.53125</v>
      </c>
      <c r="C99">
        <v>44.7</v>
      </c>
      <c r="D99">
        <v>56.5</v>
      </c>
      <c r="E99">
        <v>40.299999999999997</v>
      </c>
      <c r="F99">
        <v>46.8</v>
      </c>
      <c r="G99">
        <v>44.5</v>
      </c>
      <c r="H99">
        <v>58.7</v>
      </c>
      <c r="I99">
        <v>40.1</v>
      </c>
      <c r="J99">
        <v>46.5</v>
      </c>
      <c r="L99">
        <v>60.8</v>
      </c>
      <c r="M99">
        <v>41.5</v>
      </c>
      <c r="N99">
        <v>49.5</v>
      </c>
      <c r="P99" t="s">
        <v>878</v>
      </c>
      <c r="Q99">
        <f t="shared" si="6"/>
        <v>40</v>
      </c>
      <c r="R99" t="str">
        <f t="shared" si="7"/>
        <v>-</v>
      </c>
      <c r="AN99" s="317">
        <v>45431.25</v>
      </c>
      <c r="AO99">
        <v>47</v>
      </c>
      <c r="AP99">
        <v>63.4</v>
      </c>
      <c r="AQ99">
        <v>38.1</v>
      </c>
      <c r="AR99">
        <v>50.7</v>
      </c>
      <c r="AS99">
        <v>46.8</v>
      </c>
      <c r="AT99">
        <v>62.9</v>
      </c>
      <c r="AU99">
        <v>37.5</v>
      </c>
      <c r="AV99">
        <v>50.2</v>
      </c>
      <c r="AX99">
        <v>65.900000000000006</v>
      </c>
      <c r="AY99">
        <v>40.1</v>
      </c>
      <c r="AZ99">
        <v>54.6</v>
      </c>
    </row>
    <row r="100" spans="2:52" x14ac:dyDescent="0.35">
      <c r="B100" s="317">
        <v>45428.541666666664</v>
      </c>
      <c r="C100">
        <v>44.5</v>
      </c>
      <c r="D100">
        <v>61</v>
      </c>
      <c r="E100">
        <v>38.1</v>
      </c>
      <c r="F100">
        <v>46.1</v>
      </c>
      <c r="G100">
        <v>44.4</v>
      </c>
      <c r="H100">
        <v>62.3</v>
      </c>
      <c r="I100">
        <v>37.799999999999997</v>
      </c>
      <c r="J100">
        <v>46.6</v>
      </c>
      <c r="L100">
        <v>62.5</v>
      </c>
      <c r="M100">
        <v>39</v>
      </c>
      <c r="N100">
        <v>48.8</v>
      </c>
      <c r="P100" t="s">
        <v>878</v>
      </c>
      <c r="Q100">
        <f t="shared" si="6"/>
        <v>38</v>
      </c>
      <c r="R100" t="str">
        <f t="shared" si="7"/>
        <v>-</v>
      </c>
      <c r="AN100" s="317">
        <v>45431.291666666664</v>
      </c>
      <c r="AO100">
        <v>47.5</v>
      </c>
      <c r="AP100">
        <v>62.4</v>
      </c>
      <c r="AQ100">
        <v>37.700000000000003</v>
      </c>
      <c r="AR100">
        <v>51.3</v>
      </c>
      <c r="AS100">
        <v>47.6</v>
      </c>
      <c r="AT100">
        <v>63.3</v>
      </c>
      <c r="AU100">
        <v>36.799999999999997</v>
      </c>
      <c r="AV100">
        <v>51.3</v>
      </c>
      <c r="AX100">
        <v>66.099999999999994</v>
      </c>
      <c r="AY100">
        <v>40.4</v>
      </c>
      <c r="AZ100">
        <v>55.7</v>
      </c>
    </row>
    <row r="101" spans="2:52" x14ac:dyDescent="0.35">
      <c r="B101" s="317">
        <v>45428.552083333336</v>
      </c>
      <c r="C101">
        <v>44.7</v>
      </c>
      <c r="D101">
        <v>64.400000000000006</v>
      </c>
      <c r="E101">
        <v>38.200000000000003</v>
      </c>
      <c r="F101">
        <v>45.9</v>
      </c>
      <c r="G101">
        <v>44.6</v>
      </c>
      <c r="H101">
        <v>65.5</v>
      </c>
      <c r="I101">
        <v>37.700000000000003</v>
      </c>
      <c r="J101">
        <v>46</v>
      </c>
      <c r="L101">
        <v>68</v>
      </c>
      <c r="M101">
        <v>39.200000000000003</v>
      </c>
      <c r="N101">
        <v>48.3</v>
      </c>
      <c r="P101" t="s">
        <v>878</v>
      </c>
      <c r="Q101">
        <f t="shared" si="6"/>
        <v>38</v>
      </c>
      <c r="R101" t="str">
        <f t="shared" si="7"/>
        <v>-</v>
      </c>
      <c r="AN101" s="317">
        <v>45431.333333333336</v>
      </c>
      <c r="AO101">
        <v>47</v>
      </c>
      <c r="AP101">
        <v>67.099999999999994</v>
      </c>
      <c r="AQ101">
        <v>36.799999999999997</v>
      </c>
      <c r="AR101">
        <v>49.4</v>
      </c>
      <c r="AS101">
        <v>47.1</v>
      </c>
      <c r="AT101">
        <v>68.5</v>
      </c>
      <c r="AU101">
        <v>35.9</v>
      </c>
      <c r="AV101">
        <v>49.5</v>
      </c>
      <c r="AX101">
        <v>70.599999999999994</v>
      </c>
      <c r="AY101">
        <v>39.299999999999997</v>
      </c>
      <c r="AZ101">
        <v>53.6</v>
      </c>
    </row>
    <row r="102" spans="2:52" x14ac:dyDescent="0.35">
      <c r="B102" s="317">
        <v>45428.5625</v>
      </c>
      <c r="C102">
        <v>43.4</v>
      </c>
      <c r="D102">
        <v>52.8</v>
      </c>
      <c r="E102">
        <v>37.4</v>
      </c>
      <c r="F102">
        <v>46.3</v>
      </c>
      <c r="G102">
        <v>43.5</v>
      </c>
      <c r="H102">
        <v>55.7</v>
      </c>
      <c r="I102">
        <v>37.1</v>
      </c>
      <c r="J102">
        <v>46.6</v>
      </c>
      <c r="L102">
        <v>56.2</v>
      </c>
      <c r="M102">
        <v>38.5</v>
      </c>
      <c r="N102">
        <v>49.5</v>
      </c>
      <c r="P102" t="s">
        <v>878</v>
      </c>
      <c r="Q102">
        <f t="shared" si="6"/>
        <v>37</v>
      </c>
      <c r="R102" t="str">
        <f t="shared" si="7"/>
        <v>-</v>
      </c>
      <c r="AN102" s="317">
        <v>45431.375</v>
      </c>
      <c r="AO102">
        <v>46.1</v>
      </c>
      <c r="AP102">
        <v>65.7</v>
      </c>
      <c r="AQ102">
        <v>37.1</v>
      </c>
      <c r="AR102">
        <v>48.8</v>
      </c>
      <c r="AS102">
        <v>46</v>
      </c>
      <c r="AT102">
        <v>66.5</v>
      </c>
      <c r="AU102">
        <v>36.6</v>
      </c>
      <c r="AV102">
        <v>48.3</v>
      </c>
      <c r="AX102">
        <v>69.2</v>
      </c>
      <c r="AY102">
        <v>39</v>
      </c>
      <c r="AZ102">
        <v>52.2</v>
      </c>
    </row>
    <row r="103" spans="2:52" x14ac:dyDescent="0.35">
      <c r="B103" s="317">
        <v>45428.572916666664</v>
      </c>
      <c r="C103">
        <v>41.8</v>
      </c>
      <c r="D103">
        <v>56</v>
      </c>
      <c r="E103">
        <v>36.5</v>
      </c>
      <c r="F103">
        <v>44.3</v>
      </c>
      <c r="G103">
        <v>41.9</v>
      </c>
      <c r="H103">
        <v>56.6</v>
      </c>
      <c r="I103">
        <v>36.299999999999997</v>
      </c>
      <c r="J103">
        <v>44.3</v>
      </c>
      <c r="L103">
        <v>57.2</v>
      </c>
      <c r="M103">
        <v>37.4</v>
      </c>
      <c r="N103">
        <v>47.3</v>
      </c>
      <c r="P103" t="s">
        <v>878</v>
      </c>
      <c r="Q103">
        <f t="shared" si="6"/>
        <v>36</v>
      </c>
      <c r="R103" t="str">
        <f t="shared" si="7"/>
        <v>-</v>
      </c>
      <c r="AN103" s="317">
        <v>45431.416666666664</v>
      </c>
      <c r="AO103">
        <v>43.3</v>
      </c>
      <c r="AP103">
        <v>62.1</v>
      </c>
      <c r="AQ103">
        <v>36.1</v>
      </c>
      <c r="AR103">
        <v>46.2</v>
      </c>
      <c r="AS103">
        <v>43.3</v>
      </c>
      <c r="AT103">
        <v>62.9</v>
      </c>
      <c r="AU103">
        <v>35.799999999999997</v>
      </c>
      <c r="AV103">
        <v>46.2</v>
      </c>
      <c r="AX103">
        <v>63.9</v>
      </c>
      <c r="AY103">
        <v>37.700000000000003</v>
      </c>
      <c r="AZ103">
        <v>48.5</v>
      </c>
    </row>
    <row r="104" spans="2:52" x14ac:dyDescent="0.35">
      <c r="B104" s="317">
        <v>45428.583333333336</v>
      </c>
      <c r="C104">
        <v>44.5</v>
      </c>
      <c r="D104">
        <v>63.9</v>
      </c>
      <c r="E104">
        <v>35.700000000000003</v>
      </c>
      <c r="F104">
        <v>45.8</v>
      </c>
      <c r="G104">
        <v>44.8</v>
      </c>
      <c r="H104">
        <v>64.3</v>
      </c>
      <c r="I104">
        <v>35.5</v>
      </c>
      <c r="J104">
        <v>45.5</v>
      </c>
      <c r="L104">
        <v>64.599999999999994</v>
      </c>
      <c r="M104">
        <v>36.9</v>
      </c>
      <c r="N104">
        <v>49.1</v>
      </c>
      <c r="P104" t="s">
        <v>878</v>
      </c>
      <c r="Q104">
        <f t="shared" si="6"/>
        <v>36</v>
      </c>
      <c r="R104" t="str">
        <f t="shared" si="7"/>
        <v>-</v>
      </c>
      <c r="AN104" s="317">
        <v>45431.458333333336</v>
      </c>
      <c r="AO104">
        <v>45.1</v>
      </c>
      <c r="AP104">
        <v>59.4</v>
      </c>
      <c r="AQ104">
        <v>38.4</v>
      </c>
      <c r="AR104">
        <v>47.5</v>
      </c>
      <c r="AS104">
        <v>45.3</v>
      </c>
      <c r="AT104">
        <v>63.3</v>
      </c>
      <c r="AU104">
        <v>38.200000000000003</v>
      </c>
      <c r="AV104">
        <v>47.5</v>
      </c>
      <c r="AX104">
        <v>64.400000000000006</v>
      </c>
      <c r="AY104">
        <v>39.700000000000003</v>
      </c>
      <c r="AZ104">
        <v>50.2</v>
      </c>
    </row>
    <row r="105" spans="2:52" x14ac:dyDescent="0.35">
      <c r="B105" s="317">
        <v>45428.59375</v>
      </c>
      <c r="C105">
        <v>42.9</v>
      </c>
      <c r="D105">
        <v>57.1</v>
      </c>
      <c r="E105">
        <v>37.700000000000003</v>
      </c>
      <c r="F105">
        <v>45</v>
      </c>
      <c r="G105">
        <v>42.4</v>
      </c>
      <c r="H105">
        <v>57.6</v>
      </c>
      <c r="I105">
        <v>37.4</v>
      </c>
      <c r="J105">
        <v>45</v>
      </c>
      <c r="L105">
        <v>63.9</v>
      </c>
      <c r="M105">
        <v>38.700000000000003</v>
      </c>
      <c r="N105">
        <v>47.5</v>
      </c>
      <c r="P105" t="s">
        <v>878</v>
      </c>
      <c r="Q105">
        <f t="shared" si="6"/>
        <v>37</v>
      </c>
      <c r="R105" t="str">
        <f t="shared" si="7"/>
        <v>-</v>
      </c>
      <c r="AN105" s="317">
        <v>45431.5</v>
      </c>
      <c r="AO105">
        <v>44.8</v>
      </c>
      <c r="AP105">
        <v>60.4</v>
      </c>
      <c r="AQ105">
        <v>38.6</v>
      </c>
      <c r="AR105">
        <v>47.4</v>
      </c>
      <c r="AS105">
        <v>45</v>
      </c>
      <c r="AT105">
        <v>64.7</v>
      </c>
      <c r="AU105">
        <v>38.5</v>
      </c>
      <c r="AV105">
        <v>47.3</v>
      </c>
      <c r="AX105">
        <v>65.7</v>
      </c>
      <c r="AY105">
        <v>40</v>
      </c>
      <c r="AZ105">
        <v>49.7</v>
      </c>
    </row>
    <row r="106" spans="2:52" x14ac:dyDescent="0.35">
      <c r="B106" s="317">
        <v>45428.604166666664</v>
      </c>
      <c r="C106">
        <v>45.3</v>
      </c>
      <c r="D106">
        <v>60.4</v>
      </c>
      <c r="E106">
        <v>37.9</v>
      </c>
      <c r="F106">
        <v>49.3</v>
      </c>
      <c r="G106">
        <v>45.3</v>
      </c>
      <c r="H106">
        <v>60.8</v>
      </c>
      <c r="I106">
        <v>37.6</v>
      </c>
      <c r="J106">
        <v>49.3</v>
      </c>
      <c r="L106">
        <v>62</v>
      </c>
      <c r="M106">
        <v>39.299999999999997</v>
      </c>
      <c r="N106">
        <v>50.8</v>
      </c>
      <c r="P106" t="s">
        <v>878</v>
      </c>
      <c r="Q106">
        <f t="shared" si="6"/>
        <v>38</v>
      </c>
      <c r="R106" t="str">
        <f t="shared" si="7"/>
        <v>-</v>
      </c>
      <c r="AN106" s="317">
        <v>45431.541666666664</v>
      </c>
      <c r="AO106">
        <v>48.2</v>
      </c>
      <c r="AP106">
        <v>67.2</v>
      </c>
      <c r="AQ106">
        <v>39.299999999999997</v>
      </c>
      <c r="AR106">
        <v>49.7</v>
      </c>
      <c r="AS106">
        <v>48.7</v>
      </c>
      <c r="AT106">
        <v>70.400000000000006</v>
      </c>
      <c r="AU106">
        <v>39.1</v>
      </c>
      <c r="AV106">
        <v>48.6</v>
      </c>
      <c r="AX106">
        <v>73.2</v>
      </c>
      <c r="AY106">
        <v>40.6</v>
      </c>
      <c r="AZ106">
        <v>54.2</v>
      </c>
    </row>
    <row r="107" spans="2:52" x14ac:dyDescent="0.35">
      <c r="B107" s="317">
        <v>45428.614583333336</v>
      </c>
      <c r="C107">
        <v>45</v>
      </c>
      <c r="D107">
        <v>62.2</v>
      </c>
      <c r="E107">
        <v>39.799999999999997</v>
      </c>
      <c r="F107">
        <v>46.9</v>
      </c>
      <c r="G107">
        <v>44.9</v>
      </c>
      <c r="H107">
        <v>62.6</v>
      </c>
      <c r="I107">
        <v>39.6</v>
      </c>
      <c r="J107">
        <v>46.9</v>
      </c>
      <c r="L107">
        <v>66.400000000000006</v>
      </c>
      <c r="M107">
        <v>40.700000000000003</v>
      </c>
      <c r="N107">
        <v>50.3</v>
      </c>
      <c r="P107" t="s">
        <v>878</v>
      </c>
      <c r="Q107">
        <f t="shared" si="6"/>
        <v>40</v>
      </c>
      <c r="R107" t="str">
        <f t="shared" si="7"/>
        <v>-</v>
      </c>
      <c r="AN107" s="317">
        <v>45431.583333333336</v>
      </c>
      <c r="AO107">
        <v>46.4</v>
      </c>
      <c r="AP107">
        <v>70.7</v>
      </c>
      <c r="AQ107">
        <v>39.9</v>
      </c>
      <c r="AR107">
        <v>48</v>
      </c>
      <c r="AS107">
        <v>46.5</v>
      </c>
      <c r="AT107">
        <v>70.7</v>
      </c>
      <c r="AU107">
        <v>39.700000000000003</v>
      </c>
      <c r="AV107">
        <v>47.9</v>
      </c>
      <c r="AX107">
        <v>71.7</v>
      </c>
      <c r="AY107">
        <v>41.1</v>
      </c>
      <c r="AZ107">
        <v>50.1</v>
      </c>
    </row>
    <row r="108" spans="2:52" x14ac:dyDescent="0.35">
      <c r="B108" s="317">
        <v>45428.625</v>
      </c>
      <c r="C108">
        <v>50.9</v>
      </c>
      <c r="D108">
        <v>68.5</v>
      </c>
      <c r="E108">
        <v>40</v>
      </c>
      <c r="F108">
        <v>51.6</v>
      </c>
      <c r="G108">
        <v>51</v>
      </c>
      <c r="H108">
        <v>72</v>
      </c>
      <c r="I108">
        <v>39.9</v>
      </c>
      <c r="J108">
        <v>51.1</v>
      </c>
      <c r="L108">
        <v>72.7</v>
      </c>
      <c r="M108">
        <v>40.9</v>
      </c>
      <c r="N108">
        <v>53.9</v>
      </c>
      <c r="P108" t="s">
        <v>878</v>
      </c>
      <c r="Q108">
        <f t="shared" si="6"/>
        <v>40</v>
      </c>
      <c r="R108" t="str">
        <f t="shared" si="7"/>
        <v>-</v>
      </c>
      <c r="AN108" s="317">
        <v>45431.625</v>
      </c>
      <c r="AO108">
        <v>45.2</v>
      </c>
      <c r="AP108">
        <v>60.9</v>
      </c>
      <c r="AQ108">
        <v>40.299999999999997</v>
      </c>
      <c r="AR108">
        <v>47.3</v>
      </c>
      <c r="AS108">
        <v>45.2</v>
      </c>
      <c r="AT108">
        <v>61.2</v>
      </c>
      <c r="AU108">
        <v>40.1</v>
      </c>
      <c r="AV108">
        <v>47.5</v>
      </c>
      <c r="AX108">
        <v>62.3</v>
      </c>
      <c r="AY108">
        <v>41.4</v>
      </c>
      <c r="AZ108">
        <v>49.4</v>
      </c>
    </row>
    <row r="109" spans="2:52" x14ac:dyDescent="0.35">
      <c r="B109" s="317">
        <v>45428.635416666664</v>
      </c>
      <c r="C109">
        <v>56.7</v>
      </c>
      <c r="D109">
        <v>69.2</v>
      </c>
      <c r="E109">
        <v>44.7</v>
      </c>
      <c r="F109">
        <v>59.5</v>
      </c>
      <c r="G109">
        <v>56.8</v>
      </c>
      <c r="H109">
        <v>72.3</v>
      </c>
      <c r="I109">
        <v>44.6</v>
      </c>
      <c r="J109">
        <v>59.4</v>
      </c>
      <c r="L109">
        <v>74.8</v>
      </c>
      <c r="M109">
        <v>46</v>
      </c>
      <c r="N109">
        <v>61.7</v>
      </c>
      <c r="P109" t="s">
        <v>878</v>
      </c>
      <c r="Q109">
        <f t="shared" si="6"/>
        <v>45</v>
      </c>
      <c r="R109" t="str">
        <f t="shared" si="7"/>
        <v>-</v>
      </c>
      <c r="AN109" s="317">
        <v>45431.666666666664</v>
      </c>
      <c r="AO109">
        <v>46.6</v>
      </c>
      <c r="AP109">
        <v>69.7</v>
      </c>
      <c r="AQ109">
        <v>38.200000000000003</v>
      </c>
      <c r="AR109">
        <v>46.9</v>
      </c>
      <c r="AS109">
        <v>46.4</v>
      </c>
      <c r="AT109">
        <v>68.8</v>
      </c>
      <c r="AU109">
        <v>38.1</v>
      </c>
      <c r="AV109">
        <v>47.1</v>
      </c>
      <c r="AX109">
        <v>71.5</v>
      </c>
      <c r="AY109">
        <v>39.299999999999997</v>
      </c>
      <c r="AZ109">
        <v>48.4</v>
      </c>
    </row>
    <row r="110" spans="2:52" x14ac:dyDescent="0.35">
      <c r="B110" s="317">
        <v>45428.645833333336</v>
      </c>
      <c r="C110">
        <v>46.9</v>
      </c>
      <c r="D110">
        <v>59.9</v>
      </c>
      <c r="E110">
        <v>42.1</v>
      </c>
      <c r="F110">
        <v>49.2</v>
      </c>
      <c r="G110">
        <v>46.9</v>
      </c>
      <c r="H110">
        <v>61</v>
      </c>
      <c r="I110">
        <v>41.8</v>
      </c>
      <c r="J110">
        <v>49.4</v>
      </c>
      <c r="L110">
        <v>62.1</v>
      </c>
      <c r="M110">
        <v>43.3</v>
      </c>
      <c r="N110">
        <v>52.3</v>
      </c>
      <c r="P110" t="s">
        <v>878</v>
      </c>
      <c r="Q110">
        <f t="shared" si="6"/>
        <v>42</v>
      </c>
      <c r="R110" t="str">
        <f t="shared" si="7"/>
        <v>-</v>
      </c>
      <c r="AN110" s="317">
        <v>45431.708333333336</v>
      </c>
      <c r="AO110">
        <v>44.7</v>
      </c>
      <c r="AP110">
        <v>64.7</v>
      </c>
      <c r="AQ110">
        <v>36.799999999999997</v>
      </c>
      <c r="AR110">
        <v>47.1</v>
      </c>
      <c r="AS110">
        <v>44.7</v>
      </c>
      <c r="AT110">
        <v>66.2</v>
      </c>
      <c r="AU110">
        <v>36.5</v>
      </c>
      <c r="AV110">
        <v>47.2</v>
      </c>
      <c r="AX110">
        <v>66.5</v>
      </c>
      <c r="AY110">
        <v>38.200000000000003</v>
      </c>
      <c r="AZ110">
        <v>49.3</v>
      </c>
    </row>
    <row r="111" spans="2:52" x14ac:dyDescent="0.35">
      <c r="B111" s="317">
        <v>45428.65625</v>
      </c>
      <c r="C111">
        <v>51.7</v>
      </c>
      <c r="D111">
        <v>68.5</v>
      </c>
      <c r="E111">
        <v>43</v>
      </c>
      <c r="F111">
        <v>54.2</v>
      </c>
      <c r="G111">
        <v>51.5</v>
      </c>
      <c r="H111">
        <v>68.2</v>
      </c>
      <c r="I111">
        <v>42.9</v>
      </c>
      <c r="J111">
        <v>54.2</v>
      </c>
      <c r="L111">
        <v>70.599999999999994</v>
      </c>
      <c r="M111">
        <v>44</v>
      </c>
      <c r="N111">
        <v>54.9</v>
      </c>
      <c r="P111" t="s">
        <v>878</v>
      </c>
      <c r="Q111">
        <f t="shared" si="6"/>
        <v>43</v>
      </c>
      <c r="R111" t="str">
        <f t="shared" si="7"/>
        <v>-</v>
      </c>
      <c r="AN111" s="317">
        <v>45431.75</v>
      </c>
      <c r="AO111">
        <v>43.3</v>
      </c>
      <c r="AP111">
        <v>62.1</v>
      </c>
      <c r="AQ111">
        <v>35.799999999999997</v>
      </c>
      <c r="AR111">
        <v>46.3</v>
      </c>
      <c r="AS111">
        <v>43.3</v>
      </c>
      <c r="AT111">
        <v>62.1</v>
      </c>
      <c r="AU111">
        <v>35.5</v>
      </c>
      <c r="AV111">
        <v>46.5</v>
      </c>
      <c r="AX111">
        <v>62.9</v>
      </c>
      <c r="AY111">
        <v>37.1</v>
      </c>
      <c r="AZ111">
        <v>48.8</v>
      </c>
    </row>
    <row r="112" spans="2:52" x14ac:dyDescent="0.35">
      <c r="B112" s="317">
        <v>45428.666666666664</v>
      </c>
      <c r="C112">
        <v>56.1</v>
      </c>
      <c r="D112">
        <v>71.2</v>
      </c>
      <c r="E112">
        <v>46.2</v>
      </c>
      <c r="F112">
        <v>60.5</v>
      </c>
      <c r="G112">
        <v>56.1</v>
      </c>
      <c r="H112">
        <v>70.8</v>
      </c>
      <c r="I112">
        <v>46</v>
      </c>
      <c r="J112">
        <v>60.4</v>
      </c>
      <c r="L112">
        <v>77.900000000000006</v>
      </c>
      <c r="M112">
        <v>46.8</v>
      </c>
      <c r="N112">
        <v>61.8</v>
      </c>
      <c r="P112" t="s">
        <v>878</v>
      </c>
      <c r="Q112">
        <f t="shared" si="6"/>
        <v>46</v>
      </c>
      <c r="R112" t="str">
        <f t="shared" si="7"/>
        <v>-</v>
      </c>
      <c r="AN112" s="317">
        <v>45431.791666666664</v>
      </c>
      <c r="AO112">
        <v>40.5</v>
      </c>
      <c r="AP112">
        <v>61</v>
      </c>
      <c r="AQ112">
        <v>32.299999999999997</v>
      </c>
      <c r="AR112">
        <v>43.2</v>
      </c>
      <c r="AS112">
        <v>40.5</v>
      </c>
      <c r="AT112">
        <v>60.3</v>
      </c>
      <c r="AU112">
        <v>32.1</v>
      </c>
      <c r="AV112">
        <v>42.9</v>
      </c>
      <c r="AX112">
        <v>62.7</v>
      </c>
      <c r="AY112">
        <v>33.299999999999997</v>
      </c>
      <c r="AZ112">
        <v>46.4</v>
      </c>
    </row>
    <row r="113" spans="2:52" x14ac:dyDescent="0.35">
      <c r="B113" s="317">
        <v>45428.677083333336</v>
      </c>
      <c r="C113">
        <v>51.8</v>
      </c>
      <c r="D113">
        <v>66.099999999999994</v>
      </c>
      <c r="E113">
        <v>44.3</v>
      </c>
      <c r="F113">
        <v>55</v>
      </c>
      <c r="G113">
        <v>51.1</v>
      </c>
      <c r="H113">
        <v>67.3</v>
      </c>
      <c r="I113">
        <v>44.1</v>
      </c>
      <c r="J113">
        <v>52.5</v>
      </c>
      <c r="L113">
        <v>70.599999999999994</v>
      </c>
      <c r="M113">
        <v>45.4</v>
      </c>
      <c r="N113">
        <v>61.7</v>
      </c>
      <c r="P113" t="s">
        <v>878</v>
      </c>
      <c r="Q113">
        <f t="shared" si="6"/>
        <v>44</v>
      </c>
      <c r="R113" t="str">
        <f t="shared" si="7"/>
        <v>-</v>
      </c>
      <c r="AN113" s="317">
        <v>45431.833333333336</v>
      </c>
      <c r="AO113">
        <v>42.7</v>
      </c>
      <c r="AP113">
        <v>61.2</v>
      </c>
      <c r="AQ113">
        <v>36.1</v>
      </c>
      <c r="AR113">
        <v>45.2</v>
      </c>
      <c r="AS113">
        <v>42.6</v>
      </c>
      <c r="AT113">
        <v>61.6</v>
      </c>
      <c r="AU113">
        <v>35.6</v>
      </c>
      <c r="AV113">
        <v>45.6</v>
      </c>
      <c r="AX113">
        <v>61.9</v>
      </c>
      <c r="AY113">
        <v>37.5</v>
      </c>
      <c r="AZ113">
        <v>48.2</v>
      </c>
    </row>
    <row r="114" spans="2:52" x14ac:dyDescent="0.35">
      <c r="B114" s="317">
        <v>45428.6875</v>
      </c>
      <c r="C114">
        <v>54.6</v>
      </c>
      <c r="D114">
        <v>69.5</v>
      </c>
      <c r="E114">
        <v>45</v>
      </c>
      <c r="F114">
        <v>58.4</v>
      </c>
      <c r="G114">
        <v>54.7</v>
      </c>
      <c r="H114">
        <v>70.599999999999994</v>
      </c>
      <c r="I114">
        <v>44.8</v>
      </c>
      <c r="J114">
        <v>58.1</v>
      </c>
      <c r="L114">
        <v>72.400000000000006</v>
      </c>
      <c r="M114">
        <v>46.3</v>
      </c>
      <c r="N114">
        <v>60.9</v>
      </c>
      <c r="P114" t="s">
        <v>878</v>
      </c>
      <c r="Q114">
        <f t="shared" si="6"/>
        <v>45</v>
      </c>
      <c r="R114" t="str">
        <f t="shared" si="7"/>
        <v>-</v>
      </c>
      <c r="AN114" s="317">
        <v>45431.875</v>
      </c>
      <c r="AO114">
        <v>43.1</v>
      </c>
      <c r="AP114">
        <v>60.6</v>
      </c>
      <c r="AQ114">
        <v>37.200000000000003</v>
      </c>
      <c r="AR114">
        <v>45.7</v>
      </c>
      <c r="AS114">
        <v>43.2</v>
      </c>
      <c r="AT114">
        <v>61.9</v>
      </c>
      <c r="AU114">
        <v>36.6</v>
      </c>
      <c r="AV114">
        <v>46</v>
      </c>
      <c r="AX114">
        <v>63.5</v>
      </c>
      <c r="AY114">
        <v>38.6</v>
      </c>
      <c r="AZ114">
        <v>48.3</v>
      </c>
    </row>
    <row r="115" spans="2:52" x14ac:dyDescent="0.35">
      <c r="B115" s="317">
        <v>45428.697916666664</v>
      </c>
      <c r="C115">
        <v>48.9</v>
      </c>
      <c r="D115">
        <v>63.5</v>
      </c>
      <c r="E115">
        <v>43.8</v>
      </c>
      <c r="F115">
        <v>50.2</v>
      </c>
      <c r="G115">
        <v>48.8</v>
      </c>
      <c r="H115">
        <v>65.900000000000006</v>
      </c>
      <c r="I115">
        <v>43.9</v>
      </c>
      <c r="J115">
        <v>50.2</v>
      </c>
      <c r="L115">
        <v>67.5</v>
      </c>
      <c r="M115">
        <v>44.8</v>
      </c>
      <c r="N115">
        <v>51.2</v>
      </c>
      <c r="P115" t="s">
        <v>878</v>
      </c>
      <c r="Q115">
        <f t="shared" si="6"/>
        <v>44</v>
      </c>
      <c r="R115" t="str">
        <f t="shared" si="7"/>
        <v>-</v>
      </c>
      <c r="AN115" s="317">
        <v>45431.916666666664</v>
      </c>
      <c r="AO115">
        <v>40.9</v>
      </c>
      <c r="AP115">
        <v>57.4</v>
      </c>
      <c r="AQ115">
        <v>36.299999999999997</v>
      </c>
      <c r="AR115">
        <v>43.1</v>
      </c>
      <c r="AS115">
        <v>41</v>
      </c>
      <c r="AT115">
        <v>58</v>
      </c>
      <c r="AU115">
        <v>36.299999999999997</v>
      </c>
      <c r="AV115">
        <v>43.1</v>
      </c>
      <c r="AX115">
        <v>58.6</v>
      </c>
      <c r="AY115">
        <v>36.799999999999997</v>
      </c>
      <c r="AZ115">
        <v>43.8</v>
      </c>
    </row>
    <row r="116" spans="2:52" x14ac:dyDescent="0.35">
      <c r="B116" s="317">
        <v>45428.708333333336</v>
      </c>
      <c r="C116">
        <v>46.2</v>
      </c>
      <c r="D116">
        <v>52.1</v>
      </c>
      <c r="E116">
        <v>42.7</v>
      </c>
      <c r="F116">
        <v>48.3</v>
      </c>
      <c r="G116">
        <v>46.2</v>
      </c>
      <c r="H116">
        <v>52.1</v>
      </c>
      <c r="I116">
        <v>42.7</v>
      </c>
      <c r="J116">
        <v>48.3</v>
      </c>
      <c r="L116">
        <v>55.4</v>
      </c>
      <c r="M116">
        <v>43.4</v>
      </c>
      <c r="N116">
        <v>49.4</v>
      </c>
      <c r="P116" t="s">
        <v>878</v>
      </c>
      <c r="Q116">
        <f t="shared" si="6"/>
        <v>43</v>
      </c>
      <c r="R116" t="str">
        <f t="shared" si="7"/>
        <v>-</v>
      </c>
      <c r="AN116" s="317">
        <v>45431.958333333336</v>
      </c>
      <c r="AO116">
        <v>38</v>
      </c>
      <c r="AP116">
        <v>52.1</v>
      </c>
      <c r="AQ116">
        <v>34.6</v>
      </c>
      <c r="AR116">
        <v>40</v>
      </c>
      <c r="AS116">
        <v>38</v>
      </c>
      <c r="AT116">
        <v>53</v>
      </c>
      <c r="AU116">
        <v>34.6</v>
      </c>
      <c r="AV116">
        <v>39.9</v>
      </c>
      <c r="AX116">
        <v>53.7</v>
      </c>
      <c r="AY116">
        <v>35.1</v>
      </c>
      <c r="AZ116">
        <v>41</v>
      </c>
    </row>
    <row r="117" spans="2:52" x14ac:dyDescent="0.35">
      <c r="B117" s="317">
        <v>45428.71875</v>
      </c>
      <c r="C117">
        <v>46.4</v>
      </c>
      <c r="D117">
        <v>63.3</v>
      </c>
      <c r="E117">
        <v>43.1</v>
      </c>
      <c r="F117">
        <v>47.6</v>
      </c>
      <c r="G117">
        <v>46.3</v>
      </c>
      <c r="H117">
        <v>64.3</v>
      </c>
      <c r="I117">
        <v>42.9</v>
      </c>
      <c r="J117">
        <v>47.6</v>
      </c>
      <c r="L117">
        <v>64.900000000000006</v>
      </c>
      <c r="M117">
        <v>43.7</v>
      </c>
      <c r="N117">
        <v>48.6</v>
      </c>
      <c r="P117" t="s">
        <v>878</v>
      </c>
      <c r="Q117">
        <f t="shared" si="6"/>
        <v>43</v>
      </c>
      <c r="R117" t="str">
        <f t="shared" si="7"/>
        <v>-</v>
      </c>
      <c r="AN117" s="317">
        <v>45432</v>
      </c>
      <c r="AO117">
        <v>36.9</v>
      </c>
      <c r="AP117">
        <v>50.2</v>
      </c>
      <c r="AQ117">
        <v>32.9</v>
      </c>
      <c r="AR117">
        <v>38.6</v>
      </c>
      <c r="AS117">
        <v>36.9</v>
      </c>
      <c r="AT117">
        <v>50.4</v>
      </c>
      <c r="AU117">
        <v>33</v>
      </c>
      <c r="AV117">
        <v>38.5</v>
      </c>
      <c r="AX117">
        <v>51.7</v>
      </c>
      <c r="AY117">
        <v>33.4</v>
      </c>
      <c r="AZ117">
        <v>39.6</v>
      </c>
    </row>
    <row r="118" spans="2:52" x14ac:dyDescent="0.35">
      <c r="B118" s="317">
        <v>45428.729166666664</v>
      </c>
      <c r="C118">
        <v>49.2</v>
      </c>
      <c r="D118">
        <v>70.599999999999994</v>
      </c>
      <c r="E118">
        <v>41.6</v>
      </c>
      <c r="F118">
        <v>48.3</v>
      </c>
      <c r="G118">
        <v>48.9</v>
      </c>
      <c r="H118">
        <v>69.099999999999994</v>
      </c>
      <c r="I118">
        <v>41.3</v>
      </c>
      <c r="J118">
        <v>48.3</v>
      </c>
      <c r="L118">
        <v>75.900000000000006</v>
      </c>
      <c r="M118">
        <v>42.8</v>
      </c>
      <c r="N118">
        <v>50.5</v>
      </c>
      <c r="P118" t="s">
        <v>878</v>
      </c>
      <c r="Q118">
        <f t="shared" si="6"/>
        <v>41</v>
      </c>
      <c r="R118" t="str">
        <f t="shared" si="7"/>
        <v>-</v>
      </c>
      <c r="AN118" s="317">
        <v>45432.041666666664</v>
      </c>
      <c r="AO118">
        <v>38.200000000000003</v>
      </c>
      <c r="AP118">
        <v>52.9</v>
      </c>
      <c r="AQ118">
        <v>34.799999999999997</v>
      </c>
      <c r="AR118">
        <v>39.799999999999997</v>
      </c>
      <c r="AS118">
        <v>38.200000000000003</v>
      </c>
      <c r="AT118">
        <v>52.2</v>
      </c>
      <c r="AU118">
        <v>34.799999999999997</v>
      </c>
      <c r="AV118">
        <v>39.799999999999997</v>
      </c>
      <c r="AX118">
        <v>54.4</v>
      </c>
      <c r="AY118">
        <v>35.299999999999997</v>
      </c>
      <c r="AZ118">
        <v>40.5</v>
      </c>
    </row>
    <row r="119" spans="2:52" x14ac:dyDescent="0.35">
      <c r="B119" s="317">
        <v>45428.739583333336</v>
      </c>
      <c r="C119">
        <v>46.8</v>
      </c>
      <c r="D119">
        <v>63.6</v>
      </c>
      <c r="E119">
        <v>41.5</v>
      </c>
      <c r="F119">
        <v>48.8</v>
      </c>
      <c r="G119">
        <v>46.8</v>
      </c>
      <c r="H119">
        <v>62.8</v>
      </c>
      <c r="I119">
        <v>41.4</v>
      </c>
      <c r="J119">
        <v>48.8</v>
      </c>
      <c r="L119">
        <v>64.400000000000006</v>
      </c>
      <c r="M119">
        <v>42.4</v>
      </c>
      <c r="N119">
        <v>50.3</v>
      </c>
      <c r="P119" t="s">
        <v>878</v>
      </c>
      <c r="Q119">
        <f t="shared" si="6"/>
        <v>41</v>
      </c>
      <c r="R119" t="str">
        <f t="shared" si="7"/>
        <v>-</v>
      </c>
      <c r="AN119" s="317">
        <v>45432.083333333336</v>
      </c>
      <c r="AO119">
        <v>36.799999999999997</v>
      </c>
      <c r="AP119">
        <v>50.4</v>
      </c>
      <c r="AQ119">
        <v>33.1</v>
      </c>
      <c r="AR119">
        <v>38.1</v>
      </c>
      <c r="AS119">
        <v>36.799999999999997</v>
      </c>
      <c r="AT119">
        <v>51.8</v>
      </c>
      <c r="AU119">
        <v>33.1</v>
      </c>
      <c r="AV119">
        <v>38.1</v>
      </c>
      <c r="AX119">
        <v>52.5</v>
      </c>
      <c r="AY119">
        <v>33.5</v>
      </c>
      <c r="AZ119">
        <v>38.700000000000003</v>
      </c>
    </row>
    <row r="120" spans="2:52" x14ac:dyDescent="0.35">
      <c r="B120" s="317">
        <v>45428.75</v>
      </c>
      <c r="C120">
        <v>47.7</v>
      </c>
      <c r="D120">
        <v>65.900000000000006</v>
      </c>
      <c r="E120">
        <v>39.1</v>
      </c>
      <c r="F120">
        <v>48.5</v>
      </c>
      <c r="G120">
        <v>48</v>
      </c>
      <c r="H120">
        <v>70</v>
      </c>
      <c r="I120">
        <v>39</v>
      </c>
      <c r="J120">
        <v>48</v>
      </c>
      <c r="L120">
        <v>73.2</v>
      </c>
      <c r="M120">
        <v>40.4</v>
      </c>
      <c r="N120">
        <v>50.6</v>
      </c>
      <c r="P120" t="s">
        <v>878</v>
      </c>
      <c r="Q120">
        <f t="shared" si="6"/>
        <v>39</v>
      </c>
      <c r="R120" t="str">
        <f t="shared" si="7"/>
        <v>-</v>
      </c>
      <c r="AN120" s="317">
        <v>45432.125</v>
      </c>
      <c r="AO120">
        <v>40.1</v>
      </c>
      <c r="AP120">
        <v>61.3</v>
      </c>
      <c r="AQ120">
        <v>36.1</v>
      </c>
      <c r="AR120">
        <v>41.6</v>
      </c>
      <c r="AS120">
        <v>40.1</v>
      </c>
      <c r="AT120">
        <v>61.7</v>
      </c>
      <c r="AU120">
        <v>36</v>
      </c>
      <c r="AV120">
        <v>41.6</v>
      </c>
      <c r="AX120">
        <v>63.3</v>
      </c>
      <c r="AY120">
        <v>36.5</v>
      </c>
      <c r="AZ120">
        <v>42.8</v>
      </c>
    </row>
    <row r="121" spans="2:52" x14ac:dyDescent="0.35">
      <c r="B121" s="317">
        <v>45428.760416666664</v>
      </c>
      <c r="C121">
        <v>44.7</v>
      </c>
      <c r="D121">
        <v>55.7</v>
      </c>
      <c r="E121">
        <v>37.299999999999997</v>
      </c>
      <c r="F121">
        <v>48</v>
      </c>
      <c r="G121">
        <v>44.6</v>
      </c>
      <c r="H121">
        <v>55.2</v>
      </c>
      <c r="I121">
        <v>36.9</v>
      </c>
      <c r="J121">
        <v>47.9</v>
      </c>
      <c r="L121">
        <v>57.3</v>
      </c>
      <c r="M121">
        <v>39.1</v>
      </c>
      <c r="N121">
        <v>49.9</v>
      </c>
      <c r="P121" t="s">
        <v>878</v>
      </c>
      <c r="Q121">
        <f t="shared" si="6"/>
        <v>37</v>
      </c>
      <c r="R121" t="str">
        <f t="shared" si="7"/>
        <v>-</v>
      </c>
      <c r="AN121" s="317">
        <v>45432.166666666664</v>
      </c>
      <c r="AO121">
        <v>47.1</v>
      </c>
      <c r="AP121">
        <v>60.1</v>
      </c>
      <c r="AQ121">
        <v>38.299999999999997</v>
      </c>
      <c r="AR121">
        <v>50.3</v>
      </c>
      <c r="AS121">
        <v>47.1</v>
      </c>
      <c r="AT121">
        <v>60.6</v>
      </c>
      <c r="AU121">
        <v>38.299999999999997</v>
      </c>
      <c r="AV121">
        <v>50.3</v>
      </c>
      <c r="AX121">
        <v>61.5</v>
      </c>
      <c r="AY121">
        <v>38.9</v>
      </c>
      <c r="AZ121">
        <v>53.8</v>
      </c>
    </row>
    <row r="122" spans="2:52" x14ac:dyDescent="0.35">
      <c r="B122" s="317">
        <v>45428.770833333336</v>
      </c>
      <c r="C122">
        <v>44</v>
      </c>
      <c r="D122">
        <v>51.7</v>
      </c>
      <c r="E122">
        <v>37.299999999999997</v>
      </c>
      <c r="F122">
        <v>47.1</v>
      </c>
      <c r="G122">
        <v>44.1</v>
      </c>
      <c r="H122">
        <v>54.5</v>
      </c>
      <c r="I122">
        <v>37.299999999999997</v>
      </c>
      <c r="J122">
        <v>47.4</v>
      </c>
      <c r="L122">
        <v>55.1</v>
      </c>
      <c r="M122">
        <v>39.1</v>
      </c>
      <c r="N122">
        <v>49.8</v>
      </c>
      <c r="P122" t="s">
        <v>878</v>
      </c>
      <c r="Q122">
        <f t="shared" si="6"/>
        <v>37</v>
      </c>
      <c r="R122" t="str">
        <f t="shared" si="7"/>
        <v>-</v>
      </c>
      <c r="AN122" s="317">
        <v>45432.208333333336</v>
      </c>
      <c r="AO122">
        <v>47</v>
      </c>
      <c r="AP122">
        <v>59.3</v>
      </c>
      <c r="AQ122">
        <v>40.1</v>
      </c>
      <c r="AR122">
        <v>50.1</v>
      </c>
      <c r="AS122">
        <v>47.1</v>
      </c>
      <c r="AT122">
        <v>62.2</v>
      </c>
      <c r="AU122">
        <v>39.4</v>
      </c>
      <c r="AV122">
        <v>50.2</v>
      </c>
      <c r="AX122">
        <v>62.8</v>
      </c>
      <c r="AY122">
        <v>42.3</v>
      </c>
      <c r="AZ122">
        <v>53.4</v>
      </c>
    </row>
    <row r="123" spans="2:52" x14ac:dyDescent="0.35">
      <c r="B123" s="317">
        <v>45428.78125</v>
      </c>
      <c r="C123">
        <v>43.4</v>
      </c>
      <c r="D123">
        <v>55</v>
      </c>
      <c r="E123">
        <v>35.299999999999997</v>
      </c>
      <c r="F123">
        <v>46.7</v>
      </c>
      <c r="G123">
        <v>43.4</v>
      </c>
      <c r="H123">
        <v>55.2</v>
      </c>
      <c r="I123">
        <v>34.6</v>
      </c>
      <c r="J123">
        <v>46.7</v>
      </c>
      <c r="L123">
        <v>55.7</v>
      </c>
      <c r="M123">
        <v>37.6</v>
      </c>
      <c r="N123">
        <v>49.3</v>
      </c>
      <c r="P123" t="s">
        <v>878</v>
      </c>
      <c r="Q123">
        <f t="shared" si="6"/>
        <v>35</v>
      </c>
      <c r="R123" t="str">
        <f t="shared" si="7"/>
        <v>-</v>
      </c>
      <c r="AN123" s="317">
        <v>45432.25</v>
      </c>
      <c r="AO123">
        <v>47.4</v>
      </c>
      <c r="AP123">
        <v>59.4</v>
      </c>
      <c r="AQ123">
        <v>41.1</v>
      </c>
      <c r="AR123">
        <v>50.6</v>
      </c>
      <c r="AS123">
        <v>47.4</v>
      </c>
      <c r="AT123">
        <v>59.8</v>
      </c>
      <c r="AU123">
        <v>40.5</v>
      </c>
      <c r="AV123">
        <v>50.7</v>
      </c>
      <c r="AX123">
        <v>61.2</v>
      </c>
      <c r="AY123">
        <v>43</v>
      </c>
      <c r="AZ123">
        <v>54.2</v>
      </c>
    </row>
    <row r="124" spans="2:52" x14ac:dyDescent="0.35">
      <c r="B124" s="317">
        <v>45428.791666666664</v>
      </c>
      <c r="C124">
        <v>46.3</v>
      </c>
      <c r="D124">
        <v>60.3</v>
      </c>
      <c r="E124">
        <v>39.6</v>
      </c>
      <c r="F124">
        <v>48.8</v>
      </c>
      <c r="G124">
        <v>46.3</v>
      </c>
      <c r="H124">
        <v>60.5</v>
      </c>
      <c r="I124">
        <v>39.4</v>
      </c>
      <c r="J124">
        <v>49</v>
      </c>
      <c r="L124">
        <v>61.7</v>
      </c>
      <c r="M124">
        <v>41.6</v>
      </c>
      <c r="N124">
        <v>51</v>
      </c>
      <c r="P124" t="s">
        <v>878</v>
      </c>
      <c r="Q124">
        <f t="shared" si="6"/>
        <v>39</v>
      </c>
      <c r="R124" t="str">
        <f t="shared" si="7"/>
        <v>-</v>
      </c>
      <c r="AN124" s="317">
        <v>45432.291666666664</v>
      </c>
      <c r="AO124">
        <v>49.2</v>
      </c>
      <c r="AP124">
        <v>64.5</v>
      </c>
      <c r="AQ124">
        <v>39.200000000000003</v>
      </c>
      <c r="AR124">
        <v>52.1</v>
      </c>
      <c r="AS124">
        <v>49</v>
      </c>
      <c r="AT124">
        <v>66.2</v>
      </c>
      <c r="AU124">
        <v>38.700000000000003</v>
      </c>
      <c r="AV124">
        <v>51.7</v>
      </c>
      <c r="AX124">
        <v>67.099999999999994</v>
      </c>
      <c r="AY124">
        <v>40.799999999999997</v>
      </c>
      <c r="AZ124">
        <v>56.3</v>
      </c>
    </row>
    <row r="125" spans="2:52" x14ac:dyDescent="0.35">
      <c r="B125" s="317">
        <v>45428.802083333336</v>
      </c>
      <c r="C125">
        <v>45.6</v>
      </c>
      <c r="D125">
        <v>62.6</v>
      </c>
      <c r="E125">
        <v>38.4</v>
      </c>
      <c r="F125">
        <v>47.9</v>
      </c>
      <c r="G125">
        <v>45.5</v>
      </c>
      <c r="H125">
        <v>63</v>
      </c>
      <c r="I125">
        <v>37.9</v>
      </c>
      <c r="J125">
        <v>48</v>
      </c>
      <c r="L125">
        <v>64.3</v>
      </c>
      <c r="M125">
        <v>39.700000000000003</v>
      </c>
      <c r="N125">
        <v>49.8</v>
      </c>
      <c r="P125" t="s">
        <v>878</v>
      </c>
      <c r="Q125">
        <f t="shared" si="6"/>
        <v>38</v>
      </c>
      <c r="R125" t="str">
        <f t="shared" si="7"/>
        <v>-</v>
      </c>
      <c r="AN125" s="317">
        <v>45432.333333333336</v>
      </c>
      <c r="AO125">
        <v>49.1</v>
      </c>
      <c r="AP125">
        <v>73.5</v>
      </c>
      <c r="AQ125">
        <v>37.700000000000003</v>
      </c>
      <c r="AR125">
        <v>46.3</v>
      </c>
      <c r="AS125">
        <v>49.2</v>
      </c>
      <c r="AT125">
        <v>73.900000000000006</v>
      </c>
      <c r="AU125">
        <v>37.200000000000003</v>
      </c>
      <c r="AV125">
        <v>46.5</v>
      </c>
      <c r="AX125">
        <v>76.599999999999994</v>
      </c>
      <c r="AY125">
        <v>39.200000000000003</v>
      </c>
      <c r="AZ125">
        <v>49.4</v>
      </c>
    </row>
    <row r="126" spans="2:52" x14ac:dyDescent="0.35">
      <c r="B126" s="317">
        <v>45428.8125</v>
      </c>
      <c r="C126">
        <v>43.6</v>
      </c>
      <c r="D126">
        <v>59</v>
      </c>
      <c r="E126">
        <v>36.6</v>
      </c>
      <c r="F126">
        <v>46.9</v>
      </c>
      <c r="G126">
        <v>43.6</v>
      </c>
      <c r="H126">
        <v>57.1</v>
      </c>
      <c r="I126">
        <v>36.299999999999997</v>
      </c>
      <c r="J126">
        <v>46.7</v>
      </c>
      <c r="L126">
        <v>62</v>
      </c>
      <c r="M126">
        <v>37.5</v>
      </c>
      <c r="N126">
        <v>49</v>
      </c>
      <c r="P126" t="s">
        <v>878</v>
      </c>
      <c r="Q126">
        <f t="shared" si="6"/>
        <v>36</v>
      </c>
      <c r="R126" t="str">
        <f t="shared" si="7"/>
        <v>-</v>
      </c>
      <c r="AN126" s="317">
        <v>45432.375</v>
      </c>
      <c r="AO126">
        <v>48.7</v>
      </c>
      <c r="AP126">
        <v>74.900000000000006</v>
      </c>
      <c r="AQ126">
        <v>37.799999999999997</v>
      </c>
      <c r="AR126">
        <v>47.7</v>
      </c>
      <c r="AS126">
        <v>47.2</v>
      </c>
      <c r="AT126">
        <v>72.099999999999994</v>
      </c>
      <c r="AU126">
        <v>37.299999999999997</v>
      </c>
      <c r="AV126">
        <v>47.9</v>
      </c>
      <c r="AX126">
        <v>80.2</v>
      </c>
      <c r="AY126">
        <v>39.4</v>
      </c>
      <c r="AZ126">
        <v>51.4</v>
      </c>
    </row>
    <row r="127" spans="2:52" x14ac:dyDescent="0.35">
      <c r="B127" s="317">
        <v>45428.822916666664</v>
      </c>
      <c r="C127">
        <v>44.5</v>
      </c>
      <c r="D127">
        <v>53.8</v>
      </c>
      <c r="E127">
        <v>37.6</v>
      </c>
      <c r="F127">
        <v>47.6</v>
      </c>
      <c r="G127">
        <v>44.5</v>
      </c>
      <c r="H127">
        <v>55.1</v>
      </c>
      <c r="I127">
        <v>37.5</v>
      </c>
      <c r="J127">
        <v>47.9</v>
      </c>
      <c r="L127">
        <v>55.8</v>
      </c>
      <c r="M127">
        <v>39.200000000000003</v>
      </c>
      <c r="N127">
        <v>51</v>
      </c>
      <c r="P127" t="s">
        <v>878</v>
      </c>
      <c r="Q127">
        <f t="shared" si="6"/>
        <v>38</v>
      </c>
      <c r="R127" t="str">
        <f t="shared" si="7"/>
        <v>-</v>
      </c>
      <c r="AN127" s="317">
        <v>45432.416666666664</v>
      </c>
      <c r="AO127">
        <v>44.3</v>
      </c>
      <c r="AP127">
        <v>66.400000000000006</v>
      </c>
      <c r="AQ127">
        <v>37.299999999999997</v>
      </c>
      <c r="AR127">
        <v>45.1</v>
      </c>
      <c r="AS127">
        <v>44.1</v>
      </c>
      <c r="AT127">
        <v>67.099999999999994</v>
      </c>
      <c r="AU127">
        <v>36.799999999999997</v>
      </c>
      <c r="AV127">
        <v>45.3</v>
      </c>
      <c r="AX127">
        <v>67.7</v>
      </c>
      <c r="AY127">
        <v>38.799999999999997</v>
      </c>
      <c r="AZ127">
        <v>48</v>
      </c>
    </row>
    <row r="128" spans="2:52" x14ac:dyDescent="0.35">
      <c r="B128" s="317">
        <v>45428.833333333336</v>
      </c>
      <c r="C128">
        <v>44.6</v>
      </c>
      <c r="D128">
        <v>55.4</v>
      </c>
      <c r="E128">
        <v>35.200000000000003</v>
      </c>
      <c r="F128">
        <v>48.2</v>
      </c>
      <c r="G128">
        <v>44.6</v>
      </c>
      <c r="H128">
        <v>55.9</v>
      </c>
      <c r="I128">
        <v>35.1</v>
      </c>
      <c r="J128">
        <v>48.5</v>
      </c>
      <c r="L128">
        <v>57.4</v>
      </c>
      <c r="M128">
        <v>37.200000000000003</v>
      </c>
      <c r="N128">
        <v>50.7</v>
      </c>
      <c r="P128" t="s">
        <v>878</v>
      </c>
      <c r="Q128">
        <f t="shared" si="6"/>
        <v>35</v>
      </c>
      <c r="R128" t="str">
        <f t="shared" si="7"/>
        <v>-</v>
      </c>
      <c r="AN128" s="317">
        <v>45432.458333333336</v>
      </c>
      <c r="AO128">
        <v>52.6</v>
      </c>
      <c r="AP128">
        <v>74.400000000000006</v>
      </c>
      <c r="AQ128">
        <v>35.6</v>
      </c>
      <c r="AR128">
        <v>56</v>
      </c>
      <c r="AS128">
        <v>52.6</v>
      </c>
      <c r="AT128">
        <v>78.099999999999994</v>
      </c>
      <c r="AU128">
        <v>35.1</v>
      </c>
      <c r="AV128">
        <v>55.2</v>
      </c>
      <c r="AX128">
        <v>78.7</v>
      </c>
      <c r="AY128">
        <v>37.4</v>
      </c>
      <c r="AZ128">
        <v>58.1</v>
      </c>
    </row>
    <row r="129" spans="2:52" x14ac:dyDescent="0.35">
      <c r="B129" s="317">
        <v>45428.84375</v>
      </c>
      <c r="C129">
        <v>45.2</v>
      </c>
      <c r="D129">
        <v>63.8</v>
      </c>
      <c r="E129">
        <v>36.5</v>
      </c>
      <c r="F129">
        <v>47.8</v>
      </c>
      <c r="G129">
        <v>45.3</v>
      </c>
      <c r="H129">
        <v>63.9</v>
      </c>
      <c r="I129">
        <v>36.1</v>
      </c>
      <c r="J129">
        <v>47.8</v>
      </c>
      <c r="L129">
        <v>65.7</v>
      </c>
      <c r="M129">
        <v>38.200000000000003</v>
      </c>
      <c r="N129">
        <v>49.9</v>
      </c>
      <c r="P129" t="s">
        <v>878</v>
      </c>
      <c r="Q129">
        <f t="shared" si="6"/>
        <v>36</v>
      </c>
      <c r="R129" t="str">
        <f t="shared" si="7"/>
        <v>-</v>
      </c>
      <c r="AN129" s="317">
        <v>45432.5</v>
      </c>
      <c r="AO129">
        <v>42.4</v>
      </c>
      <c r="AP129">
        <v>61</v>
      </c>
      <c r="AQ129">
        <v>34.5</v>
      </c>
      <c r="AR129">
        <v>44.2</v>
      </c>
      <c r="AS129">
        <v>42.3</v>
      </c>
      <c r="AT129">
        <v>61.3</v>
      </c>
      <c r="AU129">
        <v>34.1</v>
      </c>
      <c r="AV129">
        <v>43.7</v>
      </c>
      <c r="AX129">
        <v>62.6</v>
      </c>
      <c r="AY129">
        <v>35.799999999999997</v>
      </c>
      <c r="AZ129">
        <v>48</v>
      </c>
    </row>
    <row r="130" spans="2:52" x14ac:dyDescent="0.35">
      <c r="B130" s="317">
        <v>45428.854166666664</v>
      </c>
      <c r="C130">
        <v>43.8</v>
      </c>
      <c r="D130">
        <v>56.9</v>
      </c>
      <c r="E130">
        <v>35</v>
      </c>
      <c r="F130">
        <v>47.4</v>
      </c>
      <c r="G130">
        <v>43.8</v>
      </c>
      <c r="H130">
        <v>57.6</v>
      </c>
      <c r="I130">
        <v>34.799999999999997</v>
      </c>
      <c r="J130">
        <v>47.5</v>
      </c>
      <c r="L130">
        <v>59.7</v>
      </c>
      <c r="M130">
        <v>36.799999999999997</v>
      </c>
      <c r="N130">
        <v>49.9</v>
      </c>
      <c r="P130" t="s">
        <v>878</v>
      </c>
      <c r="Q130">
        <f t="shared" si="6"/>
        <v>35</v>
      </c>
      <c r="R130" t="str">
        <f t="shared" si="7"/>
        <v>-</v>
      </c>
      <c r="AN130" s="317">
        <v>45432.541666666664</v>
      </c>
      <c r="AO130">
        <v>42.6</v>
      </c>
      <c r="AP130">
        <v>65.5</v>
      </c>
      <c r="AQ130">
        <v>33.6</v>
      </c>
      <c r="AR130">
        <v>43.7</v>
      </c>
      <c r="AS130">
        <v>42.6</v>
      </c>
      <c r="AT130">
        <v>65.400000000000006</v>
      </c>
      <c r="AU130">
        <v>33.4</v>
      </c>
      <c r="AV130">
        <v>43.3</v>
      </c>
      <c r="AX130">
        <v>65.8</v>
      </c>
      <c r="AY130">
        <v>34.9</v>
      </c>
      <c r="AZ130">
        <v>46.9</v>
      </c>
    </row>
    <row r="131" spans="2:52" x14ac:dyDescent="0.35">
      <c r="B131" s="317">
        <v>45428.864583333336</v>
      </c>
      <c r="C131">
        <v>45.9</v>
      </c>
      <c r="D131">
        <v>62.5</v>
      </c>
      <c r="E131">
        <v>38.299999999999997</v>
      </c>
      <c r="F131">
        <v>48.4</v>
      </c>
      <c r="G131">
        <v>45.9</v>
      </c>
      <c r="H131">
        <v>62.9</v>
      </c>
      <c r="I131">
        <v>37.9</v>
      </c>
      <c r="J131">
        <v>48.4</v>
      </c>
      <c r="L131">
        <v>63.8</v>
      </c>
      <c r="M131">
        <v>40.200000000000003</v>
      </c>
      <c r="N131">
        <v>50.7</v>
      </c>
      <c r="P131" t="s">
        <v>878</v>
      </c>
      <c r="Q131">
        <f t="shared" si="6"/>
        <v>38</v>
      </c>
      <c r="R131" t="str">
        <f t="shared" si="7"/>
        <v>-</v>
      </c>
      <c r="AN131" s="317">
        <v>45432.583333333336</v>
      </c>
      <c r="AO131">
        <v>46.6</v>
      </c>
      <c r="AP131">
        <v>66.5</v>
      </c>
      <c r="AQ131">
        <v>35.6</v>
      </c>
      <c r="AR131">
        <v>48.2</v>
      </c>
      <c r="AS131">
        <v>46.6</v>
      </c>
      <c r="AT131">
        <v>70.2</v>
      </c>
      <c r="AU131">
        <v>35.6</v>
      </c>
      <c r="AV131">
        <v>48.5</v>
      </c>
      <c r="AX131">
        <v>70.400000000000006</v>
      </c>
      <c r="AY131">
        <v>36.6</v>
      </c>
      <c r="AZ131">
        <v>50.6</v>
      </c>
    </row>
    <row r="132" spans="2:52" x14ac:dyDescent="0.35">
      <c r="B132" s="317">
        <v>45428.875</v>
      </c>
      <c r="C132">
        <v>46.7</v>
      </c>
      <c r="D132">
        <v>57.4</v>
      </c>
      <c r="E132">
        <v>38.1</v>
      </c>
      <c r="F132">
        <v>50.6</v>
      </c>
      <c r="G132">
        <v>46.7</v>
      </c>
      <c r="H132">
        <v>59</v>
      </c>
      <c r="I132">
        <v>37.299999999999997</v>
      </c>
      <c r="J132">
        <v>50.4</v>
      </c>
      <c r="L132">
        <v>59.7</v>
      </c>
      <c r="M132">
        <v>39.700000000000003</v>
      </c>
      <c r="N132">
        <v>53.5</v>
      </c>
      <c r="P132" t="s">
        <v>878</v>
      </c>
      <c r="Q132">
        <f t="shared" si="6"/>
        <v>37</v>
      </c>
      <c r="R132" t="str">
        <f t="shared" si="7"/>
        <v>-</v>
      </c>
      <c r="AN132" s="317">
        <v>45432.625</v>
      </c>
      <c r="AO132">
        <v>44.4</v>
      </c>
      <c r="AP132">
        <v>66.099999999999994</v>
      </c>
      <c r="AQ132">
        <v>38.200000000000003</v>
      </c>
      <c r="AR132">
        <v>45.6</v>
      </c>
      <c r="AS132">
        <v>44.2</v>
      </c>
      <c r="AT132">
        <v>64</v>
      </c>
      <c r="AU132">
        <v>38.200000000000003</v>
      </c>
      <c r="AV132">
        <v>45.8</v>
      </c>
      <c r="AX132">
        <v>73.3</v>
      </c>
      <c r="AY132">
        <v>39.200000000000003</v>
      </c>
      <c r="AZ132">
        <v>47.8</v>
      </c>
    </row>
    <row r="133" spans="2:52" x14ac:dyDescent="0.35">
      <c r="B133" s="317">
        <v>45428.885416666664</v>
      </c>
      <c r="C133">
        <v>46.6</v>
      </c>
      <c r="D133">
        <v>56.4</v>
      </c>
      <c r="E133">
        <v>37.1</v>
      </c>
      <c r="F133">
        <v>50.8</v>
      </c>
      <c r="G133">
        <v>46.5</v>
      </c>
      <c r="H133">
        <v>59.4</v>
      </c>
      <c r="I133">
        <v>36.799999999999997</v>
      </c>
      <c r="J133">
        <v>50.5</v>
      </c>
      <c r="L133">
        <v>60</v>
      </c>
      <c r="M133">
        <v>37.9</v>
      </c>
      <c r="N133">
        <v>54.5</v>
      </c>
      <c r="P133" t="s">
        <v>878</v>
      </c>
      <c r="Q133">
        <f t="shared" si="6"/>
        <v>37</v>
      </c>
      <c r="R133" t="str">
        <f t="shared" si="7"/>
        <v>-</v>
      </c>
      <c r="AN133" s="317">
        <v>45432.666666666664</v>
      </c>
      <c r="AO133">
        <v>41.5</v>
      </c>
      <c r="AP133">
        <v>62</v>
      </c>
      <c r="AQ133">
        <v>36</v>
      </c>
      <c r="AR133">
        <v>43.3</v>
      </c>
      <c r="AS133">
        <v>41.5</v>
      </c>
      <c r="AT133">
        <v>62.5</v>
      </c>
      <c r="AU133">
        <v>35.799999999999997</v>
      </c>
      <c r="AV133">
        <v>43.3</v>
      </c>
      <c r="AX133">
        <v>63.2</v>
      </c>
      <c r="AY133">
        <v>37</v>
      </c>
      <c r="AZ133">
        <v>45.2</v>
      </c>
    </row>
    <row r="134" spans="2:52" x14ac:dyDescent="0.35">
      <c r="B134" s="317">
        <v>45428.895833333336</v>
      </c>
      <c r="C134">
        <v>42</v>
      </c>
      <c r="D134">
        <v>50.5</v>
      </c>
      <c r="E134">
        <v>37.200000000000003</v>
      </c>
      <c r="F134">
        <v>45.3</v>
      </c>
      <c r="G134">
        <v>42</v>
      </c>
      <c r="H134">
        <v>51.5</v>
      </c>
      <c r="I134">
        <v>37.1</v>
      </c>
      <c r="J134">
        <v>45.1</v>
      </c>
      <c r="L134">
        <v>52</v>
      </c>
      <c r="M134">
        <v>37.9</v>
      </c>
      <c r="N134">
        <v>46.5</v>
      </c>
      <c r="P134" t="s">
        <v>878</v>
      </c>
      <c r="Q134">
        <f t="shared" si="6"/>
        <v>37</v>
      </c>
      <c r="R134" t="str">
        <f t="shared" si="7"/>
        <v>-</v>
      </c>
      <c r="AN134" s="317">
        <v>45432.708333333336</v>
      </c>
      <c r="AO134">
        <v>45</v>
      </c>
      <c r="AP134">
        <v>66.599999999999994</v>
      </c>
      <c r="AQ134">
        <v>36.4</v>
      </c>
      <c r="AR134">
        <v>46.7</v>
      </c>
      <c r="AS134">
        <v>45</v>
      </c>
      <c r="AT134">
        <v>67.3</v>
      </c>
      <c r="AU134">
        <v>36.1</v>
      </c>
      <c r="AV134">
        <v>46.7</v>
      </c>
      <c r="AX134">
        <v>67.5</v>
      </c>
      <c r="AY134">
        <v>37.700000000000003</v>
      </c>
      <c r="AZ134">
        <v>48.4</v>
      </c>
    </row>
    <row r="135" spans="2:52" x14ac:dyDescent="0.35">
      <c r="B135" s="317">
        <v>45428.90625</v>
      </c>
      <c r="C135">
        <v>41.7</v>
      </c>
      <c r="D135">
        <v>51.3</v>
      </c>
      <c r="E135">
        <v>36.799999999999997</v>
      </c>
      <c r="F135">
        <v>44.7</v>
      </c>
      <c r="G135">
        <v>41.7</v>
      </c>
      <c r="H135">
        <v>51</v>
      </c>
      <c r="I135">
        <v>36.799999999999997</v>
      </c>
      <c r="J135">
        <v>44.8</v>
      </c>
      <c r="L135">
        <v>52.3</v>
      </c>
      <c r="M135">
        <v>37.4</v>
      </c>
      <c r="N135">
        <v>46</v>
      </c>
      <c r="P135" t="s">
        <v>878</v>
      </c>
      <c r="Q135">
        <f t="shared" si="6"/>
        <v>37</v>
      </c>
      <c r="R135" t="str">
        <f t="shared" si="7"/>
        <v>-</v>
      </c>
      <c r="AN135" s="317">
        <v>45432.75</v>
      </c>
      <c r="AO135">
        <v>47.6</v>
      </c>
      <c r="AP135">
        <v>69.099999999999994</v>
      </c>
      <c r="AQ135">
        <v>32.700000000000003</v>
      </c>
      <c r="AR135">
        <v>51.6</v>
      </c>
      <c r="AS135">
        <v>47.6</v>
      </c>
      <c r="AT135">
        <v>68.8</v>
      </c>
      <c r="AU135">
        <v>32.4</v>
      </c>
      <c r="AV135">
        <v>51.5</v>
      </c>
      <c r="AX135">
        <v>69.8</v>
      </c>
      <c r="AY135">
        <v>34</v>
      </c>
      <c r="AZ135">
        <v>52.8</v>
      </c>
    </row>
    <row r="136" spans="2:52" x14ac:dyDescent="0.35">
      <c r="B136" s="317">
        <v>45428.916666666664</v>
      </c>
      <c r="C136">
        <v>42</v>
      </c>
      <c r="D136">
        <v>50.9</v>
      </c>
      <c r="E136">
        <v>35.799999999999997</v>
      </c>
      <c r="F136">
        <v>45.4</v>
      </c>
      <c r="G136">
        <v>42</v>
      </c>
      <c r="H136">
        <v>52</v>
      </c>
      <c r="I136">
        <v>35.799999999999997</v>
      </c>
      <c r="J136">
        <v>45.2</v>
      </c>
      <c r="L136">
        <v>52.7</v>
      </c>
      <c r="M136">
        <v>36.299999999999997</v>
      </c>
      <c r="N136">
        <v>46.5</v>
      </c>
      <c r="P136" t="s">
        <v>878</v>
      </c>
      <c r="Q136">
        <f t="shared" si="6"/>
        <v>36</v>
      </c>
      <c r="R136" t="str">
        <f t="shared" si="7"/>
        <v>-</v>
      </c>
      <c r="AN136" s="317">
        <v>45432.791666666664</v>
      </c>
      <c r="AO136">
        <v>45.4</v>
      </c>
      <c r="AP136">
        <v>64.2</v>
      </c>
      <c r="AQ136">
        <v>34.1</v>
      </c>
      <c r="AR136">
        <v>49.1</v>
      </c>
      <c r="AS136">
        <v>45.5</v>
      </c>
      <c r="AT136">
        <v>64.7</v>
      </c>
      <c r="AU136">
        <v>33.799999999999997</v>
      </c>
      <c r="AV136">
        <v>48.7</v>
      </c>
      <c r="AX136">
        <v>65.2</v>
      </c>
      <c r="AY136">
        <v>35.5</v>
      </c>
      <c r="AZ136">
        <v>53.2</v>
      </c>
    </row>
    <row r="137" spans="2:52" x14ac:dyDescent="0.35">
      <c r="B137" s="317">
        <v>45428.927083333336</v>
      </c>
      <c r="C137">
        <v>42.5</v>
      </c>
      <c r="D137">
        <v>54.3</v>
      </c>
      <c r="E137">
        <v>36.200000000000003</v>
      </c>
      <c r="F137">
        <v>46</v>
      </c>
      <c r="G137">
        <v>42.5</v>
      </c>
      <c r="H137">
        <v>56.6</v>
      </c>
      <c r="I137">
        <v>36.200000000000003</v>
      </c>
      <c r="J137">
        <v>45.9</v>
      </c>
      <c r="L137">
        <v>56.7</v>
      </c>
      <c r="M137">
        <v>36.700000000000003</v>
      </c>
      <c r="N137">
        <v>47.2</v>
      </c>
      <c r="P137" t="s">
        <v>878</v>
      </c>
      <c r="Q137">
        <f t="shared" si="6"/>
        <v>36</v>
      </c>
      <c r="R137" t="str">
        <f t="shared" si="7"/>
        <v>-</v>
      </c>
      <c r="AN137" s="317">
        <v>45432.833333333336</v>
      </c>
      <c r="AO137">
        <v>41.4</v>
      </c>
      <c r="AP137">
        <v>62.5</v>
      </c>
      <c r="AQ137">
        <v>34.200000000000003</v>
      </c>
      <c r="AR137">
        <v>42.2</v>
      </c>
      <c r="AS137">
        <v>41.4</v>
      </c>
      <c r="AT137">
        <v>62.2</v>
      </c>
      <c r="AU137">
        <v>33.799999999999997</v>
      </c>
      <c r="AV137">
        <v>42.2</v>
      </c>
      <c r="AX137">
        <v>63.5</v>
      </c>
      <c r="AY137">
        <v>35.4</v>
      </c>
      <c r="AZ137">
        <v>45.7</v>
      </c>
    </row>
    <row r="138" spans="2:52" x14ac:dyDescent="0.35">
      <c r="B138" s="317">
        <v>45428.9375</v>
      </c>
      <c r="C138">
        <v>40.1</v>
      </c>
      <c r="D138">
        <v>56.3</v>
      </c>
      <c r="E138">
        <v>34.9</v>
      </c>
      <c r="F138">
        <v>43</v>
      </c>
      <c r="G138">
        <v>40.1</v>
      </c>
      <c r="H138">
        <v>56.8</v>
      </c>
      <c r="I138">
        <v>34.9</v>
      </c>
      <c r="J138">
        <v>42.7</v>
      </c>
      <c r="L138">
        <v>57.5</v>
      </c>
      <c r="M138">
        <v>35.5</v>
      </c>
      <c r="N138">
        <v>44.4</v>
      </c>
      <c r="P138" t="s">
        <v>878</v>
      </c>
      <c r="Q138">
        <f t="shared" si="6"/>
        <v>35</v>
      </c>
      <c r="R138" t="str">
        <f t="shared" si="7"/>
        <v>-</v>
      </c>
      <c r="AN138" s="317">
        <v>45432.875</v>
      </c>
      <c r="AO138">
        <v>40.700000000000003</v>
      </c>
      <c r="AP138">
        <v>60.7</v>
      </c>
      <c r="AQ138">
        <v>33.4</v>
      </c>
      <c r="AR138">
        <v>43.8</v>
      </c>
      <c r="AS138">
        <v>40.799999999999997</v>
      </c>
      <c r="AT138">
        <v>61</v>
      </c>
      <c r="AU138">
        <v>33.200000000000003</v>
      </c>
      <c r="AV138">
        <v>43.8</v>
      </c>
      <c r="AX138">
        <v>61.8</v>
      </c>
      <c r="AY138">
        <v>34.299999999999997</v>
      </c>
      <c r="AZ138">
        <v>47.8</v>
      </c>
    </row>
    <row r="139" spans="2:52" x14ac:dyDescent="0.35">
      <c r="B139" s="317">
        <v>45428.947916666664</v>
      </c>
      <c r="C139">
        <v>40.5</v>
      </c>
      <c r="D139">
        <v>55.5</v>
      </c>
      <c r="E139">
        <v>35.6</v>
      </c>
      <c r="F139">
        <v>42.9</v>
      </c>
      <c r="G139">
        <v>40.5</v>
      </c>
      <c r="H139">
        <v>55.2</v>
      </c>
      <c r="I139">
        <v>35.6</v>
      </c>
      <c r="J139">
        <v>42.8</v>
      </c>
      <c r="L139">
        <v>56.5</v>
      </c>
      <c r="M139">
        <v>36.1</v>
      </c>
      <c r="N139">
        <v>43.9</v>
      </c>
      <c r="P139" t="s">
        <v>878</v>
      </c>
      <c r="Q139">
        <f t="shared" si="6"/>
        <v>36</v>
      </c>
      <c r="R139" t="str">
        <f t="shared" si="7"/>
        <v>-</v>
      </c>
      <c r="AN139" s="317">
        <v>45432.916666666664</v>
      </c>
      <c r="AO139">
        <v>35.200000000000003</v>
      </c>
      <c r="AP139">
        <v>51.4</v>
      </c>
      <c r="AQ139">
        <v>31.6</v>
      </c>
      <c r="AR139">
        <v>37.5</v>
      </c>
      <c r="AS139">
        <v>35.200000000000003</v>
      </c>
      <c r="AT139">
        <v>50.4</v>
      </c>
      <c r="AU139">
        <v>31.6</v>
      </c>
      <c r="AV139">
        <v>37.5</v>
      </c>
      <c r="AX139">
        <v>56.3</v>
      </c>
      <c r="AY139">
        <v>32.200000000000003</v>
      </c>
      <c r="AZ139">
        <v>38.700000000000003</v>
      </c>
    </row>
    <row r="140" spans="2:52" x14ac:dyDescent="0.35">
      <c r="B140" s="317">
        <v>45428.958333333336</v>
      </c>
      <c r="C140">
        <v>39.6</v>
      </c>
      <c r="D140">
        <v>49.7</v>
      </c>
      <c r="E140">
        <v>35.299999999999997</v>
      </c>
      <c r="F140">
        <v>43.1</v>
      </c>
      <c r="G140">
        <v>39.700000000000003</v>
      </c>
      <c r="H140">
        <v>50</v>
      </c>
      <c r="I140">
        <v>35.4</v>
      </c>
      <c r="J140">
        <v>43.1</v>
      </c>
      <c r="L140">
        <v>50.7</v>
      </c>
      <c r="M140">
        <v>35.799999999999997</v>
      </c>
      <c r="N140">
        <v>44.3</v>
      </c>
      <c r="P140" t="s">
        <v>879</v>
      </c>
      <c r="Q140" t="str">
        <f t="shared" si="6"/>
        <v>-</v>
      </c>
      <c r="R140">
        <f t="shared" si="7"/>
        <v>35</v>
      </c>
      <c r="AN140" s="317">
        <v>45432.958333333336</v>
      </c>
      <c r="AO140">
        <v>33.299999999999997</v>
      </c>
      <c r="AP140">
        <v>50.4</v>
      </c>
      <c r="AQ140">
        <v>28.5</v>
      </c>
      <c r="AR140">
        <v>34.9</v>
      </c>
      <c r="AS140">
        <v>33.299999999999997</v>
      </c>
      <c r="AT140">
        <v>52.4</v>
      </c>
      <c r="AU140">
        <v>28.5</v>
      </c>
      <c r="AV140">
        <v>35.1</v>
      </c>
      <c r="AX140">
        <v>54</v>
      </c>
      <c r="AY140">
        <v>29.1</v>
      </c>
      <c r="AZ140">
        <v>36.200000000000003</v>
      </c>
    </row>
    <row r="141" spans="2:52" x14ac:dyDescent="0.35">
      <c r="B141" s="317">
        <v>45428.96875</v>
      </c>
      <c r="C141">
        <v>39.299999999999997</v>
      </c>
      <c r="D141">
        <v>55.9</v>
      </c>
      <c r="E141">
        <v>34.4</v>
      </c>
      <c r="F141">
        <v>41.4</v>
      </c>
      <c r="G141">
        <v>39.200000000000003</v>
      </c>
      <c r="H141">
        <v>55.7</v>
      </c>
      <c r="I141">
        <v>34.4</v>
      </c>
      <c r="J141">
        <v>41.4</v>
      </c>
      <c r="L141">
        <v>59.4</v>
      </c>
      <c r="M141">
        <v>34.9</v>
      </c>
      <c r="N141">
        <v>42.9</v>
      </c>
      <c r="P141" t="s">
        <v>879</v>
      </c>
      <c r="Q141" t="str">
        <f t="shared" ref="Q141:Q204" si="8">IF(P141="D",ROUND(I141,0),"-")</f>
        <v>-</v>
      </c>
      <c r="R141">
        <f t="shared" ref="R141:R204" si="9">IF(P141="N",ROUND(I141,0),"-")</f>
        <v>34</v>
      </c>
      <c r="AN141" s="317">
        <v>45433</v>
      </c>
      <c r="AO141">
        <v>35.5</v>
      </c>
      <c r="AP141">
        <v>47.8</v>
      </c>
      <c r="AQ141">
        <v>32</v>
      </c>
      <c r="AR141">
        <v>37.299999999999997</v>
      </c>
      <c r="AS141">
        <v>35.5</v>
      </c>
      <c r="AT141">
        <v>48.3</v>
      </c>
      <c r="AU141">
        <v>32</v>
      </c>
      <c r="AV141">
        <v>37.200000000000003</v>
      </c>
      <c r="AX141">
        <v>49</v>
      </c>
      <c r="AY141">
        <v>32.5</v>
      </c>
      <c r="AZ141">
        <v>37.9</v>
      </c>
    </row>
    <row r="142" spans="2:52" x14ac:dyDescent="0.35">
      <c r="B142" s="317">
        <v>45428.979166666664</v>
      </c>
      <c r="C142">
        <v>37.6</v>
      </c>
      <c r="D142">
        <v>47.2</v>
      </c>
      <c r="E142">
        <v>34</v>
      </c>
      <c r="F142">
        <v>40.5</v>
      </c>
      <c r="G142">
        <v>37.6</v>
      </c>
      <c r="H142">
        <v>47.4</v>
      </c>
      <c r="I142">
        <v>34</v>
      </c>
      <c r="J142">
        <v>40.5</v>
      </c>
      <c r="L142">
        <v>48.9</v>
      </c>
      <c r="M142">
        <v>34.5</v>
      </c>
      <c r="N142">
        <v>41.5</v>
      </c>
      <c r="P142" t="s">
        <v>879</v>
      </c>
      <c r="Q142" t="str">
        <f t="shared" si="8"/>
        <v>-</v>
      </c>
      <c r="R142">
        <f t="shared" si="9"/>
        <v>34</v>
      </c>
      <c r="AN142" s="317">
        <v>45433.041666666664</v>
      </c>
      <c r="AO142">
        <v>38.1</v>
      </c>
      <c r="AP142">
        <v>52.6</v>
      </c>
      <c r="AQ142">
        <v>34.299999999999997</v>
      </c>
      <c r="AR142">
        <v>41.1</v>
      </c>
      <c r="AS142">
        <v>38.1</v>
      </c>
      <c r="AT142">
        <v>52.9</v>
      </c>
      <c r="AU142">
        <v>34.299999999999997</v>
      </c>
      <c r="AV142">
        <v>41.2</v>
      </c>
      <c r="AX142">
        <v>54.3</v>
      </c>
      <c r="AY142">
        <v>34.799999999999997</v>
      </c>
      <c r="AZ142">
        <v>41.7</v>
      </c>
    </row>
    <row r="143" spans="2:52" x14ac:dyDescent="0.35">
      <c r="B143" s="317">
        <v>45428.989583333336</v>
      </c>
      <c r="C143">
        <v>37.9</v>
      </c>
      <c r="D143">
        <v>48.2</v>
      </c>
      <c r="E143">
        <v>34.299999999999997</v>
      </c>
      <c r="F143">
        <v>39.799999999999997</v>
      </c>
      <c r="G143">
        <v>37.9</v>
      </c>
      <c r="H143">
        <v>47.6</v>
      </c>
      <c r="I143">
        <v>34.200000000000003</v>
      </c>
      <c r="J143">
        <v>39.700000000000003</v>
      </c>
      <c r="L143">
        <v>49.1</v>
      </c>
      <c r="M143">
        <v>34.799999999999997</v>
      </c>
      <c r="N143">
        <v>40.6</v>
      </c>
      <c r="P143" t="s">
        <v>879</v>
      </c>
      <c r="Q143" t="str">
        <f t="shared" si="8"/>
        <v>-</v>
      </c>
      <c r="R143">
        <f t="shared" si="9"/>
        <v>34</v>
      </c>
      <c r="AN143" s="317">
        <v>45433.083333333336</v>
      </c>
      <c r="AO143">
        <v>37.799999999999997</v>
      </c>
      <c r="AP143">
        <v>64.5</v>
      </c>
      <c r="AQ143">
        <v>33.5</v>
      </c>
      <c r="AR143">
        <v>38.5</v>
      </c>
      <c r="AS143">
        <v>37.200000000000003</v>
      </c>
      <c r="AT143">
        <v>51.7</v>
      </c>
      <c r="AU143">
        <v>33.6</v>
      </c>
      <c r="AV143">
        <v>38.6</v>
      </c>
      <c r="AX143">
        <v>70.5</v>
      </c>
      <c r="AY143">
        <v>34.1</v>
      </c>
      <c r="AZ143">
        <v>39.1</v>
      </c>
    </row>
    <row r="144" spans="2:52" x14ac:dyDescent="0.35">
      <c r="B144" s="317">
        <v>45429</v>
      </c>
      <c r="C144">
        <v>38</v>
      </c>
      <c r="D144">
        <v>46.2</v>
      </c>
      <c r="E144">
        <v>36.700000000000003</v>
      </c>
      <c r="F144">
        <v>38.9</v>
      </c>
      <c r="G144">
        <v>38</v>
      </c>
      <c r="H144">
        <v>46.4</v>
      </c>
      <c r="I144">
        <v>36.6</v>
      </c>
      <c r="J144">
        <v>38.9</v>
      </c>
      <c r="L144">
        <v>47.5</v>
      </c>
      <c r="M144">
        <v>37.200000000000003</v>
      </c>
      <c r="N144">
        <v>39.5</v>
      </c>
      <c r="P144" t="s">
        <v>879</v>
      </c>
      <c r="Q144" t="str">
        <f t="shared" si="8"/>
        <v>-</v>
      </c>
      <c r="R144">
        <f t="shared" si="9"/>
        <v>37</v>
      </c>
      <c r="AN144" s="317">
        <v>45433.125</v>
      </c>
      <c r="AO144">
        <v>37.1</v>
      </c>
      <c r="AP144">
        <v>61.1</v>
      </c>
      <c r="AQ144">
        <v>27.9</v>
      </c>
      <c r="AR144">
        <v>38.200000000000003</v>
      </c>
      <c r="AS144">
        <v>37</v>
      </c>
      <c r="AT144">
        <v>61.3</v>
      </c>
      <c r="AU144">
        <v>27.8</v>
      </c>
      <c r="AV144">
        <v>38.200000000000003</v>
      </c>
      <c r="AX144">
        <v>62.5</v>
      </c>
      <c r="AY144">
        <v>28.4</v>
      </c>
      <c r="AZ144">
        <v>38.799999999999997</v>
      </c>
    </row>
    <row r="145" spans="2:52" x14ac:dyDescent="0.35">
      <c r="B145" s="317">
        <v>45429.010416666664</v>
      </c>
      <c r="C145">
        <v>39.200000000000003</v>
      </c>
      <c r="D145">
        <v>43</v>
      </c>
      <c r="E145">
        <v>37.9</v>
      </c>
      <c r="F145">
        <v>40.299999999999997</v>
      </c>
      <c r="G145">
        <v>39.200000000000003</v>
      </c>
      <c r="H145">
        <v>43.2</v>
      </c>
      <c r="I145">
        <v>37.799999999999997</v>
      </c>
      <c r="J145">
        <v>40.200000000000003</v>
      </c>
      <c r="L145">
        <v>43.5</v>
      </c>
      <c r="M145">
        <v>38.4</v>
      </c>
      <c r="N145">
        <v>40.799999999999997</v>
      </c>
      <c r="P145" t="s">
        <v>879</v>
      </c>
      <c r="Q145" t="str">
        <f t="shared" si="8"/>
        <v>-</v>
      </c>
      <c r="R145">
        <f t="shared" si="9"/>
        <v>38</v>
      </c>
      <c r="AN145" s="317">
        <v>45433.166666666664</v>
      </c>
      <c r="AO145">
        <v>44.4</v>
      </c>
      <c r="AP145">
        <v>55.6</v>
      </c>
      <c r="AQ145">
        <v>29</v>
      </c>
      <c r="AR145">
        <v>49</v>
      </c>
      <c r="AS145">
        <v>44.5</v>
      </c>
      <c r="AT145">
        <v>59.6</v>
      </c>
      <c r="AU145">
        <v>29</v>
      </c>
      <c r="AV145">
        <v>48.9</v>
      </c>
      <c r="AX145">
        <v>59.9</v>
      </c>
      <c r="AY145">
        <v>29.6</v>
      </c>
      <c r="AZ145">
        <v>52.2</v>
      </c>
    </row>
    <row r="146" spans="2:52" x14ac:dyDescent="0.35">
      <c r="B146" s="317">
        <v>45429.020833333336</v>
      </c>
      <c r="C146">
        <v>39.799999999999997</v>
      </c>
      <c r="D146">
        <v>45.3</v>
      </c>
      <c r="E146">
        <v>37.299999999999997</v>
      </c>
      <c r="F146">
        <v>41.7</v>
      </c>
      <c r="G146">
        <v>39.799999999999997</v>
      </c>
      <c r="H146">
        <v>45.5</v>
      </c>
      <c r="I146">
        <v>37.4</v>
      </c>
      <c r="J146">
        <v>41.8</v>
      </c>
      <c r="L146">
        <v>45.9</v>
      </c>
      <c r="M146">
        <v>37.799999999999997</v>
      </c>
      <c r="N146">
        <v>42.2</v>
      </c>
      <c r="P146" t="s">
        <v>879</v>
      </c>
      <c r="Q146" t="str">
        <f t="shared" si="8"/>
        <v>-</v>
      </c>
      <c r="R146">
        <f t="shared" si="9"/>
        <v>37</v>
      </c>
      <c r="AN146" s="317">
        <v>45433.208333333336</v>
      </c>
      <c r="AO146">
        <v>48.6</v>
      </c>
      <c r="AP146">
        <v>66.5</v>
      </c>
      <c r="AQ146">
        <v>40.1</v>
      </c>
      <c r="AR146">
        <v>51.6</v>
      </c>
      <c r="AS146">
        <v>48.7</v>
      </c>
      <c r="AT146">
        <v>65</v>
      </c>
      <c r="AU146">
        <v>39.4</v>
      </c>
      <c r="AV146">
        <v>51.6</v>
      </c>
      <c r="AX146">
        <v>69.400000000000006</v>
      </c>
      <c r="AY146">
        <v>42.7</v>
      </c>
      <c r="AZ146">
        <v>55.1</v>
      </c>
    </row>
    <row r="147" spans="2:52" x14ac:dyDescent="0.35">
      <c r="B147" s="317">
        <v>45429.03125</v>
      </c>
      <c r="C147">
        <v>38.799999999999997</v>
      </c>
      <c r="D147">
        <v>42.3</v>
      </c>
      <c r="E147">
        <v>36.799999999999997</v>
      </c>
      <c r="F147">
        <v>40.200000000000003</v>
      </c>
      <c r="G147">
        <v>38.799999999999997</v>
      </c>
      <c r="H147">
        <v>42.1</v>
      </c>
      <c r="I147">
        <v>36.700000000000003</v>
      </c>
      <c r="J147">
        <v>40.299999999999997</v>
      </c>
      <c r="L147">
        <v>42.9</v>
      </c>
      <c r="M147">
        <v>37.299999999999997</v>
      </c>
      <c r="N147">
        <v>40.700000000000003</v>
      </c>
      <c r="P147" t="s">
        <v>879</v>
      </c>
      <c r="Q147" t="str">
        <f t="shared" si="8"/>
        <v>-</v>
      </c>
      <c r="R147">
        <f t="shared" si="9"/>
        <v>37</v>
      </c>
      <c r="AN147" s="317">
        <v>45433.25</v>
      </c>
      <c r="AO147">
        <v>47.9</v>
      </c>
      <c r="AP147">
        <v>64.5</v>
      </c>
      <c r="AQ147">
        <v>39.4</v>
      </c>
      <c r="AR147">
        <v>50.8</v>
      </c>
      <c r="AS147">
        <v>47.9</v>
      </c>
      <c r="AT147">
        <v>66.099999999999994</v>
      </c>
      <c r="AU147">
        <v>38.9</v>
      </c>
      <c r="AV147">
        <v>50.8</v>
      </c>
      <c r="AX147">
        <v>67.599999999999994</v>
      </c>
      <c r="AY147">
        <v>41.7</v>
      </c>
      <c r="AZ147">
        <v>54.2</v>
      </c>
    </row>
    <row r="148" spans="2:52" x14ac:dyDescent="0.35">
      <c r="B148" s="317">
        <v>45429.041666666664</v>
      </c>
      <c r="C148">
        <v>36.700000000000003</v>
      </c>
      <c r="D148">
        <v>42.5</v>
      </c>
      <c r="E148">
        <v>32.9</v>
      </c>
      <c r="F148">
        <v>39.4</v>
      </c>
      <c r="G148">
        <v>36.700000000000003</v>
      </c>
      <c r="H148">
        <v>43.2</v>
      </c>
      <c r="I148">
        <v>32.799999999999997</v>
      </c>
      <c r="J148">
        <v>39.4</v>
      </c>
      <c r="L148">
        <v>44.2</v>
      </c>
      <c r="M148">
        <v>33.5</v>
      </c>
      <c r="N148">
        <v>39.9</v>
      </c>
      <c r="P148" t="s">
        <v>879</v>
      </c>
      <c r="Q148" t="str">
        <f t="shared" si="8"/>
        <v>-</v>
      </c>
      <c r="R148">
        <f t="shared" si="9"/>
        <v>33</v>
      </c>
      <c r="AN148" s="317">
        <v>45433.291666666664</v>
      </c>
      <c r="AO148">
        <v>45.9</v>
      </c>
      <c r="AP148">
        <v>66.099999999999994</v>
      </c>
      <c r="AQ148">
        <v>37.6</v>
      </c>
      <c r="AR148">
        <v>48.9</v>
      </c>
      <c r="AS148">
        <v>45.9</v>
      </c>
      <c r="AT148">
        <v>66.8</v>
      </c>
      <c r="AU148">
        <v>37.1</v>
      </c>
      <c r="AV148">
        <v>48.9</v>
      </c>
      <c r="AX148">
        <v>67.3</v>
      </c>
      <c r="AY148">
        <v>39.299999999999997</v>
      </c>
      <c r="AZ148">
        <v>52.1</v>
      </c>
    </row>
    <row r="149" spans="2:52" x14ac:dyDescent="0.35">
      <c r="B149" s="317">
        <v>45429.052083333336</v>
      </c>
      <c r="C149">
        <v>37.299999999999997</v>
      </c>
      <c r="D149">
        <v>51.6</v>
      </c>
      <c r="E149">
        <v>32.1</v>
      </c>
      <c r="F149">
        <v>36.200000000000003</v>
      </c>
      <c r="G149">
        <v>37.1</v>
      </c>
      <c r="H149">
        <v>50.1</v>
      </c>
      <c r="I149">
        <v>32.200000000000003</v>
      </c>
      <c r="J149">
        <v>36</v>
      </c>
      <c r="L149">
        <v>55.3</v>
      </c>
      <c r="M149">
        <v>32.700000000000003</v>
      </c>
      <c r="N149">
        <v>36.9</v>
      </c>
      <c r="P149" t="s">
        <v>879</v>
      </c>
      <c r="Q149" t="str">
        <f t="shared" si="8"/>
        <v>-</v>
      </c>
      <c r="R149">
        <f t="shared" si="9"/>
        <v>32</v>
      </c>
      <c r="AN149" s="317">
        <v>45433.333333333336</v>
      </c>
      <c r="AO149">
        <v>45.2</v>
      </c>
      <c r="AP149">
        <v>66.5</v>
      </c>
      <c r="AQ149">
        <v>37</v>
      </c>
      <c r="AR149">
        <v>47.9</v>
      </c>
      <c r="AS149">
        <v>45.4</v>
      </c>
      <c r="AT149">
        <v>71.7</v>
      </c>
      <c r="AU149">
        <v>36.299999999999997</v>
      </c>
      <c r="AV149">
        <v>47.6</v>
      </c>
      <c r="AX149">
        <v>72.099999999999994</v>
      </c>
      <c r="AY149">
        <v>39.200000000000003</v>
      </c>
      <c r="AZ149">
        <v>52.3</v>
      </c>
    </row>
    <row r="150" spans="2:52" x14ac:dyDescent="0.35">
      <c r="B150" s="317">
        <v>45429.0625</v>
      </c>
      <c r="C150">
        <v>33.6</v>
      </c>
      <c r="D150">
        <v>39.4</v>
      </c>
      <c r="E150">
        <v>31.7</v>
      </c>
      <c r="F150">
        <v>35</v>
      </c>
      <c r="G150">
        <v>33.6</v>
      </c>
      <c r="H150">
        <v>40.200000000000003</v>
      </c>
      <c r="I150">
        <v>31.6</v>
      </c>
      <c r="J150">
        <v>35.1</v>
      </c>
      <c r="L150">
        <v>40.700000000000003</v>
      </c>
      <c r="M150">
        <v>32.299999999999997</v>
      </c>
      <c r="N150">
        <v>35.700000000000003</v>
      </c>
      <c r="P150" t="s">
        <v>879</v>
      </c>
      <c r="Q150" t="str">
        <f t="shared" si="8"/>
        <v>-</v>
      </c>
      <c r="R150">
        <f t="shared" si="9"/>
        <v>32</v>
      </c>
      <c r="AN150" s="317">
        <v>45433.375</v>
      </c>
      <c r="AO150">
        <v>44.3</v>
      </c>
      <c r="AP150">
        <v>66.599999999999994</v>
      </c>
      <c r="AQ150">
        <v>35.200000000000003</v>
      </c>
      <c r="AR150">
        <v>46.7</v>
      </c>
      <c r="AS150">
        <v>44.3</v>
      </c>
      <c r="AT150">
        <v>65.7</v>
      </c>
      <c r="AU150">
        <v>34.299999999999997</v>
      </c>
      <c r="AV150">
        <v>46.7</v>
      </c>
      <c r="AX150">
        <v>68.3</v>
      </c>
      <c r="AY150">
        <v>37.299999999999997</v>
      </c>
      <c r="AZ150">
        <v>51.1</v>
      </c>
    </row>
    <row r="151" spans="2:52" x14ac:dyDescent="0.35">
      <c r="B151" s="317">
        <v>45429.072916666664</v>
      </c>
      <c r="C151">
        <v>33.9</v>
      </c>
      <c r="D151">
        <v>37.299999999999997</v>
      </c>
      <c r="E151">
        <v>31.9</v>
      </c>
      <c r="F151">
        <v>35.200000000000003</v>
      </c>
      <c r="G151">
        <v>33.9</v>
      </c>
      <c r="H151">
        <v>37.700000000000003</v>
      </c>
      <c r="I151">
        <v>31.9</v>
      </c>
      <c r="J151">
        <v>35.200000000000003</v>
      </c>
      <c r="L151">
        <v>43.3</v>
      </c>
      <c r="M151">
        <v>32.5</v>
      </c>
      <c r="N151">
        <v>35.799999999999997</v>
      </c>
      <c r="P151" t="s">
        <v>879</v>
      </c>
      <c r="Q151" t="str">
        <f t="shared" si="8"/>
        <v>-</v>
      </c>
      <c r="R151">
        <f t="shared" si="9"/>
        <v>32</v>
      </c>
      <c r="AN151" s="317">
        <v>45433.416666666664</v>
      </c>
      <c r="AO151">
        <v>46.1</v>
      </c>
      <c r="AP151">
        <v>72.400000000000006</v>
      </c>
      <c r="AQ151">
        <v>35.9</v>
      </c>
      <c r="AR151">
        <v>46.6</v>
      </c>
      <c r="AS151">
        <v>46.1</v>
      </c>
      <c r="AT151">
        <v>72.599999999999994</v>
      </c>
      <c r="AU151">
        <v>35.5</v>
      </c>
      <c r="AV151">
        <v>46.5</v>
      </c>
      <c r="AX151">
        <v>73.900000000000006</v>
      </c>
      <c r="AY151">
        <v>37.700000000000003</v>
      </c>
      <c r="AZ151">
        <v>50.3</v>
      </c>
    </row>
    <row r="152" spans="2:52" x14ac:dyDescent="0.35">
      <c r="B152" s="317">
        <v>45429.083333333336</v>
      </c>
      <c r="C152">
        <v>33.1</v>
      </c>
      <c r="D152">
        <v>37.1</v>
      </c>
      <c r="E152">
        <v>31.2</v>
      </c>
      <c r="F152">
        <v>34.299999999999997</v>
      </c>
      <c r="G152">
        <v>33.1</v>
      </c>
      <c r="H152">
        <v>37.700000000000003</v>
      </c>
      <c r="I152">
        <v>31.2</v>
      </c>
      <c r="J152">
        <v>34.4</v>
      </c>
      <c r="L152">
        <v>38.299999999999997</v>
      </c>
      <c r="M152">
        <v>31.8</v>
      </c>
      <c r="N152">
        <v>35.200000000000003</v>
      </c>
      <c r="P152" t="s">
        <v>879</v>
      </c>
      <c r="Q152" t="str">
        <f t="shared" si="8"/>
        <v>-</v>
      </c>
      <c r="R152">
        <f t="shared" si="9"/>
        <v>31</v>
      </c>
      <c r="AN152" s="317">
        <v>45433.458333333336</v>
      </c>
      <c r="AO152">
        <v>47.1</v>
      </c>
      <c r="AP152">
        <v>69.8</v>
      </c>
      <c r="AQ152">
        <v>36.6</v>
      </c>
      <c r="AR152">
        <v>48.2</v>
      </c>
      <c r="AS152">
        <v>46.9</v>
      </c>
      <c r="AT152">
        <v>70.3</v>
      </c>
      <c r="AU152">
        <v>36.200000000000003</v>
      </c>
      <c r="AV152">
        <v>48.2</v>
      </c>
      <c r="AX152">
        <v>71.099999999999994</v>
      </c>
      <c r="AY152">
        <v>38.1</v>
      </c>
      <c r="AZ152">
        <v>50.9</v>
      </c>
    </row>
    <row r="153" spans="2:52" x14ac:dyDescent="0.35">
      <c r="B153" s="317">
        <v>45429.09375</v>
      </c>
      <c r="C153">
        <v>31.7</v>
      </c>
      <c r="D153">
        <v>40.299999999999997</v>
      </c>
      <c r="E153">
        <v>29.8</v>
      </c>
      <c r="F153">
        <v>33.200000000000003</v>
      </c>
      <c r="G153">
        <v>31.7</v>
      </c>
      <c r="H153">
        <v>40.6</v>
      </c>
      <c r="I153">
        <v>29.7</v>
      </c>
      <c r="J153">
        <v>33.200000000000003</v>
      </c>
      <c r="L153">
        <v>42.9</v>
      </c>
      <c r="M153">
        <v>30.3</v>
      </c>
      <c r="N153">
        <v>34.200000000000003</v>
      </c>
      <c r="P153" t="s">
        <v>879</v>
      </c>
      <c r="Q153" t="str">
        <f t="shared" si="8"/>
        <v>-</v>
      </c>
      <c r="R153">
        <f t="shared" si="9"/>
        <v>30</v>
      </c>
      <c r="AN153" s="317">
        <v>45433.5</v>
      </c>
      <c r="AO153">
        <v>45.3</v>
      </c>
      <c r="AP153">
        <v>66</v>
      </c>
      <c r="AQ153">
        <v>36.799999999999997</v>
      </c>
      <c r="AR153">
        <v>47.5</v>
      </c>
      <c r="AS153">
        <v>45.3</v>
      </c>
      <c r="AT153">
        <v>66.599999999999994</v>
      </c>
      <c r="AU153">
        <v>36.4</v>
      </c>
      <c r="AV153">
        <v>47.4</v>
      </c>
      <c r="AX153">
        <v>68.2</v>
      </c>
      <c r="AY153">
        <v>38.200000000000003</v>
      </c>
      <c r="AZ153">
        <v>50.7</v>
      </c>
    </row>
    <row r="154" spans="2:52" x14ac:dyDescent="0.35">
      <c r="B154" s="317">
        <v>45429.104166666664</v>
      </c>
      <c r="C154">
        <v>29.8</v>
      </c>
      <c r="D154">
        <v>36.700000000000003</v>
      </c>
      <c r="E154">
        <v>27.9</v>
      </c>
      <c r="F154">
        <v>31</v>
      </c>
      <c r="G154">
        <v>29.7</v>
      </c>
      <c r="H154">
        <v>38.6</v>
      </c>
      <c r="I154">
        <v>27.8</v>
      </c>
      <c r="J154">
        <v>30.9</v>
      </c>
      <c r="L154">
        <v>41.2</v>
      </c>
      <c r="M154">
        <v>28.5</v>
      </c>
      <c r="N154">
        <v>32.5</v>
      </c>
      <c r="P154" t="s">
        <v>879</v>
      </c>
      <c r="Q154" t="str">
        <f t="shared" si="8"/>
        <v>-</v>
      </c>
      <c r="R154">
        <f t="shared" si="9"/>
        <v>28</v>
      </c>
      <c r="AN154" s="317">
        <v>45433.541666666664</v>
      </c>
      <c r="AO154">
        <v>43.2</v>
      </c>
      <c r="AP154">
        <v>61.5</v>
      </c>
      <c r="AQ154">
        <v>36</v>
      </c>
      <c r="AR154">
        <v>45.4</v>
      </c>
      <c r="AS154">
        <v>43.2</v>
      </c>
      <c r="AT154">
        <v>61.9</v>
      </c>
      <c r="AU154">
        <v>35.700000000000003</v>
      </c>
      <c r="AV154">
        <v>45.3</v>
      </c>
      <c r="AX154">
        <v>63</v>
      </c>
      <c r="AY154">
        <v>37.299999999999997</v>
      </c>
      <c r="AZ154">
        <v>49</v>
      </c>
    </row>
    <row r="155" spans="2:52" x14ac:dyDescent="0.35">
      <c r="B155" s="317">
        <v>45429.114583333336</v>
      </c>
      <c r="C155">
        <v>30</v>
      </c>
      <c r="D155">
        <v>37.1</v>
      </c>
      <c r="E155">
        <v>28.4</v>
      </c>
      <c r="F155">
        <v>31.1</v>
      </c>
      <c r="G155">
        <v>30</v>
      </c>
      <c r="H155">
        <v>37.299999999999997</v>
      </c>
      <c r="I155">
        <v>28.3</v>
      </c>
      <c r="J155">
        <v>31</v>
      </c>
      <c r="L155">
        <v>37.700000000000003</v>
      </c>
      <c r="M155">
        <v>29</v>
      </c>
      <c r="N155">
        <v>32.299999999999997</v>
      </c>
      <c r="P155" t="s">
        <v>879</v>
      </c>
      <c r="Q155" t="str">
        <f t="shared" si="8"/>
        <v>-</v>
      </c>
      <c r="R155">
        <f t="shared" si="9"/>
        <v>28</v>
      </c>
      <c r="AN155" s="317">
        <v>45433.583333333336</v>
      </c>
      <c r="AO155">
        <v>44.3</v>
      </c>
      <c r="AP155">
        <v>65.8</v>
      </c>
      <c r="AQ155">
        <v>37</v>
      </c>
      <c r="AR155">
        <v>44.9</v>
      </c>
      <c r="AS155">
        <v>44.3</v>
      </c>
      <c r="AT155">
        <v>66.2</v>
      </c>
      <c r="AU155">
        <v>36.799999999999997</v>
      </c>
      <c r="AV155">
        <v>44.8</v>
      </c>
      <c r="AX155">
        <v>66.7</v>
      </c>
      <c r="AY155">
        <v>38</v>
      </c>
      <c r="AZ155">
        <v>47.9</v>
      </c>
    </row>
    <row r="156" spans="2:52" x14ac:dyDescent="0.35">
      <c r="B156" s="317">
        <v>45429.125</v>
      </c>
      <c r="C156">
        <v>30.2</v>
      </c>
      <c r="D156">
        <v>40.9</v>
      </c>
      <c r="E156">
        <v>27.8</v>
      </c>
      <c r="F156">
        <v>31.9</v>
      </c>
      <c r="G156">
        <v>30.2</v>
      </c>
      <c r="H156">
        <v>41.3</v>
      </c>
      <c r="I156">
        <v>27.7</v>
      </c>
      <c r="J156">
        <v>31.8</v>
      </c>
      <c r="L156">
        <v>41.8</v>
      </c>
      <c r="M156">
        <v>28.3</v>
      </c>
      <c r="N156">
        <v>32.9</v>
      </c>
      <c r="P156" t="s">
        <v>879</v>
      </c>
      <c r="Q156" t="str">
        <f t="shared" si="8"/>
        <v>-</v>
      </c>
      <c r="R156">
        <f t="shared" si="9"/>
        <v>28</v>
      </c>
      <c r="AN156" s="317">
        <v>45433.625</v>
      </c>
      <c r="AO156">
        <v>44.7</v>
      </c>
      <c r="AP156">
        <v>75.5</v>
      </c>
      <c r="AQ156">
        <v>37.200000000000003</v>
      </c>
      <c r="AR156">
        <v>44.5</v>
      </c>
      <c r="AS156">
        <v>43</v>
      </c>
      <c r="AT156">
        <v>65.400000000000006</v>
      </c>
      <c r="AU156">
        <v>36.9</v>
      </c>
      <c r="AV156">
        <v>44.5</v>
      </c>
      <c r="AX156">
        <v>83.4</v>
      </c>
      <c r="AY156">
        <v>38.4</v>
      </c>
      <c r="AZ156">
        <v>47.2</v>
      </c>
    </row>
    <row r="157" spans="2:52" x14ac:dyDescent="0.35">
      <c r="B157" s="317">
        <v>45429.135416666664</v>
      </c>
      <c r="C157">
        <v>29.5</v>
      </c>
      <c r="D157">
        <v>37.200000000000003</v>
      </c>
      <c r="E157">
        <v>28.2</v>
      </c>
      <c r="F157">
        <v>30.3</v>
      </c>
      <c r="G157">
        <v>29.5</v>
      </c>
      <c r="H157">
        <v>37.700000000000003</v>
      </c>
      <c r="I157">
        <v>28.2</v>
      </c>
      <c r="J157">
        <v>30.3</v>
      </c>
      <c r="L157">
        <v>38.1</v>
      </c>
      <c r="M157">
        <v>28.7</v>
      </c>
      <c r="N157">
        <v>30.8</v>
      </c>
      <c r="P157" t="s">
        <v>879</v>
      </c>
      <c r="Q157" t="str">
        <f t="shared" si="8"/>
        <v>-</v>
      </c>
      <c r="R157">
        <f t="shared" si="9"/>
        <v>28</v>
      </c>
      <c r="AN157" s="317">
        <v>45433.666666666664</v>
      </c>
      <c r="AO157">
        <v>44.5</v>
      </c>
      <c r="AP157">
        <v>63.3</v>
      </c>
      <c r="AQ157">
        <v>35</v>
      </c>
      <c r="AR157">
        <v>45.8</v>
      </c>
      <c r="AS157">
        <v>44.5</v>
      </c>
      <c r="AT157">
        <v>65.099999999999994</v>
      </c>
      <c r="AU157">
        <v>34.799999999999997</v>
      </c>
      <c r="AV157">
        <v>45.7</v>
      </c>
      <c r="AX157">
        <v>66.400000000000006</v>
      </c>
      <c r="AY157">
        <v>36.200000000000003</v>
      </c>
      <c r="AZ157">
        <v>48.9</v>
      </c>
    </row>
    <row r="158" spans="2:52" x14ac:dyDescent="0.35">
      <c r="B158" s="317">
        <v>45429.145833333336</v>
      </c>
      <c r="C158">
        <v>31.5</v>
      </c>
      <c r="D158">
        <v>41.6</v>
      </c>
      <c r="E158">
        <v>29.3</v>
      </c>
      <c r="F158">
        <v>32.9</v>
      </c>
      <c r="G158">
        <v>31.5</v>
      </c>
      <c r="H158">
        <v>42.8</v>
      </c>
      <c r="I158">
        <v>29.3</v>
      </c>
      <c r="J158">
        <v>32.9</v>
      </c>
      <c r="L158">
        <v>43.4</v>
      </c>
      <c r="M158">
        <v>29.8</v>
      </c>
      <c r="N158">
        <v>33.6</v>
      </c>
      <c r="P158" t="s">
        <v>879</v>
      </c>
      <c r="Q158" t="str">
        <f t="shared" si="8"/>
        <v>-</v>
      </c>
      <c r="R158">
        <f t="shared" si="9"/>
        <v>29</v>
      </c>
      <c r="AN158" s="317">
        <v>45433.708333333336</v>
      </c>
      <c r="AO158">
        <v>47.1</v>
      </c>
      <c r="AP158">
        <v>71.5</v>
      </c>
      <c r="AQ158">
        <v>35.799999999999997</v>
      </c>
      <c r="AR158">
        <v>48.5</v>
      </c>
      <c r="AS158">
        <v>47</v>
      </c>
      <c r="AT158">
        <v>72</v>
      </c>
      <c r="AU158">
        <v>35.5</v>
      </c>
      <c r="AV158">
        <v>48.6</v>
      </c>
      <c r="AX158">
        <v>73.2</v>
      </c>
      <c r="AY158">
        <v>37.1</v>
      </c>
      <c r="AZ158">
        <v>50.4</v>
      </c>
    </row>
    <row r="159" spans="2:52" x14ac:dyDescent="0.35">
      <c r="B159" s="317">
        <v>45429.15625</v>
      </c>
      <c r="C159">
        <v>39.799999999999997</v>
      </c>
      <c r="D159">
        <v>64.7</v>
      </c>
      <c r="E159">
        <v>28.3</v>
      </c>
      <c r="F159">
        <v>34.700000000000003</v>
      </c>
      <c r="G159">
        <v>40</v>
      </c>
      <c r="H159">
        <v>65</v>
      </c>
      <c r="I159">
        <v>28.2</v>
      </c>
      <c r="J159">
        <v>34.799999999999997</v>
      </c>
      <c r="L159">
        <v>65.5</v>
      </c>
      <c r="M159">
        <v>28.7</v>
      </c>
      <c r="N159">
        <v>35.9</v>
      </c>
      <c r="P159" t="s">
        <v>879</v>
      </c>
      <c r="Q159" t="str">
        <f t="shared" si="8"/>
        <v>-</v>
      </c>
      <c r="R159">
        <f t="shared" si="9"/>
        <v>28</v>
      </c>
      <c r="AN159" s="317">
        <v>45433.75</v>
      </c>
      <c r="AO159">
        <v>45.8</v>
      </c>
      <c r="AP159">
        <v>71.3</v>
      </c>
      <c r="AQ159">
        <v>34.6</v>
      </c>
      <c r="AR159">
        <v>45.6</v>
      </c>
      <c r="AS159">
        <v>45.8</v>
      </c>
      <c r="AT159">
        <v>72.599999999999994</v>
      </c>
      <c r="AU159">
        <v>34.200000000000003</v>
      </c>
      <c r="AV159">
        <v>45.5</v>
      </c>
      <c r="AX159">
        <v>74.8</v>
      </c>
      <c r="AY159">
        <v>36.200000000000003</v>
      </c>
      <c r="AZ159">
        <v>49.1</v>
      </c>
    </row>
    <row r="160" spans="2:52" x14ac:dyDescent="0.35">
      <c r="B160" s="317">
        <v>45429.166666666664</v>
      </c>
      <c r="C160">
        <v>30.7</v>
      </c>
      <c r="D160">
        <v>39.299999999999997</v>
      </c>
      <c r="E160">
        <v>28.8</v>
      </c>
      <c r="F160">
        <v>32.299999999999997</v>
      </c>
      <c r="G160">
        <v>30.7</v>
      </c>
      <c r="H160">
        <v>38.9</v>
      </c>
      <c r="I160">
        <v>28.8</v>
      </c>
      <c r="J160">
        <v>32.299999999999997</v>
      </c>
      <c r="L160">
        <v>43.4</v>
      </c>
      <c r="M160">
        <v>29.3</v>
      </c>
      <c r="N160">
        <v>33.1</v>
      </c>
      <c r="P160" t="s">
        <v>879</v>
      </c>
      <c r="Q160" t="str">
        <f t="shared" si="8"/>
        <v>-</v>
      </c>
      <c r="R160">
        <f t="shared" si="9"/>
        <v>29</v>
      </c>
      <c r="AN160" s="317">
        <v>45433.791666666664</v>
      </c>
      <c r="AO160">
        <v>58.4</v>
      </c>
      <c r="AP160">
        <v>76.7</v>
      </c>
      <c r="AQ160">
        <v>34.799999999999997</v>
      </c>
      <c r="AR160">
        <v>56.9</v>
      </c>
      <c r="AS160">
        <v>58.2</v>
      </c>
      <c r="AT160">
        <v>83.5</v>
      </c>
      <c r="AU160">
        <v>34.299999999999997</v>
      </c>
      <c r="AV160">
        <v>56.8</v>
      </c>
      <c r="AX160">
        <v>84.2</v>
      </c>
      <c r="AY160">
        <v>36.799999999999997</v>
      </c>
      <c r="AZ160">
        <v>59</v>
      </c>
    </row>
    <row r="161" spans="2:52" x14ac:dyDescent="0.35">
      <c r="B161" s="317">
        <v>45429.177083333336</v>
      </c>
      <c r="C161">
        <v>31.5</v>
      </c>
      <c r="D161">
        <v>43.3</v>
      </c>
      <c r="E161">
        <v>29</v>
      </c>
      <c r="F161">
        <v>33.9</v>
      </c>
      <c r="G161">
        <v>31.6</v>
      </c>
      <c r="H161">
        <v>45.3</v>
      </c>
      <c r="I161">
        <v>29</v>
      </c>
      <c r="J161">
        <v>33.799999999999997</v>
      </c>
      <c r="L161">
        <v>47.2</v>
      </c>
      <c r="M161">
        <v>29.5</v>
      </c>
      <c r="N161">
        <v>34.799999999999997</v>
      </c>
      <c r="P161" t="s">
        <v>879</v>
      </c>
      <c r="Q161" t="str">
        <f t="shared" si="8"/>
        <v>-</v>
      </c>
      <c r="R161">
        <f t="shared" si="9"/>
        <v>29</v>
      </c>
      <c r="AN161" s="317">
        <v>45433.833333333336</v>
      </c>
      <c r="AO161">
        <v>39.1</v>
      </c>
      <c r="AP161">
        <v>54.2</v>
      </c>
      <c r="AQ161">
        <v>31.4</v>
      </c>
      <c r="AR161">
        <v>42.2</v>
      </c>
      <c r="AS161">
        <v>39.1</v>
      </c>
      <c r="AT161">
        <v>53</v>
      </c>
      <c r="AU161">
        <v>30.9</v>
      </c>
      <c r="AV161">
        <v>42.2</v>
      </c>
      <c r="AX161">
        <v>58.5</v>
      </c>
      <c r="AY161">
        <v>33.1</v>
      </c>
      <c r="AZ161">
        <v>45.6</v>
      </c>
    </row>
    <row r="162" spans="2:52" x14ac:dyDescent="0.35">
      <c r="B162" s="317">
        <v>45429.1875</v>
      </c>
      <c r="C162">
        <v>40.4</v>
      </c>
      <c r="D162">
        <v>50</v>
      </c>
      <c r="E162">
        <v>31.9</v>
      </c>
      <c r="F162">
        <v>44.6</v>
      </c>
      <c r="G162">
        <v>40.6</v>
      </c>
      <c r="H162">
        <v>52.7</v>
      </c>
      <c r="I162">
        <v>31.6</v>
      </c>
      <c r="J162">
        <v>45.4</v>
      </c>
      <c r="L162">
        <v>53</v>
      </c>
      <c r="M162">
        <v>33.1</v>
      </c>
      <c r="N162">
        <v>48.8</v>
      </c>
      <c r="P162" t="s">
        <v>879</v>
      </c>
      <c r="Q162" t="str">
        <f t="shared" si="8"/>
        <v>-</v>
      </c>
      <c r="R162">
        <f t="shared" si="9"/>
        <v>32</v>
      </c>
      <c r="AN162" s="317">
        <v>45433.875</v>
      </c>
      <c r="AO162">
        <v>41.3</v>
      </c>
      <c r="AP162">
        <v>65.599999999999994</v>
      </c>
      <c r="AQ162">
        <v>31.2</v>
      </c>
      <c r="AR162">
        <v>43.2</v>
      </c>
      <c r="AS162">
        <v>41.5</v>
      </c>
      <c r="AT162">
        <v>68</v>
      </c>
      <c r="AU162">
        <v>31</v>
      </c>
      <c r="AV162">
        <v>42.9</v>
      </c>
      <c r="AX162">
        <v>69.400000000000006</v>
      </c>
      <c r="AY162">
        <v>32.299999999999997</v>
      </c>
      <c r="AZ162">
        <v>47.2</v>
      </c>
    </row>
    <row r="163" spans="2:52" x14ac:dyDescent="0.35">
      <c r="B163" s="317">
        <v>45429.197916666664</v>
      </c>
      <c r="C163">
        <v>49.4</v>
      </c>
      <c r="D163">
        <v>59.3</v>
      </c>
      <c r="E163">
        <v>39.799999999999997</v>
      </c>
      <c r="F163">
        <v>53.8</v>
      </c>
      <c r="G163">
        <v>49.4</v>
      </c>
      <c r="H163">
        <v>60.4</v>
      </c>
      <c r="I163">
        <v>38.200000000000003</v>
      </c>
      <c r="J163">
        <v>53.7</v>
      </c>
      <c r="L163">
        <v>61.5</v>
      </c>
      <c r="M163">
        <v>42.8</v>
      </c>
      <c r="N163">
        <v>56.7</v>
      </c>
      <c r="P163" t="s">
        <v>879</v>
      </c>
      <c r="Q163" t="str">
        <f t="shared" si="8"/>
        <v>-</v>
      </c>
      <c r="R163">
        <f t="shared" si="9"/>
        <v>38</v>
      </c>
      <c r="AN163" s="317">
        <v>45433.916666666664</v>
      </c>
      <c r="AO163">
        <v>35.1</v>
      </c>
      <c r="AP163">
        <v>52.2</v>
      </c>
      <c r="AQ163">
        <v>29.6</v>
      </c>
      <c r="AR163">
        <v>38.200000000000003</v>
      </c>
      <c r="AS163">
        <v>35</v>
      </c>
      <c r="AT163">
        <v>51.3</v>
      </c>
      <c r="AU163">
        <v>29.6</v>
      </c>
      <c r="AV163">
        <v>38.1</v>
      </c>
      <c r="AX163">
        <v>53.8</v>
      </c>
      <c r="AY163">
        <v>30.3</v>
      </c>
      <c r="AZ163">
        <v>39.4</v>
      </c>
    </row>
    <row r="164" spans="2:52" x14ac:dyDescent="0.35">
      <c r="B164" s="317">
        <v>45429.208333333336</v>
      </c>
      <c r="C164">
        <v>47.5</v>
      </c>
      <c r="D164">
        <v>56.5</v>
      </c>
      <c r="E164">
        <v>40.299999999999997</v>
      </c>
      <c r="F164">
        <v>51.2</v>
      </c>
      <c r="G164">
        <v>47.4</v>
      </c>
      <c r="H164">
        <v>56.5</v>
      </c>
      <c r="I164">
        <v>39.5</v>
      </c>
      <c r="J164">
        <v>51.6</v>
      </c>
      <c r="L164">
        <v>57.5</v>
      </c>
      <c r="M164">
        <v>42.8</v>
      </c>
      <c r="N164">
        <v>54.1</v>
      </c>
      <c r="P164" t="s">
        <v>879</v>
      </c>
      <c r="Q164" t="str">
        <f t="shared" si="8"/>
        <v>-</v>
      </c>
      <c r="R164">
        <f t="shared" si="9"/>
        <v>40</v>
      </c>
      <c r="AN164" s="317">
        <v>45433.958333333336</v>
      </c>
      <c r="AO164">
        <v>34.1</v>
      </c>
      <c r="AP164">
        <v>49.5</v>
      </c>
      <c r="AQ164">
        <v>27.4</v>
      </c>
      <c r="AR164">
        <v>36.9</v>
      </c>
      <c r="AS164">
        <v>34.1</v>
      </c>
      <c r="AT164">
        <v>50.4</v>
      </c>
      <c r="AU164">
        <v>27.4</v>
      </c>
      <c r="AV164">
        <v>37</v>
      </c>
      <c r="AX164">
        <v>52.6</v>
      </c>
      <c r="AY164">
        <v>28</v>
      </c>
      <c r="AZ164">
        <v>38.4</v>
      </c>
    </row>
    <row r="165" spans="2:52" x14ac:dyDescent="0.35">
      <c r="B165" s="317">
        <v>45429.21875</v>
      </c>
      <c r="C165">
        <v>47</v>
      </c>
      <c r="D165">
        <v>58</v>
      </c>
      <c r="E165">
        <v>37.9</v>
      </c>
      <c r="F165">
        <v>52</v>
      </c>
      <c r="G165">
        <v>46.9</v>
      </c>
      <c r="H165">
        <v>61.9</v>
      </c>
      <c r="I165">
        <v>37</v>
      </c>
      <c r="J165">
        <v>51.8</v>
      </c>
      <c r="L165">
        <v>64.2</v>
      </c>
      <c r="M165">
        <v>40.299999999999997</v>
      </c>
      <c r="N165">
        <v>55.1</v>
      </c>
      <c r="P165" t="s">
        <v>879</v>
      </c>
      <c r="Q165" t="str">
        <f t="shared" si="8"/>
        <v>-</v>
      </c>
      <c r="R165">
        <f t="shared" si="9"/>
        <v>37</v>
      </c>
      <c r="AN165" s="317">
        <v>45434</v>
      </c>
      <c r="AO165">
        <v>31.2</v>
      </c>
      <c r="AP165">
        <v>45.9</v>
      </c>
      <c r="AQ165">
        <v>28.1</v>
      </c>
      <c r="AR165">
        <v>32.799999999999997</v>
      </c>
      <c r="AS165">
        <v>31.2</v>
      </c>
      <c r="AT165">
        <v>45.6</v>
      </c>
      <c r="AU165">
        <v>28.1</v>
      </c>
      <c r="AV165">
        <v>32.9</v>
      </c>
      <c r="AX165">
        <v>47.4</v>
      </c>
      <c r="AY165">
        <v>28.6</v>
      </c>
      <c r="AZ165">
        <v>33.799999999999997</v>
      </c>
    </row>
    <row r="166" spans="2:52" x14ac:dyDescent="0.35">
      <c r="B166" s="317">
        <v>45429.229166666664</v>
      </c>
      <c r="C166">
        <v>53.3</v>
      </c>
      <c r="D166">
        <v>64.400000000000006</v>
      </c>
      <c r="E166">
        <v>40.299999999999997</v>
      </c>
      <c r="F166">
        <v>58.4</v>
      </c>
      <c r="G166">
        <v>53.4</v>
      </c>
      <c r="H166">
        <v>69.099999999999994</v>
      </c>
      <c r="I166">
        <v>39.299999999999997</v>
      </c>
      <c r="J166">
        <v>56.8</v>
      </c>
      <c r="L166">
        <v>71.8</v>
      </c>
      <c r="M166">
        <v>43.2</v>
      </c>
      <c r="N166">
        <v>63.7</v>
      </c>
      <c r="P166" t="s">
        <v>879</v>
      </c>
      <c r="Q166" t="str">
        <f t="shared" si="8"/>
        <v>-</v>
      </c>
      <c r="R166">
        <f t="shared" si="9"/>
        <v>39</v>
      </c>
      <c r="AN166" s="317">
        <v>45434.041666666664</v>
      </c>
      <c r="AO166">
        <v>34.1</v>
      </c>
      <c r="AP166">
        <v>45.7</v>
      </c>
      <c r="AQ166">
        <v>29.8</v>
      </c>
      <c r="AR166">
        <v>36.1</v>
      </c>
      <c r="AS166">
        <v>34.1</v>
      </c>
      <c r="AT166">
        <v>48.7</v>
      </c>
      <c r="AU166">
        <v>29.8</v>
      </c>
      <c r="AV166">
        <v>36</v>
      </c>
      <c r="AX166">
        <v>49.4</v>
      </c>
      <c r="AY166">
        <v>30.4</v>
      </c>
      <c r="AZ166">
        <v>37.299999999999997</v>
      </c>
    </row>
    <row r="167" spans="2:52" x14ac:dyDescent="0.35">
      <c r="B167" s="317">
        <v>45429.239583333336</v>
      </c>
      <c r="C167">
        <v>48.5</v>
      </c>
      <c r="D167">
        <v>62.9</v>
      </c>
      <c r="E167">
        <v>38.1</v>
      </c>
      <c r="F167">
        <v>52.9</v>
      </c>
      <c r="G167">
        <v>48.6</v>
      </c>
      <c r="H167">
        <v>63.6</v>
      </c>
      <c r="I167">
        <v>37.1</v>
      </c>
      <c r="J167">
        <v>52</v>
      </c>
      <c r="L167">
        <v>66.5</v>
      </c>
      <c r="M167">
        <v>40.9</v>
      </c>
      <c r="N167">
        <v>56.7</v>
      </c>
      <c r="P167" t="s">
        <v>879</v>
      </c>
      <c r="Q167" t="str">
        <f t="shared" si="8"/>
        <v>-</v>
      </c>
      <c r="R167">
        <f t="shared" si="9"/>
        <v>37</v>
      </c>
      <c r="AN167" s="317">
        <v>45434.083333333336</v>
      </c>
      <c r="AO167">
        <v>35.200000000000003</v>
      </c>
      <c r="AP167">
        <v>59.1</v>
      </c>
      <c r="AQ167">
        <v>29.7</v>
      </c>
      <c r="AR167">
        <v>36.200000000000003</v>
      </c>
      <c r="AS167">
        <v>35</v>
      </c>
      <c r="AT167">
        <v>58</v>
      </c>
      <c r="AU167">
        <v>29.6</v>
      </c>
      <c r="AV167">
        <v>36.200000000000003</v>
      </c>
      <c r="AX167">
        <v>61.8</v>
      </c>
      <c r="AY167">
        <v>30.2</v>
      </c>
      <c r="AZ167">
        <v>37.299999999999997</v>
      </c>
    </row>
    <row r="168" spans="2:52" x14ac:dyDescent="0.35">
      <c r="B168" s="317">
        <v>45429.25</v>
      </c>
      <c r="C168">
        <v>47</v>
      </c>
      <c r="D168">
        <v>56.3</v>
      </c>
      <c r="E168">
        <v>38.700000000000003</v>
      </c>
      <c r="F168">
        <v>51.6</v>
      </c>
      <c r="G168">
        <v>47.1</v>
      </c>
      <c r="H168">
        <v>57.8</v>
      </c>
      <c r="I168">
        <v>38.1</v>
      </c>
      <c r="J168">
        <v>51.6</v>
      </c>
      <c r="L168">
        <v>58.8</v>
      </c>
      <c r="M168">
        <v>41.3</v>
      </c>
      <c r="N168">
        <v>54.9</v>
      </c>
      <c r="P168" t="s">
        <v>879</v>
      </c>
      <c r="Q168" t="str">
        <f t="shared" si="8"/>
        <v>-</v>
      </c>
      <c r="R168">
        <f t="shared" si="9"/>
        <v>38</v>
      </c>
      <c r="AN168" s="317">
        <v>45434.125</v>
      </c>
      <c r="AO168">
        <v>35.299999999999997</v>
      </c>
      <c r="AP168">
        <v>62.5</v>
      </c>
      <c r="AQ168">
        <v>29.2</v>
      </c>
      <c r="AR168">
        <v>35.299999999999997</v>
      </c>
      <c r="AS168">
        <v>35.200000000000003</v>
      </c>
      <c r="AT168">
        <v>61.6</v>
      </c>
      <c r="AU168">
        <v>29.2</v>
      </c>
      <c r="AV168">
        <v>35.299999999999997</v>
      </c>
      <c r="AX168">
        <v>63.8</v>
      </c>
      <c r="AY168">
        <v>29.7</v>
      </c>
      <c r="AZ168">
        <v>36.5</v>
      </c>
    </row>
    <row r="169" spans="2:52" x14ac:dyDescent="0.35">
      <c r="B169" s="317">
        <v>45429.260416666664</v>
      </c>
      <c r="C169">
        <v>47</v>
      </c>
      <c r="D169">
        <v>57.2</v>
      </c>
      <c r="E169">
        <v>37.6</v>
      </c>
      <c r="F169">
        <v>50.6</v>
      </c>
      <c r="G169">
        <v>46.8</v>
      </c>
      <c r="H169">
        <v>60.9</v>
      </c>
      <c r="I169">
        <v>36.799999999999997</v>
      </c>
      <c r="J169">
        <v>49.4</v>
      </c>
      <c r="L169">
        <v>64.599999999999994</v>
      </c>
      <c r="M169">
        <v>40.6</v>
      </c>
      <c r="N169">
        <v>54.8</v>
      </c>
      <c r="P169" t="s">
        <v>879</v>
      </c>
      <c r="Q169" t="str">
        <f t="shared" si="8"/>
        <v>-</v>
      </c>
      <c r="R169">
        <f t="shared" si="9"/>
        <v>37</v>
      </c>
      <c r="AN169" s="317">
        <v>45434.166666666664</v>
      </c>
      <c r="AO169">
        <v>42.9</v>
      </c>
      <c r="AP169">
        <v>61.1</v>
      </c>
      <c r="AQ169">
        <v>31.2</v>
      </c>
      <c r="AR169">
        <v>46.7</v>
      </c>
      <c r="AS169">
        <v>42.9</v>
      </c>
      <c r="AT169">
        <v>60.1</v>
      </c>
      <c r="AU169">
        <v>31.1</v>
      </c>
      <c r="AV169">
        <v>46.6</v>
      </c>
      <c r="AX169">
        <v>63.3</v>
      </c>
      <c r="AY169">
        <v>31.8</v>
      </c>
      <c r="AZ169">
        <v>50.7</v>
      </c>
    </row>
    <row r="170" spans="2:52" x14ac:dyDescent="0.35">
      <c r="B170" s="317">
        <v>45429.270833333336</v>
      </c>
      <c r="C170">
        <v>48.2</v>
      </c>
      <c r="D170">
        <v>59.5</v>
      </c>
      <c r="E170">
        <v>36.700000000000003</v>
      </c>
      <c r="F170">
        <v>52.8</v>
      </c>
      <c r="G170">
        <v>48.3</v>
      </c>
      <c r="H170">
        <v>60.2</v>
      </c>
      <c r="I170">
        <v>35.9</v>
      </c>
      <c r="J170">
        <v>52.7</v>
      </c>
      <c r="L170">
        <v>63.2</v>
      </c>
      <c r="M170">
        <v>38.799999999999997</v>
      </c>
      <c r="N170">
        <v>57.5</v>
      </c>
      <c r="P170" t="s">
        <v>879</v>
      </c>
      <c r="Q170" t="str">
        <f t="shared" si="8"/>
        <v>-</v>
      </c>
      <c r="R170">
        <f t="shared" si="9"/>
        <v>36</v>
      </c>
      <c r="AN170" s="317">
        <v>45434.208333333336</v>
      </c>
      <c r="AO170">
        <v>45.7</v>
      </c>
      <c r="AP170">
        <v>62.5</v>
      </c>
      <c r="AQ170">
        <v>35.9</v>
      </c>
      <c r="AR170">
        <v>47.9</v>
      </c>
      <c r="AS170">
        <v>45.8</v>
      </c>
      <c r="AT170">
        <v>64.099999999999994</v>
      </c>
      <c r="AU170">
        <v>35.299999999999997</v>
      </c>
      <c r="AV170">
        <v>47.9</v>
      </c>
      <c r="AX170">
        <v>66.099999999999994</v>
      </c>
      <c r="AY170">
        <v>38.200000000000003</v>
      </c>
      <c r="AZ170">
        <v>52</v>
      </c>
    </row>
    <row r="171" spans="2:52" x14ac:dyDescent="0.35">
      <c r="B171" s="317">
        <v>45429.28125</v>
      </c>
      <c r="C171">
        <v>47.4</v>
      </c>
      <c r="D171">
        <v>58.3</v>
      </c>
      <c r="E171">
        <v>38.799999999999997</v>
      </c>
      <c r="F171">
        <v>51.4</v>
      </c>
      <c r="G171">
        <v>47.4</v>
      </c>
      <c r="H171">
        <v>60.4</v>
      </c>
      <c r="I171">
        <v>37.9</v>
      </c>
      <c r="J171">
        <v>50.6</v>
      </c>
      <c r="L171">
        <v>65.2</v>
      </c>
      <c r="M171">
        <v>41.4</v>
      </c>
      <c r="N171">
        <v>56.5</v>
      </c>
      <c r="P171" t="s">
        <v>879</v>
      </c>
      <c r="Q171" t="str">
        <f t="shared" si="8"/>
        <v>-</v>
      </c>
      <c r="R171">
        <f t="shared" si="9"/>
        <v>38</v>
      </c>
      <c r="AN171" s="317">
        <v>45434.25</v>
      </c>
      <c r="AO171">
        <v>49</v>
      </c>
      <c r="AP171">
        <v>70.599999999999994</v>
      </c>
      <c r="AQ171">
        <v>35.6</v>
      </c>
      <c r="AR171">
        <v>50.1</v>
      </c>
      <c r="AS171">
        <v>48.9</v>
      </c>
      <c r="AT171">
        <v>73.2</v>
      </c>
      <c r="AU171">
        <v>35.299999999999997</v>
      </c>
      <c r="AV171">
        <v>48.5</v>
      </c>
      <c r="AX171">
        <v>75.7</v>
      </c>
      <c r="AY171">
        <v>37.4</v>
      </c>
      <c r="AZ171">
        <v>56.7</v>
      </c>
    </row>
    <row r="172" spans="2:52" x14ac:dyDescent="0.35">
      <c r="B172" s="317">
        <v>45429.291666666664</v>
      </c>
      <c r="C172">
        <v>44</v>
      </c>
      <c r="D172">
        <v>56.4</v>
      </c>
      <c r="E172">
        <v>37.299999999999997</v>
      </c>
      <c r="F172">
        <v>47.1</v>
      </c>
      <c r="G172">
        <v>43.9</v>
      </c>
      <c r="H172">
        <v>54.3</v>
      </c>
      <c r="I172">
        <v>36.299999999999997</v>
      </c>
      <c r="J172">
        <v>47.4</v>
      </c>
      <c r="L172">
        <v>61.2</v>
      </c>
      <c r="M172">
        <v>39.4</v>
      </c>
      <c r="N172">
        <v>50.1</v>
      </c>
      <c r="P172" t="s">
        <v>878</v>
      </c>
      <c r="Q172">
        <f t="shared" si="8"/>
        <v>36</v>
      </c>
      <c r="R172" t="str">
        <f t="shared" si="9"/>
        <v>-</v>
      </c>
      <c r="AN172" s="317">
        <v>45434.291666666664</v>
      </c>
      <c r="AO172">
        <v>45.9</v>
      </c>
      <c r="AP172">
        <v>68.599999999999994</v>
      </c>
      <c r="AQ172">
        <v>38.1</v>
      </c>
      <c r="AR172">
        <v>45.7</v>
      </c>
      <c r="AS172">
        <v>46.2</v>
      </c>
      <c r="AT172">
        <v>72.099999999999994</v>
      </c>
      <c r="AU172">
        <v>37.700000000000003</v>
      </c>
      <c r="AV172">
        <v>45.4</v>
      </c>
      <c r="AX172">
        <v>73.7</v>
      </c>
      <c r="AY172">
        <v>39.299999999999997</v>
      </c>
      <c r="AZ172">
        <v>50.1</v>
      </c>
    </row>
    <row r="173" spans="2:52" x14ac:dyDescent="0.35">
      <c r="B173" s="317">
        <v>45429.302083333336</v>
      </c>
      <c r="C173">
        <v>47.4</v>
      </c>
      <c r="D173">
        <v>59.6</v>
      </c>
      <c r="E173">
        <v>39.1</v>
      </c>
      <c r="F173">
        <v>50.5</v>
      </c>
      <c r="G173">
        <v>47.3</v>
      </c>
      <c r="H173">
        <v>61.2</v>
      </c>
      <c r="I173">
        <v>38.299999999999997</v>
      </c>
      <c r="J173">
        <v>50.6</v>
      </c>
      <c r="L173">
        <v>63.3</v>
      </c>
      <c r="M173">
        <v>40.6</v>
      </c>
      <c r="N173">
        <v>53.6</v>
      </c>
      <c r="P173" t="s">
        <v>878</v>
      </c>
      <c r="Q173">
        <f t="shared" si="8"/>
        <v>38</v>
      </c>
      <c r="R173" t="str">
        <f t="shared" si="9"/>
        <v>-</v>
      </c>
      <c r="AN173" s="317">
        <v>45434.333333333336</v>
      </c>
      <c r="AO173">
        <v>48.9</v>
      </c>
      <c r="AP173">
        <v>68.5</v>
      </c>
      <c r="AQ173">
        <v>39.799999999999997</v>
      </c>
      <c r="AR173">
        <v>50.8</v>
      </c>
      <c r="AS173">
        <v>48.8</v>
      </c>
      <c r="AT173">
        <v>69.900000000000006</v>
      </c>
      <c r="AU173">
        <v>39.4</v>
      </c>
      <c r="AV173">
        <v>50.5</v>
      </c>
      <c r="AX173">
        <v>73.2</v>
      </c>
      <c r="AY173">
        <v>41.1</v>
      </c>
      <c r="AZ173">
        <v>54</v>
      </c>
    </row>
    <row r="174" spans="2:52" x14ac:dyDescent="0.35">
      <c r="B174" s="317">
        <v>45429.3125</v>
      </c>
      <c r="C174">
        <v>48.2</v>
      </c>
      <c r="D174">
        <v>66.2</v>
      </c>
      <c r="E174">
        <v>37.700000000000003</v>
      </c>
      <c r="F174">
        <v>52.2</v>
      </c>
      <c r="G174">
        <v>48</v>
      </c>
      <c r="H174">
        <v>62.4</v>
      </c>
      <c r="I174">
        <v>37.4</v>
      </c>
      <c r="J174">
        <v>51</v>
      </c>
      <c r="L174">
        <v>69.400000000000006</v>
      </c>
      <c r="M174">
        <v>40.1</v>
      </c>
      <c r="N174">
        <v>56.5</v>
      </c>
      <c r="P174" t="s">
        <v>878</v>
      </c>
      <c r="Q174">
        <f t="shared" si="8"/>
        <v>37</v>
      </c>
      <c r="R174" t="str">
        <f t="shared" si="9"/>
        <v>-</v>
      </c>
      <c r="AN174" s="317">
        <v>45434.375</v>
      </c>
      <c r="AO174">
        <v>48.7</v>
      </c>
      <c r="AP174">
        <v>69.400000000000006</v>
      </c>
      <c r="AQ174">
        <v>40.1</v>
      </c>
      <c r="AR174">
        <v>49.9</v>
      </c>
      <c r="AS174">
        <v>48.7</v>
      </c>
      <c r="AT174">
        <v>69.599999999999994</v>
      </c>
      <c r="AU174">
        <v>39.799999999999997</v>
      </c>
      <c r="AV174">
        <v>50</v>
      </c>
      <c r="AX174">
        <v>71.8</v>
      </c>
      <c r="AY174">
        <v>41.1</v>
      </c>
      <c r="AZ174">
        <v>53.6</v>
      </c>
    </row>
    <row r="175" spans="2:52" x14ac:dyDescent="0.35">
      <c r="B175" s="317">
        <v>45429.322916666664</v>
      </c>
      <c r="C175">
        <v>49.5</v>
      </c>
      <c r="D175">
        <v>68.8</v>
      </c>
      <c r="E175">
        <v>39.700000000000003</v>
      </c>
      <c r="F175">
        <v>50.3</v>
      </c>
      <c r="G175">
        <v>49.7</v>
      </c>
      <c r="H175">
        <v>69.7</v>
      </c>
      <c r="I175">
        <v>39.200000000000003</v>
      </c>
      <c r="J175">
        <v>50.1</v>
      </c>
      <c r="L175">
        <v>69.7</v>
      </c>
      <c r="M175">
        <v>41.7</v>
      </c>
      <c r="N175">
        <v>54.2</v>
      </c>
      <c r="P175" t="s">
        <v>878</v>
      </c>
      <c r="Q175">
        <f t="shared" si="8"/>
        <v>39</v>
      </c>
      <c r="R175" t="str">
        <f t="shared" si="9"/>
        <v>-</v>
      </c>
      <c r="AN175" s="317">
        <v>45434.416666666664</v>
      </c>
      <c r="AO175">
        <v>45.5</v>
      </c>
      <c r="AP175">
        <v>65.599999999999994</v>
      </c>
      <c r="AQ175">
        <v>40.700000000000003</v>
      </c>
      <c r="AR175">
        <v>47.2</v>
      </c>
      <c r="AS175">
        <v>45.6</v>
      </c>
      <c r="AT175">
        <v>65.5</v>
      </c>
      <c r="AU175">
        <v>40.6</v>
      </c>
      <c r="AV175">
        <v>47.1</v>
      </c>
      <c r="AX175">
        <v>66.7</v>
      </c>
      <c r="AY175">
        <v>41.7</v>
      </c>
      <c r="AZ175">
        <v>49.5</v>
      </c>
    </row>
    <row r="176" spans="2:52" x14ac:dyDescent="0.35">
      <c r="B176" s="317">
        <v>45429.333333333336</v>
      </c>
      <c r="C176">
        <v>48.1</v>
      </c>
      <c r="D176">
        <v>66.400000000000006</v>
      </c>
      <c r="E176">
        <v>39.1</v>
      </c>
      <c r="F176">
        <v>52</v>
      </c>
      <c r="G176">
        <v>48.1</v>
      </c>
      <c r="H176">
        <v>66.7</v>
      </c>
      <c r="I176">
        <v>38.5</v>
      </c>
      <c r="J176">
        <v>51.3</v>
      </c>
      <c r="L176">
        <v>67.3</v>
      </c>
      <c r="M176">
        <v>41.2</v>
      </c>
      <c r="N176">
        <v>55.5</v>
      </c>
      <c r="P176" t="s">
        <v>878</v>
      </c>
      <c r="Q176">
        <f t="shared" si="8"/>
        <v>39</v>
      </c>
      <c r="R176" t="str">
        <f t="shared" si="9"/>
        <v>-</v>
      </c>
      <c r="AN176" s="317">
        <v>45434.458333333336</v>
      </c>
      <c r="AO176">
        <v>45.4</v>
      </c>
      <c r="AP176">
        <v>65.7</v>
      </c>
      <c r="AQ176">
        <v>40.5</v>
      </c>
      <c r="AR176">
        <v>47.4</v>
      </c>
      <c r="AS176">
        <v>45.2</v>
      </c>
      <c r="AT176">
        <v>63.9</v>
      </c>
      <c r="AU176">
        <v>40.4</v>
      </c>
      <c r="AV176">
        <v>47.2</v>
      </c>
      <c r="AX176">
        <v>69.5</v>
      </c>
      <c r="AY176">
        <v>41.4</v>
      </c>
      <c r="AZ176">
        <v>49.4</v>
      </c>
    </row>
    <row r="177" spans="2:52" x14ac:dyDescent="0.35">
      <c r="B177" s="317">
        <v>45429.34375</v>
      </c>
      <c r="C177">
        <v>44.5</v>
      </c>
      <c r="D177">
        <v>53.4</v>
      </c>
      <c r="E177">
        <v>40</v>
      </c>
      <c r="F177">
        <v>47.1</v>
      </c>
      <c r="G177">
        <v>44.6</v>
      </c>
      <c r="H177">
        <v>56.7</v>
      </c>
      <c r="I177">
        <v>39.200000000000003</v>
      </c>
      <c r="J177">
        <v>47.4</v>
      </c>
      <c r="L177">
        <v>56.9</v>
      </c>
      <c r="M177">
        <v>41.8</v>
      </c>
      <c r="N177">
        <v>50.1</v>
      </c>
      <c r="P177" t="s">
        <v>878</v>
      </c>
      <c r="Q177">
        <f t="shared" si="8"/>
        <v>39</v>
      </c>
      <c r="R177" t="str">
        <f t="shared" si="9"/>
        <v>-</v>
      </c>
      <c r="AN177" s="317">
        <v>45434.5</v>
      </c>
      <c r="AO177">
        <v>45.1</v>
      </c>
      <c r="AP177">
        <v>60.4</v>
      </c>
      <c r="AQ177">
        <v>40.6</v>
      </c>
      <c r="AR177">
        <v>47.5</v>
      </c>
      <c r="AS177">
        <v>45</v>
      </c>
      <c r="AT177">
        <v>60.3</v>
      </c>
      <c r="AU177">
        <v>40.4</v>
      </c>
      <c r="AV177">
        <v>47.4</v>
      </c>
      <c r="AX177">
        <v>63.1</v>
      </c>
      <c r="AY177">
        <v>41.5</v>
      </c>
      <c r="AZ177">
        <v>49.7</v>
      </c>
    </row>
    <row r="178" spans="2:52" x14ac:dyDescent="0.35">
      <c r="B178" s="317">
        <v>45429.354166666664</v>
      </c>
      <c r="C178">
        <v>52.3</v>
      </c>
      <c r="D178">
        <v>65.900000000000006</v>
      </c>
      <c r="E178">
        <v>38.299999999999997</v>
      </c>
      <c r="F178">
        <v>56.2</v>
      </c>
      <c r="G178">
        <v>52.3</v>
      </c>
      <c r="H178">
        <v>65.8</v>
      </c>
      <c r="I178">
        <v>37.799999999999997</v>
      </c>
      <c r="J178">
        <v>56.4</v>
      </c>
      <c r="L178">
        <v>66.5</v>
      </c>
      <c r="M178">
        <v>40.9</v>
      </c>
      <c r="N178">
        <v>57.4</v>
      </c>
      <c r="P178" t="s">
        <v>878</v>
      </c>
      <c r="Q178">
        <f t="shared" si="8"/>
        <v>38</v>
      </c>
      <c r="R178" t="str">
        <f t="shared" si="9"/>
        <v>-</v>
      </c>
      <c r="AN178" s="317">
        <v>45434.541666666664</v>
      </c>
      <c r="AO178">
        <v>48</v>
      </c>
      <c r="AP178">
        <v>63.3</v>
      </c>
      <c r="AQ178">
        <v>42.5</v>
      </c>
      <c r="AR178">
        <v>49.9</v>
      </c>
      <c r="AS178">
        <v>48.1</v>
      </c>
      <c r="AT178">
        <v>63.3</v>
      </c>
      <c r="AU178">
        <v>42.4</v>
      </c>
      <c r="AV178">
        <v>50.3</v>
      </c>
      <c r="AX178">
        <v>64.2</v>
      </c>
      <c r="AY178">
        <v>43.4</v>
      </c>
      <c r="AZ178">
        <v>53.1</v>
      </c>
    </row>
    <row r="179" spans="2:52" x14ac:dyDescent="0.35">
      <c r="B179" s="317">
        <v>45429.364583333336</v>
      </c>
      <c r="C179">
        <v>52.5</v>
      </c>
      <c r="D179">
        <v>68.099999999999994</v>
      </c>
      <c r="E179">
        <v>40.4</v>
      </c>
      <c r="F179">
        <v>56.9</v>
      </c>
      <c r="G179">
        <v>52.5</v>
      </c>
      <c r="H179">
        <v>70.3</v>
      </c>
      <c r="I179">
        <v>39.6</v>
      </c>
      <c r="J179">
        <v>56.8</v>
      </c>
      <c r="L179">
        <v>73.2</v>
      </c>
      <c r="M179">
        <v>42.3</v>
      </c>
      <c r="N179">
        <v>58.3</v>
      </c>
      <c r="P179" t="s">
        <v>878</v>
      </c>
      <c r="Q179">
        <f t="shared" si="8"/>
        <v>40</v>
      </c>
      <c r="R179" t="str">
        <f t="shared" si="9"/>
        <v>-</v>
      </c>
      <c r="AN179" s="317">
        <v>45434.583333333336</v>
      </c>
      <c r="AO179">
        <v>45.5</v>
      </c>
      <c r="AP179">
        <v>56.9</v>
      </c>
      <c r="AQ179">
        <v>41.5</v>
      </c>
      <c r="AR179">
        <v>47.7</v>
      </c>
      <c r="AS179">
        <v>45.5</v>
      </c>
      <c r="AT179">
        <v>59</v>
      </c>
      <c r="AU179">
        <v>41.5</v>
      </c>
      <c r="AV179">
        <v>47.6</v>
      </c>
      <c r="AX179">
        <v>60.5</v>
      </c>
      <c r="AY179">
        <v>42.2</v>
      </c>
      <c r="AZ179">
        <v>49.6</v>
      </c>
    </row>
    <row r="180" spans="2:52" x14ac:dyDescent="0.35">
      <c r="B180" s="317">
        <v>45429.375</v>
      </c>
      <c r="C180">
        <v>46.5</v>
      </c>
      <c r="D180">
        <v>61.7</v>
      </c>
      <c r="E180">
        <v>39.1</v>
      </c>
      <c r="F180">
        <v>49.3</v>
      </c>
      <c r="G180">
        <v>46.4</v>
      </c>
      <c r="H180">
        <v>61</v>
      </c>
      <c r="I180">
        <v>37.799999999999997</v>
      </c>
      <c r="J180">
        <v>49.5</v>
      </c>
      <c r="L180">
        <v>62.4</v>
      </c>
      <c r="M180">
        <v>41.6</v>
      </c>
      <c r="N180">
        <v>53.6</v>
      </c>
      <c r="P180" t="s">
        <v>878</v>
      </c>
      <c r="Q180">
        <f t="shared" si="8"/>
        <v>38</v>
      </c>
      <c r="R180" t="str">
        <f t="shared" si="9"/>
        <v>-</v>
      </c>
      <c r="AN180" s="317">
        <v>45434.625</v>
      </c>
      <c r="AO180">
        <v>50.8</v>
      </c>
      <c r="AP180">
        <v>71.599999999999994</v>
      </c>
      <c r="AQ180">
        <v>40.299999999999997</v>
      </c>
      <c r="AR180">
        <v>51.8</v>
      </c>
      <c r="AS180">
        <v>50.8</v>
      </c>
      <c r="AT180">
        <v>73.400000000000006</v>
      </c>
      <c r="AU180">
        <v>40.299999999999997</v>
      </c>
      <c r="AV180">
        <v>49.9</v>
      </c>
      <c r="AX180">
        <v>74.900000000000006</v>
      </c>
      <c r="AY180">
        <v>41.2</v>
      </c>
      <c r="AZ180">
        <v>55</v>
      </c>
    </row>
    <row r="181" spans="2:52" x14ac:dyDescent="0.35">
      <c r="B181" s="317">
        <v>45429.385416666664</v>
      </c>
      <c r="C181">
        <v>48</v>
      </c>
      <c r="D181">
        <v>61.9</v>
      </c>
      <c r="E181">
        <v>38.799999999999997</v>
      </c>
      <c r="F181">
        <v>51.7</v>
      </c>
      <c r="G181">
        <v>47.9</v>
      </c>
      <c r="H181">
        <v>61.9</v>
      </c>
      <c r="I181">
        <v>38.4</v>
      </c>
      <c r="J181">
        <v>51.6</v>
      </c>
      <c r="L181">
        <v>62.9</v>
      </c>
      <c r="M181">
        <v>40.700000000000003</v>
      </c>
      <c r="N181">
        <v>54.4</v>
      </c>
      <c r="P181" t="s">
        <v>878</v>
      </c>
      <c r="Q181">
        <f t="shared" si="8"/>
        <v>38</v>
      </c>
      <c r="R181" t="str">
        <f t="shared" si="9"/>
        <v>-</v>
      </c>
      <c r="AN181" s="317">
        <v>45434.666666666664</v>
      </c>
      <c r="AO181">
        <v>45.9</v>
      </c>
      <c r="AP181">
        <v>66.3</v>
      </c>
      <c r="AQ181">
        <v>41.1</v>
      </c>
      <c r="AR181">
        <v>47.2</v>
      </c>
      <c r="AS181">
        <v>46.1</v>
      </c>
      <c r="AT181">
        <v>68.599999999999994</v>
      </c>
      <c r="AU181">
        <v>41</v>
      </c>
      <c r="AV181">
        <v>47.3</v>
      </c>
      <c r="AX181">
        <v>70</v>
      </c>
      <c r="AY181">
        <v>42</v>
      </c>
      <c r="AZ181">
        <v>48.8</v>
      </c>
    </row>
    <row r="182" spans="2:52" x14ac:dyDescent="0.35">
      <c r="B182" s="317">
        <v>45429.395833333336</v>
      </c>
      <c r="C182">
        <v>47.8</v>
      </c>
      <c r="D182">
        <v>62.7</v>
      </c>
      <c r="E182">
        <v>39</v>
      </c>
      <c r="F182">
        <v>51.4</v>
      </c>
      <c r="G182">
        <v>47.8</v>
      </c>
      <c r="H182">
        <v>62.8</v>
      </c>
      <c r="I182">
        <v>38.4</v>
      </c>
      <c r="J182">
        <v>51.5</v>
      </c>
      <c r="L182">
        <v>65.599999999999994</v>
      </c>
      <c r="M182">
        <v>40.799999999999997</v>
      </c>
      <c r="N182">
        <v>53.2</v>
      </c>
      <c r="P182" t="s">
        <v>878</v>
      </c>
      <c r="Q182">
        <f t="shared" si="8"/>
        <v>38</v>
      </c>
      <c r="R182" t="str">
        <f t="shared" si="9"/>
        <v>-</v>
      </c>
      <c r="AN182" s="317">
        <v>45434.708333333336</v>
      </c>
      <c r="AO182">
        <v>45.1</v>
      </c>
      <c r="AP182">
        <v>65.5</v>
      </c>
      <c r="AQ182">
        <v>39.799999999999997</v>
      </c>
      <c r="AR182">
        <v>46.5</v>
      </c>
      <c r="AS182">
        <v>45.2</v>
      </c>
      <c r="AT182">
        <v>66.5</v>
      </c>
      <c r="AU182">
        <v>39.700000000000003</v>
      </c>
      <c r="AV182">
        <v>46.6</v>
      </c>
      <c r="AX182">
        <v>66.900000000000006</v>
      </c>
      <c r="AY182">
        <v>40.799999999999997</v>
      </c>
      <c r="AZ182">
        <v>48.3</v>
      </c>
    </row>
    <row r="183" spans="2:52" x14ac:dyDescent="0.35">
      <c r="B183" s="317">
        <v>45429.40625</v>
      </c>
      <c r="C183">
        <v>47.1</v>
      </c>
      <c r="D183">
        <v>56.1</v>
      </c>
      <c r="E183">
        <v>39.700000000000003</v>
      </c>
      <c r="F183">
        <v>50.5</v>
      </c>
      <c r="G183">
        <v>47.1</v>
      </c>
      <c r="H183">
        <v>59.7</v>
      </c>
      <c r="I183">
        <v>39.4</v>
      </c>
      <c r="J183">
        <v>50.7</v>
      </c>
      <c r="L183">
        <v>60.9</v>
      </c>
      <c r="M183">
        <v>42</v>
      </c>
      <c r="N183">
        <v>52.7</v>
      </c>
      <c r="P183" t="s">
        <v>878</v>
      </c>
      <c r="Q183">
        <f t="shared" si="8"/>
        <v>39</v>
      </c>
      <c r="R183" t="str">
        <f t="shared" si="9"/>
        <v>-</v>
      </c>
      <c r="AN183" s="317">
        <v>45434.75</v>
      </c>
      <c r="AO183">
        <v>42.8</v>
      </c>
      <c r="AP183">
        <v>66.3</v>
      </c>
      <c r="AQ183">
        <v>37.4</v>
      </c>
      <c r="AR183">
        <v>44.1</v>
      </c>
      <c r="AS183">
        <v>42.9</v>
      </c>
      <c r="AT183">
        <v>67.400000000000006</v>
      </c>
      <c r="AU183">
        <v>37.200000000000003</v>
      </c>
      <c r="AV183">
        <v>44.3</v>
      </c>
      <c r="AX183">
        <v>67.8</v>
      </c>
      <c r="AY183">
        <v>38.5</v>
      </c>
      <c r="AZ183">
        <v>45.5</v>
      </c>
    </row>
    <row r="184" spans="2:52" x14ac:dyDescent="0.35">
      <c r="B184" s="317">
        <v>45429.416666666664</v>
      </c>
      <c r="C184">
        <v>45.8</v>
      </c>
      <c r="D184">
        <v>58.6</v>
      </c>
      <c r="E184">
        <v>38.9</v>
      </c>
      <c r="F184">
        <v>49.1</v>
      </c>
      <c r="G184">
        <v>45.8</v>
      </c>
      <c r="H184">
        <v>60.6</v>
      </c>
      <c r="I184">
        <v>38.4</v>
      </c>
      <c r="J184">
        <v>49.2</v>
      </c>
      <c r="L184">
        <v>61.2</v>
      </c>
      <c r="M184">
        <v>40.5</v>
      </c>
      <c r="N184">
        <v>51.3</v>
      </c>
      <c r="P184" t="s">
        <v>878</v>
      </c>
      <c r="Q184">
        <f t="shared" si="8"/>
        <v>38</v>
      </c>
      <c r="R184" t="str">
        <f t="shared" si="9"/>
        <v>-</v>
      </c>
      <c r="AN184" s="317">
        <v>45434.791666666664</v>
      </c>
      <c r="AO184">
        <v>43.6</v>
      </c>
      <c r="AP184">
        <v>62.3</v>
      </c>
      <c r="AQ184">
        <v>35.5</v>
      </c>
      <c r="AR184">
        <v>45.1</v>
      </c>
      <c r="AS184">
        <v>43.7</v>
      </c>
      <c r="AT184">
        <v>63.3</v>
      </c>
      <c r="AU184">
        <v>35.299999999999997</v>
      </c>
      <c r="AV184">
        <v>45</v>
      </c>
      <c r="AX184">
        <v>63.4</v>
      </c>
      <c r="AY184">
        <v>36.700000000000003</v>
      </c>
      <c r="AZ184">
        <v>47.5</v>
      </c>
    </row>
    <row r="185" spans="2:52" x14ac:dyDescent="0.35">
      <c r="B185" s="317">
        <v>45429.427083333336</v>
      </c>
      <c r="C185">
        <v>45.5</v>
      </c>
      <c r="D185">
        <v>63.2</v>
      </c>
      <c r="E185">
        <v>39.6</v>
      </c>
      <c r="F185">
        <v>47.5</v>
      </c>
      <c r="G185">
        <v>45.5</v>
      </c>
      <c r="H185">
        <v>63.4</v>
      </c>
      <c r="I185">
        <v>39.200000000000003</v>
      </c>
      <c r="J185">
        <v>47.7</v>
      </c>
      <c r="L185">
        <v>64.7</v>
      </c>
      <c r="M185">
        <v>40.700000000000003</v>
      </c>
      <c r="N185">
        <v>50.8</v>
      </c>
      <c r="P185" t="s">
        <v>878</v>
      </c>
      <c r="Q185">
        <f t="shared" si="8"/>
        <v>39</v>
      </c>
      <c r="R185" t="str">
        <f t="shared" si="9"/>
        <v>-</v>
      </c>
      <c r="AN185" s="317">
        <v>45434.833333333336</v>
      </c>
      <c r="AO185">
        <v>38.5</v>
      </c>
      <c r="AP185">
        <v>51.8</v>
      </c>
      <c r="AQ185">
        <v>33.200000000000003</v>
      </c>
      <c r="AR185">
        <v>41.2</v>
      </c>
      <c r="AS185">
        <v>38.6</v>
      </c>
      <c r="AT185">
        <v>53.8</v>
      </c>
      <c r="AU185">
        <v>32.9</v>
      </c>
      <c r="AV185">
        <v>41.3</v>
      </c>
      <c r="AX185">
        <v>56.1</v>
      </c>
      <c r="AY185">
        <v>34.4</v>
      </c>
      <c r="AZ185">
        <v>43.9</v>
      </c>
    </row>
    <row r="186" spans="2:52" x14ac:dyDescent="0.35">
      <c r="B186" s="317">
        <v>45429.4375</v>
      </c>
      <c r="C186">
        <v>45.1</v>
      </c>
      <c r="D186">
        <v>58</v>
      </c>
      <c r="E186">
        <v>37.6</v>
      </c>
      <c r="F186">
        <v>47.4</v>
      </c>
      <c r="G186">
        <v>45.1</v>
      </c>
      <c r="H186">
        <v>58.2</v>
      </c>
      <c r="I186">
        <v>37.299999999999997</v>
      </c>
      <c r="J186">
        <v>47.8</v>
      </c>
      <c r="L186">
        <v>59.5</v>
      </c>
      <c r="M186">
        <v>39</v>
      </c>
      <c r="N186">
        <v>51.2</v>
      </c>
      <c r="P186" t="s">
        <v>878</v>
      </c>
      <c r="Q186">
        <f t="shared" si="8"/>
        <v>37</v>
      </c>
      <c r="R186" t="str">
        <f t="shared" si="9"/>
        <v>-</v>
      </c>
      <c r="AN186" s="317">
        <v>45434.875</v>
      </c>
      <c r="AO186">
        <v>41.2</v>
      </c>
      <c r="AP186">
        <v>62.9</v>
      </c>
      <c r="AQ186">
        <v>32.700000000000003</v>
      </c>
      <c r="AR186">
        <v>44</v>
      </c>
      <c r="AS186">
        <v>41.1</v>
      </c>
      <c r="AT186">
        <v>61.9</v>
      </c>
      <c r="AU186">
        <v>32.6</v>
      </c>
      <c r="AV186">
        <v>43.7</v>
      </c>
      <c r="AX186">
        <v>63.9</v>
      </c>
      <c r="AY186">
        <v>33.6</v>
      </c>
      <c r="AZ186">
        <v>48.2</v>
      </c>
    </row>
    <row r="187" spans="2:52" x14ac:dyDescent="0.35">
      <c r="B187" s="317">
        <v>45429.447916666664</v>
      </c>
      <c r="C187">
        <v>46</v>
      </c>
      <c r="D187">
        <v>66.8</v>
      </c>
      <c r="E187">
        <v>37.6</v>
      </c>
      <c r="F187">
        <v>47.6</v>
      </c>
      <c r="G187">
        <v>47.7</v>
      </c>
      <c r="H187">
        <v>73.7</v>
      </c>
      <c r="I187">
        <v>37.299999999999997</v>
      </c>
      <c r="J187">
        <v>47.8</v>
      </c>
      <c r="L187">
        <v>73.7</v>
      </c>
      <c r="M187">
        <v>38.799999999999997</v>
      </c>
      <c r="N187">
        <v>50.9</v>
      </c>
      <c r="P187" t="s">
        <v>878</v>
      </c>
      <c r="Q187">
        <f t="shared" si="8"/>
        <v>37</v>
      </c>
      <c r="R187" t="str">
        <f t="shared" si="9"/>
        <v>-</v>
      </c>
      <c r="AN187" s="317">
        <v>45434.916666666664</v>
      </c>
      <c r="AO187">
        <v>37.299999999999997</v>
      </c>
      <c r="AP187">
        <v>60.4</v>
      </c>
      <c r="AQ187">
        <v>31.8</v>
      </c>
      <c r="AR187">
        <v>39.200000000000003</v>
      </c>
      <c r="AS187">
        <v>37.299999999999997</v>
      </c>
      <c r="AT187">
        <v>60.2</v>
      </c>
      <c r="AU187">
        <v>31.7</v>
      </c>
      <c r="AV187">
        <v>39.200000000000003</v>
      </c>
      <c r="AX187">
        <v>61.5</v>
      </c>
      <c r="AY187">
        <v>32.5</v>
      </c>
      <c r="AZ187">
        <v>40.299999999999997</v>
      </c>
    </row>
    <row r="188" spans="2:52" x14ac:dyDescent="0.35">
      <c r="B188" s="317">
        <v>45429.458333333336</v>
      </c>
      <c r="C188">
        <v>46.5</v>
      </c>
      <c r="D188">
        <v>59.3</v>
      </c>
      <c r="E188">
        <v>39.5</v>
      </c>
      <c r="F188">
        <v>49.3</v>
      </c>
      <c r="G188">
        <v>46.5</v>
      </c>
      <c r="H188">
        <v>58.5</v>
      </c>
      <c r="I188">
        <v>39.200000000000003</v>
      </c>
      <c r="J188">
        <v>49.4</v>
      </c>
      <c r="L188">
        <v>65.8</v>
      </c>
      <c r="M188">
        <v>41.5</v>
      </c>
      <c r="N188">
        <v>51.9</v>
      </c>
      <c r="P188" t="s">
        <v>878</v>
      </c>
      <c r="Q188">
        <f t="shared" si="8"/>
        <v>39</v>
      </c>
      <c r="R188" t="str">
        <f t="shared" si="9"/>
        <v>-</v>
      </c>
      <c r="AN188" s="317">
        <v>45434.958333333336</v>
      </c>
      <c r="AO188">
        <v>37.200000000000003</v>
      </c>
      <c r="AP188">
        <v>58.1</v>
      </c>
      <c r="AQ188">
        <v>29.8</v>
      </c>
      <c r="AR188">
        <v>39.4</v>
      </c>
      <c r="AS188">
        <v>37.299999999999997</v>
      </c>
      <c r="AT188">
        <v>59</v>
      </c>
      <c r="AU188">
        <v>29.8</v>
      </c>
      <c r="AV188">
        <v>39.299999999999997</v>
      </c>
      <c r="AX188">
        <v>59.8</v>
      </c>
      <c r="AY188">
        <v>30.3</v>
      </c>
      <c r="AZ188">
        <v>40.4</v>
      </c>
    </row>
    <row r="189" spans="2:52" x14ac:dyDescent="0.35">
      <c r="B189" s="317">
        <v>45429.46875</v>
      </c>
      <c r="C189">
        <v>44.8</v>
      </c>
      <c r="D189">
        <v>53.6</v>
      </c>
      <c r="E189">
        <v>39.799999999999997</v>
      </c>
      <c r="F189">
        <v>47.3</v>
      </c>
      <c r="G189">
        <v>44.8</v>
      </c>
      <c r="H189">
        <v>53.8</v>
      </c>
      <c r="I189">
        <v>39.6</v>
      </c>
      <c r="J189">
        <v>47.5</v>
      </c>
      <c r="L189">
        <v>56.9</v>
      </c>
      <c r="M189">
        <v>41.1</v>
      </c>
      <c r="N189">
        <v>49.7</v>
      </c>
      <c r="P189" t="s">
        <v>878</v>
      </c>
      <c r="Q189">
        <f t="shared" si="8"/>
        <v>40</v>
      </c>
      <c r="R189" t="str">
        <f t="shared" si="9"/>
        <v>-</v>
      </c>
      <c r="AN189" s="317">
        <v>45435</v>
      </c>
      <c r="AO189">
        <v>42.9</v>
      </c>
      <c r="AP189">
        <v>56.2</v>
      </c>
      <c r="AQ189">
        <v>31.8</v>
      </c>
      <c r="AR189">
        <v>45.8</v>
      </c>
      <c r="AS189">
        <v>42.9</v>
      </c>
      <c r="AT189">
        <v>56.1</v>
      </c>
      <c r="AU189">
        <v>31.8</v>
      </c>
      <c r="AV189">
        <v>45.7</v>
      </c>
      <c r="AX189">
        <v>56.7</v>
      </c>
      <c r="AY189">
        <v>32.5</v>
      </c>
      <c r="AZ189">
        <v>46.4</v>
      </c>
    </row>
    <row r="190" spans="2:52" x14ac:dyDescent="0.35">
      <c r="B190" s="317">
        <v>45429.479166666664</v>
      </c>
      <c r="C190">
        <v>45.3</v>
      </c>
      <c r="D190">
        <v>59.4</v>
      </c>
      <c r="E190">
        <v>39.4</v>
      </c>
      <c r="F190">
        <v>47.4</v>
      </c>
      <c r="G190">
        <v>45.2</v>
      </c>
      <c r="H190">
        <v>62.9</v>
      </c>
      <c r="I190">
        <v>39.1</v>
      </c>
      <c r="J190">
        <v>47.3</v>
      </c>
      <c r="L190">
        <v>63.8</v>
      </c>
      <c r="M190">
        <v>40.6</v>
      </c>
      <c r="N190">
        <v>50.1</v>
      </c>
      <c r="P190" t="s">
        <v>878</v>
      </c>
      <c r="Q190">
        <f t="shared" si="8"/>
        <v>39</v>
      </c>
      <c r="R190" t="str">
        <f t="shared" si="9"/>
        <v>-</v>
      </c>
      <c r="AN190" s="317">
        <v>45435.041666666664</v>
      </c>
      <c r="AO190">
        <v>34.799999999999997</v>
      </c>
      <c r="AP190">
        <v>51.9</v>
      </c>
      <c r="AQ190">
        <v>28.3</v>
      </c>
      <c r="AR190">
        <v>37.200000000000003</v>
      </c>
      <c r="AS190">
        <v>34.799999999999997</v>
      </c>
      <c r="AT190">
        <v>53.2</v>
      </c>
      <c r="AU190">
        <v>28.3</v>
      </c>
      <c r="AV190">
        <v>37.1</v>
      </c>
      <c r="AX190">
        <v>53.7</v>
      </c>
      <c r="AY190">
        <v>28.9</v>
      </c>
      <c r="AZ190">
        <v>38.700000000000003</v>
      </c>
    </row>
    <row r="191" spans="2:52" x14ac:dyDescent="0.35">
      <c r="B191" s="317">
        <v>45429.489583333336</v>
      </c>
      <c r="C191">
        <v>45.2</v>
      </c>
      <c r="D191">
        <v>62.8</v>
      </c>
      <c r="E191">
        <v>39.299999999999997</v>
      </c>
      <c r="F191">
        <v>46.2</v>
      </c>
      <c r="G191">
        <v>45.1</v>
      </c>
      <c r="H191">
        <v>65</v>
      </c>
      <c r="I191">
        <v>38.9</v>
      </c>
      <c r="J191">
        <v>46.3</v>
      </c>
      <c r="L191">
        <v>66</v>
      </c>
      <c r="M191">
        <v>40.4</v>
      </c>
      <c r="N191">
        <v>48.9</v>
      </c>
      <c r="P191" t="s">
        <v>878</v>
      </c>
      <c r="Q191">
        <f t="shared" si="8"/>
        <v>39</v>
      </c>
      <c r="R191" t="str">
        <f t="shared" si="9"/>
        <v>-</v>
      </c>
      <c r="AN191" s="317">
        <v>45435.083333333336</v>
      </c>
      <c r="AO191">
        <v>36.5</v>
      </c>
      <c r="AP191">
        <v>50.5</v>
      </c>
      <c r="AQ191">
        <v>28.5</v>
      </c>
      <c r="AR191">
        <v>40.1</v>
      </c>
      <c r="AS191">
        <v>36.700000000000003</v>
      </c>
      <c r="AT191">
        <v>52.8</v>
      </c>
      <c r="AU191">
        <v>28.4</v>
      </c>
      <c r="AV191">
        <v>39.9</v>
      </c>
      <c r="AX191">
        <v>56</v>
      </c>
      <c r="AY191">
        <v>29.1</v>
      </c>
      <c r="AZ191">
        <v>41.5</v>
      </c>
    </row>
    <row r="192" spans="2:52" x14ac:dyDescent="0.35">
      <c r="B192" s="317">
        <v>45429.5</v>
      </c>
      <c r="C192">
        <v>47.9</v>
      </c>
      <c r="D192">
        <v>70.3</v>
      </c>
      <c r="E192">
        <v>39.9</v>
      </c>
      <c r="F192">
        <v>48.3</v>
      </c>
      <c r="G192">
        <v>47.5</v>
      </c>
      <c r="H192">
        <v>70</v>
      </c>
      <c r="I192">
        <v>39.5</v>
      </c>
      <c r="J192">
        <v>48</v>
      </c>
      <c r="L192">
        <v>76.599999999999994</v>
      </c>
      <c r="M192">
        <v>40.9</v>
      </c>
      <c r="N192">
        <v>50.3</v>
      </c>
      <c r="P192" t="s">
        <v>878</v>
      </c>
      <c r="Q192">
        <f t="shared" si="8"/>
        <v>40</v>
      </c>
      <c r="R192" t="str">
        <f t="shared" si="9"/>
        <v>-</v>
      </c>
      <c r="AN192" s="317">
        <v>45435.125</v>
      </c>
      <c r="AO192">
        <v>42.8</v>
      </c>
      <c r="AP192">
        <v>62.1</v>
      </c>
      <c r="AQ192">
        <v>33.799999999999997</v>
      </c>
      <c r="AR192">
        <v>45.8</v>
      </c>
      <c r="AS192">
        <v>42.7</v>
      </c>
      <c r="AT192">
        <v>61.5</v>
      </c>
      <c r="AU192">
        <v>33.700000000000003</v>
      </c>
      <c r="AV192">
        <v>45.5</v>
      </c>
      <c r="AX192">
        <v>63.8</v>
      </c>
      <c r="AY192">
        <v>34.700000000000003</v>
      </c>
      <c r="AZ192">
        <v>48.3</v>
      </c>
    </row>
    <row r="193" spans="2:52" x14ac:dyDescent="0.35">
      <c r="B193" s="317">
        <v>45429.510416666664</v>
      </c>
      <c r="C193">
        <v>43.8</v>
      </c>
      <c r="D193">
        <v>58.7</v>
      </c>
      <c r="E193">
        <v>37.799999999999997</v>
      </c>
      <c r="F193">
        <v>45.8</v>
      </c>
      <c r="G193">
        <v>43.6</v>
      </c>
      <c r="H193">
        <v>59</v>
      </c>
      <c r="I193">
        <v>37.5</v>
      </c>
      <c r="J193">
        <v>46</v>
      </c>
      <c r="L193">
        <v>62.9</v>
      </c>
      <c r="M193">
        <v>38.700000000000003</v>
      </c>
      <c r="N193">
        <v>47.5</v>
      </c>
      <c r="P193" t="s">
        <v>878</v>
      </c>
      <c r="Q193">
        <f t="shared" si="8"/>
        <v>38</v>
      </c>
      <c r="R193" t="str">
        <f t="shared" si="9"/>
        <v>-</v>
      </c>
      <c r="AN193" s="317">
        <v>45435.166666666664</v>
      </c>
      <c r="AO193">
        <v>42.8</v>
      </c>
      <c r="AP193">
        <v>60.3</v>
      </c>
      <c r="AQ193">
        <v>33.299999999999997</v>
      </c>
      <c r="AR193">
        <v>46.1</v>
      </c>
      <c r="AS193">
        <v>42.8</v>
      </c>
      <c r="AT193">
        <v>61.5</v>
      </c>
      <c r="AU193">
        <v>33.200000000000003</v>
      </c>
      <c r="AV193">
        <v>46</v>
      </c>
      <c r="AX193">
        <v>61.6</v>
      </c>
      <c r="AY193">
        <v>34.1</v>
      </c>
      <c r="AZ193">
        <v>49.3</v>
      </c>
    </row>
    <row r="194" spans="2:52" x14ac:dyDescent="0.35">
      <c r="B194" s="317">
        <v>45429.520833333336</v>
      </c>
      <c r="C194">
        <v>45</v>
      </c>
      <c r="D194">
        <v>55.9</v>
      </c>
      <c r="E194">
        <v>39.4</v>
      </c>
      <c r="F194">
        <v>46.9</v>
      </c>
      <c r="G194">
        <v>45.1</v>
      </c>
      <c r="H194">
        <v>56.2</v>
      </c>
      <c r="I194">
        <v>38.799999999999997</v>
      </c>
      <c r="J194">
        <v>47.2</v>
      </c>
      <c r="L194">
        <v>57.3</v>
      </c>
      <c r="M194">
        <v>40.9</v>
      </c>
      <c r="N194">
        <v>49</v>
      </c>
      <c r="P194" t="s">
        <v>878</v>
      </c>
      <c r="Q194">
        <f t="shared" si="8"/>
        <v>39</v>
      </c>
      <c r="R194" t="str">
        <f t="shared" si="9"/>
        <v>-</v>
      </c>
      <c r="AN194" s="317">
        <v>45435.208333333336</v>
      </c>
      <c r="AO194">
        <v>45.2</v>
      </c>
      <c r="AP194">
        <v>58.9</v>
      </c>
      <c r="AQ194">
        <v>38.4</v>
      </c>
      <c r="AR194">
        <v>48.2</v>
      </c>
      <c r="AS194">
        <v>45.2</v>
      </c>
      <c r="AT194">
        <v>59.7</v>
      </c>
      <c r="AU194">
        <v>37.700000000000003</v>
      </c>
      <c r="AV194">
        <v>48.1</v>
      </c>
      <c r="AX194">
        <v>63.5</v>
      </c>
      <c r="AY194">
        <v>40.4</v>
      </c>
      <c r="AZ194">
        <v>51.8</v>
      </c>
    </row>
    <row r="195" spans="2:52" x14ac:dyDescent="0.35">
      <c r="B195" s="317">
        <v>45429.53125</v>
      </c>
      <c r="C195">
        <v>50.6</v>
      </c>
      <c r="D195">
        <v>67.2</v>
      </c>
      <c r="E195">
        <v>41.4</v>
      </c>
      <c r="F195">
        <v>49.6</v>
      </c>
      <c r="G195">
        <v>50.6</v>
      </c>
      <c r="H195">
        <v>68.8</v>
      </c>
      <c r="I195">
        <v>41</v>
      </c>
      <c r="J195">
        <v>49.4</v>
      </c>
      <c r="L195">
        <v>70</v>
      </c>
      <c r="M195">
        <v>43.1</v>
      </c>
      <c r="N195">
        <v>52.8</v>
      </c>
      <c r="P195" t="s">
        <v>878</v>
      </c>
      <c r="Q195">
        <f t="shared" si="8"/>
        <v>41</v>
      </c>
      <c r="R195" t="str">
        <f t="shared" si="9"/>
        <v>-</v>
      </c>
      <c r="AN195" s="317">
        <v>45435.25</v>
      </c>
      <c r="AO195">
        <v>46.1</v>
      </c>
      <c r="AP195">
        <v>66.8</v>
      </c>
      <c r="AQ195">
        <v>39.6</v>
      </c>
      <c r="AR195">
        <v>48.3</v>
      </c>
      <c r="AS195">
        <v>46</v>
      </c>
      <c r="AT195">
        <v>66.8</v>
      </c>
      <c r="AU195">
        <v>39.299999999999997</v>
      </c>
      <c r="AV195">
        <v>48</v>
      </c>
      <c r="AX195">
        <v>67.7</v>
      </c>
      <c r="AY195">
        <v>41.1</v>
      </c>
      <c r="AZ195">
        <v>51.1</v>
      </c>
    </row>
    <row r="196" spans="2:52" x14ac:dyDescent="0.35">
      <c r="B196" s="317">
        <v>45429.541666666664</v>
      </c>
      <c r="C196">
        <v>41.2</v>
      </c>
      <c r="D196">
        <v>56</v>
      </c>
      <c r="E196">
        <v>34.799999999999997</v>
      </c>
      <c r="F196">
        <v>45.2</v>
      </c>
      <c r="G196">
        <v>41.1</v>
      </c>
      <c r="H196">
        <v>56</v>
      </c>
      <c r="I196">
        <v>34.700000000000003</v>
      </c>
      <c r="J196">
        <v>45.2</v>
      </c>
      <c r="L196">
        <v>57.2</v>
      </c>
      <c r="M196">
        <v>35.6</v>
      </c>
      <c r="N196">
        <v>46.6</v>
      </c>
      <c r="P196" t="s">
        <v>878</v>
      </c>
      <c r="Q196">
        <f t="shared" si="8"/>
        <v>35</v>
      </c>
      <c r="R196" t="str">
        <f t="shared" si="9"/>
        <v>-</v>
      </c>
      <c r="AN196" s="317">
        <v>45435.291666666664</v>
      </c>
      <c r="AO196">
        <v>48.2</v>
      </c>
      <c r="AP196">
        <v>66.7</v>
      </c>
      <c r="AQ196">
        <v>42.2</v>
      </c>
      <c r="AR196">
        <v>50.4</v>
      </c>
      <c r="AS196">
        <v>48.2</v>
      </c>
      <c r="AT196">
        <v>68</v>
      </c>
      <c r="AU196">
        <v>42</v>
      </c>
      <c r="AV196">
        <v>50.5</v>
      </c>
      <c r="AX196">
        <v>68.3</v>
      </c>
      <c r="AY196">
        <v>43.5</v>
      </c>
      <c r="AZ196">
        <v>53.3</v>
      </c>
    </row>
    <row r="197" spans="2:52" x14ac:dyDescent="0.35">
      <c r="B197" s="317">
        <v>45429.552083333336</v>
      </c>
      <c r="C197">
        <v>40.299999999999997</v>
      </c>
      <c r="D197">
        <v>50.1</v>
      </c>
      <c r="E197">
        <v>35</v>
      </c>
      <c r="F197">
        <v>43</v>
      </c>
      <c r="G197">
        <v>40.4</v>
      </c>
      <c r="H197">
        <v>53.2</v>
      </c>
      <c r="I197">
        <v>34.9</v>
      </c>
      <c r="J197">
        <v>42.9</v>
      </c>
      <c r="L197">
        <v>54.2</v>
      </c>
      <c r="M197">
        <v>35.9</v>
      </c>
      <c r="N197">
        <v>45.3</v>
      </c>
      <c r="P197" t="s">
        <v>878</v>
      </c>
      <c r="Q197">
        <f t="shared" si="8"/>
        <v>35</v>
      </c>
      <c r="R197" t="str">
        <f t="shared" si="9"/>
        <v>-</v>
      </c>
      <c r="AN197" s="317">
        <v>45435.333333333336</v>
      </c>
      <c r="AO197">
        <v>54</v>
      </c>
      <c r="AP197">
        <v>69.099999999999994</v>
      </c>
      <c r="AQ197">
        <v>43.1</v>
      </c>
      <c r="AR197">
        <v>57.1</v>
      </c>
      <c r="AS197">
        <v>54</v>
      </c>
      <c r="AT197">
        <v>70.7</v>
      </c>
      <c r="AU197">
        <v>42.9</v>
      </c>
      <c r="AV197">
        <v>57.2</v>
      </c>
      <c r="AX197">
        <v>74.7</v>
      </c>
      <c r="AY197">
        <v>44.3</v>
      </c>
      <c r="AZ197">
        <v>58</v>
      </c>
    </row>
    <row r="198" spans="2:52" x14ac:dyDescent="0.35">
      <c r="B198" s="317">
        <v>45429.5625</v>
      </c>
      <c r="C198">
        <v>43.7</v>
      </c>
      <c r="D198">
        <v>63.6</v>
      </c>
      <c r="E198">
        <v>36</v>
      </c>
      <c r="F198">
        <v>44.8</v>
      </c>
      <c r="G198">
        <v>43.8</v>
      </c>
      <c r="H198">
        <v>64.2</v>
      </c>
      <c r="I198">
        <v>35.799999999999997</v>
      </c>
      <c r="J198">
        <v>44.8</v>
      </c>
      <c r="L198">
        <v>64.400000000000006</v>
      </c>
      <c r="M198">
        <v>37</v>
      </c>
      <c r="N198">
        <v>47.1</v>
      </c>
      <c r="P198" t="s">
        <v>878</v>
      </c>
      <c r="Q198">
        <f t="shared" si="8"/>
        <v>36</v>
      </c>
      <c r="R198" t="str">
        <f t="shared" si="9"/>
        <v>-</v>
      </c>
      <c r="AN198" s="317">
        <v>45435.375</v>
      </c>
      <c r="AO198">
        <v>48.1</v>
      </c>
      <c r="AP198">
        <v>61.2</v>
      </c>
      <c r="AQ198">
        <v>41.7</v>
      </c>
      <c r="AR198">
        <v>51.1</v>
      </c>
      <c r="AS198">
        <v>48.1</v>
      </c>
      <c r="AT198">
        <v>61.5</v>
      </c>
      <c r="AU198">
        <v>41.6</v>
      </c>
      <c r="AV198">
        <v>51.2</v>
      </c>
      <c r="AX198">
        <v>66.5</v>
      </c>
      <c r="AY198">
        <v>43.1</v>
      </c>
      <c r="AZ198">
        <v>53.4</v>
      </c>
    </row>
    <row r="199" spans="2:52" x14ac:dyDescent="0.35">
      <c r="B199" s="317">
        <v>45429.572916666664</v>
      </c>
      <c r="C199">
        <v>38.299999999999997</v>
      </c>
      <c r="D199">
        <v>46.4</v>
      </c>
      <c r="E199">
        <v>34.700000000000003</v>
      </c>
      <c r="F199">
        <v>40.799999999999997</v>
      </c>
      <c r="G199">
        <v>38.299999999999997</v>
      </c>
      <c r="H199">
        <v>45.5</v>
      </c>
      <c r="I199">
        <v>34.6</v>
      </c>
      <c r="J199">
        <v>40.799999999999997</v>
      </c>
      <c r="L199">
        <v>51</v>
      </c>
      <c r="M199">
        <v>35.6</v>
      </c>
      <c r="N199">
        <v>42.3</v>
      </c>
      <c r="P199" t="s">
        <v>878</v>
      </c>
      <c r="Q199">
        <f t="shared" si="8"/>
        <v>35</v>
      </c>
      <c r="R199" t="str">
        <f t="shared" si="9"/>
        <v>-</v>
      </c>
      <c r="AN199" s="317">
        <v>45435.416666666664</v>
      </c>
      <c r="AO199">
        <v>48</v>
      </c>
      <c r="AP199">
        <v>58.5</v>
      </c>
      <c r="AQ199">
        <v>43.2</v>
      </c>
      <c r="AR199">
        <v>50.9</v>
      </c>
      <c r="AS199">
        <v>48</v>
      </c>
      <c r="AT199">
        <v>58.3</v>
      </c>
      <c r="AU199">
        <v>43</v>
      </c>
      <c r="AV199">
        <v>51.1</v>
      </c>
      <c r="AX199">
        <v>62.4</v>
      </c>
      <c r="AY199">
        <v>44.2</v>
      </c>
      <c r="AZ199">
        <v>52.9</v>
      </c>
    </row>
    <row r="200" spans="2:52" x14ac:dyDescent="0.35">
      <c r="B200" s="317">
        <v>45429.583333333336</v>
      </c>
      <c r="C200">
        <v>44.9</v>
      </c>
      <c r="D200">
        <v>55.8</v>
      </c>
      <c r="E200">
        <v>38.5</v>
      </c>
      <c r="F200">
        <v>47.6</v>
      </c>
      <c r="G200">
        <v>44.9</v>
      </c>
      <c r="H200">
        <v>55.8</v>
      </c>
      <c r="I200">
        <v>38.4</v>
      </c>
      <c r="J200">
        <v>47.5</v>
      </c>
      <c r="L200">
        <v>57.6</v>
      </c>
      <c r="M200">
        <v>39.700000000000003</v>
      </c>
      <c r="N200">
        <v>49</v>
      </c>
      <c r="P200" t="s">
        <v>878</v>
      </c>
      <c r="Q200">
        <f t="shared" si="8"/>
        <v>38</v>
      </c>
      <c r="R200" t="str">
        <f t="shared" si="9"/>
        <v>-</v>
      </c>
      <c r="AN200" t="s">
        <v>881</v>
      </c>
      <c r="AO200">
        <v>47.6</v>
      </c>
      <c r="AP200">
        <v>89</v>
      </c>
      <c r="AQ200">
        <v>32.700000000000003</v>
      </c>
      <c r="AR200">
        <v>48</v>
      </c>
      <c r="AS200">
        <v>47.5</v>
      </c>
      <c r="AT200">
        <v>89.9</v>
      </c>
      <c r="AU200">
        <v>32.6</v>
      </c>
      <c r="AV200">
        <v>47.8</v>
      </c>
      <c r="AX200">
        <v>90.4</v>
      </c>
      <c r="AY200">
        <v>33.5</v>
      </c>
      <c r="AZ200">
        <v>50.7</v>
      </c>
    </row>
    <row r="201" spans="2:52" x14ac:dyDescent="0.35">
      <c r="B201" s="317">
        <v>45429.59375</v>
      </c>
      <c r="C201">
        <v>45.9</v>
      </c>
      <c r="D201">
        <v>56.5</v>
      </c>
      <c r="E201">
        <v>41</v>
      </c>
      <c r="F201">
        <v>48.5</v>
      </c>
      <c r="G201">
        <v>46</v>
      </c>
      <c r="H201">
        <v>60.3</v>
      </c>
      <c r="I201">
        <v>40.5</v>
      </c>
      <c r="J201">
        <v>48.5</v>
      </c>
      <c r="L201">
        <v>60.8</v>
      </c>
      <c r="M201">
        <v>42.4</v>
      </c>
      <c r="N201">
        <v>50.5</v>
      </c>
      <c r="P201" t="s">
        <v>878</v>
      </c>
      <c r="Q201">
        <f t="shared" si="8"/>
        <v>41</v>
      </c>
      <c r="R201" t="str">
        <f t="shared" si="9"/>
        <v>-</v>
      </c>
    </row>
    <row r="202" spans="2:52" x14ac:dyDescent="0.35">
      <c r="B202" s="317">
        <v>45429.604166666664</v>
      </c>
      <c r="C202">
        <v>47.9</v>
      </c>
      <c r="D202">
        <v>62.5</v>
      </c>
      <c r="E202">
        <v>43.1</v>
      </c>
      <c r="F202">
        <v>49.6</v>
      </c>
      <c r="G202">
        <v>48.1</v>
      </c>
      <c r="H202">
        <v>65.599999999999994</v>
      </c>
      <c r="I202">
        <v>42.5</v>
      </c>
      <c r="J202">
        <v>49.8</v>
      </c>
      <c r="L202">
        <v>65.599999999999994</v>
      </c>
      <c r="M202">
        <v>44.7</v>
      </c>
      <c r="N202">
        <v>50.7</v>
      </c>
      <c r="P202" t="s">
        <v>878</v>
      </c>
      <c r="Q202">
        <f t="shared" si="8"/>
        <v>43</v>
      </c>
      <c r="R202" t="str">
        <f t="shared" si="9"/>
        <v>-</v>
      </c>
    </row>
    <row r="203" spans="2:52" x14ac:dyDescent="0.35">
      <c r="B203" s="317">
        <v>45429.614583333336</v>
      </c>
      <c r="C203">
        <v>54.1</v>
      </c>
      <c r="D203">
        <v>66.5</v>
      </c>
      <c r="E203">
        <v>45.7</v>
      </c>
      <c r="F203">
        <v>57.2</v>
      </c>
      <c r="G203">
        <v>54.1</v>
      </c>
      <c r="H203">
        <v>66.2</v>
      </c>
      <c r="I203">
        <v>45.9</v>
      </c>
      <c r="J203">
        <v>57</v>
      </c>
      <c r="L203">
        <v>69.099999999999994</v>
      </c>
      <c r="M203">
        <v>47.5</v>
      </c>
      <c r="N203">
        <v>58.3</v>
      </c>
      <c r="P203" t="s">
        <v>878</v>
      </c>
      <c r="Q203">
        <f t="shared" si="8"/>
        <v>46</v>
      </c>
      <c r="R203" t="str">
        <f t="shared" si="9"/>
        <v>-</v>
      </c>
    </row>
    <row r="204" spans="2:52" x14ac:dyDescent="0.35">
      <c r="B204" s="317">
        <v>45429.625</v>
      </c>
      <c r="C204">
        <v>47.9</v>
      </c>
      <c r="D204">
        <v>59.3</v>
      </c>
      <c r="E204">
        <v>43.1</v>
      </c>
      <c r="F204">
        <v>50</v>
      </c>
      <c r="G204">
        <v>47.9</v>
      </c>
      <c r="H204">
        <v>57.4</v>
      </c>
      <c r="I204">
        <v>42.8</v>
      </c>
      <c r="J204">
        <v>50.4</v>
      </c>
      <c r="L204">
        <v>61.9</v>
      </c>
      <c r="M204">
        <v>44.4</v>
      </c>
      <c r="N204">
        <v>52.3</v>
      </c>
      <c r="P204" t="s">
        <v>878</v>
      </c>
      <c r="Q204">
        <f t="shared" si="8"/>
        <v>43</v>
      </c>
      <c r="R204" t="str">
        <f t="shared" si="9"/>
        <v>-</v>
      </c>
    </row>
    <row r="205" spans="2:52" x14ac:dyDescent="0.35">
      <c r="B205" s="317">
        <v>45429.635416666664</v>
      </c>
      <c r="C205">
        <v>47.6</v>
      </c>
      <c r="D205">
        <v>56.2</v>
      </c>
      <c r="E205">
        <v>42.6</v>
      </c>
      <c r="F205">
        <v>50.1</v>
      </c>
      <c r="G205">
        <v>47.6</v>
      </c>
      <c r="H205">
        <v>57.5</v>
      </c>
      <c r="I205">
        <v>42.3</v>
      </c>
      <c r="J205">
        <v>50.2</v>
      </c>
      <c r="L205">
        <v>60.4</v>
      </c>
      <c r="M205">
        <v>43.9</v>
      </c>
      <c r="N205">
        <v>51.4</v>
      </c>
      <c r="P205" t="s">
        <v>878</v>
      </c>
      <c r="Q205">
        <f t="shared" ref="Q205:Q268" si="10">IF(P205="D",ROUND(I205,0),"-")</f>
        <v>42</v>
      </c>
      <c r="R205" t="str">
        <f t="shared" ref="R205:R268" si="11">IF(P205="N",ROUND(I205,0),"-")</f>
        <v>-</v>
      </c>
    </row>
    <row r="206" spans="2:52" x14ac:dyDescent="0.35">
      <c r="B206" s="317">
        <v>45429.645833333336</v>
      </c>
      <c r="C206">
        <v>47.3</v>
      </c>
      <c r="D206">
        <v>58.5</v>
      </c>
      <c r="E206">
        <v>42.5</v>
      </c>
      <c r="F206">
        <v>49.5</v>
      </c>
      <c r="G206">
        <v>47.3</v>
      </c>
      <c r="H206">
        <v>58.8</v>
      </c>
      <c r="I206">
        <v>42.4</v>
      </c>
      <c r="J206">
        <v>49.6</v>
      </c>
      <c r="L206">
        <v>61.5</v>
      </c>
      <c r="M206">
        <v>43.7</v>
      </c>
      <c r="N206">
        <v>51</v>
      </c>
      <c r="P206" t="s">
        <v>878</v>
      </c>
      <c r="Q206">
        <f t="shared" si="10"/>
        <v>42</v>
      </c>
      <c r="R206" t="str">
        <f t="shared" si="11"/>
        <v>-</v>
      </c>
    </row>
    <row r="207" spans="2:52" x14ac:dyDescent="0.35">
      <c r="B207" s="317">
        <v>45429.65625</v>
      </c>
      <c r="C207">
        <v>49.6</v>
      </c>
      <c r="D207">
        <v>58.6</v>
      </c>
      <c r="E207">
        <v>44.3</v>
      </c>
      <c r="F207">
        <v>51.9</v>
      </c>
      <c r="G207">
        <v>49.6</v>
      </c>
      <c r="H207">
        <v>59</v>
      </c>
      <c r="I207">
        <v>43.9</v>
      </c>
      <c r="J207">
        <v>52.1</v>
      </c>
      <c r="L207">
        <v>60</v>
      </c>
      <c r="M207">
        <v>45.6</v>
      </c>
      <c r="N207">
        <v>53.1</v>
      </c>
      <c r="P207" t="s">
        <v>878</v>
      </c>
      <c r="Q207">
        <f t="shared" si="10"/>
        <v>44</v>
      </c>
      <c r="R207" t="str">
        <f t="shared" si="11"/>
        <v>-</v>
      </c>
    </row>
    <row r="208" spans="2:52" x14ac:dyDescent="0.35">
      <c r="B208" s="317">
        <v>45429.666666666664</v>
      </c>
      <c r="C208">
        <v>48.2</v>
      </c>
      <c r="D208">
        <v>57.3</v>
      </c>
      <c r="E208">
        <v>43.7</v>
      </c>
      <c r="F208">
        <v>50.7</v>
      </c>
      <c r="G208">
        <v>48.2</v>
      </c>
      <c r="H208">
        <v>59.4</v>
      </c>
      <c r="I208">
        <v>43.3</v>
      </c>
      <c r="J208">
        <v>50.8</v>
      </c>
      <c r="L208">
        <v>61.8</v>
      </c>
      <c r="M208">
        <v>44.9</v>
      </c>
      <c r="N208">
        <v>52.3</v>
      </c>
      <c r="P208" t="s">
        <v>878</v>
      </c>
      <c r="Q208">
        <f t="shared" si="10"/>
        <v>43</v>
      </c>
      <c r="R208" t="str">
        <f t="shared" si="11"/>
        <v>-</v>
      </c>
    </row>
    <row r="209" spans="2:18" x14ac:dyDescent="0.35">
      <c r="B209" s="317">
        <v>45429.677083333336</v>
      </c>
      <c r="C209">
        <v>47.6</v>
      </c>
      <c r="D209">
        <v>61.1</v>
      </c>
      <c r="E209">
        <v>42</v>
      </c>
      <c r="F209">
        <v>49.7</v>
      </c>
      <c r="G209">
        <v>47.6</v>
      </c>
      <c r="H209">
        <v>60</v>
      </c>
      <c r="I209">
        <v>41.6</v>
      </c>
      <c r="J209">
        <v>50.2</v>
      </c>
      <c r="L209">
        <v>65.5</v>
      </c>
      <c r="M209">
        <v>43.3</v>
      </c>
      <c r="N209">
        <v>52.1</v>
      </c>
      <c r="P209" t="s">
        <v>878</v>
      </c>
      <c r="Q209">
        <f t="shared" si="10"/>
        <v>42</v>
      </c>
      <c r="R209" t="str">
        <f t="shared" si="11"/>
        <v>-</v>
      </c>
    </row>
    <row r="210" spans="2:18" x14ac:dyDescent="0.35">
      <c r="B210" s="317">
        <v>45429.6875</v>
      </c>
      <c r="C210">
        <v>46.1</v>
      </c>
      <c r="D210">
        <v>57</v>
      </c>
      <c r="E210">
        <v>40.200000000000003</v>
      </c>
      <c r="F210">
        <v>48.7</v>
      </c>
      <c r="G210">
        <v>46</v>
      </c>
      <c r="H210">
        <v>56.8</v>
      </c>
      <c r="I210">
        <v>39.700000000000003</v>
      </c>
      <c r="J210">
        <v>48.7</v>
      </c>
      <c r="L210">
        <v>57.7</v>
      </c>
      <c r="M210">
        <v>41.6</v>
      </c>
      <c r="N210">
        <v>50.8</v>
      </c>
      <c r="P210" t="s">
        <v>878</v>
      </c>
      <c r="Q210">
        <f t="shared" si="10"/>
        <v>40</v>
      </c>
      <c r="R210" t="str">
        <f t="shared" si="11"/>
        <v>-</v>
      </c>
    </row>
    <row r="211" spans="2:18" x14ac:dyDescent="0.35">
      <c r="B211" s="317">
        <v>45429.697916666664</v>
      </c>
      <c r="C211">
        <v>48.9</v>
      </c>
      <c r="D211">
        <v>70.3</v>
      </c>
      <c r="E211">
        <v>40</v>
      </c>
      <c r="F211">
        <v>49.3</v>
      </c>
      <c r="G211">
        <v>48.8</v>
      </c>
      <c r="H211">
        <v>71.2</v>
      </c>
      <c r="I211">
        <v>39.9</v>
      </c>
      <c r="J211">
        <v>49.3</v>
      </c>
      <c r="L211">
        <v>71.5</v>
      </c>
      <c r="M211">
        <v>41.3</v>
      </c>
      <c r="N211">
        <v>51.8</v>
      </c>
      <c r="P211" t="s">
        <v>878</v>
      </c>
      <c r="Q211">
        <f t="shared" si="10"/>
        <v>40</v>
      </c>
      <c r="R211" t="str">
        <f t="shared" si="11"/>
        <v>-</v>
      </c>
    </row>
    <row r="212" spans="2:18" x14ac:dyDescent="0.35">
      <c r="B212" s="317">
        <v>45429.708333333336</v>
      </c>
      <c r="C212">
        <v>44.4</v>
      </c>
      <c r="D212">
        <v>56.6</v>
      </c>
      <c r="E212">
        <v>38.4</v>
      </c>
      <c r="F212">
        <v>46.9</v>
      </c>
      <c r="G212">
        <v>44.4</v>
      </c>
      <c r="H212">
        <v>60.6</v>
      </c>
      <c r="I212">
        <v>38.1</v>
      </c>
      <c r="J212">
        <v>47</v>
      </c>
      <c r="L212">
        <v>61.1</v>
      </c>
      <c r="M212">
        <v>39.700000000000003</v>
      </c>
      <c r="N212">
        <v>49.3</v>
      </c>
      <c r="P212" t="s">
        <v>878</v>
      </c>
      <c r="Q212">
        <f t="shared" si="10"/>
        <v>38</v>
      </c>
      <c r="R212" t="str">
        <f t="shared" si="11"/>
        <v>-</v>
      </c>
    </row>
    <row r="213" spans="2:18" x14ac:dyDescent="0.35">
      <c r="B213" s="317">
        <v>45429.71875</v>
      </c>
      <c r="C213">
        <v>43.8</v>
      </c>
      <c r="D213">
        <v>56.9</v>
      </c>
      <c r="E213">
        <v>37.700000000000003</v>
      </c>
      <c r="F213">
        <v>45.4</v>
      </c>
      <c r="G213">
        <v>43.9</v>
      </c>
      <c r="H213">
        <v>57</v>
      </c>
      <c r="I213">
        <v>37.4</v>
      </c>
      <c r="J213">
        <v>45.2</v>
      </c>
      <c r="L213">
        <v>58</v>
      </c>
      <c r="M213">
        <v>39.200000000000003</v>
      </c>
      <c r="N213">
        <v>48</v>
      </c>
      <c r="P213" t="s">
        <v>878</v>
      </c>
      <c r="Q213">
        <f t="shared" si="10"/>
        <v>37</v>
      </c>
      <c r="R213" t="str">
        <f t="shared" si="11"/>
        <v>-</v>
      </c>
    </row>
    <row r="214" spans="2:18" x14ac:dyDescent="0.35">
      <c r="B214" s="317">
        <v>45429.729166666664</v>
      </c>
      <c r="C214">
        <v>42.6</v>
      </c>
      <c r="D214">
        <v>55.2</v>
      </c>
      <c r="E214">
        <v>36.299999999999997</v>
      </c>
      <c r="F214">
        <v>45.5</v>
      </c>
      <c r="G214">
        <v>42.7</v>
      </c>
      <c r="H214">
        <v>57</v>
      </c>
      <c r="I214">
        <v>36</v>
      </c>
      <c r="J214">
        <v>45.6</v>
      </c>
      <c r="L214">
        <v>59.5</v>
      </c>
      <c r="M214">
        <v>37.6</v>
      </c>
      <c r="N214">
        <v>48.1</v>
      </c>
      <c r="P214" t="s">
        <v>878</v>
      </c>
      <c r="Q214">
        <f t="shared" si="10"/>
        <v>36</v>
      </c>
      <c r="R214" t="str">
        <f t="shared" si="11"/>
        <v>-</v>
      </c>
    </row>
    <row r="215" spans="2:18" x14ac:dyDescent="0.35">
      <c r="B215" s="317">
        <v>45429.739583333336</v>
      </c>
      <c r="C215">
        <v>45.9</v>
      </c>
      <c r="D215">
        <v>61.6</v>
      </c>
      <c r="E215">
        <v>38.9</v>
      </c>
      <c r="F215">
        <v>48.4</v>
      </c>
      <c r="G215">
        <v>46</v>
      </c>
      <c r="H215">
        <v>63.2</v>
      </c>
      <c r="I215">
        <v>37.9</v>
      </c>
      <c r="J215">
        <v>49</v>
      </c>
      <c r="L215">
        <v>63.3</v>
      </c>
      <c r="M215">
        <v>41.1</v>
      </c>
      <c r="N215">
        <v>51.4</v>
      </c>
      <c r="P215" t="s">
        <v>878</v>
      </c>
      <c r="Q215">
        <f t="shared" si="10"/>
        <v>38</v>
      </c>
      <c r="R215" t="str">
        <f t="shared" si="11"/>
        <v>-</v>
      </c>
    </row>
    <row r="216" spans="2:18" x14ac:dyDescent="0.35">
      <c r="B216" s="317">
        <v>45429.75</v>
      </c>
      <c r="C216">
        <v>45.3</v>
      </c>
      <c r="D216">
        <v>61.5</v>
      </c>
      <c r="E216">
        <v>38.5</v>
      </c>
      <c r="F216">
        <v>47.5</v>
      </c>
      <c r="G216">
        <v>45.3</v>
      </c>
      <c r="H216">
        <v>61.3</v>
      </c>
      <c r="I216">
        <v>38.200000000000003</v>
      </c>
      <c r="J216">
        <v>47.6</v>
      </c>
      <c r="L216">
        <v>62.5</v>
      </c>
      <c r="M216">
        <v>40.299999999999997</v>
      </c>
      <c r="N216">
        <v>49.3</v>
      </c>
      <c r="P216" t="s">
        <v>878</v>
      </c>
      <c r="Q216">
        <f t="shared" si="10"/>
        <v>38</v>
      </c>
      <c r="R216" t="str">
        <f t="shared" si="11"/>
        <v>-</v>
      </c>
    </row>
    <row r="217" spans="2:18" x14ac:dyDescent="0.35">
      <c r="B217" s="317">
        <v>45429.760416666664</v>
      </c>
      <c r="C217">
        <v>46.3</v>
      </c>
      <c r="D217">
        <v>66.8</v>
      </c>
      <c r="E217">
        <v>36.799999999999997</v>
      </c>
      <c r="F217">
        <v>46.1</v>
      </c>
      <c r="G217">
        <v>46.5</v>
      </c>
      <c r="H217">
        <v>67.2</v>
      </c>
      <c r="I217">
        <v>36.4</v>
      </c>
      <c r="J217">
        <v>46.1</v>
      </c>
      <c r="L217">
        <v>67.2</v>
      </c>
      <c r="M217">
        <v>38.200000000000003</v>
      </c>
      <c r="N217">
        <v>49</v>
      </c>
      <c r="P217" t="s">
        <v>878</v>
      </c>
      <c r="Q217">
        <f t="shared" si="10"/>
        <v>36</v>
      </c>
      <c r="R217" t="str">
        <f t="shared" si="11"/>
        <v>-</v>
      </c>
    </row>
    <row r="218" spans="2:18" x14ac:dyDescent="0.35">
      <c r="B218" s="317">
        <v>45429.770833333336</v>
      </c>
      <c r="C218">
        <v>40.700000000000003</v>
      </c>
      <c r="D218">
        <v>55.4</v>
      </c>
      <c r="E218">
        <v>34.1</v>
      </c>
      <c r="F218">
        <v>43.2</v>
      </c>
      <c r="G218">
        <v>40.700000000000003</v>
      </c>
      <c r="H218">
        <v>54.8</v>
      </c>
      <c r="I218">
        <v>33.9</v>
      </c>
      <c r="J218">
        <v>43.3</v>
      </c>
      <c r="L218">
        <v>59.5</v>
      </c>
      <c r="M218">
        <v>35.799999999999997</v>
      </c>
      <c r="N218">
        <v>45.2</v>
      </c>
      <c r="P218" t="s">
        <v>878</v>
      </c>
      <c r="Q218">
        <f t="shared" si="10"/>
        <v>34</v>
      </c>
      <c r="R218" t="str">
        <f t="shared" si="11"/>
        <v>-</v>
      </c>
    </row>
    <row r="219" spans="2:18" x14ac:dyDescent="0.35">
      <c r="B219" s="317">
        <v>45429.78125</v>
      </c>
      <c r="C219">
        <v>40.9</v>
      </c>
      <c r="D219">
        <v>57.7</v>
      </c>
      <c r="E219">
        <v>35.4</v>
      </c>
      <c r="F219">
        <v>43.3</v>
      </c>
      <c r="G219">
        <v>40.700000000000003</v>
      </c>
      <c r="H219">
        <v>53.5</v>
      </c>
      <c r="I219">
        <v>35</v>
      </c>
      <c r="J219">
        <v>43.5</v>
      </c>
      <c r="L219">
        <v>63.9</v>
      </c>
      <c r="M219">
        <v>37.1</v>
      </c>
      <c r="N219">
        <v>45.2</v>
      </c>
      <c r="P219" t="s">
        <v>878</v>
      </c>
      <c r="Q219">
        <f t="shared" si="10"/>
        <v>35</v>
      </c>
      <c r="R219" t="str">
        <f t="shared" si="11"/>
        <v>-</v>
      </c>
    </row>
    <row r="220" spans="2:18" x14ac:dyDescent="0.35">
      <c r="B220" s="317">
        <v>45429.791666666664</v>
      </c>
      <c r="C220">
        <v>41.5</v>
      </c>
      <c r="D220">
        <v>53.5</v>
      </c>
      <c r="E220">
        <v>34</v>
      </c>
      <c r="F220">
        <v>44</v>
      </c>
      <c r="G220">
        <v>41.4</v>
      </c>
      <c r="H220">
        <v>55.3</v>
      </c>
      <c r="I220">
        <v>33.6</v>
      </c>
      <c r="J220">
        <v>44.3</v>
      </c>
      <c r="L220">
        <v>57.3</v>
      </c>
      <c r="M220">
        <v>35.6</v>
      </c>
      <c r="N220">
        <v>46.9</v>
      </c>
      <c r="P220" t="s">
        <v>878</v>
      </c>
      <c r="Q220">
        <f t="shared" si="10"/>
        <v>34</v>
      </c>
      <c r="R220" t="str">
        <f t="shared" si="11"/>
        <v>-</v>
      </c>
    </row>
    <row r="221" spans="2:18" x14ac:dyDescent="0.35">
      <c r="B221" s="317">
        <v>45429.802083333336</v>
      </c>
      <c r="C221">
        <v>43</v>
      </c>
      <c r="D221">
        <v>62.3</v>
      </c>
      <c r="E221">
        <v>34.6</v>
      </c>
      <c r="F221">
        <v>44.6</v>
      </c>
      <c r="G221">
        <v>43</v>
      </c>
      <c r="H221">
        <v>61.9</v>
      </c>
      <c r="I221">
        <v>34.299999999999997</v>
      </c>
      <c r="J221">
        <v>44.7</v>
      </c>
      <c r="L221">
        <v>63.3</v>
      </c>
      <c r="M221">
        <v>36.5</v>
      </c>
      <c r="N221">
        <v>48</v>
      </c>
      <c r="P221" t="s">
        <v>878</v>
      </c>
      <c r="Q221">
        <f t="shared" si="10"/>
        <v>34</v>
      </c>
      <c r="R221" t="str">
        <f t="shared" si="11"/>
        <v>-</v>
      </c>
    </row>
    <row r="222" spans="2:18" x14ac:dyDescent="0.35">
      <c r="B222" s="317">
        <v>45429.8125</v>
      </c>
      <c r="C222">
        <v>41.3</v>
      </c>
      <c r="D222">
        <v>51.8</v>
      </c>
      <c r="E222">
        <v>36.1</v>
      </c>
      <c r="F222">
        <v>44</v>
      </c>
      <c r="G222">
        <v>41.2</v>
      </c>
      <c r="H222">
        <v>52.2</v>
      </c>
      <c r="I222">
        <v>35.700000000000003</v>
      </c>
      <c r="J222">
        <v>44.2</v>
      </c>
      <c r="L222">
        <v>53.6</v>
      </c>
      <c r="M222">
        <v>37.5</v>
      </c>
      <c r="N222">
        <v>46.8</v>
      </c>
      <c r="P222" t="s">
        <v>878</v>
      </c>
      <c r="Q222">
        <f t="shared" si="10"/>
        <v>36</v>
      </c>
      <c r="R222" t="str">
        <f t="shared" si="11"/>
        <v>-</v>
      </c>
    </row>
    <row r="223" spans="2:18" x14ac:dyDescent="0.35">
      <c r="B223" s="317">
        <v>45429.822916666664</v>
      </c>
      <c r="C223">
        <v>40.5</v>
      </c>
      <c r="D223">
        <v>50</v>
      </c>
      <c r="E223">
        <v>34.700000000000003</v>
      </c>
      <c r="F223">
        <v>43.5</v>
      </c>
      <c r="G223">
        <v>40.4</v>
      </c>
      <c r="H223">
        <v>50.4</v>
      </c>
      <c r="I223">
        <v>34.5</v>
      </c>
      <c r="J223">
        <v>43.3</v>
      </c>
      <c r="L223">
        <v>55.4</v>
      </c>
      <c r="M223">
        <v>36.299999999999997</v>
      </c>
      <c r="N223">
        <v>45.8</v>
      </c>
      <c r="P223" t="s">
        <v>878</v>
      </c>
      <c r="Q223">
        <f t="shared" si="10"/>
        <v>35</v>
      </c>
      <c r="R223" t="str">
        <f t="shared" si="11"/>
        <v>-</v>
      </c>
    </row>
    <row r="224" spans="2:18" x14ac:dyDescent="0.35">
      <c r="B224" s="317">
        <v>45429.833333333336</v>
      </c>
      <c r="C224">
        <v>43.2</v>
      </c>
      <c r="D224">
        <v>54.1</v>
      </c>
      <c r="E224">
        <v>35.6</v>
      </c>
      <c r="F224">
        <v>46.3</v>
      </c>
      <c r="G224">
        <v>43.2</v>
      </c>
      <c r="H224">
        <v>54.4</v>
      </c>
      <c r="I224">
        <v>35.299999999999997</v>
      </c>
      <c r="J224">
        <v>46.3</v>
      </c>
      <c r="L224">
        <v>56.2</v>
      </c>
      <c r="M224">
        <v>37.5</v>
      </c>
      <c r="N224">
        <v>48.7</v>
      </c>
      <c r="P224" t="s">
        <v>878</v>
      </c>
      <c r="Q224">
        <f t="shared" si="10"/>
        <v>35</v>
      </c>
      <c r="R224" t="str">
        <f t="shared" si="11"/>
        <v>-</v>
      </c>
    </row>
    <row r="225" spans="2:18" x14ac:dyDescent="0.35">
      <c r="B225" s="317">
        <v>45429.84375</v>
      </c>
      <c r="C225">
        <v>43.2</v>
      </c>
      <c r="D225">
        <v>51.9</v>
      </c>
      <c r="E225">
        <v>36.700000000000003</v>
      </c>
      <c r="F225">
        <v>46.3</v>
      </c>
      <c r="G225">
        <v>43.1</v>
      </c>
      <c r="H225">
        <v>52.4</v>
      </c>
      <c r="I225">
        <v>36.5</v>
      </c>
      <c r="J225">
        <v>46.3</v>
      </c>
      <c r="L225">
        <v>56.4</v>
      </c>
      <c r="M225">
        <v>38.1</v>
      </c>
      <c r="N225">
        <v>49.1</v>
      </c>
      <c r="P225" t="s">
        <v>878</v>
      </c>
      <c r="Q225">
        <f t="shared" si="10"/>
        <v>37</v>
      </c>
      <c r="R225" t="str">
        <f t="shared" si="11"/>
        <v>-</v>
      </c>
    </row>
    <row r="226" spans="2:18" x14ac:dyDescent="0.35">
      <c r="B226" s="317">
        <v>45429.854166666664</v>
      </c>
      <c r="C226">
        <v>43.9</v>
      </c>
      <c r="D226">
        <v>58.6</v>
      </c>
      <c r="E226">
        <v>36.6</v>
      </c>
      <c r="F226">
        <v>46.5</v>
      </c>
      <c r="G226">
        <v>44</v>
      </c>
      <c r="H226">
        <v>58.3</v>
      </c>
      <c r="I226">
        <v>36.299999999999997</v>
      </c>
      <c r="J226">
        <v>46.7</v>
      </c>
      <c r="L226">
        <v>60</v>
      </c>
      <c r="M226">
        <v>37.9</v>
      </c>
      <c r="N226">
        <v>48.7</v>
      </c>
      <c r="P226" t="s">
        <v>878</v>
      </c>
      <c r="Q226">
        <f t="shared" si="10"/>
        <v>36</v>
      </c>
      <c r="R226" t="str">
        <f t="shared" si="11"/>
        <v>-</v>
      </c>
    </row>
    <row r="227" spans="2:18" x14ac:dyDescent="0.35">
      <c r="B227" s="317">
        <v>45429.864583333336</v>
      </c>
      <c r="C227">
        <v>44.4</v>
      </c>
      <c r="D227">
        <v>54.7</v>
      </c>
      <c r="E227">
        <v>37</v>
      </c>
      <c r="F227">
        <v>47.6</v>
      </c>
      <c r="G227">
        <v>44.4</v>
      </c>
      <c r="H227">
        <v>57.5</v>
      </c>
      <c r="I227">
        <v>36.799999999999997</v>
      </c>
      <c r="J227">
        <v>47.5</v>
      </c>
      <c r="L227">
        <v>58.6</v>
      </c>
      <c r="M227">
        <v>38.6</v>
      </c>
      <c r="N227">
        <v>50.3</v>
      </c>
      <c r="P227" t="s">
        <v>878</v>
      </c>
      <c r="Q227">
        <f t="shared" si="10"/>
        <v>37</v>
      </c>
      <c r="R227" t="str">
        <f t="shared" si="11"/>
        <v>-</v>
      </c>
    </row>
    <row r="228" spans="2:18" x14ac:dyDescent="0.35">
      <c r="B228" s="317">
        <v>45429.875</v>
      </c>
      <c r="C228">
        <v>44.1</v>
      </c>
      <c r="D228">
        <v>55.2</v>
      </c>
      <c r="E228">
        <v>35.5</v>
      </c>
      <c r="F228">
        <v>48</v>
      </c>
      <c r="G228">
        <v>44.2</v>
      </c>
      <c r="H228">
        <v>55</v>
      </c>
      <c r="I228">
        <v>35.4</v>
      </c>
      <c r="J228">
        <v>48.1</v>
      </c>
      <c r="L228">
        <v>57.6</v>
      </c>
      <c r="M228">
        <v>36.9</v>
      </c>
      <c r="N228">
        <v>49.7</v>
      </c>
      <c r="P228" t="s">
        <v>878</v>
      </c>
      <c r="Q228">
        <f t="shared" si="10"/>
        <v>35</v>
      </c>
      <c r="R228" t="str">
        <f t="shared" si="11"/>
        <v>-</v>
      </c>
    </row>
    <row r="229" spans="2:18" x14ac:dyDescent="0.35">
      <c r="B229" s="317">
        <v>45429.885416666664</v>
      </c>
      <c r="C229">
        <v>44.5</v>
      </c>
      <c r="D229">
        <v>54.9</v>
      </c>
      <c r="E229">
        <v>35.700000000000003</v>
      </c>
      <c r="F229">
        <v>48.2</v>
      </c>
      <c r="G229">
        <v>44.4</v>
      </c>
      <c r="H229">
        <v>56.4</v>
      </c>
      <c r="I229">
        <v>35.5</v>
      </c>
      <c r="J229">
        <v>48.2</v>
      </c>
      <c r="L229">
        <v>57.1</v>
      </c>
      <c r="M229">
        <v>37.700000000000003</v>
      </c>
      <c r="N229">
        <v>50.2</v>
      </c>
      <c r="P229" t="s">
        <v>878</v>
      </c>
      <c r="Q229">
        <f t="shared" si="10"/>
        <v>36</v>
      </c>
      <c r="R229" t="str">
        <f t="shared" si="11"/>
        <v>-</v>
      </c>
    </row>
    <row r="230" spans="2:18" x14ac:dyDescent="0.35">
      <c r="B230" s="317">
        <v>45429.895833333336</v>
      </c>
      <c r="C230">
        <v>45.2</v>
      </c>
      <c r="D230">
        <v>61.8</v>
      </c>
      <c r="E230">
        <v>33.5</v>
      </c>
      <c r="F230">
        <v>48.8</v>
      </c>
      <c r="G230">
        <v>45.2</v>
      </c>
      <c r="H230">
        <v>61.2</v>
      </c>
      <c r="I230">
        <v>33.299999999999997</v>
      </c>
      <c r="J230">
        <v>48.8</v>
      </c>
      <c r="L230">
        <v>63</v>
      </c>
      <c r="M230">
        <v>35.200000000000003</v>
      </c>
      <c r="N230">
        <v>50.8</v>
      </c>
      <c r="P230" t="s">
        <v>878</v>
      </c>
      <c r="Q230">
        <f t="shared" si="10"/>
        <v>33</v>
      </c>
      <c r="R230" t="str">
        <f t="shared" si="11"/>
        <v>-</v>
      </c>
    </row>
    <row r="231" spans="2:18" x14ac:dyDescent="0.35">
      <c r="B231" s="317">
        <v>45429.90625</v>
      </c>
      <c r="C231">
        <v>42.3</v>
      </c>
      <c r="D231">
        <v>57.4</v>
      </c>
      <c r="E231">
        <v>32.700000000000003</v>
      </c>
      <c r="F231">
        <v>45.7</v>
      </c>
      <c r="G231">
        <v>42.3</v>
      </c>
      <c r="H231">
        <v>58.2</v>
      </c>
      <c r="I231">
        <v>32.6</v>
      </c>
      <c r="J231">
        <v>45.7</v>
      </c>
      <c r="L231">
        <v>59.2</v>
      </c>
      <c r="M231">
        <v>33.5</v>
      </c>
      <c r="N231">
        <v>47.5</v>
      </c>
      <c r="P231" t="s">
        <v>878</v>
      </c>
      <c r="Q231">
        <f t="shared" si="10"/>
        <v>33</v>
      </c>
      <c r="R231" t="str">
        <f t="shared" si="11"/>
        <v>-</v>
      </c>
    </row>
    <row r="232" spans="2:18" x14ac:dyDescent="0.35">
      <c r="B232" s="317">
        <v>45429.916666666664</v>
      </c>
      <c r="C232">
        <v>41.4</v>
      </c>
      <c r="D232">
        <v>54</v>
      </c>
      <c r="E232">
        <v>31.6</v>
      </c>
      <c r="F232">
        <v>45</v>
      </c>
      <c r="G232">
        <v>41.5</v>
      </c>
      <c r="H232">
        <v>54.8</v>
      </c>
      <c r="I232">
        <v>31.4</v>
      </c>
      <c r="J232">
        <v>45</v>
      </c>
      <c r="L232">
        <v>55.4</v>
      </c>
      <c r="M232">
        <v>32.799999999999997</v>
      </c>
      <c r="N232">
        <v>47.3</v>
      </c>
      <c r="P232" t="s">
        <v>878</v>
      </c>
      <c r="Q232">
        <f t="shared" si="10"/>
        <v>31</v>
      </c>
      <c r="R232" t="str">
        <f t="shared" si="11"/>
        <v>-</v>
      </c>
    </row>
    <row r="233" spans="2:18" x14ac:dyDescent="0.35">
      <c r="B233" s="317">
        <v>45429.927083333336</v>
      </c>
      <c r="C233">
        <v>38.4</v>
      </c>
      <c r="D233">
        <v>54.6</v>
      </c>
      <c r="E233">
        <v>28.9</v>
      </c>
      <c r="F233">
        <v>42.2</v>
      </c>
      <c r="G233">
        <v>38.299999999999997</v>
      </c>
      <c r="H233">
        <v>55.5</v>
      </c>
      <c r="I233">
        <v>28.8</v>
      </c>
      <c r="J233">
        <v>42.2</v>
      </c>
      <c r="L233">
        <v>56</v>
      </c>
      <c r="M233">
        <v>29.8</v>
      </c>
      <c r="N233">
        <v>43.4</v>
      </c>
      <c r="P233" t="s">
        <v>878</v>
      </c>
      <c r="Q233">
        <f t="shared" si="10"/>
        <v>29</v>
      </c>
      <c r="R233" t="str">
        <f t="shared" si="11"/>
        <v>-</v>
      </c>
    </row>
    <row r="234" spans="2:18" x14ac:dyDescent="0.35">
      <c r="B234" s="317">
        <v>45429.9375</v>
      </c>
      <c r="C234">
        <v>42.7</v>
      </c>
      <c r="D234">
        <v>53.8</v>
      </c>
      <c r="E234">
        <v>29.8</v>
      </c>
      <c r="F234">
        <v>47.6</v>
      </c>
      <c r="G234">
        <v>42.7</v>
      </c>
      <c r="H234">
        <v>55.7</v>
      </c>
      <c r="I234">
        <v>29.7</v>
      </c>
      <c r="J234">
        <v>47.6</v>
      </c>
      <c r="L234">
        <v>55.8</v>
      </c>
      <c r="M234">
        <v>30.8</v>
      </c>
      <c r="N234">
        <v>49.4</v>
      </c>
      <c r="P234" t="s">
        <v>878</v>
      </c>
      <c r="Q234">
        <f t="shared" si="10"/>
        <v>30</v>
      </c>
      <c r="R234" t="str">
        <f t="shared" si="11"/>
        <v>-</v>
      </c>
    </row>
    <row r="235" spans="2:18" x14ac:dyDescent="0.35">
      <c r="B235" s="317">
        <v>45429.947916666664</v>
      </c>
      <c r="C235">
        <v>39.9</v>
      </c>
      <c r="D235">
        <v>54.8</v>
      </c>
      <c r="E235">
        <v>29</v>
      </c>
      <c r="F235">
        <v>43.9</v>
      </c>
      <c r="G235">
        <v>39.9</v>
      </c>
      <c r="H235">
        <v>54.6</v>
      </c>
      <c r="I235">
        <v>28.9</v>
      </c>
      <c r="J235">
        <v>43.9</v>
      </c>
      <c r="L235">
        <v>62.4</v>
      </c>
      <c r="M235">
        <v>29.7</v>
      </c>
      <c r="N235">
        <v>45.8</v>
      </c>
      <c r="P235" t="s">
        <v>878</v>
      </c>
      <c r="Q235">
        <f t="shared" si="10"/>
        <v>29</v>
      </c>
      <c r="R235" t="str">
        <f t="shared" si="11"/>
        <v>-</v>
      </c>
    </row>
    <row r="236" spans="2:18" x14ac:dyDescent="0.35">
      <c r="B236" s="317">
        <v>45429.958333333336</v>
      </c>
      <c r="C236">
        <v>40.1</v>
      </c>
      <c r="D236">
        <v>52.1</v>
      </c>
      <c r="E236">
        <v>28.2</v>
      </c>
      <c r="F236">
        <v>44.6</v>
      </c>
      <c r="G236">
        <v>40.200000000000003</v>
      </c>
      <c r="H236">
        <v>51.4</v>
      </c>
      <c r="I236">
        <v>28.1</v>
      </c>
      <c r="J236">
        <v>44.6</v>
      </c>
      <c r="L236">
        <v>53.4</v>
      </c>
      <c r="M236">
        <v>28.7</v>
      </c>
      <c r="N236">
        <v>46.1</v>
      </c>
      <c r="P236" t="s">
        <v>879</v>
      </c>
      <c r="Q236" t="str">
        <f t="shared" si="10"/>
        <v>-</v>
      </c>
      <c r="R236">
        <f t="shared" si="11"/>
        <v>28</v>
      </c>
    </row>
    <row r="237" spans="2:18" x14ac:dyDescent="0.35">
      <c r="B237" s="317">
        <v>45429.96875</v>
      </c>
      <c r="C237">
        <v>41.1</v>
      </c>
      <c r="D237">
        <v>57.4</v>
      </c>
      <c r="E237">
        <v>28.4</v>
      </c>
      <c r="F237">
        <v>45.5</v>
      </c>
      <c r="G237">
        <v>41</v>
      </c>
      <c r="H237">
        <v>56.4</v>
      </c>
      <c r="I237">
        <v>28.5</v>
      </c>
      <c r="J237">
        <v>45.2</v>
      </c>
      <c r="L237">
        <v>61.5</v>
      </c>
      <c r="M237">
        <v>29.1</v>
      </c>
      <c r="N237">
        <v>46.8</v>
      </c>
      <c r="P237" t="s">
        <v>879</v>
      </c>
      <c r="Q237" t="str">
        <f t="shared" si="10"/>
        <v>-</v>
      </c>
      <c r="R237">
        <f t="shared" si="11"/>
        <v>29</v>
      </c>
    </row>
    <row r="238" spans="2:18" x14ac:dyDescent="0.35">
      <c r="B238" s="317">
        <v>45429.979166666664</v>
      </c>
      <c r="C238">
        <v>40</v>
      </c>
      <c r="D238">
        <v>54.2</v>
      </c>
      <c r="E238">
        <v>29.1</v>
      </c>
      <c r="F238">
        <v>43.9</v>
      </c>
      <c r="G238">
        <v>40</v>
      </c>
      <c r="H238">
        <v>55.5</v>
      </c>
      <c r="I238">
        <v>29.1</v>
      </c>
      <c r="J238">
        <v>43.8</v>
      </c>
      <c r="L238">
        <v>56.4</v>
      </c>
      <c r="M238">
        <v>29.6</v>
      </c>
      <c r="N238">
        <v>45.7</v>
      </c>
      <c r="P238" t="s">
        <v>879</v>
      </c>
      <c r="Q238" t="str">
        <f t="shared" si="10"/>
        <v>-</v>
      </c>
      <c r="R238">
        <f t="shared" si="11"/>
        <v>29</v>
      </c>
    </row>
    <row r="239" spans="2:18" x14ac:dyDescent="0.35">
      <c r="B239" s="317">
        <v>45429.989583333336</v>
      </c>
      <c r="C239">
        <v>40.1</v>
      </c>
      <c r="D239">
        <v>51.6</v>
      </c>
      <c r="E239">
        <v>31.5</v>
      </c>
      <c r="F239">
        <v>44.6</v>
      </c>
      <c r="G239">
        <v>40.200000000000003</v>
      </c>
      <c r="H239">
        <v>52.6</v>
      </c>
      <c r="I239">
        <v>31.4</v>
      </c>
      <c r="J239">
        <v>44.6</v>
      </c>
      <c r="L239">
        <v>53</v>
      </c>
      <c r="M239">
        <v>32</v>
      </c>
      <c r="N239">
        <v>46</v>
      </c>
      <c r="P239" t="s">
        <v>879</v>
      </c>
      <c r="Q239" t="str">
        <f t="shared" si="10"/>
        <v>-</v>
      </c>
      <c r="R239">
        <f t="shared" si="11"/>
        <v>31</v>
      </c>
    </row>
    <row r="240" spans="2:18" x14ac:dyDescent="0.35">
      <c r="B240" s="317">
        <v>45430</v>
      </c>
      <c r="C240">
        <v>35</v>
      </c>
      <c r="D240">
        <v>49.4</v>
      </c>
      <c r="E240">
        <v>31</v>
      </c>
      <c r="F240">
        <v>36.4</v>
      </c>
      <c r="G240">
        <v>35</v>
      </c>
      <c r="H240">
        <v>50.6</v>
      </c>
      <c r="I240">
        <v>31</v>
      </c>
      <c r="J240">
        <v>36.5</v>
      </c>
      <c r="L240">
        <v>50.9</v>
      </c>
      <c r="M240">
        <v>31.6</v>
      </c>
      <c r="N240">
        <v>37.4</v>
      </c>
      <c r="P240" t="s">
        <v>879</v>
      </c>
      <c r="Q240" t="str">
        <f t="shared" si="10"/>
        <v>-</v>
      </c>
      <c r="R240">
        <f t="shared" si="11"/>
        <v>31</v>
      </c>
    </row>
    <row r="241" spans="2:18" x14ac:dyDescent="0.35">
      <c r="B241" s="317">
        <v>45430.010416666664</v>
      </c>
      <c r="C241">
        <v>36.4</v>
      </c>
      <c r="D241">
        <v>49.7</v>
      </c>
      <c r="E241">
        <v>28.7</v>
      </c>
      <c r="F241">
        <v>39.6</v>
      </c>
      <c r="G241">
        <v>36.4</v>
      </c>
      <c r="H241">
        <v>50.7</v>
      </c>
      <c r="I241">
        <v>28.5</v>
      </c>
      <c r="J241">
        <v>39.799999999999997</v>
      </c>
      <c r="L241">
        <v>50.9</v>
      </c>
      <c r="M241">
        <v>29.3</v>
      </c>
      <c r="N241">
        <v>41.2</v>
      </c>
      <c r="P241" t="s">
        <v>879</v>
      </c>
      <c r="Q241" t="str">
        <f t="shared" si="10"/>
        <v>-</v>
      </c>
      <c r="R241">
        <f t="shared" si="11"/>
        <v>29</v>
      </c>
    </row>
    <row r="242" spans="2:18" x14ac:dyDescent="0.35">
      <c r="B242" s="317">
        <v>45430.020833333336</v>
      </c>
      <c r="C242">
        <v>37</v>
      </c>
      <c r="D242">
        <v>51.5</v>
      </c>
      <c r="E242">
        <v>28.7</v>
      </c>
      <c r="F242">
        <v>40.6</v>
      </c>
      <c r="G242">
        <v>37</v>
      </c>
      <c r="H242">
        <v>53.2</v>
      </c>
      <c r="I242">
        <v>28.7</v>
      </c>
      <c r="J242">
        <v>40.9</v>
      </c>
      <c r="L242">
        <v>54.3</v>
      </c>
      <c r="M242">
        <v>29.3</v>
      </c>
      <c r="N242">
        <v>41.9</v>
      </c>
      <c r="P242" t="s">
        <v>879</v>
      </c>
      <c r="Q242" t="str">
        <f t="shared" si="10"/>
        <v>-</v>
      </c>
      <c r="R242">
        <f t="shared" si="11"/>
        <v>29</v>
      </c>
    </row>
    <row r="243" spans="2:18" x14ac:dyDescent="0.35">
      <c r="B243" s="317">
        <v>45430.03125</v>
      </c>
      <c r="C243">
        <v>46.3</v>
      </c>
      <c r="D243">
        <v>75.5</v>
      </c>
      <c r="E243">
        <v>28.7</v>
      </c>
      <c r="F243">
        <v>35.299999999999997</v>
      </c>
      <c r="G243">
        <v>38.299999999999997</v>
      </c>
      <c r="H243">
        <v>64.7</v>
      </c>
      <c r="I243">
        <v>28.7</v>
      </c>
      <c r="J243">
        <v>35.299999999999997</v>
      </c>
      <c r="L243">
        <v>83.9</v>
      </c>
      <c r="M243">
        <v>29.3</v>
      </c>
      <c r="N243">
        <v>37.1</v>
      </c>
      <c r="P243" t="s">
        <v>879</v>
      </c>
      <c r="Q243" t="str">
        <f t="shared" si="10"/>
        <v>-</v>
      </c>
      <c r="R243">
        <f t="shared" si="11"/>
        <v>29</v>
      </c>
    </row>
    <row r="244" spans="2:18" x14ac:dyDescent="0.35">
      <c r="B244" s="317">
        <v>45430.041666666664</v>
      </c>
      <c r="C244">
        <v>48</v>
      </c>
      <c r="D244">
        <v>74.2</v>
      </c>
      <c r="E244">
        <v>28.3</v>
      </c>
      <c r="F244">
        <v>38.6</v>
      </c>
      <c r="G244">
        <v>41.5</v>
      </c>
      <c r="H244">
        <v>66.900000000000006</v>
      </c>
      <c r="I244">
        <v>28.2</v>
      </c>
      <c r="J244">
        <v>38.200000000000003</v>
      </c>
      <c r="L244">
        <v>82.6</v>
      </c>
      <c r="M244">
        <v>28.8</v>
      </c>
      <c r="N244">
        <v>39.9</v>
      </c>
      <c r="P244" t="s">
        <v>879</v>
      </c>
      <c r="Q244" t="str">
        <f t="shared" si="10"/>
        <v>-</v>
      </c>
      <c r="R244">
        <f t="shared" si="11"/>
        <v>28</v>
      </c>
    </row>
    <row r="245" spans="2:18" x14ac:dyDescent="0.35">
      <c r="B245" s="317">
        <v>45430.052083333336</v>
      </c>
      <c r="C245">
        <v>36</v>
      </c>
      <c r="D245">
        <v>60</v>
      </c>
      <c r="E245">
        <v>31.3</v>
      </c>
      <c r="F245">
        <v>34.200000000000003</v>
      </c>
      <c r="G245">
        <v>33.700000000000003</v>
      </c>
      <c r="H245">
        <v>52.3</v>
      </c>
      <c r="I245">
        <v>31.4</v>
      </c>
      <c r="J245">
        <v>34.200000000000003</v>
      </c>
      <c r="L245">
        <v>67.400000000000006</v>
      </c>
      <c r="M245">
        <v>31.8</v>
      </c>
      <c r="N245">
        <v>34.799999999999997</v>
      </c>
      <c r="P245" t="s">
        <v>879</v>
      </c>
      <c r="Q245" t="str">
        <f t="shared" si="10"/>
        <v>-</v>
      </c>
      <c r="R245">
        <f t="shared" si="11"/>
        <v>31</v>
      </c>
    </row>
    <row r="246" spans="2:18" x14ac:dyDescent="0.35">
      <c r="B246" s="317">
        <v>45430.0625</v>
      </c>
      <c r="C246">
        <v>35.700000000000003</v>
      </c>
      <c r="D246">
        <v>47.7</v>
      </c>
      <c r="E246">
        <v>32</v>
      </c>
      <c r="F246">
        <v>37.299999999999997</v>
      </c>
      <c r="G246">
        <v>35.6</v>
      </c>
      <c r="H246">
        <v>48.3</v>
      </c>
      <c r="I246">
        <v>32</v>
      </c>
      <c r="J246">
        <v>37.299999999999997</v>
      </c>
      <c r="L246">
        <v>53.2</v>
      </c>
      <c r="M246">
        <v>32.5</v>
      </c>
      <c r="N246">
        <v>38.5</v>
      </c>
      <c r="P246" t="s">
        <v>879</v>
      </c>
      <c r="Q246" t="str">
        <f t="shared" si="10"/>
        <v>-</v>
      </c>
      <c r="R246">
        <f t="shared" si="11"/>
        <v>32</v>
      </c>
    </row>
    <row r="247" spans="2:18" x14ac:dyDescent="0.35">
      <c r="B247" s="317">
        <v>45430.072916666664</v>
      </c>
      <c r="C247">
        <v>35.799999999999997</v>
      </c>
      <c r="D247">
        <v>53</v>
      </c>
      <c r="E247">
        <v>27.9</v>
      </c>
      <c r="F247">
        <v>37</v>
      </c>
      <c r="G247">
        <v>35.700000000000003</v>
      </c>
      <c r="H247">
        <v>52.8</v>
      </c>
      <c r="I247">
        <v>27.9</v>
      </c>
      <c r="J247">
        <v>37.4</v>
      </c>
      <c r="L247">
        <v>55</v>
      </c>
      <c r="M247">
        <v>28.4</v>
      </c>
      <c r="N247">
        <v>38.6</v>
      </c>
      <c r="P247" t="s">
        <v>879</v>
      </c>
      <c r="Q247" t="str">
        <f t="shared" si="10"/>
        <v>-</v>
      </c>
      <c r="R247">
        <f t="shared" si="11"/>
        <v>28</v>
      </c>
    </row>
    <row r="248" spans="2:18" x14ac:dyDescent="0.35">
      <c r="B248" s="317">
        <v>45430.083333333336</v>
      </c>
      <c r="C248">
        <v>34.299999999999997</v>
      </c>
      <c r="D248">
        <v>51.5</v>
      </c>
      <c r="E248">
        <v>26.8</v>
      </c>
      <c r="F248">
        <v>35.9</v>
      </c>
      <c r="G248">
        <v>34.200000000000003</v>
      </c>
      <c r="H248">
        <v>53</v>
      </c>
      <c r="I248">
        <v>26.8</v>
      </c>
      <c r="J248">
        <v>35.4</v>
      </c>
      <c r="L248">
        <v>53.2</v>
      </c>
      <c r="M248">
        <v>27.3</v>
      </c>
      <c r="N248">
        <v>37.4</v>
      </c>
      <c r="P248" t="s">
        <v>879</v>
      </c>
      <c r="Q248" t="str">
        <f t="shared" si="10"/>
        <v>-</v>
      </c>
      <c r="R248">
        <f t="shared" si="11"/>
        <v>27</v>
      </c>
    </row>
    <row r="249" spans="2:18" x14ac:dyDescent="0.35">
      <c r="B249" s="317">
        <v>45430.09375</v>
      </c>
      <c r="C249">
        <v>36.4</v>
      </c>
      <c r="D249">
        <v>49.9</v>
      </c>
      <c r="E249">
        <v>28.2</v>
      </c>
      <c r="F249">
        <v>40.6</v>
      </c>
      <c r="G249">
        <v>36.4</v>
      </c>
      <c r="H249">
        <v>49.7</v>
      </c>
      <c r="I249">
        <v>28.2</v>
      </c>
      <c r="J249">
        <v>40.700000000000003</v>
      </c>
      <c r="L249">
        <v>51.2</v>
      </c>
      <c r="M249">
        <v>28.7</v>
      </c>
      <c r="N249">
        <v>41.8</v>
      </c>
      <c r="P249" t="s">
        <v>879</v>
      </c>
      <c r="Q249" t="str">
        <f t="shared" si="10"/>
        <v>-</v>
      </c>
      <c r="R249">
        <f t="shared" si="11"/>
        <v>28</v>
      </c>
    </row>
    <row r="250" spans="2:18" x14ac:dyDescent="0.35">
      <c r="B250" s="317">
        <v>45430.104166666664</v>
      </c>
      <c r="C250">
        <v>39.5</v>
      </c>
      <c r="D250">
        <v>53.3</v>
      </c>
      <c r="E250">
        <v>26.8</v>
      </c>
      <c r="F250">
        <v>43.6</v>
      </c>
      <c r="G250">
        <v>39.5</v>
      </c>
      <c r="H250">
        <v>54.1</v>
      </c>
      <c r="I250">
        <v>26.8</v>
      </c>
      <c r="J250">
        <v>43.3</v>
      </c>
      <c r="L250">
        <v>54.6</v>
      </c>
      <c r="M250">
        <v>27.3</v>
      </c>
      <c r="N250">
        <v>45.1</v>
      </c>
      <c r="P250" t="s">
        <v>879</v>
      </c>
      <c r="Q250" t="str">
        <f t="shared" si="10"/>
        <v>-</v>
      </c>
      <c r="R250">
        <f t="shared" si="11"/>
        <v>27</v>
      </c>
    </row>
    <row r="251" spans="2:18" x14ac:dyDescent="0.35">
      <c r="B251" s="317">
        <v>45430.114583333336</v>
      </c>
      <c r="C251">
        <v>26.9</v>
      </c>
      <c r="D251">
        <v>40.299999999999997</v>
      </c>
      <c r="E251">
        <v>25.1</v>
      </c>
      <c r="F251">
        <v>28.1</v>
      </c>
      <c r="G251">
        <v>26.9</v>
      </c>
      <c r="H251">
        <v>39.200000000000003</v>
      </c>
      <c r="I251">
        <v>25.1</v>
      </c>
      <c r="J251">
        <v>28</v>
      </c>
      <c r="L251">
        <v>42.4</v>
      </c>
      <c r="M251">
        <v>25.6</v>
      </c>
      <c r="N251">
        <v>28.9</v>
      </c>
      <c r="P251" t="s">
        <v>879</v>
      </c>
      <c r="Q251" t="str">
        <f t="shared" si="10"/>
        <v>-</v>
      </c>
      <c r="R251">
        <f t="shared" si="11"/>
        <v>25</v>
      </c>
    </row>
    <row r="252" spans="2:18" x14ac:dyDescent="0.35">
      <c r="B252" s="317">
        <v>45430.125</v>
      </c>
      <c r="C252">
        <v>34.6</v>
      </c>
      <c r="D252">
        <v>50.8</v>
      </c>
      <c r="E252">
        <v>25.8</v>
      </c>
      <c r="F252">
        <v>37.1</v>
      </c>
      <c r="G252">
        <v>34.4</v>
      </c>
      <c r="H252">
        <v>50.9</v>
      </c>
      <c r="I252">
        <v>25.7</v>
      </c>
      <c r="J252">
        <v>36.9</v>
      </c>
      <c r="L252">
        <v>52.6</v>
      </c>
      <c r="M252">
        <v>26.3</v>
      </c>
      <c r="N252">
        <v>38.299999999999997</v>
      </c>
      <c r="P252" t="s">
        <v>879</v>
      </c>
      <c r="Q252" t="str">
        <f t="shared" si="10"/>
        <v>-</v>
      </c>
      <c r="R252">
        <f t="shared" si="11"/>
        <v>26</v>
      </c>
    </row>
    <row r="253" spans="2:18" x14ac:dyDescent="0.35">
      <c r="B253" s="317">
        <v>45430.135416666664</v>
      </c>
      <c r="C253">
        <v>28.6</v>
      </c>
      <c r="D253">
        <v>33.299999999999997</v>
      </c>
      <c r="E253">
        <v>27.2</v>
      </c>
      <c r="F253">
        <v>30.2</v>
      </c>
      <c r="G253">
        <v>28.6</v>
      </c>
      <c r="H253">
        <v>32.299999999999997</v>
      </c>
      <c r="I253">
        <v>27.1</v>
      </c>
      <c r="J253">
        <v>30.2</v>
      </c>
      <c r="L253">
        <v>34.5</v>
      </c>
      <c r="M253">
        <v>27.6</v>
      </c>
      <c r="N253">
        <v>30.6</v>
      </c>
      <c r="P253" t="s">
        <v>879</v>
      </c>
      <c r="Q253" t="str">
        <f t="shared" si="10"/>
        <v>-</v>
      </c>
      <c r="R253">
        <f t="shared" si="11"/>
        <v>27</v>
      </c>
    </row>
    <row r="254" spans="2:18" x14ac:dyDescent="0.35">
      <c r="B254" s="317">
        <v>45430.145833333336</v>
      </c>
      <c r="C254">
        <v>34.9</v>
      </c>
      <c r="D254">
        <v>48.9</v>
      </c>
      <c r="E254">
        <v>30.2</v>
      </c>
      <c r="F254">
        <v>36.200000000000003</v>
      </c>
      <c r="G254">
        <v>34.9</v>
      </c>
      <c r="H254">
        <v>50.1</v>
      </c>
      <c r="I254">
        <v>30.2</v>
      </c>
      <c r="J254">
        <v>36.1</v>
      </c>
      <c r="L254">
        <v>50.6</v>
      </c>
      <c r="M254">
        <v>30.6</v>
      </c>
      <c r="N254">
        <v>37.200000000000003</v>
      </c>
      <c r="P254" t="s">
        <v>879</v>
      </c>
      <c r="Q254" t="str">
        <f t="shared" si="10"/>
        <v>-</v>
      </c>
      <c r="R254">
        <f t="shared" si="11"/>
        <v>30</v>
      </c>
    </row>
    <row r="255" spans="2:18" x14ac:dyDescent="0.35">
      <c r="B255" s="317">
        <v>45430.15625</v>
      </c>
      <c r="C255">
        <v>34.299999999999997</v>
      </c>
      <c r="D255">
        <v>51</v>
      </c>
      <c r="E255">
        <v>28.7</v>
      </c>
      <c r="F255">
        <v>33</v>
      </c>
      <c r="G255">
        <v>34.299999999999997</v>
      </c>
      <c r="H255">
        <v>50.9</v>
      </c>
      <c r="I255">
        <v>28.7</v>
      </c>
      <c r="J255">
        <v>32.9</v>
      </c>
      <c r="L255">
        <v>52.5</v>
      </c>
      <c r="M255">
        <v>29.3</v>
      </c>
      <c r="N255">
        <v>33.6</v>
      </c>
      <c r="P255" t="s">
        <v>879</v>
      </c>
      <c r="Q255" t="str">
        <f t="shared" si="10"/>
        <v>-</v>
      </c>
      <c r="R255">
        <f t="shared" si="11"/>
        <v>29</v>
      </c>
    </row>
    <row r="256" spans="2:18" x14ac:dyDescent="0.35">
      <c r="B256" s="317">
        <v>45430.166666666664</v>
      </c>
      <c r="C256">
        <v>33.1</v>
      </c>
      <c r="D256">
        <v>47</v>
      </c>
      <c r="E256">
        <v>27.5</v>
      </c>
      <c r="F256">
        <v>35.5</v>
      </c>
      <c r="G256">
        <v>33.1</v>
      </c>
      <c r="H256">
        <v>49.1</v>
      </c>
      <c r="I256">
        <v>27.5</v>
      </c>
      <c r="J256">
        <v>35.9</v>
      </c>
      <c r="L256">
        <v>49.2</v>
      </c>
      <c r="M256">
        <v>28.1</v>
      </c>
      <c r="N256">
        <v>37.1</v>
      </c>
      <c r="P256" t="s">
        <v>879</v>
      </c>
      <c r="Q256" t="str">
        <f t="shared" si="10"/>
        <v>-</v>
      </c>
      <c r="R256">
        <f t="shared" si="11"/>
        <v>28</v>
      </c>
    </row>
    <row r="257" spans="2:18" x14ac:dyDescent="0.35">
      <c r="B257" s="317">
        <v>45430.177083333336</v>
      </c>
      <c r="C257">
        <v>39.4</v>
      </c>
      <c r="D257">
        <v>50.6</v>
      </c>
      <c r="E257">
        <v>27.1</v>
      </c>
      <c r="F257">
        <v>44.4</v>
      </c>
      <c r="G257">
        <v>39.299999999999997</v>
      </c>
      <c r="H257">
        <v>52.5</v>
      </c>
      <c r="I257">
        <v>27</v>
      </c>
      <c r="J257">
        <v>43.9</v>
      </c>
      <c r="L257">
        <v>52.6</v>
      </c>
      <c r="M257">
        <v>27.9</v>
      </c>
      <c r="N257">
        <v>47.7</v>
      </c>
      <c r="P257" t="s">
        <v>879</v>
      </c>
      <c r="Q257" t="str">
        <f t="shared" si="10"/>
        <v>-</v>
      </c>
      <c r="R257">
        <f t="shared" si="11"/>
        <v>27</v>
      </c>
    </row>
    <row r="258" spans="2:18" x14ac:dyDescent="0.35">
      <c r="B258" s="317">
        <v>45430.1875</v>
      </c>
      <c r="C258">
        <v>46</v>
      </c>
      <c r="D258">
        <v>53.7</v>
      </c>
      <c r="E258">
        <v>37.1</v>
      </c>
      <c r="F258">
        <v>49.7</v>
      </c>
      <c r="G258">
        <v>46</v>
      </c>
      <c r="H258">
        <v>55</v>
      </c>
      <c r="I258">
        <v>36.1</v>
      </c>
      <c r="J258">
        <v>50.1</v>
      </c>
      <c r="L258">
        <v>56.5</v>
      </c>
      <c r="M258">
        <v>40.6</v>
      </c>
      <c r="N258">
        <v>53.1</v>
      </c>
      <c r="P258" t="s">
        <v>879</v>
      </c>
      <c r="Q258" t="str">
        <f t="shared" si="10"/>
        <v>-</v>
      </c>
      <c r="R258">
        <f t="shared" si="11"/>
        <v>36</v>
      </c>
    </row>
    <row r="259" spans="2:18" x14ac:dyDescent="0.35">
      <c r="B259" s="317">
        <v>45430.197916666664</v>
      </c>
      <c r="C259">
        <v>48.4</v>
      </c>
      <c r="D259">
        <v>57.2</v>
      </c>
      <c r="E259">
        <v>38.700000000000003</v>
      </c>
      <c r="F259">
        <v>52.3</v>
      </c>
      <c r="G259">
        <v>48.4</v>
      </c>
      <c r="H259">
        <v>58</v>
      </c>
      <c r="I259">
        <v>37.5</v>
      </c>
      <c r="J259">
        <v>52.7</v>
      </c>
      <c r="L259">
        <v>58.6</v>
      </c>
      <c r="M259">
        <v>41.9</v>
      </c>
      <c r="N259">
        <v>55.4</v>
      </c>
      <c r="P259" t="s">
        <v>879</v>
      </c>
      <c r="Q259" t="str">
        <f t="shared" si="10"/>
        <v>-</v>
      </c>
      <c r="R259">
        <f t="shared" si="11"/>
        <v>38</v>
      </c>
    </row>
    <row r="260" spans="2:18" x14ac:dyDescent="0.35">
      <c r="B260" s="317">
        <v>45430.208333333336</v>
      </c>
      <c r="C260">
        <v>48.4</v>
      </c>
      <c r="D260">
        <v>57.8</v>
      </c>
      <c r="E260">
        <v>39.700000000000003</v>
      </c>
      <c r="F260">
        <v>52.3</v>
      </c>
      <c r="G260">
        <v>48.3</v>
      </c>
      <c r="H260">
        <v>57.6</v>
      </c>
      <c r="I260">
        <v>38.5</v>
      </c>
      <c r="J260">
        <v>52.6</v>
      </c>
      <c r="L260">
        <v>61.7</v>
      </c>
      <c r="M260">
        <v>42.8</v>
      </c>
      <c r="N260">
        <v>55.1</v>
      </c>
      <c r="P260" t="s">
        <v>879</v>
      </c>
      <c r="Q260" t="str">
        <f t="shared" si="10"/>
        <v>-</v>
      </c>
      <c r="R260">
        <f t="shared" si="11"/>
        <v>39</v>
      </c>
    </row>
    <row r="261" spans="2:18" x14ac:dyDescent="0.35">
      <c r="B261" s="317">
        <v>45430.21875</v>
      </c>
      <c r="C261">
        <v>46.8</v>
      </c>
      <c r="D261">
        <v>57.5</v>
      </c>
      <c r="E261">
        <v>39.299999999999997</v>
      </c>
      <c r="F261">
        <v>50.4</v>
      </c>
      <c r="G261">
        <v>46.9</v>
      </c>
      <c r="H261">
        <v>58.3</v>
      </c>
      <c r="I261">
        <v>38.200000000000003</v>
      </c>
      <c r="J261">
        <v>50.7</v>
      </c>
      <c r="L261">
        <v>60.3</v>
      </c>
      <c r="M261">
        <v>42.2</v>
      </c>
      <c r="N261">
        <v>53.4</v>
      </c>
      <c r="P261" t="s">
        <v>879</v>
      </c>
      <c r="Q261" t="str">
        <f t="shared" si="10"/>
        <v>-</v>
      </c>
      <c r="R261">
        <f t="shared" si="11"/>
        <v>38</v>
      </c>
    </row>
    <row r="262" spans="2:18" x14ac:dyDescent="0.35">
      <c r="B262" s="317">
        <v>45430.229166666664</v>
      </c>
      <c r="C262">
        <v>48.7</v>
      </c>
      <c r="D262">
        <v>58.9</v>
      </c>
      <c r="E262">
        <v>38.5</v>
      </c>
      <c r="F262">
        <v>53.8</v>
      </c>
      <c r="G262">
        <v>48.8</v>
      </c>
      <c r="H262">
        <v>63.4</v>
      </c>
      <c r="I262">
        <v>37.799999999999997</v>
      </c>
      <c r="J262">
        <v>52.1</v>
      </c>
      <c r="L262">
        <v>65</v>
      </c>
      <c r="M262">
        <v>41.5</v>
      </c>
      <c r="N262">
        <v>59.4</v>
      </c>
      <c r="P262" t="s">
        <v>879</v>
      </c>
      <c r="Q262" t="str">
        <f t="shared" si="10"/>
        <v>-</v>
      </c>
      <c r="R262">
        <f t="shared" si="11"/>
        <v>38</v>
      </c>
    </row>
    <row r="263" spans="2:18" x14ac:dyDescent="0.35">
      <c r="B263" s="317">
        <v>45430.239583333336</v>
      </c>
      <c r="C263">
        <v>48.6</v>
      </c>
      <c r="D263">
        <v>60.1</v>
      </c>
      <c r="E263">
        <v>40</v>
      </c>
      <c r="F263">
        <v>52.3</v>
      </c>
      <c r="G263">
        <v>48.5</v>
      </c>
      <c r="H263">
        <v>63.5</v>
      </c>
      <c r="I263">
        <v>39.299999999999997</v>
      </c>
      <c r="J263">
        <v>52</v>
      </c>
      <c r="L263">
        <v>65.5</v>
      </c>
      <c r="M263">
        <v>42.9</v>
      </c>
      <c r="N263">
        <v>55.7</v>
      </c>
      <c r="P263" t="s">
        <v>879</v>
      </c>
      <c r="Q263" t="str">
        <f t="shared" si="10"/>
        <v>-</v>
      </c>
      <c r="R263">
        <f t="shared" si="11"/>
        <v>39</v>
      </c>
    </row>
    <row r="264" spans="2:18" x14ac:dyDescent="0.35">
      <c r="B264" s="317">
        <v>45430.25</v>
      </c>
      <c r="C264">
        <v>49.1</v>
      </c>
      <c r="D264">
        <v>68.5</v>
      </c>
      <c r="E264">
        <v>37.799999999999997</v>
      </c>
      <c r="F264">
        <v>51.1</v>
      </c>
      <c r="G264">
        <v>49.3</v>
      </c>
      <c r="H264">
        <v>69</v>
      </c>
      <c r="I264">
        <v>36.799999999999997</v>
      </c>
      <c r="J264">
        <v>51.1</v>
      </c>
      <c r="L264">
        <v>69.400000000000006</v>
      </c>
      <c r="M264">
        <v>41</v>
      </c>
      <c r="N264">
        <v>54.8</v>
      </c>
      <c r="P264" t="s">
        <v>879</v>
      </c>
      <c r="Q264" t="str">
        <f t="shared" si="10"/>
        <v>-</v>
      </c>
      <c r="R264">
        <f t="shared" si="11"/>
        <v>37</v>
      </c>
    </row>
    <row r="265" spans="2:18" x14ac:dyDescent="0.35">
      <c r="B265" s="317">
        <v>45430.260416666664</v>
      </c>
      <c r="C265">
        <v>47</v>
      </c>
      <c r="D265">
        <v>55.7</v>
      </c>
      <c r="E265">
        <v>40.1</v>
      </c>
      <c r="F265">
        <v>50.5</v>
      </c>
      <c r="G265">
        <v>46.7</v>
      </c>
      <c r="H265">
        <v>57.3</v>
      </c>
      <c r="I265">
        <v>39</v>
      </c>
      <c r="J265">
        <v>49.9</v>
      </c>
      <c r="L265">
        <v>62.5</v>
      </c>
      <c r="M265">
        <v>42.4</v>
      </c>
      <c r="N265">
        <v>55.9</v>
      </c>
      <c r="P265" t="s">
        <v>879</v>
      </c>
      <c r="Q265" t="str">
        <f t="shared" si="10"/>
        <v>-</v>
      </c>
      <c r="R265">
        <f t="shared" si="11"/>
        <v>39</v>
      </c>
    </row>
    <row r="266" spans="2:18" x14ac:dyDescent="0.35">
      <c r="B266" s="317">
        <v>45430.270833333336</v>
      </c>
      <c r="C266">
        <v>45.1</v>
      </c>
      <c r="D266">
        <v>57.3</v>
      </c>
      <c r="E266">
        <v>38</v>
      </c>
      <c r="F266">
        <v>48.4</v>
      </c>
      <c r="G266">
        <v>45.2</v>
      </c>
      <c r="H266">
        <v>56.8</v>
      </c>
      <c r="I266">
        <v>37.200000000000003</v>
      </c>
      <c r="J266">
        <v>48.3</v>
      </c>
      <c r="L266">
        <v>58.7</v>
      </c>
      <c r="M266">
        <v>39.799999999999997</v>
      </c>
      <c r="N266">
        <v>51.8</v>
      </c>
      <c r="P266" t="s">
        <v>879</v>
      </c>
      <c r="Q266" t="str">
        <f t="shared" si="10"/>
        <v>-</v>
      </c>
      <c r="R266">
        <f t="shared" si="11"/>
        <v>37</v>
      </c>
    </row>
    <row r="267" spans="2:18" x14ac:dyDescent="0.35">
      <c r="B267" s="317">
        <v>45430.28125</v>
      </c>
      <c r="C267">
        <v>46.7</v>
      </c>
      <c r="D267">
        <v>58.9</v>
      </c>
      <c r="E267">
        <v>38.4</v>
      </c>
      <c r="F267">
        <v>50.4</v>
      </c>
      <c r="G267">
        <v>46.7</v>
      </c>
      <c r="H267">
        <v>59.8</v>
      </c>
      <c r="I267">
        <v>37.799999999999997</v>
      </c>
      <c r="J267">
        <v>49.9</v>
      </c>
      <c r="L267">
        <v>61.8</v>
      </c>
      <c r="M267">
        <v>40.6</v>
      </c>
      <c r="N267">
        <v>54.9</v>
      </c>
      <c r="P267" t="s">
        <v>879</v>
      </c>
      <c r="Q267" t="str">
        <f t="shared" si="10"/>
        <v>-</v>
      </c>
      <c r="R267">
        <f t="shared" si="11"/>
        <v>38</v>
      </c>
    </row>
    <row r="268" spans="2:18" x14ac:dyDescent="0.35">
      <c r="B268" s="317">
        <v>45430.291666666664</v>
      </c>
      <c r="C268">
        <v>44.6</v>
      </c>
      <c r="D268">
        <v>65</v>
      </c>
      <c r="E268">
        <v>36.5</v>
      </c>
      <c r="F268">
        <v>46.4</v>
      </c>
      <c r="G268">
        <v>44.6</v>
      </c>
      <c r="H268">
        <v>64.5</v>
      </c>
      <c r="I268">
        <v>36.200000000000003</v>
      </c>
      <c r="J268">
        <v>46.4</v>
      </c>
      <c r="L268">
        <v>65.7</v>
      </c>
      <c r="M268">
        <v>38.299999999999997</v>
      </c>
      <c r="N268">
        <v>49.3</v>
      </c>
      <c r="P268" t="s">
        <v>878</v>
      </c>
      <c r="Q268">
        <f t="shared" si="10"/>
        <v>36</v>
      </c>
      <c r="R268" t="str">
        <f t="shared" si="11"/>
        <v>-</v>
      </c>
    </row>
    <row r="269" spans="2:18" x14ac:dyDescent="0.35">
      <c r="B269" s="317">
        <v>45430.302083333336</v>
      </c>
      <c r="C269">
        <v>42.6</v>
      </c>
      <c r="D269">
        <v>55.7</v>
      </c>
      <c r="E269">
        <v>33.9</v>
      </c>
      <c r="F269">
        <v>46.1</v>
      </c>
      <c r="G269">
        <v>42.7</v>
      </c>
      <c r="H269">
        <v>55.6</v>
      </c>
      <c r="I269">
        <v>33.5</v>
      </c>
      <c r="J269">
        <v>46.3</v>
      </c>
      <c r="L269">
        <v>60.6</v>
      </c>
      <c r="M269">
        <v>36.299999999999997</v>
      </c>
      <c r="N269">
        <v>50.2</v>
      </c>
      <c r="P269" t="s">
        <v>878</v>
      </c>
      <c r="Q269">
        <f t="shared" ref="Q269:Q332" si="12">IF(P269="D",ROUND(I269,0),"-")</f>
        <v>34</v>
      </c>
      <c r="R269" t="str">
        <f t="shared" ref="R269:R332" si="13">IF(P269="N",ROUND(I269,0),"-")</f>
        <v>-</v>
      </c>
    </row>
    <row r="270" spans="2:18" x14ac:dyDescent="0.35">
      <c r="B270" s="317">
        <v>45430.3125</v>
      </c>
      <c r="C270">
        <v>44.9</v>
      </c>
      <c r="D270">
        <v>57</v>
      </c>
      <c r="E270">
        <v>35.299999999999997</v>
      </c>
      <c r="F270">
        <v>48.4</v>
      </c>
      <c r="G270">
        <v>44.9</v>
      </c>
      <c r="H270">
        <v>57.9</v>
      </c>
      <c r="I270">
        <v>35</v>
      </c>
      <c r="J270">
        <v>48.1</v>
      </c>
      <c r="L270">
        <v>59.5</v>
      </c>
      <c r="M270">
        <v>36.9</v>
      </c>
      <c r="N270">
        <v>51.7</v>
      </c>
      <c r="P270" t="s">
        <v>878</v>
      </c>
      <c r="Q270">
        <f t="shared" si="12"/>
        <v>35</v>
      </c>
      <c r="R270" t="str">
        <f t="shared" si="13"/>
        <v>-</v>
      </c>
    </row>
    <row r="271" spans="2:18" x14ac:dyDescent="0.35">
      <c r="B271" s="317">
        <v>45430.322916666664</v>
      </c>
      <c r="C271">
        <v>46.3</v>
      </c>
      <c r="D271">
        <v>56.3</v>
      </c>
      <c r="E271">
        <v>36.799999999999997</v>
      </c>
      <c r="F271">
        <v>51.1</v>
      </c>
      <c r="G271">
        <v>46.3</v>
      </c>
      <c r="H271">
        <v>59.7</v>
      </c>
      <c r="I271">
        <v>36.6</v>
      </c>
      <c r="J271">
        <v>50.8</v>
      </c>
      <c r="L271">
        <v>61.6</v>
      </c>
      <c r="M271">
        <v>38.4</v>
      </c>
      <c r="N271">
        <v>54.4</v>
      </c>
      <c r="P271" t="s">
        <v>878</v>
      </c>
      <c r="Q271">
        <f t="shared" si="12"/>
        <v>37</v>
      </c>
      <c r="R271" t="str">
        <f t="shared" si="13"/>
        <v>-</v>
      </c>
    </row>
    <row r="272" spans="2:18" x14ac:dyDescent="0.35">
      <c r="B272" s="317">
        <v>45430.333333333336</v>
      </c>
      <c r="C272">
        <v>44.5</v>
      </c>
      <c r="D272">
        <v>61</v>
      </c>
      <c r="E272">
        <v>34.799999999999997</v>
      </c>
      <c r="F272">
        <v>47.7</v>
      </c>
      <c r="G272">
        <v>44.2</v>
      </c>
      <c r="H272">
        <v>61</v>
      </c>
      <c r="I272">
        <v>34.1</v>
      </c>
      <c r="J272">
        <v>47.4</v>
      </c>
      <c r="L272">
        <v>63.9</v>
      </c>
      <c r="M272">
        <v>36.799999999999997</v>
      </c>
      <c r="N272">
        <v>51.6</v>
      </c>
      <c r="P272" t="s">
        <v>878</v>
      </c>
      <c r="Q272">
        <f t="shared" si="12"/>
        <v>34</v>
      </c>
      <c r="R272" t="str">
        <f t="shared" si="13"/>
        <v>-</v>
      </c>
    </row>
    <row r="273" spans="2:18" x14ac:dyDescent="0.35">
      <c r="B273" s="317">
        <v>45430.34375</v>
      </c>
      <c r="C273">
        <v>44.7</v>
      </c>
      <c r="D273">
        <v>61.4</v>
      </c>
      <c r="E273">
        <v>37.299999999999997</v>
      </c>
      <c r="F273">
        <v>47.7</v>
      </c>
      <c r="G273">
        <v>44.4</v>
      </c>
      <c r="H273">
        <v>57.7</v>
      </c>
      <c r="I273">
        <v>36.4</v>
      </c>
      <c r="J273">
        <v>47.3</v>
      </c>
      <c r="L273">
        <v>68.400000000000006</v>
      </c>
      <c r="M273">
        <v>39.4</v>
      </c>
      <c r="N273">
        <v>50.8</v>
      </c>
      <c r="P273" t="s">
        <v>878</v>
      </c>
      <c r="Q273">
        <f t="shared" si="12"/>
        <v>36</v>
      </c>
      <c r="R273" t="str">
        <f t="shared" si="13"/>
        <v>-</v>
      </c>
    </row>
    <row r="274" spans="2:18" x14ac:dyDescent="0.35">
      <c r="B274" s="317">
        <v>45430.354166666664</v>
      </c>
      <c r="C274">
        <v>48.4</v>
      </c>
      <c r="D274">
        <v>71.400000000000006</v>
      </c>
      <c r="E274">
        <v>37.799999999999997</v>
      </c>
      <c r="F274">
        <v>49.9</v>
      </c>
      <c r="G274">
        <v>47.5</v>
      </c>
      <c r="H274">
        <v>63.9</v>
      </c>
      <c r="I274">
        <v>37</v>
      </c>
      <c r="J274">
        <v>50.3</v>
      </c>
      <c r="L274">
        <v>76.5</v>
      </c>
      <c r="M274">
        <v>39.6</v>
      </c>
      <c r="N274">
        <v>54.7</v>
      </c>
      <c r="P274" t="s">
        <v>878</v>
      </c>
      <c r="Q274">
        <f t="shared" si="12"/>
        <v>37</v>
      </c>
      <c r="R274" t="str">
        <f t="shared" si="13"/>
        <v>-</v>
      </c>
    </row>
    <row r="275" spans="2:18" x14ac:dyDescent="0.35">
      <c r="B275" s="317">
        <v>45430.364583333336</v>
      </c>
      <c r="C275">
        <v>45.3</v>
      </c>
      <c r="D275">
        <v>59</v>
      </c>
      <c r="E275">
        <v>36.799999999999997</v>
      </c>
      <c r="F275">
        <v>47.8</v>
      </c>
      <c r="G275">
        <v>44.8</v>
      </c>
      <c r="H275">
        <v>60.5</v>
      </c>
      <c r="I275">
        <v>36.1</v>
      </c>
      <c r="J275">
        <v>47</v>
      </c>
      <c r="L275">
        <v>61</v>
      </c>
      <c r="M275">
        <v>38.700000000000003</v>
      </c>
      <c r="N275">
        <v>52.8</v>
      </c>
      <c r="P275" t="s">
        <v>878</v>
      </c>
      <c r="Q275">
        <f t="shared" si="12"/>
        <v>36</v>
      </c>
      <c r="R275" t="str">
        <f t="shared" si="13"/>
        <v>-</v>
      </c>
    </row>
    <row r="276" spans="2:18" x14ac:dyDescent="0.35">
      <c r="B276" s="317">
        <v>45430.375</v>
      </c>
      <c r="C276">
        <v>44.1</v>
      </c>
      <c r="D276">
        <v>56.8</v>
      </c>
      <c r="E276">
        <v>36.6</v>
      </c>
      <c r="F276">
        <v>46.7</v>
      </c>
      <c r="G276">
        <v>44.3</v>
      </c>
      <c r="H276">
        <v>58.1</v>
      </c>
      <c r="I276">
        <v>36</v>
      </c>
      <c r="J276">
        <v>45.7</v>
      </c>
      <c r="L276">
        <v>60.5</v>
      </c>
      <c r="M276">
        <v>38.5</v>
      </c>
      <c r="N276">
        <v>53.2</v>
      </c>
      <c r="P276" t="s">
        <v>878</v>
      </c>
      <c r="Q276">
        <f t="shared" si="12"/>
        <v>36</v>
      </c>
      <c r="R276" t="str">
        <f t="shared" si="13"/>
        <v>-</v>
      </c>
    </row>
    <row r="277" spans="2:18" x14ac:dyDescent="0.35">
      <c r="B277" s="317">
        <v>45430.385416666664</v>
      </c>
      <c r="C277">
        <v>44.1</v>
      </c>
      <c r="D277">
        <v>59.6</v>
      </c>
      <c r="E277">
        <v>35.9</v>
      </c>
      <c r="F277">
        <v>46.8</v>
      </c>
      <c r="G277">
        <v>44</v>
      </c>
      <c r="H277">
        <v>59.6</v>
      </c>
      <c r="I277">
        <v>35.5</v>
      </c>
      <c r="J277">
        <v>46.8</v>
      </c>
      <c r="L277">
        <v>60</v>
      </c>
      <c r="M277">
        <v>38.5</v>
      </c>
      <c r="N277">
        <v>51</v>
      </c>
      <c r="P277" t="s">
        <v>878</v>
      </c>
      <c r="Q277">
        <f t="shared" si="12"/>
        <v>36</v>
      </c>
      <c r="R277" t="str">
        <f t="shared" si="13"/>
        <v>-</v>
      </c>
    </row>
    <row r="278" spans="2:18" x14ac:dyDescent="0.35">
      <c r="B278" s="317">
        <v>45430.395833333336</v>
      </c>
      <c r="C278">
        <v>44.8</v>
      </c>
      <c r="D278">
        <v>61.1</v>
      </c>
      <c r="E278">
        <v>37.9</v>
      </c>
      <c r="F278">
        <v>46.2</v>
      </c>
      <c r="G278">
        <v>45</v>
      </c>
      <c r="H278">
        <v>62.3</v>
      </c>
      <c r="I278">
        <v>37.5</v>
      </c>
      <c r="J278">
        <v>46.4</v>
      </c>
      <c r="L278">
        <v>64.3</v>
      </c>
      <c r="M278">
        <v>39.200000000000003</v>
      </c>
      <c r="N278">
        <v>50.3</v>
      </c>
      <c r="P278" t="s">
        <v>878</v>
      </c>
      <c r="Q278">
        <f t="shared" si="12"/>
        <v>38</v>
      </c>
      <c r="R278" t="str">
        <f t="shared" si="13"/>
        <v>-</v>
      </c>
    </row>
    <row r="279" spans="2:18" x14ac:dyDescent="0.35">
      <c r="B279" s="317">
        <v>45430.40625</v>
      </c>
      <c r="C279">
        <v>42.6</v>
      </c>
      <c r="D279">
        <v>59.8</v>
      </c>
      <c r="E279">
        <v>34.799999999999997</v>
      </c>
      <c r="F279">
        <v>44.3</v>
      </c>
      <c r="G279">
        <v>42.5</v>
      </c>
      <c r="H279">
        <v>60.1</v>
      </c>
      <c r="I279">
        <v>34.799999999999997</v>
      </c>
      <c r="J279">
        <v>43.7</v>
      </c>
      <c r="L279">
        <v>62.8</v>
      </c>
      <c r="M279">
        <v>36.5</v>
      </c>
      <c r="N279">
        <v>49.1</v>
      </c>
      <c r="P279" t="s">
        <v>878</v>
      </c>
      <c r="Q279">
        <f t="shared" si="12"/>
        <v>35</v>
      </c>
      <c r="R279" t="str">
        <f t="shared" si="13"/>
        <v>-</v>
      </c>
    </row>
    <row r="280" spans="2:18" x14ac:dyDescent="0.35">
      <c r="B280" s="317">
        <v>45430.416666666664</v>
      </c>
      <c r="C280">
        <v>44.4</v>
      </c>
      <c r="D280">
        <v>55.9</v>
      </c>
      <c r="E280">
        <v>37.6</v>
      </c>
      <c r="F280">
        <v>47.3</v>
      </c>
      <c r="G280">
        <v>44.2</v>
      </c>
      <c r="H280">
        <v>57.7</v>
      </c>
      <c r="I280">
        <v>37.4</v>
      </c>
      <c r="J280">
        <v>46.3</v>
      </c>
      <c r="L280">
        <v>59.8</v>
      </c>
      <c r="M280">
        <v>39.1</v>
      </c>
      <c r="N280">
        <v>52.9</v>
      </c>
      <c r="P280" t="s">
        <v>878</v>
      </c>
      <c r="Q280">
        <f t="shared" si="12"/>
        <v>37</v>
      </c>
      <c r="R280" t="str">
        <f t="shared" si="13"/>
        <v>-</v>
      </c>
    </row>
    <row r="281" spans="2:18" x14ac:dyDescent="0.35">
      <c r="B281" s="317">
        <v>45430.427083333336</v>
      </c>
      <c r="C281">
        <v>48.2</v>
      </c>
      <c r="D281">
        <v>63.2</v>
      </c>
      <c r="E281">
        <v>41.1</v>
      </c>
      <c r="F281">
        <v>51.2</v>
      </c>
      <c r="G281">
        <v>48.3</v>
      </c>
      <c r="H281">
        <v>63.9</v>
      </c>
      <c r="I281">
        <v>40.6</v>
      </c>
      <c r="J281">
        <v>51.4</v>
      </c>
      <c r="L281">
        <v>64.2</v>
      </c>
      <c r="M281">
        <v>43</v>
      </c>
      <c r="N281">
        <v>56.6</v>
      </c>
      <c r="P281" t="s">
        <v>878</v>
      </c>
      <c r="Q281">
        <f t="shared" si="12"/>
        <v>41</v>
      </c>
      <c r="R281" t="str">
        <f t="shared" si="13"/>
        <v>-</v>
      </c>
    </row>
    <row r="282" spans="2:18" x14ac:dyDescent="0.35">
      <c r="B282" s="317">
        <v>45430.4375</v>
      </c>
      <c r="C282">
        <v>42.9</v>
      </c>
      <c r="D282">
        <v>54.8</v>
      </c>
      <c r="E282">
        <v>37.4</v>
      </c>
      <c r="F282">
        <v>45.8</v>
      </c>
      <c r="G282">
        <v>42.8</v>
      </c>
      <c r="H282">
        <v>55.4</v>
      </c>
      <c r="I282">
        <v>37.200000000000003</v>
      </c>
      <c r="J282">
        <v>45.6</v>
      </c>
      <c r="L282">
        <v>56.3</v>
      </c>
      <c r="M282">
        <v>38.5</v>
      </c>
      <c r="N282">
        <v>48.2</v>
      </c>
      <c r="P282" t="s">
        <v>878</v>
      </c>
      <c r="Q282">
        <f t="shared" si="12"/>
        <v>37</v>
      </c>
      <c r="R282" t="str">
        <f t="shared" si="13"/>
        <v>-</v>
      </c>
    </row>
    <row r="283" spans="2:18" x14ac:dyDescent="0.35">
      <c r="B283" s="317">
        <v>45430.447916666664</v>
      </c>
      <c r="C283">
        <v>47.3</v>
      </c>
      <c r="D283">
        <v>63.5</v>
      </c>
      <c r="E283">
        <v>35</v>
      </c>
      <c r="F283">
        <v>47.5</v>
      </c>
      <c r="G283">
        <v>46.2</v>
      </c>
      <c r="H283">
        <v>66.900000000000006</v>
      </c>
      <c r="I283">
        <v>34.9</v>
      </c>
      <c r="J283">
        <v>45.9</v>
      </c>
      <c r="L283">
        <v>70.2</v>
      </c>
      <c r="M283">
        <v>36.299999999999997</v>
      </c>
      <c r="N283">
        <v>52.7</v>
      </c>
      <c r="P283" t="s">
        <v>878</v>
      </c>
      <c r="Q283">
        <f t="shared" si="12"/>
        <v>35</v>
      </c>
      <c r="R283" t="str">
        <f t="shared" si="13"/>
        <v>-</v>
      </c>
    </row>
    <row r="284" spans="2:18" x14ac:dyDescent="0.35">
      <c r="B284" s="317">
        <v>45430.458333333336</v>
      </c>
      <c r="C284">
        <v>41.9</v>
      </c>
      <c r="D284">
        <v>56</v>
      </c>
      <c r="E284">
        <v>36.200000000000003</v>
      </c>
      <c r="F284">
        <v>44.1</v>
      </c>
      <c r="G284">
        <v>42</v>
      </c>
      <c r="H284">
        <v>57.7</v>
      </c>
      <c r="I284">
        <v>35.799999999999997</v>
      </c>
      <c r="J284">
        <v>44</v>
      </c>
      <c r="L284">
        <v>58.9</v>
      </c>
      <c r="M284">
        <v>37.6</v>
      </c>
      <c r="N284">
        <v>47.8</v>
      </c>
      <c r="P284" t="s">
        <v>878</v>
      </c>
      <c r="Q284">
        <f t="shared" si="12"/>
        <v>36</v>
      </c>
      <c r="R284" t="str">
        <f t="shared" si="13"/>
        <v>-</v>
      </c>
    </row>
    <row r="285" spans="2:18" x14ac:dyDescent="0.35">
      <c r="B285" s="317">
        <v>45430.46875</v>
      </c>
      <c r="C285">
        <v>44.2</v>
      </c>
      <c r="D285">
        <v>60.8</v>
      </c>
      <c r="E285">
        <v>36.1</v>
      </c>
      <c r="F285">
        <v>46.2</v>
      </c>
      <c r="G285">
        <v>44.3</v>
      </c>
      <c r="H285">
        <v>60.7</v>
      </c>
      <c r="I285">
        <v>36</v>
      </c>
      <c r="J285">
        <v>46.2</v>
      </c>
      <c r="L285">
        <v>61.3</v>
      </c>
      <c r="M285">
        <v>37.700000000000003</v>
      </c>
      <c r="N285">
        <v>49.7</v>
      </c>
      <c r="P285" t="s">
        <v>878</v>
      </c>
      <c r="Q285">
        <f t="shared" si="12"/>
        <v>36</v>
      </c>
      <c r="R285" t="str">
        <f t="shared" si="13"/>
        <v>-</v>
      </c>
    </row>
    <row r="286" spans="2:18" x14ac:dyDescent="0.35">
      <c r="B286" s="317">
        <v>45430.479166666664</v>
      </c>
      <c r="C286">
        <v>44.3</v>
      </c>
      <c r="D286">
        <v>59.1</v>
      </c>
      <c r="E286">
        <v>36.700000000000003</v>
      </c>
      <c r="F286">
        <v>47.2</v>
      </c>
      <c r="G286">
        <v>44.2</v>
      </c>
      <c r="H286">
        <v>56.6</v>
      </c>
      <c r="I286">
        <v>36.4</v>
      </c>
      <c r="J286">
        <v>46.8</v>
      </c>
      <c r="L286">
        <v>61.1</v>
      </c>
      <c r="M286">
        <v>38.5</v>
      </c>
      <c r="N286">
        <v>52.1</v>
      </c>
      <c r="P286" t="s">
        <v>878</v>
      </c>
      <c r="Q286">
        <f t="shared" si="12"/>
        <v>36</v>
      </c>
      <c r="R286" t="str">
        <f t="shared" si="13"/>
        <v>-</v>
      </c>
    </row>
    <row r="287" spans="2:18" x14ac:dyDescent="0.35">
      <c r="B287" s="317">
        <v>45430.489583333336</v>
      </c>
      <c r="C287">
        <v>43.7</v>
      </c>
      <c r="D287">
        <v>61.2</v>
      </c>
      <c r="E287">
        <v>36.200000000000003</v>
      </c>
      <c r="F287">
        <v>46.2</v>
      </c>
      <c r="G287">
        <v>43.6</v>
      </c>
      <c r="H287">
        <v>62.8</v>
      </c>
      <c r="I287">
        <v>35.9</v>
      </c>
      <c r="J287">
        <v>45.3</v>
      </c>
      <c r="L287">
        <v>68.5</v>
      </c>
      <c r="M287">
        <v>37.299999999999997</v>
      </c>
      <c r="N287">
        <v>50.5</v>
      </c>
      <c r="P287" t="s">
        <v>878</v>
      </c>
      <c r="Q287">
        <f t="shared" si="12"/>
        <v>36</v>
      </c>
      <c r="R287" t="str">
        <f t="shared" si="13"/>
        <v>-</v>
      </c>
    </row>
    <row r="288" spans="2:18" x14ac:dyDescent="0.35">
      <c r="B288" s="317">
        <v>45430.5</v>
      </c>
      <c r="C288">
        <v>44.5</v>
      </c>
      <c r="D288">
        <v>61.1</v>
      </c>
      <c r="E288">
        <v>37</v>
      </c>
      <c r="F288">
        <v>47</v>
      </c>
      <c r="G288">
        <v>44.5</v>
      </c>
      <c r="H288">
        <v>61.8</v>
      </c>
      <c r="I288">
        <v>36.4</v>
      </c>
      <c r="J288">
        <v>47</v>
      </c>
      <c r="L288">
        <v>62.5</v>
      </c>
      <c r="M288">
        <v>38.799999999999997</v>
      </c>
      <c r="N288">
        <v>50.6</v>
      </c>
      <c r="P288" t="s">
        <v>878</v>
      </c>
      <c r="Q288">
        <f t="shared" si="12"/>
        <v>36</v>
      </c>
      <c r="R288" t="str">
        <f t="shared" si="13"/>
        <v>-</v>
      </c>
    </row>
    <row r="289" spans="2:18" x14ac:dyDescent="0.35">
      <c r="B289" s="317">
        <v>45430.510416666664</v>
      </c>
      <c r="C289">
        <v>42.6</v>
      </c>
      <c r="D289">
        <v>56</v>
      </c>
      <c r="E289">
        <v>35.4</v>
      </c>
      <c r="F289">
        <v>45.6</v>
      </c>
      <c r="G289">
        <v>42.6</v>
      </c>
      <c r="H289">
        <v>57.2</v>
      </c>
      <c r="I289">
        <v>35.4</v>
      </c>
      <c r="J289">
        <v>44.7</v>
      </c>
      <c r="L289">
        <v>59.4</v>
      </c>
      <c r="M289">
        <v>37</v>
      </c>
      <c r="N289">
        <v>50.7</v>
      </c>
      <c r="P289" t="s">
        <v>878</v>
      </c>
      <c r="Q289">
        <f t="shared" si="12"/>
        <v>35</v>
      </c>
      <c r="R289" t="str">
        <f t="shared" si="13"/>
        <v>-</v>
      </c>
    </row>
    <row r="290" spans="2:18" x14ac:dyDescent="0.35">
      <c r="B290" s="317">
        <v>45430.520833333336</v>
      </c>
      <c r="C290">
        <v>43.9</v>
      </c>
      <c r="D290">
        <v>59.3</v>
      </c>
      <c r="E290">
        <v>37.200000000000003</v>
      </c>
      <c r="F290">
        <v>46.5</v>
      </c>
      <c r="G290">
        <v>44</v>
      </c>
      <c r="H290">
        <v>60.2</v>
      </c>
      <c r="I290">
        <v>36.9</v>
      </c>
      <c r="J290">
        <v>46.7</v>
      </c>
      <c r="L290">
        <v>61.2</v>
      </c>
      <c r="M290">
        <v>38.6</v>
      </c>
      <c r="N290">
        <v>49.9</v>
      </c>
      <c r="P290" t="s">
        <v>878</v>
      </c>
      <c r="Q290">
        <f t="shared" si="12"/>
        <v>37</v>
      </c>
      <c r="R290" t="str">
        <f t="shared" si="13"/>
        <v>-</v>
      </c>
    </row>
    <row r="291" spans="2:18" x14ac:dyDescent="0.35">
      <c r="B291" s="317">
        <v>45430.53125</v>
      </c>
      <c r="C291">
        <v>66.3</v>
      </c>
      <c r="D291">
        <v>76.8</v>
      </c>
      <c r="E291">
        <v>40.799999999999997</v>
      </c>
      <c r="F291">
        <v>71.099999999999994</v>
      </c>
      <c r="G291">
        <v>66.3</v>
      </c>
      <c r="H291">
        <v>77.3</v>
      </c>
      <c r="I291">
        <v>40.299999999999997</v>
      </c>
      <c r="J291">
        <v>71.099999999999994</v>
      </c>
      <c r="L291">
        <v>79</v>
      </c>
      <c r="M291">
        <v>43.4</v>
      </c>
      <c r="N291">
        <v>71.8</v>
      </c>
      <c r="P291" t="s">
        <v>878</v>
      </c>
      <c r="Q291">
        <f t="shared" si="12"/>
        <v>40</v>
      </c>
      <c r="R291" t="str">
        <f t="shared" si="13"/>
        <v>-</v>
      </c>
    </row>
    <row r="292" spans="2:18" x14ac:dyDescent="0.35">
      <c r="B292" s="317">
        <v>45430.541666666664</v>
      </c>
      <c r="C292">
        <v>65.5</v>
      </c>
      <c r="D292">
        <v>83.3</v>
      </c>
      <c r="E292">
        <v>39.200000000000003</v>
      </c>
      <c r="F292">
        <v>70.599999999999994</v>
      </c>
      <c r="G292">
        <v>65.7</v>
      </c>
      <c r="H292">
        <v>87.2</v>
      </c>
      <c r="I292">
        <v>39</v>
      </c>
      <c r="J292">
        <v>70.3</v>
      </c>
      <c r="L292">
        <v>88.1</v>
      </c>
      <c r="M292">
        <v>40.4</v>
      </c>
      <c r="N292">
        <v>72</v>
      </c>
      <c r="P292" t="s">
        <v>878</v>
      </c>
      <c r="Q292">
        <f t="shared" si="12"/>
        <v>39</v>
      </c>
      <c r="R292" t="str">
        <f t="shared" si="13"/>
        <v>-</v>
      </c>
    </row>
    <row r="293" spans="2:18" x14ac:dyDescent="0.35">
      <c r="B293" s="317">
        <v>45430.552083333336</v>
      </c>
      <c r="C293">
        <v>44</v>
      </c>
      <c r="D293">
        <v>59.7</v>
      </c>
      <c r="E293">
        <v>38.4</v>
      </c>
      <c r="F293">
        <v>46.4</v>
      </c>
      <c r="G293">
        <v>43.9</v>
      </c>
      <c r="H293">
        <v>59.1</v>
      </c>
      <c r="I293">
        <v>38.299999999999997</v>
      </c>
      <c r="J293">
        <v>46.1</v>
      </c>
      <c r="L293">
        <v>60.6</v>
      </c>
      <c r="M293">
        <v>39.6</v>
      </c>
      <c r="N293">
        <v>49</v>
      </c>
      <c r="P293" t="s">
        <v>878</v>
      </c>
      <c r="Q293">
        <f t="shared" si="12"/>
        <v>38</v>
      </c>
      <c r="R293" t="str">
        <f t="shared" si="13"/>
        <v>-</v>
      </c>
    </row>
    <row r="294" spans="2:18" x14ac:dyDescent="0.35">
      <c r="B294" s="317">
        <v>45430.5625</v>
      </c>
      <c r="C294">
        <v>42.9</v>
      </c>
      <c r="D294">
        <v>64.099999999999994</v>
      </c>
      <c r="E294">
        <v>36.1</v>
      </c>
      <c r="F294">
        <v>42.5</v>
      </c>
      <c r="G294">
        <v>43</v>
      </c>
      <c r="H294">
        <v>66.3</v>
      </c>
      <c r="I294">
        <v>35.9</v>
      </c>
      <c r="J294">
        <v>42.4</v>
      </c>
      <c r="L294">
        <v>66.5</v>
      </c>
      <c r="M294">
        <v>37</v>
      </c>
      <c r="N294">
        <v>44.1</v>
      </c>
      <c r="P294" t="s">
        <v>878</v>
      </c>
      <c r="Q294">
        <f t="shared" si="12"/>
        <v>36</v>
      </c>
      <c r="R294" t="str">
        <f t="shared" si="13"/>
        <v>-</v>
      </c>
    </row>
    <row r="295" spans="2:18" x14ac:dyDescent="0.35">
      <c r="B295" s="317">
        <v>45430.572916666664</v>
      </c>
      <c r="C295">
        <v>42.9</v>
      </c>
      <c r="D295">
        <v>53.7</v>
      </c>
      <c r="E295">
        <v>35.9</v>
      </c>
      <c r="F295">
        <v>46.9</v>
      </c>
      <c r="G295">
        <v>42.8</v>
      </c>
      <c r="H295">
        <v>61.2</v>
      </c>
      <c r="I295">
        <v>35.6</v>
      </c>
      <c r="J295">
        <v>45.3</v>
      </c>
      <c r="L295">
        <v>61.2</v>
      </c>
      <c r="M295">
        <v>37</v>
      </c>
      <c r="N295">
        <v>52.6</v>
      </c>
      <c r="P295" t="s">
        <v>878</v>
      </c>
      <c r="Q295">
        <f t="shared" si="12"/>
        <v>36</v>
      </c>
      <c r="R295" t="str">
        <f t="shared" si="13"/>
        <v>-</v>
      </c>
    </row>
    <row r="296" spans="2:18" x14ac:dyDescent="0.35">
      <c r="B296" s="317">
        <v>45430.583333333336</v>
      </c>
      <c r="C296">
        <v>43.4</v>
      </c>
      <c r="D296">
        <v>64.8</v>
      </c>
      <c r="E296">
        <v>35.9</v>
      </c>
      <c r="F296">
        <v>42.8</v>
      </c>
      <c r="G296">
        <v>43.3</v>
      </c>
      <c r="H296">
        <v>65</v>
      </c>
      <c r="I296">
        <v>35.9</v>
      </c>
      <c r="J296">
        <v>42.7</v>
      </c>
      <c r="L296">
        <v>65.5</v>
      </c>
      <c r="M296">
        <v>37</v>
      </c>
      <c r="N296">
        <v>44.3</v>
      </c>
      <c r="P296" t="s">
        <v>878</v>
      </c>
      <c r="Q296">
        <f t="shared" si="12"/>
        <v>36</v>
      </c>
      <c r="R296" t="str">
        <f t="shared" si="13"/>
        <v>-</v>
      </c>
    </row>
    <row r="297" spans="2:18" x14ac:dyDescent="0.35">
      <c r="B297" s="317">
        <v>45430.59375</v>
      </c>
      <c r="C297">
        <v>47</v>
      </c>
      <c r="D297">
        <v>58</v>
      </c>
      <c r="E297">
        <v>43.7</v>
      </c>
      <c r="F297">
        <v>49.1</v>
      </c>
      <c r="G297">
        <v>47</v>
      </c>
      <c r="H297">
        <v>58.3</v>
      </c>
      <c r="I297">
        <v>43.6</v>
      </c>
      <c r="J297">
        <v>49.1</v>
      </c>
      <c r="L297">
        <v>58.7</v>
      </c>
      <c r="M297">
        <v>44.5</v>
      </c>
      <c r="N297">
        <v>50.1</v>
      </c>
      <c r="P297" t="s">
        <v>878</v>
      </c>
      <c r="Q297">
        <f t="shared" si="12"/>
        <v>44</v>
      </c>
      <c r="R297" t="str">
        <f t="shared" si="13"/>
        <v>-</v>
      </c>
    </row>
    <row r="298" spans="2:18" x14ac:dyDescent="0.35">
      <c r="B298" s="317">
        <v>45430.604166666664</v>
      </c>
      <c r="C298">
        <v>45.4</v>
      </c>
      <c r="D298">
        <v>53.9</v>
      </c>
      <c r="E298">
        <v>41.9</v>
      </c>
      <c r="F298">
        <v>47.4</v>
      </c>
      <c r="G298">
        <v>45.4</v>
      </c>
      <c r="H298">
        <v>54.7</v>
      </c>
      <c r="I298">
        <v>41.1</v>
      </c>
      <c r="J298">
        <v>47.4</v>
      </c>
      <c r="L298">
        <v>56.7</v>
      </c>
      <c r="M298">
        <v>44.1</v>
      </c>
      <c r="N298">
        <v>50.6</v>
      </c>
      <c r="P298" t="s">
        <v>878</v>
      </c>
      <c r="Q298">
        <f t="shared" si="12"/>
        <v>41</v>
      </c>
      <c r="R298" t="str">
        <f t="shared" si="13"/>
        <v>-</v>
      </c>
    </row>
    <row r="299" spans="2:18" x14ac:dyDescent="0.35">
      <c r="B299" s="317">
        <v>45430.614583333336</v>
      </c>
      <c r="C299">
        <v>41.3</v>
      </c>
      <c r="D299">
        <v>50</v>
      </c>
      <c r="E299">
        <v>36.200000000000003</v>
      </c>
      <c r="F299">
        <v>44.1</v>
      </c>
      <c r="G299">
        <v>41.3</v>
      </c>
      <c r="H299">
        <v>51.2</v>
      </c>
      <c r="I299">
        <v>35.9</v>
      </c>
      <c r="J299">
        <v>44.1</v>
      </c>
      <c r="L299">
        <v>56.8</v>
      </c>
      <c r="M299">
        <v>37.299999999999997</v>
      </c>
      <c r="N299">
        <v>48.3</v>
      </c>
      <c r="P299" t="s">
        <v>878</v>
      </c>
      <c r="Q299">
        <f t="shared" si="12"/>
        <v>36</v>
      </c>
      <c r="R299" t="str">
        <f t="shared" si="13"/>
        <v>-</v>
      </c>
    </row>
    <row r="300" spans="2:18" x14ac:dyDescent="0.35">
      <c r="B300" s="317">
        <v>45430.625</v>
      </c>
      <c r="C300">
        <v>41.2</v>
      </c>
      <c r="D300">
        <v>53.3</v>
      </c>
      <c r="E300">
        <v>36.1</v>
      </c>
      <c r="F300">
        <v>43.7</v>
      </c>
      <c r="G300">
        <v>41</v>
      </c>
      <c r="H300">
        <v>52.6</v>
      </c>
      <c r="I300">
        <v>36</v>
      </c>
      <c r="J300">
        <v>43.7</v>
      </c>
      <c r="L300">
        <v>60.7</v>
      </c>
      <c r="M300">
        <v>37.1</v>
      </c>
      <c r="N300">
        <v>46.4</v>
      </c>
      <c r="P300" t="s">
        <v>878</v>
      </c>
      <c r="Q300">
        <f t="shared" si="12"/>
        <v>36</v>
      </c>
      <c r="R300" t="str">
        <f t="shared" si="13"/>
        <v>-</v>
      </c>
    </row>
    <row r="301" spans="2:18" x14ac:dyDescent="0.35">
      <c r="B301" s="317">
        <v>45430.635416666664</v>
      </c>
      <c r="C301">
        <v>43.6</v>
      </c>
      <c r="D301">
        <v>57.2</v>
      </c>
      <c r="E301">
        <v>37.299999999999997</v>
      </c>
      <c r="F301">
        <v>46.5</v>
      </c>
      <c r="G301">
        <v>43.6</v>
      </c>
      <c r="H301">
        <v>60</v>
      </c>
      <c r="I301">
        <v>37</v>
      </c>
      <c r="J301">
        <v>46.4</v>
      </c>
      <c r="L301">
        <v>62</v>
      </c>
      <c r="M301">
        <v>38.4</v>
      </c>
      <c r="N301">
        <v>48.5</v>
      </c>
      <c r="P301" t="s">
        <v>878</v>
      </c>
      <c r="Q301">
        <f t="shared" si="12"/>
        <v>37</v>
      </c>
      <c r="R301" t="str">
        <f t="shared" si="13"/>
        <v>-</v>
      </c>
    </row>
    <row r="302" spans="2:18" x14ac:dyDescent="0.35">
      <c r="B302" s="317">
        <v>45430.645833333336</v>
      </c>
      <c r="C302">
        <v>40.9</v>
      </c>
      <c r="D302">
        <v>54.7</v>
      </c>
      <c r="E302">
        <v>36.4</v>
      </c>
      <c r="F302">
        <v>42.9</v>
      </c>
      <c r="G302">
        <v>41</v>
      </c>
      <c r="H302">
        <v>56.2</v>
      </c>
      <c r="I302">
        <v>36.200000000000003</v>
      </c>
      <c r="J302">
        <v>42.9</v>
      </c>
      <c r="L302">
        <v>56.3</v>
      </c>
      <c r="M302">
        <v>37.4</v>
      </c>
      <c r="N302">
        <v>44.1</v>
      </c>
      <c r="P302" t="s">
        <v>878</v>
      </c>
      <c r="Q302">
        <f t="shared" si="12"/>
        <v>36</v>
      </c>
      <c r="R302" t="str">
        <f t="shared" si="13"/>
        <v>-</v>
      </c>
    </row>
    <row r="303" spans="2:18" x14ac:dyDescent="0.35">
      <c r="B303" s="317">
        <v>45430.65625</v>
      </c>
      <c r="C303">
        <v>44.1</v>
      </c>
      <c r="D303">
        <v>60.5</v>
      </c>
      <c r="E303">
        <v>38.1</v>
      </c>
      <c r="F303">
        <v>45.2</v>
      </c>
      <c r="G303">
        <v>43.8</v>
      </c>
      <c r="H303">
        <v>60.2</v>
      </c>
      <c r="I303">
        <v>38.1</v>
      </c>
      <c r="J303">
        <v>45.3</v>
      </c>
      <c r="L303">
        <v>68</v>
      </c>
      <c r="M303">
        <v>39.1</v>
      </c>
      <c r="N303">
        <v>47.6</v>
      </c>
      <c r="P303" t="s">
        <v>878</v>
      </c>
      <c r="Q303">
        <f t="shared" si="12"/>
        <v>38</v>
      </c>
      <c r="R303" t="str">
        <f t="shared" si="13"/>
        <v>-</v>
      </c>
    </row>
    <row r="304" spans="2:18" x14ac:dyDescent="0.35">
      <c r="B304" s="317">
        <v>45430.666666666664</v>
      </c>
      <c r="C304">
        <v>44.2</v>
      </c>
      <c r="D304">
        <v>61.3</v>
      </c>
      <c r="E304">
        <v>37.700000000000003</v>
      </c>
      <c r="F304">
        <v>44.9</v>
      </c>
      <c r="G304">
        <v>44.4</v>
      </c>
      <c r="H304">
        <v>62</v>
      </c>
      <c r="I304">
        <v>37.6</v>
      </c>
      <c r="J304">
        <v>44.7</v>
      </c>
      <c r="L304">
        <v>63.1</v>
      </c>
      <c r="M304">
        <v>38.700000000000003</v>
      </c>
      <c r="N304">
        <v>46.6</v>
      </c>
      <c r="P304" t="s">
        <v>878</v>
      </c>
      <c r="Q304">
        <f t="shared" si="12"/>
        <v>38</v>
      </c>
      <c r="R304" t="str">
        <f t="shared" si="13"/>
        <v>-</v>
      </c>
    </row>
    <row r="305" spans="2:18" x14ac:dyDescent="0.35">
      <c r="B305" s="317">
        <v>45430.677083333336</v>
      </c>
      <c r="C305">
        <v>41.2</v>
      </c>
      <c r="D305">
        <v>57</v>
      </c>
      <c r="E305">
        <v>35.299999999999997</v>
      </c>
      <c r="F305">
        <v>42.5</v>
      </c>
      <c r="G305">
        <v>41.2</v>
      </c>
      <c r="H305">
        <v>56.3</v>
      </c>
      <c r="I305">
        <v>35.299999999999997</v>
      </c>
      <c r="J305">
        <v>42.4</v>
      </c>
      <c r="L305">
        <v>57.9</v>
      </c>
      <c r="M305">
        <v>36.299999999999997</v>
      </c>
      <c r="N305">
        <v>44.2</v>
      </c>
      <c r="P305" t="s">
        <v>878</v>
      </c>
      <c r="Q305">
        <f t="shared" si="12"/>
        <v>35</v>
      </c>
      <c r="R305" t="str">
        <f t="shared" si="13"/>
        <v>-</v>
      </c>
    </row>
    <row r="306" spans="2:18" x14ac:dyDescent="0.35">
      <c r="B306" s="317">
        <v>45430.6875</v>
      </c>
      <c r="C306">
        <v>43.4</v>
      </c>
      <c r="D306">
        <v>56.7</v>
      </c>
      <c r="E306">
        <v>38.5</v>
      </c>
      <c r="F306">
        <v>45.6</v>
      </c>
      <c r="G306">
        <v>43.3</v>
      </c>
      <c r="H306">
        <v>56.7</v>
      </c>
      <c r="I306">
        <v>38.1</v>
      </c>
      <c r="J306">
        <v>45.5</v>
      </c>
      <c r="L306">
        <v>59.2</v>
      </c>
      <c r="M306">
        <v>40</v>
      </c>
      <c r="N306">
        <v>48.2</v>
      </c>
      <c r="P306" t="s">
        <v>878</v>
      </c>
      <c r="Q306">
        <f t="shared" si="12"/>
        <v>38</v>
      </c>
      <c r="R306" t="str">
        <f t="shared" si="13"/>
        <v>-</v>
      </c>
    </row>
    <row r="307" spans="2:18" x14ac:dyDescent="0.35">
      <c r="B307" s="317">
        <v>45430.697916666664</v>
      </c>
      <c r="C307">
        <v>40.200000000000003</v>
      </c>
      <c r="D307">
        <v>47.6</v>
      </c>
      <c r="E307">
        <v>36.799999999999997</v>
      </c>
      <c r="F307">
        <v>42.4</v>
      </c>
      <c r="G307">
        <v>40.200000000000003</v>
      </c>
      <c r="H307">
        <v>48.1</v>
      </c>
      <c r="I307">
        <v>36.299999999999997</v>
      </c>
      <c r="J307">
        <v>42.6</v>
      </c>
      <c r="L307">
        <v>52.3</v>
      </c>
      <c r="M307">
        <v>38.1</v>
      </c>
      <c r="N307">
        <v>44.5</v>
      </c>
      <c r="P307" t="s">
        <v>878</v>
      </c>
      <c r="Q307">
        <f t="shared" si="12"/>
        <v>36</v>
      </c>
      <c r="R307" t="str">
        <f t="shared" si="13"/>
        <v>-</v>
      </c>
    </row>
    <row r="308" spans="2:18" x14ac:dyDescent="0.35">
      <c r="B308" s="317">
        <v>45430.708333333336</v>
      </c>
      <c r="C308">
        <v>45.4</v>
      </c>
      <c r="D308">
        <v>64.8</v>
      </c>
      <c r="E308">
        <v>37.200000000000003</v>
      </c>
      <c r="F308">
        <v>45.2</v>
      </c>
      <c r="G308">
        <v>45.9</v>
      </c>
      <c r="H308">
        <v>65.8</v>
      </c>
      <c r="I308">
        <v>36.799999999999997</v>
      </c>
      <c r="J308">
        <v>46</v>
      </c>
      <c r="L308">
        <v>69</v>
      </c>
      <c r="M308">
        <v>38.4</v>
      </c>
      <c r="N308">
        <v>48.9</v>
      </c>
      <c r="P308" t="s">
        <v>878</v>
      </c>
      <c r="Q308">
        <f t="shared" si="12"/>
        <v>37</v>
      </c>
      <c r="R308" t="str">
        <f t="shared" si="13"/>
        <v>-</v>
      </c>
    </row>
    <row r="309" spans="2:18" x14ac:dyDescent="0.35">
      <c r="B309" s="317">
        <v>45430.71875</v>
      </c>
      <c r="C309">
        <v>46.7</v>
      </c>
      <c r="D309">
        <v>65.5</v>
      </c>
      <c r="E309">
        <v>36</v>
      </c>
      <c r="F309">
        <v>46.3</v>
      </c>
      <c r="G309">
        <v>47.1</v>
      </c>
      <c r="H309">
        <v>67.400000000000006</v>
      </c>
      <c r="I309">
        <v>35.700000000000003</v>
      </c>
      <c r="J309">
        <v>46.2</v>
      </c>
      <c r="L309">
        <v>70.2</v>
      </c>
      <c r="M309">
        <v>37.9</v>
      </c>
      <c r="N309">
        <v>48.8</v>
      </c>
      <c r="P309" t="s">
        <v>878</v>
      </c>
      <c r="Q309">
        <f t="shared" si="12"/>
        <v>36</v>
      </c>
      <c r="R309" t="str">
        <f t="shared" si="13"/>
        <v>-</v>
      </c>
    </row>
    <row r="310" spans="2:18" x14ac:dyDescent="0.35">
      <c r="B310" s="317">
        <v>45430.729166666664</v>
      </c>
      <c r="C310">
        <v>43.1</v>
      </c>
      <c r="D310">
        <v>59</v>
      </c>
      <c r="E310">
        <v>35.299999999999997</v>
      </c>
      <c r="F310">
        <v>46.5</v>
      </c>
      <c r="G310">
        <v>42.8</v>
      </c>
      <c r="H310">
        <v>54.7</v>
      </c>
      <c r="I310">
        <v>35</v>
      </c>
      <c r="J310">
        <v>46.6</v>
      </c>
      <c r="L310">
        <v>66.3</v>
      </c>
      <c r="M310">
        <v>36.9</v>
      </c>
      <c r="N310">
        <v>50.1</v>
      </c>
      <c r="P310" t="s">
        <v>878</v>
      </c>
      <c r="Q310">
        <f t="shared" si="12"/>
        <v>35</v>
      </c>
      <c r="R310" t="str">
        <f t="shared" si="13"/>
        <v>-</v>
      </c>
    </row>
    <row r="311" spans="2:18" x14ac:dyDescent="0.35">
      <c r="B311" s="317">
        <v>45430.739583333336</v>
      </c>
      <c r="C311">
        <v>42.4</v>
      </c>
      <c r="D311">
        <v>52.2</v>
      </c>
      <c r="E311">
        <v>37.4</v>
      </c>
      <c r="F311">
        <v>45.1</v>
      </c>
      <c r="G311">
        <v>42.3</v>
      </c>
      <c r="H311">
        <v>52.3</v>
      </c>
      <c r="I311">
        <v>37</v>
      </c>
      <c r="J311">
        <v>45.1</v>
      </c>
      <c r="L311">
        <v>53.9</v>
      </c>
      <c r="M311">
        <v>38.700000000000003</v>
      </c>
      <c r="N311">
        <v>47.7</v>
      </c>
      <c r="P311" t="s">
        <v>878</v>
      </c>
      <c r="Q311">
        <f t="shared" si="12"/>
        <v>37</v>
      </c>
      <c r="R311" t="str">
        <f t="shared" si="13"/>
        <v>-</v>
      </c>
    </row>
    <row r="312" spans="2:18" x14ac:dyDescent="0.35">
      <c r="B312" s="317">
        <v>45430.75</v>
      </c>
      <c r="C312">
        <v>43.6</v>
      </c>
      <c r="D312">
        <v>52.5</v>
      </c>
      <c r="E312">
        <v>38</v>
      </c>
      <c r="F312">
        <v>45.8</v>
      </c>
      <c r="G312">
        <v>43.7</v>
      </c>
      <c r="H312">
        <v>53</v>
      </c>
      <c r="I312">
        <v>37.9</v>
      </c>
      <c r="J312">
        <v>45.9</v>
      </c>
      <c r="L312">
        <v>54</v>
      </c>
      <c r="M312">
        <v>39.200000000000003</v>
      </c>
      <c r="N312">
        <v>47.2</v>
      </c>
      <c r="P312" t="s">
        <v>878</v>
      </c>
      <c r="Q312">
        <f t="shared" si="12"/>
        <v>38</v>
      </c>
      <c r="R312" t="str">
        <f t="shared" si="13"/>
        <v>-</v>
      </c>
    </row>
    <row r="313" spans="2:18" x14ac:dyDescent="0.35">
      <c r="B313" s="317">
        <v>45430.760416666664</v>
      </c>
      <c r="C313">
        <v>41.3</v>
      </c>
      <c r="D313">
        <v>55</v>
      </c>
      <c r="E313">
        <v>34.9</v>
      </c>
      <c r="F313">
        <v>44</v>
      </c>
      <c r="G313">
        <v>41.4</v>
      </c>
      <c r="H313">
        <v>56.6</v>
      </c>
      <c r="I313">
        <v>34.6</v>
      </c>
      <c r="J313">
        <v>43.9</v>
      </c>
      <c r="L313">
        <v>56.7</v>
      </c>
      <c r="M313">
        <v>36.200000000000003</v>
      </c>
      <c r="N313">
        <v>47.1</v>
      </c>
      <c r="P313" t="s">
        <v>878</v>
      </c>
      <c r="Q313">
        <f t="shared" si="12"/>
        <v>35</v>
      </c>
      <c r="R313" t="str">
        <f t="shared" si="13"/>
        <v>-</v>
      </c>
    </row>
    <row r="314" spans="2:18" x14ac:dyDescent="0.35">
      <c r="B314" s="317">
        <v>45430.770833333336</v>
      </c>
      <c r="C314">
        <v>43</v>
      </c>
      <c r="D314">
        <v>54.1</v>
      </c>
      <c r="E314">
        <v>35</v>
      </c>
      <c r="F314">
        <v>46.7</v>
      </c>
      <c r="G314">
        <v>43</v>
      </c>
      <c r="H314">
        <v>53.9</v>
      </c>
      <c r="I314">
        <v>34.700000000000003</v>
      </c>
      <c r="J314">
        <v>46.8</v>
      </c>
      <c r="L314">
        <v>54.8</v>
      </c>
      <c r="M314">
        <v>36.299999999999997</v>
      </c>
      <c r="N314">
        <v>48.4</v>
      </c>
      <c r="P314" t="s">
        <v>878</v>
      </c>
      <c r="Q314">
        <f t="shared" si="12"/>
        <v>35</v>
      </c>
      <c r="R314" t="str">
        <f t="shared" si="13"/>
        <v>-</v>
      </c>
    </row>
    <row r="315" spans="2:18" x14ac:dyDescent="0.35">
      <c r="B315" s="317">
        <v>45430.78125</v>
      </c>
      <c r="C315">
        <v>43.7</v>
      </c>
      <c r="D315">
        <v>59.7</v>
      </c>
      <c r="E315">
        <v>32.4</v>
      </c>
      <c r="F315">
        <v>46.3</v>
      </c>
      <c r="G315">
        <v>43.7</v>
      </c>
      <c r="H315">
        <v>60.3</v>
      </c>
      <c r="I315">
        <v>32.299999999999997</v>
      </c>
      <c r="J315">
        <v>46.4</v>
      </c>
      <c r="L315">
        <v>60.4</v>
      </c>
      <c r="M315">
        <v>34.299999999999997</v>
      </c>
      <c r="N315">
        <v>48.7</v>
      </c>
      <c r="P315" t="s">
        <v>878</v>
      </c>
      <c r="Q315">
        <f t="shared" si="12"/>
        <v>32</v>
      </c>
      <c r="R315" t="str">
        <f t="shared" si="13"/>
        <v>-</v>
      </c>
    </row>
    <row r="316" spans="2:18" x14ac:dyDescent="0.35">
      <c r="B316" s="317">
        <v>45430.791666666664</v>
      </c>
      <c r="C316">
        <v>42.4</v>
      </c>
      <c r="D316">
        <v>52.9</v>
      </c>
      <c r="E316">
        <v>36.9</v>
      </c>
      <c r="F316">
        <v>45</v>
      </c>
      <c r="G316">
        <v>42.5</v>
      </c>
      <c r="H316">
        <v>52.7</v>
      </c>
      <c r="I316">
        <v>36.4</v>
      </c>
      <c r="J316">
        <v>45.4</v>
      </c>
      <c r="L316">
        <v>54.3</v>
      </c>
      <c r="M316">
        <v>38.6</v>
      </c>
      <c r="N316">
        <v>48</v>
      </c>
      <c r="P316" t="s">
        <v>878</v>
      </c>
      <c r="Q316">
        <f t="shared" si="12"/>
        <v>36</v>
      </c>
      <c r="R316" t="str">
        <f t="shared" si="13"/>
        <v>-</v>
      </c>
    </row>
    <row r="317" spans="2:18" x14ac:dyDescent="0.35">
      <c r="B317" s="317">
        <v>45430.802083333336</v>
      </c>
      <c r="C317">
        <v>41.9</v>
      </c>
      <c r="D317">
        <v>61.1</v>
      </c>
      <c r="E317">
        <v>35</v>
      </c>
      <c r="F317">
        <v>43.8</v>
      </c>
      <c r="G317">
        <v>41.9</v>
      </c>
      <c r="H317">
        <v>60.9</v>
      </c>
      <c r="I317">
        <v>35</v>
      </c>
      <c r="J317">
        <v>43.6</v>
      </c>
      <c r="L317">
        <v>62</v>
      </c>
      <c r="M317">
        <v>36.200000000000003</v>
      </c>
      <c r="N317">
        <v>45.5</v>
      </c>
      <c r="P317" t="s">
        <v>878</v>
      </c>
      <c r="Q317">
        <f t="shared" si="12"/>
        <v>35</v>
      </c>
      <c r="R317" t="str">
        <f t="shared" si="13"/>
        <v>-</v>
      </c>
    </row>
    <row r="318" spans="2:18" x14ac:dyDescent="0.35">
      <c r="B318" s="317">
        <v>45430.8125</v>
      </c>
      <c r="C318">
        <v>42.9</v>
      </c>
      <c r="D318">
        <v>58.7</v>
      </c>
      <c r="E318">
        <v>37.299999999999997</v>
      </c>
      <c r="F318">
        <v>44.8</v>
      </c>
      <c r="G318">
        <v>42.9</v>
      </c>
      <c r="H318">
        <v>58.5</v>
      </c>
      <c r="I318">
        <v>37.1</v>
      </c>
      <c r="J318">
        <v>44.9</v>
      </c>
      <c r="L318">
        <v>59.7</v>
      </c>
      <c r="M318">
        <v>38.5</v>
      </c>
      <c r="N318">
        <v>46.7</v>
      </c>
      <c r="P318" t="s">
        <v>878</v>
      </c>
      <c r="Q318">
        <f t="shared" si="12"/>
        <v>37</v>
      </c>
      <c r="R318" t="str">
        <f t="shared" si="13"/>
        <v>-</v>
      </c>
    </row>
    <row r="319" spans="2:18" x14ac:dyDescent="0.35">
      <c r="B319" s="317">
        <v>45430.822916666664</v>
      </c>
      <c r="C319">
        <v>39.700000000000003</v>
      </c>
      <c r="D319">
        <v>52.3</v>
      </c>
      <c r="E319">
        <v>32.299999999999997</v>
      </c>
      <c r="F319">
        <v>42.7</v>
      </c>
      <c r="G319">
        <v>39.6</v>
      </c>
      <c r="H319">
        <v>50.9</v>
      </c>
      <c r="I319">
        <v>32.200000000000003</v>
      </c>
      <c r="J319">
        <v>42.7</v>
      </c>
      <c r="L319">
        <v>55.3</v>
      </c>
      <c r="M319">
        <v>33.9</v>
      </c>
      <c r="N319">
        <v>44.4</v>
      </c>
      <c r="P319" t="s">
        <v>878</v>
      </c>
      <c r="Q319">
        <f t="shared" si="12"/>
        <v>32</v>
      </c>
      <c r="R319" t="str">
        <f t="shared" si="13"/>
        <v>-</v>
      </c>
    </row>
    <row r="320" spans="2:18" x14ac:dyDescent="0.35">
      <c r="B320" s="317">
        <v>45430.833333333336</v>
      </c>
      <c r="C320">
        <v>40.4</v>
      </c>
      <c r="D320">
        <v>55.6</v>
      </c>
      <c r="E320">
        <v>34.1</v>
      </c>
      <c r="F320">
        <v>42.2</v>
      </c>
      <c r="G320">
        <v>40.4</v>
      </c>
      <c r="H320">
        <v>56</v>
      </c>
      <c r="I320">
        <v>33.700000000000003</v>
      </c>
      <c r="J320">
        <v>42.2</v>
      </c>
      <c r="L320">
        <v>56.4</v>
      </c>
      <c r="M320">
        <v>35.5</v>
      </c>
      <c r="N320">
        <v>43.9</v>
      </c>
      <c r="P320" t="s">
        <v>878</v>
      </c>
      <c r="Q320">
        <f t="shared" si="12"/>
        <v>34</v>
      </c>
      <c r="R320" t="str">
        <f t="shared" si="13"/>
        <v>-</v>
      </c>
    </row>
    <row r="321" spans="2:18" x14ac:dyDescent="0.35">
      <c r="B321" s="317">
        <v>45430.84375</v>
      </c>
      <c r="C321">
        <v>44.4</v>
      </c>
      <c r="D321">
        <v>56.9</v>
      </c>
      <c r="E321">
        <v>36.1</v>
      </c>
      <c r="F321">
        <v>47.6</v>
      </c>
      <c r="G321">
        <v>44.4</v>
      </c>
      <c r="H321">
        <v>58.1</v>
      </c>
      <c r="I321">
        <v>35.700000000000003</v>
      </c>
      <c r="J321">
        <v>47.9</v>
      </c>
      <c r="L321">
        <v>58.5</v>
      </c>
      <c r="M321">
        <v>37.799999999999997</v>
      </c>
      <c r="N321">
        <v>50.3</v>
      </c>
      <c r="P321" t="s">
        <v>878</v>
      </c>
      <c r="Q321">
        <f t="shared" si="12"/>
        <v>36</v>
      </c>
      <c r="R321" t="str">
        <f t="shared" si="13"/>
        <v>-</v>
      </c>
    </row>
    <row r="322" spans="2:18" x14ac:dyDescent="0.35">
      <c r="B322" s="317">
        <v>45430.854166666664</v>
      </c>
      <c r="C322">
        <v>44.6</v>
      </c>
      <c r="D322">
        <v>56.5</v>
      </c>
      <c r="E322">
        <v>34.6</v>
      </c>
      <c r="F322">
        <v>48</v>
      </c>
      <c r="G322">
        <v>44.7</v>
      </c>
      <c r="H322">
        <v>60.8</v>
      </c>
      <c r="I322">
        <v>34.299999999999997</v>
      </c>
      <c r="J322">
        <v>48.1</v>
      </c>
      <c r="L322">
        <v>60.8</v>
      </c>
      <c r="M322">
        <v>36.6</v>
      </c>
      <c r="N322">
        <v>50.2</v>
      </c>
      <c r="P322" t="s">
        <v>878</v>
      </c>
      <c r="Q322">
        <f t="shared" si="12"/>
        <v>34</v>
      </c>
      <c r="R322" t="str">
        <f t="shared" si="13"/>
        <v>-</v>
      </c>
    </row>
    <row r="323" spans="2:18" x14ac:dyDescent="0.35">
      <c r="B323" s="317">
        <v>45430.864583333336</v>
      </c>
      <c r="C323">
        <v>42.1</v>
      </c>
      <c r="D323">
        <v>54.6</v>
      </c>
      <c r="E323">
        <v>35</v>
      </c>
      <c r="F323">
        <v>45.6</v>
      </c>
      <c r="G323">
        <v>42</v>
      </c>
      <c r="H323">
        <v>54.8</v>
      </c>
      <c r="I323">
        <v>34.700000000000003</v>
      </c>
      <c r="J323">
        <v>45.3</v>
      </c>
      <c r="L323">
        <v>56</v>
      </c>
      <c r="M323">
        <v>36.299999999999997</v>
      </c>
      <c r="N323">
        <v>47.8</v>
      </c>
      <c r="P323" t="s">
        <v>878</v>
      </c>
      <c r="Q323">
        <f t="shared" si="12"/>
        <v>35</v>
      </c>
      <c r="R323" t="str">
        <f t="shared" si="13"/>
        <v>-</v>
      </c>
    </row>
    <row r="324" spans="2:18" x14ac:dyDescent="0.35">
      <c r="B324" s="317">
        <v>45430.875</v>
      </c>
      <c r="C324">
        <v>42.5</v>
      </c>
      <c r="D324">
        <v>56</v>
      </c>
      <c r="E324">
        <v>32.6</v>
      </c>
      <c r="F324">
        <v>46.1</v>
      </c>
      <c r="G324">
        <v>42.5</v>
      </c>
      <c r="H324">
        <v>56.2</v>
      </c>
      <c r="I324">
        <v>32.5</v>
      </c>
      <c r="J324">
        <v>45.9</v>
      </c>
      <c r="L324">
        <v>58</v>
      </c>
      <c r="M324">
        <v>34.4</v>
      </c>
      <c r="N324">
        <v>48.2</v>
      </c>
      <c r="P324" t="s">
        <v>878</v>
      </c>
      <c r="Q324">
        <f t="shared" si="12"/>
        <v>33</v>
      </c>
      <c r="R324" t="str">
        <f t="shared" si="13"/>
        <v>-</v>
      </c>
    </row>
    <row r="325" spans="2:18" x14ac:dyDescent="0.35">
      <c r="B325" s="317">
        <v>45430.885416666664</v>
      </c>
      <c r="C325">
        <v>42.9</v>
      </c>
      <c r="D325">
        <v>57.6</v>
      </c>
      <c r="E325">
        <v>34.700000000000003</v>
      </c>
      <c r="F325">
        <v>46.3</v>
      </c>
      <c r="G325">
        <v>43.1</v>
      </c>
      <c r="H325">
        <v>58.3</v>
      </c>
      <c r="I325">
        <v>34.200000000000003</v>
      </c>
      <c r="J325">
        <v>46.6</v>
      </c>
      <c r="L325">
        <v>60.1</v>
      </c>
      <c r="M325">
        <v>36.200000000000003</v>
      </c>
      <c r="N325">
        <v>49.2</v>
      </c>
      <c r="P325" t="s">
        <v>878</v>
      </c>
      <c r="Q325">
        <f t="shared" si="12"/>
        <v>34</v>
      </c>
      <c r="R325" t="str">
        <f t="shared" si="13"/>
        <v>-</v>
      </c>
    </row>
    <row r="326" spans="2:18" x14ac:dyDescent="0.35">
      <c r="B326" s="317">
        <v>45430.895833333336</v>
      </c>
      <c r="C326">
        <v>43.6</v>
      </c>
      <c r="D326">
        <v>53.7</v>
      </c>
      <c r="E326">
        <v>35.5</v>
      </c>
      <c r="F326">
        <v>47.2</v>
      </c>
      <c r="G326">
        <v>43.7</v>
      </c>
      <c r="H326">
        <v>56.3</v>
      </c>
      <c r="I326">
        <v>35</v>
      </c>
      <c r="J326">
        <v>47.1</v>
      </c>
      <c r="L326">
        <v>57.4</v>
      </c>
      <c r="M326">
        <v>37.700000000000003</v>
      </c>
      <c r="N326">
        <v>50.1</v>
      </c>
      <c r="P326" t="s">
        <v>878</v>
      </c>
      <c r="Q326">
        <f t="shared" si="12"/>
        <v>35</v>
      </c>
      <c r="R326" t="str">
        <f t="shared" si="13"/>
        <v>-</v>
      </c>
    </row>
    <row r="327" spans="2:18" x14ac:dyDescent="0.35">
      <c r="B327" s="317">
        <v>45430.90625</v>
      </c>
      <c r="C327">
        <v>41.1</v>
      </c>
      <c r="D327">
        <v>59.7</v>
      </c>
      <c r="E327">
        <v>30.7</v>
      </c>
      <c r="F327">
        <v>44</v>
      </c>
      <c r="G327">
        <v>41.4</v>
      </c>
      <c r="H327">
        <v>60.2</v>
      </c>
      <c r="I327">
        <v>30.6</v>
      </c>
      <c r="J327">
        <v>44.1</v>
      </c>
      <c r="L327">
        <v>62.4</v>
      </c>
      <c r="M327">
        <v>31.7</v>
      </c>
      <c r="N327">
        <v>46.8</v>
      </c>
      <c r="P327" t="s">
        <v>878</v>
      </c>
      <c r="Q327">
        <f t="shared" si="12"/>
        <v>31</v>
      </c>
      <c r="R327" t="str">
        <f t="shared" si="13"/>
        <v>-</v>
      </c>
    </row>
    <row r="328" spans="2:18" x14ac:dyDescent="0.35">
      <c r="B328" s="317">
        <v>45430.916666666664</v>
      </c>
      <c r="C328">
        <v>40.5</v>
      </c>
      <c r="D328">
        <v>53.2</v>
      </c>
      <c r="E328">
        <v>32.299999999999997</v>
      </c>
      <c r="F328">
        <v>44.3</v>
      </c>
      <c r="G328">
        <v>40.5</v>
      </c>
      <c r="H328">
        <v>53.4</v>
      </c>
      <c r="I328">
        <v>32.200000000000003</v>
      </c>
      <c r="J328">
        <v>44.2</v>
      </c>
      <c r="L328">
        <v>56</v>
      </c>
      <c r="M328">
        <v>33.200000000000003</v>
      </c>
      <c r="N328">
        <v>45.9</v>
      </c>
      <c r="P328" t="s">
        <v>878</v>
      </c>
      <c r="Q328">
        <f t="shared" si="12"/>
        <v>32</v>
      </c>
      <c r="R328" t="str">
        <f t="shared" si="13"/>
        <v>-</v>
      </c>
    </row>
    <row r="329" spans="2:18" x14ac:dyDescent="0.35">
      <c r="B329" s="317">
        <v>45430.927083333336</v>
      </c>
      <c r="C329">
        <v>38.299999999999997</v>
      </c>
      <c r="D329">
        <v>50.2</v>
      </c>
      <c r="E329">
        <v>28.8</v>
      </c>
      <c r="F329">
        <v>42.6</v>
      </c>
      <c r="G329">
        <v>38.200000000000003</v>
      </c>
      <c r="H329">
        <v>50.6</v>
      </c>
      <c r="I329">
        <v>28.6</v>
      </c>
      <c r="J329">
        <v>42.4</v>
      </c>
      <c r="L329">
        <v>51.7</v>
      </c>
      <c r="M329">
        <v>29.5</v>
      </c>
      <c r="N329">
        <v>44.1</v>
      </c>
      <c r="P329" t="s">
        <v>878</v>
      </c>
      <c r="Q329">
        <f t="shared" si="12"/>
        <v>29</v>
      </c>
      <c r="R329" t="str">
        <f t="shared" si="13"/>
        <v>-</v>
      </c>
    </row>
    <row r="330" spans="2:18" x14ac:dyDescent="0.35">
      <c r="B330" s="317">
        <v>45430.9375</v>
      </c>
      <c r="C330">
        <v>40.799999999999997</v>
      </c>
      <c r="D330">
        <v>55.5</v>
      </c>
      <c r="E330">
        <v>32</v>
      </c>
      <c r="F330">
        <v>44.5</v>
      </c>
      <c r="G330">
        <v>40.9</v>
      </c>
      <c r="H330">
        <v>57.5</v>
      </c>
      <c r="I330">
        <v>31.8</v>
      </c>
      <c r="J330">
        <v>44.4</v>
      </c>
      <c r="L330">
        <v>58.2</v>
      </c>
      <c r="M330">
        <v>32.9</v>
      </c>
      <c r="N330">
        <v>45.9</v>
      </c>
      <c r="P330" t="s">
        <v>878</v>
      </c>
      <c r="Q330">
        <f t="shared" si="12"/>
        <v>32</v>
      </c>
      <c r="R330" t="str">
        <f t="shared" si="13"/>
        <v>-</v>
      </c>
    </row>
    <row r="331" spans="2:18" x14ac:dyDescent="0.35">
      <c r="B331" s="317">
        <v>45430.947916666664</v>
      </c>
      <c r="C331">
        <v>40</v>
      </c>
      <c r="D331">
        <v>54.1</v>
      </c>
      <c r="E331">
        <v>28.1</v>
      </c>
      <c r="F331">
        <v>44.2</v>
      </c>
      <c r="G331">
        <v>40</v>
      </c>
      <c r="H331">
        <v>57.3</v>
      </c>
      <c r="I331">
        <v>28</v>
      </c>
      <c r="J331">
        <v>44</v>
      </c>
      <c r="L331">
        <v>57.5</v>
      </c>
      <c r="M331">
        <v>28.8</v>
      </c>
      <c r="N331">
        <v>45.7</v>
      </c>
      <c r="P331" t="s">
        <v>878</v>
      </c>
      <c r="Q331">
        <f t="shared" si="12"/>
        <v>28</v>
      </c>
      <c r="R331" t="str">
        <f t="shared" si="13"/>
        <v>-</v>
      </c>
    </row>
    <row r="332" spans="2:18" x14ac:dyDescent="0.35">
      <c r="B332" s="317">
        <v>45430.958333333336</v>
      </c>
      <c r="C332">
        <v>38.299999999999997</v>
      </c>
      <c r="D332">
        <v>52</v>
      </c>
      <c r="E332">
        <v>29.9</v>
      </c>
      <c r="F332">
        <v>41.6</v>
      </c>
      <c r="G332">
        <v>38.299999999999997</v>
      </c>
      <c r="H332">
        <v>52.2</v>
      </c>
      <c r="I332">
        <v>29.7</v>
      </c>
      <c r="J332">
        <v>41.7</v>
      </c>
      <c r="L332">
        <v>53.9</v>
      </c>
      <c r="M332">
        <v>30.9</v>
      </c>
      <c r="N332">
        <v>43.5</v>
      </c>
      <c r="P332" t="s">
        <v>879</v>
      </c>
      <c r="Q332" t="str">
        <f t="shared" si="12"/>
        <v>-</v>
      </c>
      <c r="R332">
        <f t="shared" si="13"/>
        <v>30</v>
      </c>
    </row>
    <row r="333" spans="2:18" x14ac:dyDescent="0.35">
      <c r="B333" s="317">
        <v>45430.96875</v>
      </c>
      <c r="C333">
        <v>35</v>
      </c>
      <c r="D333">
        <v>51.7</v>
      </c>
      <c r="E333">
        <v>26.1</v>
      </c>
      <c r="F333">
        <v>38</v>
      </c>
      <c r="G333">
        <v>35</v>
      </c>
      <c r="H333">
        <v>52.9</v>
      </c>
      <c r="I333">
        <v>26.2</v>
      </c>
      <c r="J333">
        <v>37.9</v>
      </c>
      <c r="L333">
        <v>53.6</v>
      </c>
      <c r="M333">
        <v>26.7</v>
      </c>
      <c r="N333">
        <v>39.799999999999997</v>
      </c>
      <c r="P333" t="s">
        <v>879</v>
      </c>
      <c r="Q333" t="str">
        <f t="shared" ref="Q333:Q396" si="14">IF(P333="D",ROUND(I333,0),"-")</f>
        <v>-</v>
      </c>
      <c r="R333">
        <f t="shared" ref="R333:R396" si="15">IF(P333="N",ROUND(I333,0),"-")</f>
        <v>26</v>
      </c>
    </row>
    <row r="334" spans="2:18" x14ac:dyDescent="0.35">
      <c r="B334" s="317">
        <v>45430.979166666664</v>
      </c>
      <c r="C334">
        <v>37.9</v>
      </c>
      <c r="D334">
        <v>54.1</v>
      </c>
      <c r="E334">
        <v>26.8</v>
      </c>
      <c r="F334">
        <v>41.1</v>
      </c>
      <c r="G334">
        <v>37.9</v>
      </c>
      <c r="H334">
        <v>54.6</v>
      </c>
      <c r="I334">
        <v>26.8</v>
      </c>
      <c r="J334">
        <v>41.2</v>
      </c>
      <c r="L334">
        <v>54.9</v>
      </c>
      <c r="M334">
        <v>27.3</v>
      </c>
      <c r="N334">
        <v>42.5</v>
      </c>
      <c r="P334" t="s">
        <v>879</v>
      </c>
      <c r="Q334" t="str">
        <f t="shared" si="14"/>
        <v>-</v>
      </c>
      <c r="R334">
        <f t="shared" si="15"/>
        <v>27</v>
      </c>
    </row>
    <row r="335" spans="2:18" x14ac:dyDescent="0.35">
      <c r="B335" s="317">
        <v>45430.989583333336</v>
      </c>
      <c r="C335">
        <v>37.5</v>
      </c>
      <c r="D335">
        <v>53</v>
      </c>
      <c r="E335">
        <v>29.9</v>
      </c>
      <c r="F335">
        <v>40.799999999999997</v>
      </c>
      <c r="G335">
        <v>37.6</v>
      </c>
      <c r="H335">
        <v>53.2</v>
      </c>
      <c r="I335">
        <v>29.9</v>
      </c>
      <c r="J335">
        <v>40.9</v>
      </c>
      <c r="L335">
        <v>54.5</v>
      </c>
      <c r="M335">
        <v>30.5</v>
      </c>
      <c r="N335">
        <v>42.4</v>
      </c>
      <c r="P335" t="s">
        <v>879</v>
      </c>
      <c r="Q335" t="str">
        <f t="shared" si="14"/>
        <v>-</v>
      </c>
      <c r="R335">
        <f t="shared" si="15"/>
        <v>30</v>
      </c>
    </row>
    <row r="336" spans="2:18" x14ac:dyDescent="0.35">
      <c r="B336" s="317">
        <v>45431</v>
      </c>
      <c r="C336">
        <v>40.6</v>
      </c>
      <c r="D336">
        <v>53.6</v>
      </c>
      <c r="E336">
        <v>27.4</v>
      </c>
      <c r="F336">
        <v>44.8</v>
      </c>
      <c r="G336">
        <v>40.5</v>
      </c>
      <c r="H336">
        <v>53.7</v>
      </c>
      <c r="I336">
        <v>27.4</v>
      </c>
      <c r="J336">
        <v>44.5</v>
      </c>
      <c r="L336">
        <v>55</v>
      </c>
      <c r="M336">
        <v>27.9</v>
      </c>
      <c r="N336">
        <v>46.3</v>
      </c>
      <c r="P336" t="s">
        <v>879</v>
      </c>
      <c r="Q336" t="str">
        <f t="shared" si="14"/>
        <v>-</v>
      </c>
      <c r="R336">
        <f t="shared" si="15"/>
        <v>27</v>
      </c>
    </row>
    <row r="337" spans="2:18" x14ac:dyDescent="0.35">
      <c r="B337" s="317">
        <v>45431.010416666664</v>
      </c>
      <c r="C337">
        <v>36.5</v>
      </c>
      <c r="D337">
        <v>50.5</v>
      </c>
      <c r="E337">
        <v>27.9</v>
      </c>
      <c r="F337">
        <v>39.799999999999997</v>
      </c>
      <c r="G337">
        <v>36.5</v>
      </c>
      <c r="H337">
        <v>52.6</v>
      </c>
      <c r="I337">
        <v>27.9</v>
      </c>
      <c r="J337">
        <v>39.799999999999997</v>
      </c>
      <c r="L337">
        <v>53.4</v>
      </c>
      <c r="M337">
        <v>28.4</v>
      </c>
      <c r="N337">
        <v>40.9</v>
      </c>
      <c r="P337" t="s">
        <v>879</v>
      </c>
      <c r="Q337" t="str">
        <f t="shared" si="14"/>
        <v>-</v>
      </c>
      <c r="R337">
        <f t="shared" si="15"/>
        <v>28</v>
      </c>
    </row>
    <row r="338" spans="2:18" x14ac:dyDescent="0.35">
      <c r="B338" s="317">
        <v>45431.020833333336</v>
      </c>
      <c r="C338">
        <v>36.299999999999997</v>
      </c>
      <c r="D338">
        <v>51.4</v>
      </c>
      <c r="E338">
        <v>29.5</v>
      </c>
      <c r="F338">
        <v>38.700000000000003</v>
      </c>
      <c r="G338">
        <v>36.299999999999997</v>
      </c>
      <c r="H338">
        <v>52.3</v>
      </c>
      <c r="I338">
        <v>29.4</v>
      </c>
      <c r="J338">
        <v>39.299999999999997</v>
      </c>
      <c r="L338">
        <v>53.6</v>
      </c>
      <c r="M338">
        <v>30</v>
      </c>
      <c r="N338">
        <v>40.5</v>
      </c>
      <c r="P338" t="s">
        <v>879</v>
      </c>
      <c r="Q338" t="str">
        <f t="shared" si="14"/>
        <v>-</v>
      </c>
      <c r="R338">
        <f t="shared" si="15"/>
        <v>29</v>
      </c>
    </row>
    <row r="339" spans="2:18" x14ac:dyDescent="0.35">
      <c r="B339" s="317">
        <v>45431.03125</v>
      </c>
      <c r="C339">
        <v>38.5</v>
      </c>
      <c r="D339">
        <v>48.1</v>
      </c>
      <c r="E339">
        <v>32.200000000000003</v>
      </c>
      <c r="F339">
        <v>42.2</v>
      </c>
      <c r="G339">
        <v>38.5</v>
      </c>
      <c r="H339">
        <v>49.7</v>
      </c>
      <c r="I339">
        <v>32.299999999999997</v>
      </c>
      <c r="J339">
        <v>41.9</v>
      </c>
      <c r="L339">
        <v>50.3</v>
      </c>
      <c r="M339">
        <v>32.799999999999997</v>
      </c>
      <c r="N339">
        <v>43.5</v>
      </c>
      <c r="P339" t="s">
        <v>879</v>
      </c>
      <c r="Q339" t="str">
        <f t="shared" si="14"/>
        <v>-</v>
      </c>
      <c r="R339">
        <f t="shared" si="15"/>
        <v>32</v>
      </c>
    </row>
    <row r="340" spans="2:18" x14ac:dyDescent="0.35">
      <c r="B340" s="317">
        <v>45431.041666666664</v>
      </c>
      <c r="C340">
        <v>39.299999999999997</v>
      </c>
      <c r="D340">
        <v>58.1</v>
      </c>
      <c r="E340">
        <v>30.3</v>
      </c>
      <c r="F340">
        <v>41.2</v>
      </c>
      <c r="G340">
        <v>39.4</v>
      </c>
      <c r="H340">
        <v>58.5</v>
      </c>
      <c r="I340">
        <v>30.3</v>
      </c>
      <c r="J340">
        <v>41.2</v>
      </c>
      <c r="L340">
        <v>58.6</v>
      </c>
      <c r="M340">
        <v>30.8</v>
      </c>
      <c r="N340">
        <v>42.3</v>
      </c>
      <c r="P340" t="s">
        <v>879</v>
      </c>
      <c r="Q340" t="str">
        <f t="shared" si="14"/>
        <v>-</v>
      </c>
      <c r="R340">
        <f t="shared" si="15"/>
        <v>30</v>
      </c>
    </row>
    <row r="341" spans="2:18" x14ac:dyDescent="0.35">
      <c r="B341" s="317">
        <v>45431.052083333336</v>
      </c>
      <c r="C341">
        <v>39</v>
      </c>
      <c r="D341">
        <v>53.5</v>
      </c>
      <c r="E341">
        <v>31.3</v>
      </c>
      <c r="F341">
        <v>42.6</v>
      </c>
      <c r="G341">
        <v>39</v>
      </c>
      <c r="H341">
        <v>53.4</v>
      </c>
      <c r="I341">
        <v>31.4</v>
      </c>
      <c r="J341">
        <v>42.5</v>
      </c>
      <c r="L341">
        <v>57.8</v>
      </c>
      <c r="M341">
        <v>31.9</v>
      </c>
      <c r="N341">
        <v>43.8</v>
      </c>
      <c r="P341" t="s">
        <v>879</v>
      </c>
      <c r="Q341" t="str">
        <f t="shared" si="14"/>
        <v>-</v>
      </c>
      <c r="R341">
        <f t="shared" si="15"/>
        <v>31</v>
      </c>
    </row>
    <row r="342" spans="2:18" x14ac:dyDescent="0.35">
      <c r="B342" s="317">
        <v>45431.0625</v>
      </c>
      <c r="C342">
        <v>36.1</v>
      </c>
      <c r="D342">
        <v>55.3</v>
      </c>
      <c r="E342">
        <v>30.2</v>
      </c>
      <c r="F342">
        <v>37.5</v>
      </c>
      <c r="G342">
        <v>36.1</v>
      </c>
      <c r="H342">
        <v>56.2</v>
      </c>
      <c r="I342">
        <v>30.1</v>
      </c>
      <c r="J342">
        <v>37.4</v>
      </c>
      <c r="L342">
        <v>56.5</v>
      </c>
      <c r="M342">
        <v>30.7</v>
      </c>
      <c r="N342">
        <v>38.9</v>
      </c>
      <c r="P342" t="s">
        <v>879</v>
      </c>
      <c r="Q342" t="str">
        <f t="shared" si="14"/>
        <v>-</v>
      </c>
      <c r="R342">
        <f t="shared" si="15"/>
        <v>30</v>
      </c>
    </row>
    <row r="343" spans="2:18" x14ac:dyDescent="0.35">
      <c r="B343" s="317">
        <v>45431.072916666664</v>
      </c>
      <c r="C343">
        <v>37.1</v>
      </c>
      <c r="D343">
        <v>49.9</v>
      </c>
      <c r="E343">
        <v>29.6</v>
      </c>
      <c r="F343">
        <v>40.700000000000003</v>
      </c>
      <c r="G343">
        <v>37</v>
      </c>
      <c r="H343">
        <v>49.9</v>
      </c>
      <c r="I343">
        <v>29.6</v>
      </c>
      <c r="J343">
        <v>40.6</v>
      </c>
      <c r="L343">
        <v>55.8</v>
      </c>
      <c r="M343">
        <v>30.1</v>
      </c>
      <c r="N343">
        <v>41.7</v>
      </c>
      <c r="P343" t="s">
        <v>879</v>
      </c>
      <c r="Q343" t="str">
        <f t="shared" si="14"/>
        <v>-</v>
      </c>
      <c r="R343">
        <f t="shared" si="15"/>
        <v>30</v>
      </c>
    </row>
    <row r="344" spans="2:18" x14ac:dyDescent="0.35">
      <c r="B344" s="317">
        <v>45431.083333333336</v>
      </c>
      <c r="C344">
        <v>33.700000000000003</v>
      </c>
      <c r="D344">
        <v>49.3</v>
      </c>
      <c r="E344">
        <v>31</v>
      </c>
      <c r="F344">
        <v>34.700000000000003</v>
      </c>
      <c r="G344">
        <v>33.700000000000003</v>
      </c>
      <c r="H344">
        <v>49.1</v>
      </c>
      <c r="I344">
        <v>30.9</v>
      </c>
      <c r="J344">
        <v>34.700000000000003</v>
      </c>
      <c r="L344">
        <v>50.9</v>
      </c>
      <c r="M344">
        <v>31.5</v>
      </c>
      <c r="N344">
        <v>35.6</v>
      </c>
      <c r="P344" t="s">
        <v>879</v>
      </c>
      <c r="Q344" t="str">
        <f t="shared" si="14"/>
        <v>-</v>
      </c>
      <c r="R344">
        <f t="shared" si="15"/>
        <v>31</v>
      </c>
    </row>
    <row r="345" spans="2:18" x14ac:dyDescent="0.35">
      <c r="B345" s="317">
        <v>45431.09375</v>
      </c>
      <c r="C345">
        <v>36.1</v>
      </c>
      <c r="D345">
        <v>48.6</v>
      </c>
      <c r="E345">
        <v>31.9</v>
      </c>
      <c r="F345">
        <v>39.200000000000003</v>
      </c>
      <c r="G345">
        <v>36.1</v>
      </c>
      <c r="H345">
        <v>49.4</v>
      </c>
      <c r="I345">
        <v>31.9</v>
      </c>
      <c r="J345">
        <v>39.299999999999997</v>
      </c>
      <c r="L345">
        <v>49.6</v>
      </c>
      <c r="M345">
        <v>32.4</v>
      </c>
      <c r="N345">
        <v>40.299999999999997</v>
      </c>
      <c r="P345" t="s">
        <v>879</v>
      </c>
      <c r="Q345" t="str">
        <f t="shared" si="14"/>
        <v>-</v>
      </c>
      <c r="R345">
        <f t="shared" si="15"/>
        <v>32</v>
      </c>
    </row>
    <row r="346" spans="2:18" x14ac:dyDescent="0.35">
      <c r="B346" s="317">
        <v>45431.104166666664</v>
      </c>
      <c r="C346">
        <v>38.9</v>
      </c>
      <c r="D346">
        <v>54.3</v>
      </c>
      <c r="E346">
        <v>32.799999999999997</v>
      </c>
      <c r="F346">
        <v>41</v>
      </c>
      <c r="G346">
        <v>38.9</v>
      </c>
      <c r="H346">
        <v>55</v>
      </c>
      <c r="I346">
        <v>32.9</v>
      </c>
      <c r="J346">
        <v>40.9</v>
      </c>
      <c r="L346">
        <v>55.8</v>
      </c>
      <c r="M346">
        <v>33.299999999999997</v>
      </c>
      <c r="N346">
        <v>42.4</v>
      </c>
      <c r="P346" t="s">
        <v>879</v>
      </c>
      <c r="Q346" t="str">
        <f t="shared" si="14"/>
        <v>-</v>
      </c>
      <c r="R346">
        <f t="shared" si="15"/>
        <v>33</v>
      </c>
    </row>
    <row r="347" spans="2:18" x14ac:dyDescent="0.35">
      <c r="B347" s="317">
        <v>45431.114583333336</v>
      </c>
      <c r="C347">
        <v>37.200000000000003</v>
      </c>
      <c r="D347">
        <v>49.9</v>
      </c>
      <c r="E347">
        <v>33.9</v>
      </c>
      <c r="F347">
        <v>39.6</v>
      </c>
      <c r="G347">
        <v>37.200000000000003</v>
      </c>
      <c r="H347">
        <v>49.5</v>
      </c>
      <c r="I347">
        <v>33.799999999999997</v>
      </c>
      <c r="J347">
        <v>39.799999999999997</v>
      </c>
      <c r="L347">
        <v>51.5</v>
      </c>
      <c r="M347">
        <v>34.299999999999997</v>
      </c>
      <c r="N347">
        <v>40.9</v>
      </c>
      <c r="P347" t="s">
        <v>879</v>
      </c>
      <c r="Q347" t="str">
        <f t="shared" si="14"/>
        <v>-</v>
      </c>
      <c r="R347">
        <f t="shared" si="15"/>
        <v>34</v>
      </c>
    </row>
    <row r="348" spans="2:18" x14ac:dyDescent="0.35">
      <c r="B348" s="317">
        <v>45431.125</v>
      </c>
      <c r="C348">
        <v>36.200000000000003</v>
      </c>
      <c r="D348">
        <v>47.4</v>
      </c>
      <c r="E348">
        <v>33.799999999999997</v>
      </c>
      <c r="F348">
        <v>37.700000000000003</v>
      </c>
      <c r="G348">
        <v>36.200000000000003</v>
      </c>
      <c r="H348">
        <v>49.1</v>
      </c>
      <c r="I348">
        <v>33.700000000000003</v>
      </c>
      <c r="J348">
        <v>37.700000000000003</v>
      </c>
      <c r="L348">
        <v>50.2</v>
      </c>
      <c r="M348">
        <v>34.200000000000003</v>
      </c>
      <c r="N348">
        <v>38.200000000000003</v>
      </c>
      <c r="P348" t="s">
        <v>879</v>
      </c>
      <c r="Q348" t="str">
        <f t="shared" si="14"/>
        <v>-</v>
      </c>
      <c r="R348">
        <f t="shared" si="15"/>
        <v>34</v>
      </c>
    </row>
    <row r="349" spans="2:18" x14ac:dyDescent="0.35">
      <c r="B349" s="317">
        <v>45431.135416666664</v>
      </c>
      <c r="C349">
        <v>38.4</v>
      </c>
      <c r="D349">
        <v>52.4</v>
      </c>
      <c r="E349">
        <v>35.9</v>
      </c>
      <c r="F349">
        <v>38.5</v>
      </c>
      <c r="G349">
        <v>38.299999999999997</v>
      </c>
      <c r="H349">
        <v>51.5</v>
      </c>
      <c r="I349">
        <v>35.9</v>
      </c>
      <c r="J349">
        <v>38.6</v>
      </c>
      <c r="L349">
        <v>53.6</v>
      </c>
      <c r="M349">
        <v>36.4</v>
      </c>
      <c r="N349">
        <v>39</v>
      </c>
      <c r="P349" t="s">
        <v>879</v>
      </c>
      <c r="Q349" t="str">
        <f t="shared" si="14"/>
        <v>-</v>
      </c>
      <c r="R349">
        <f t="shared" si="15"/>
        <v>36</v>
      </c>
    </row>
    <row r="350" spans="2:18" x14ac:dyDescent="0.35">
      <c r="B350" s="317">
        <v>45431.145833333336</v>
      </c>
      <c r="C350">
        <v>36.200000000000003</v>
      </c>
      <c r="D350">
        <v>39</v>
      </c>
      <c r="E350">
        <v>34.799999999999997</v>
      </c>
      <c r="F350">
        <v>37.6</v>
      </c>
      <c r="G350">
        <v>36.200000000000003</v>
      </c>
      <c r="H350">
        <v>39.4</v>
      </c>
      <c r="I350">
        <v>34.799999999999997</v>
      </c>
      <c r="J350">
        <v>37.5</v>
      </c>
      <c r="L350">
        <v>40.6</v>
      </c>
      <c r="M350">
        <v>35.299999999999997</v>
      </c>
      <c r="N350">
        <v>38.1</v>
      </c>
      <c r="P350" t="s">
        <v>879</v>
      </c>
      <c r="Q350" t="str">
        <f t="shared" si="14"/>
        <v>-</v>
      </c>
      <c r="R350">
        <f t="shared" si="15"/>
        <v>35</v>
      </c>
    </row>
    <row r="351" spans="2:18" x14ac:dyDescent="0.35">
      <c r="B351" s="317">
        <v>45431.15625</v>
      </c>
      <c r="C351">
        <v>35.4</v>
      </c>
      <c r="D351">
        <v>38.700000000000003</v>
      </c>
      <c r="E351">
        <v>34.1</v>
      </c>
      <c r="F351">
        <v>36.5</v>
      </c>
      <c r="G351">
        <v>35.4</v>
      </c>
      <c r="H351">
        <v>39</v>
      </c>
      <c r="I351">
        <v>34.1</v>
      </c>
      <c r="J351">
        <v>36.5</v>
      </c>
      <c r="L351">
        <v>39.5</v>
      </c>
      <c r="M351">
        <v>34.6</v>
      </c>
      <c r="N351">
        <v>37</v>
      </c>
      <c r="P351" t="s">
        <v>879</v>
      </c>
      <c r="Q351" t="str">
        <f t="shared" si="14"/>
        <v>-</v>
      </c>
      <c r="R351">
        <f t="shared" si="15"/>
        <v>34</v>
      </c>
    </row>
    <row r="352" spans="2:18" x14ac:dyDescent="0.35">
      <c r="B352" s="317">
        <v>45431.166666666664</v>
      </c>
      <c r="C352">
        <v>36.9</v>
      </c>
      <c r="D352">
        <v>48.6</v>
      </c>
      <c r="E352">
        <v>34.299999999999997</v>
      </c>
      <c r="F352">
        <v>36.799999999999997</v>
      </c>
      <c r="G352">
        <v>37</v>
      </c>
      <c r="H352">
        <v>51.1</v>
      </c>
      <c r="I352">
        <v>34.299999999999997</v>
      </c>
      <c r="J352">
        <v>36.799999999999997</v>
      </c>
      <c r="L352">
        <v>51.1</v>
      </c>
      <c r="M352">
        <v>34.700000000000003</v>
      </c>
      <c r="N352">
        <v>37.200000000000003</v>
      </c>
      <c r="P352" t="s">
        <v>879</v>
      </c>
      <c r="Q352" t="str">
        <f t="shared" si="14"/>
        <v>-</v>
      </c>
      <c r="R352">
        <f t="shared" si="15"/>
        <v>34</v>
      </c>
    </row>
    <row r="353" spans="2:18" x14ac:dyDescent="0.35">
      <c r="B353" s="317">
        <v>45431.177083333336</v>
      </c>
      <c r="C353">
        <v>39.799999999999997</v>
      </c>
      <c r="D353">
        <v>49</v>
      </c>
      <c r="E353">
        <v>35.4</v>
      </c>
      <c r="F353">
        <v>43.6</v>
      </c>
      <c r="G353">
        <v>39.700000000000003</v>
      </c>
      <c r="H353">
        <v>51</v>
      </c>
      <c r="I353">
        <v>35.4</v>
      </c>
      <c r="J353">
        <v>42.5</v>
      </c>
      <c r="L353">
        <v>52.1</v>
      </c>
      <c r="M353">
        <v>36</v>
      </c>
      <c r="N353">
        <v>47.2</v>
      </c>
      <c r="P353" t="s">
        <v>879</v>
      </c>
      <c r="Q353" t="str">
        <f t="shared" si="14"/>
        <v>-</v>
      </c>
      <c r="R353">
        <f t="shared" si="15"/>
        <v>35</v>
      </c>
    </row>
    <row r="354" spans="2:18" x14ac:dyDescent="0.35">
      <c r="B354" s="317">
        <v>45431.1875</v>
      </c>
      <c r="C354">
        <v>47</v>
      </c>
      <c r="D354">
        <v>56.7</v>
      </c>
      <c r="E354">
        <v>40.700000000000003</v>
      </c>
      <c r="F354">
        <v>49.6</v>
      </c>
      <c r="G354">
        <v>47.1</v>
      </c>
      <c r="H354">
        <v>57.6</v>
      </c>
      <c r="I354">
        <v>39.5</v>
      </c>
      <c r="J354">
        <v>50.2</v>
      </c>
      <c r="L354">
        <v>58.7</v>
      </c>
      <c r="M354">
        <v>44.1</v>
      </c>
      <c r="N354">
        <v>52.7</v>
      </c>
      <c r="P354" t="s">
        <v>879</v>
      </c>
      <c r="Q354" t="str">
        <f t="shared" si="14"/>
        <v>-</v>
      </c>
      <c r="R354">
        <f t="shared" si="15"/>
        <v>40</v>
      </c>
    </row>
    <row r="355" spans="2:18" x14ac:dyDescent="0.35">
      <c r="B355" s="317">
        <v>45431.197916666664</v>
      </c>
      <c r="C355">
        <v>47.4</v>
      </c>
      <c r="D355">
        <v>55.2</v>
      </c>
      <c r="E355">
        <v>41</v>
      </c>
      <c r="F355">
        <v>50.7</v>
      </c>
      <c r="G355">
        <v>47.3</v>
      </c>
      <c r="H355">
        <v>55.4</v>
      </c>
      <c r="I355">
        <v>40.1</v>
      </c>
      <c r="J355">
        <v>51.1</v>
      </c>
      <c r="L355">
        <v>56.6</v>
      </c>
      <c r="M355">
        <v>43.4</v>
      </c>
      <c r="N355">
        <v>53.3</v>
      </c>
      <c r="P355" t="s">
        <v>879</v>
      </c>
      <c r="Q355" t="str">
        <f t="shared" si="14"/>
        <v>-</v>
      </c>
      <c r="R355">
        <f t="shared" si="15"/>
        <v>40</v>
      </c>
    </row>
    <row r="356" spans="2:18" x14ac:dyDescent="0.35">
      <c r="B356" s="317">
        <v>45431.208333333336</v>
      </c>
      <c r="C356">
        <v>48.4</v>
      </c>
      <c r="D356">
        <v>56.1</v>
      </c>
      <c r="E356">
        <v>39.6</v>
      </c>
      <c r="F356">
        <v>52.7</v>
      </c>
      <c r="G356">
        <v>48.5</v>
      </c>
      <c r="H356">
        <v>56.9</v>
      </c>
      <c r="I356">
        <v>38.6</v>
      </c>
      <c r="J356">
        <v>53</v>
      </c>
      <c r="L356">
        <v>58.4</v>
      </c>
      <c r="M356">
        <v>42.4</v>
      </c>
      <c r="N356">
        <v>55.3</v>
      </c>
      <c r="P356" t="s">
        <v>879</v>
      </c>
      <c r="Q356" t="str">
        <f t="shared" si="14"/>
        <v>-</v>
      </c>
      <c r="R356">
        <f t="shared" si="15"/>
        <v>39</v>
      </c>
    </row>
    <row r="357" spans="2:18" x14ac:dyDescent="0.35">
      <c r="B357" s="317">
        <v>45431.21875</v>
      </c>
      <c r="C357">
        <v>47.6</v>
      </c>
      <c r="D357">
        <v>56.3</v>
      </c>
      <c r="E357">
        <v>39.799999999999997</v>
      </c>
      <c r="F357">
        <v>51.6</v>
      </c>
      <c r="G357">
        <v>47.5</v>
      </c>
      <c r="H357">
        <v>58</v>
      </c>
      <c r="I357">
        <v>39</v>
      </c>
      <c r="J357">
        <v>51.5</v>
      </c>
      <c r="L357">
        <v>60.5</v>
      </c>
      <c r="M357">
        <v>42.6</v>
      </c>
      <c r="N357">
        <v>55</v>
      </c>
      <c r="P357" t="s">
        <v>879</v>
      </c>
      <c r="Q357" t="str">
        <f t="shared" si="14"/>
        <v>-</v>
      </c>
      <c r="R357">
        <f t="shared" si="15"/>
        <v>39</v>
      </c>
    </row>
    <row r="358" spans="2:18" x14ac:dyDescent="0.35">
      <c r="B358" s="317">
        <v>45431.229166666664</v>
      </c>
      <c r="C358">
        <v>48.1</v>
      </c>
      <c r="D358">
        <v>59.1</v>
      </c>
      <c r="E358">
        <v>39.200000000000003</v>
      </c>
      <c r="F358">
        <v>52.9</v>
      </c>
      <c r="G358">
        <v>48.1</v>
      </c>
      <c r="H358">
        <v>58.7</v>
      </c>
      <c r="I358">
        <v>38.700000000000003</v>
      </c>
      <c r="J358">
        <v>52</v>
      </c>
      <c r="L358">
        <v>60.8</v>
      </c>
      <c r="M358">
        <v>40.799999999999997</v>
      </c>
      <c r="N358">
        <v>57.1</v>
      </c>
      <c r="P358" t="s">
        <v>879</v>
      </c>
      <c r="Q358" t="str">
        <f t="shared" si="14"/>
        <v>-</v>
      </c>
      <c r="R358">
        <f t="shared" si="15"/>
        <v>39</v>
      </c>
    </row>
    <row r="359" spans="2:18" x14ac:dyDescent="0.35">
      <c r="B359" s="317">
        <v>45431.239583333336</v>
      </c>
      <c r="C359">
        <v>48.6</v>
      </c>
      <c r="D359">
        <v>60.3</v>
      </c>
      <c r="E359">
        <v>39.6</v>
      </c>
      <c r="F359">
        <v>53.1</v>
      </c>
      <c r="G359">
        <v>48.5</v>
      </c>
      <c r="H359">
        <v>60.7</v>
      </c>
      <c r="I359">
        <v>39</v>
      </c>
      <c r="J359">
        <v>52.7</v>
      </c>
      <c r="L359">
        <v>61.3</v>
      </c>
      <c r="M359">
        <v>41.5</v>
      </c>
      <c r="N359">
        <v>56.5</v>
      </c>
      <c r="P359" t="s">
        <v>879</v>
      </c>
      <c r="Q359" t="str">
        <f t="shared" si="14"/>
        <v>-</v>
      </c>
      <c r="R359">
        <f t="shared" si="15"/>
        <v>39</v>
      </c>
    </row>
    <row r="360" spans="2:18" x14ac:dyDescent="0.35">
      <c r="B360" s="317">
        <v>45431.25</v>
      </c>
      <c r="C360">
        <v>49.1</v>
      </c>
      <c r="D360">
        <v>58.6</v>
      </c>
      <c r="E360">
        <v>39.6</v>
      </c>
      <c r="F360">
        <v>53.6</v>
      </c>
      <c r="G360">
        <v>48.7</v>
      </c>
      <c r="H360">
        <v>60.6</v>
      </c>
      <c r="I360">
        <v>38.700000000000003</v>
      </c>
      <c r="J360">
        <v>53.1</v>
      </c>
      <c r="L360">
        <v>65.900000000000006</v>
      </c>
      <c r="M360">
        <v>42.4</v>
      </c>
      <c r="N360">
        <v>58.7</v>
      </c>
      <c r="P360" t="s">
        <v>879</v>
      </c>
      <c r="Q360" t="str">
        <f t="shared" si="14"/>
        <v>-</v>
      </c>
      <c r="R360">
        <f t="shared" si="15"/>
        <v>39</v>
      </c>
    </row>
    <row r="361" spans="2:18" x14ac:dyDescent="0.35">
      <c r="B361" s="317">
        <v>45431.260416666664</v>
      </c>
      <c r="C361">
        <v>46.3</v>
      </c>
      <c r="D361">
        <v>57.8</v>
      </c>
      <c r="E361">
        <v>38.5</v>
      </c>
      <c r="F361">
        <v>50.1</v>
      </c>
      <c r="G361">
        <v>46.3</v>
      </c>
      <c r="H361">
        <v>60.5</v>
      </c>
      <c r="I361">
        <v>38</v>
      </c>
      <c r="J361">
        <v>50.1</v>
      </c>
      <c r="L361">
        <v>64.3</v>
      </c>
      <c r="M361">
        <v>40.5</v>
      </c>
      <c r="N361">
        <v>53.3</v>
      </c>
      <c r="P361" t="s">
        <v>879</v>
      </c>
      <c r="Q361" t="str">
        <f t="shared" si="14"/>
        <v>-</v>
      </c>
      <c r="R361">
        <f t="shared" si="15"/>
        <v>38</v>
      </c>
    </row>
    <row r="362" spans="2:18" x14ac:dyDescent="0.35">
      <c r="B362" s="317">
        <v>45431.270833333336</v>
      </c>
      <c r="C362">
        <v>46.6</v>
      </c>
      <c r="D362">
        <v>57.3</v>
      </c>
      <c r="E362">
        <v>38.299999999999997</v>
      </c>
      <c r="F362">
        <v>50.2</v>
      </c>
      <c r="G362">
        <v>46.5</v>
      </c>
      <c r="H362">
        <v>59</v>
      </c>
      <c r="I362">
        <v>37.700000000000003</v>
      </c>
      <c r="J362">
        <v>50.2</v>
      </c>
      <c r="L362">
        <v>61.3</v>
      </c>
      <c r="M362">
        <v>40.299999999999997</v>
      </c>
      <c r="N362">
        <v>53.9</v>
      </c>
      <c r="P362" t="s">
        <v>879</v>
      </c>
      <c r="Q362" t="str">
        <f t="shared" si="14"/>
        <v>-</v>
      </c>
      <c r="R362">
        <f t="shared" si="15"/>
        <v>38</v>
      </c>
    </row>
    <row r="363" spans="2:18" x14ac:dyDescent="0.35">
      <c r="B363" s="317">
        <v>45431.28125</v>
      </c>
      <c r="C363">
        <v>44.7</v>
      </c>
      <c r="D363">
        <v>63.4</v>
      </c>
      <c r="E363">
        <v>36.5</v>
      </c>
      <c r="F363">
        <v>46.7</v>
      </c>
      <c r="G363">
        <v>44.7</v>
      </c>
      <c r="H363">
        <v>62.9</v>
      </c>
      <c r="I363">
        <v>35.799999999999997</v>
      </c>
      <c r="J363">
        <v>46.9</v>
      </c>
      <c r="L363">
        <v>64</v>
      </c>
      <c r="M363">
        <v>38.6</v>
      </c>
      <c r="N363">
        <v>49.9</v>
      </c>
      <c r="P363" t="s">
        <v>879</v>
      </c>
      <c r="Q363" t="str">
        <f t="shared" si="14"/>
        <v>-</v>
      </c>
      <c r="R363">
        <f t="shared" si="15"/>
        <v>36</v>
      </c>
    </row>
    <row r="364" spans="2:18" x14ac:dyDescent="0.35">
      <c r="B364" s="317">
        <v>45431.291666666664</v>
      </c>
      <c r="C364">
        <v>49.3</v>
      </c>
      <c r="D364">
        <v>59.7</v>
      </c>
      <c r="E364">
        <v>38.9</v>
      </c>
      <c r="F364">
        <v>53.8</v>
      </c>
      <c r="G364">
        <v>49.4</v>
      </c>
      <c r="H364">
        <v>59.7</v>
      </c>
      <c r="I364">
        <v>37.299999999999997</v>
      </c>
      <c r="J364">
        <v>54.1</v>
      </c>
      <c r="L364">
        <v>61.8</v>
      </c>
      <c r="M364">
        <v>42.2</v>
      </c>
      <c r="N364">
        <v>56.8</v>
      </c>
      <c r="P364" t="s">
        <v>878</v>
      </c>
      <c r="Q364">
        <f t="shared" si="14"/>
        <v>37</v>
      </c>
      <c r="R364" t="str">
        <f t="shared" si="15"/>
        <v>-</v>
      </c>
    </row>
    <row r="365" spans="2:18" x14ac:dyDescent="0.35">
      <c r="B365" s="317">
        <v>45431.302083333336</v>
      </c>
      <c r="C365">
        <v>47.8</v>
      </c>
      <c r="D365">
        <v>59.2</v>
      </c>
      <c r="E365">
        <v>39.1</v>
      </c>
      <c r="F365">
        <v>50.9</v>
      </c>
      <c r="G365">
        <v>48</v>
      </c>
      <c r="H365">
        <v>59.6</v>
      </c>
      <c r="I365">
        <v>37.6</v>
      </c>
      <c r="J365">
        <v>51.8</v>
      </c>
      <c r="L365">
        <v>66.099999999999994</v>
      </c>
      <c r="M365">
        <v>42.4</v>
      </c>
      <c r="N365">
        <v>56.6</v>
      </c>
      <c r="P365" t="s">
        <v>878</v>
      </c>
      <c r="Q365">
        <f t="shared" si="14"/>
        <v>38</v>
      </c>
      <c r="R365" t="str">
        <f t="shared" si="15"/>
        <v>-</v>
      </c>
    </row>
    <row r="366" spans="2:18" x14ac:dyDescent="0.35">
      <c r="B366" s="317">
        <v>45431.3125</v>
      </c>
      <c r="C366">
        <v>44.5</v>
      </c>
      <c r="D366">
        <v>58.4</v>
      </c>
      <c r="E366">
        <v>36.4</v>
      </c>
      <c r="F366">
        <v>47</v>
      </c>
      <c r="G366">
        <v>44.4</v>
      </c>
      <c r="H366">
        <v>59.9</v>
      </c>
      <c r="I366">
        <v>35.5</v>
      </c>
      <c r="J366">
        <v>47.3</v>
      </c>
      <c r="L366">
        <v>60.3</v>
      </c>
      <c r="M366">
        <v>38.9</v>
      </c>
      <c r="N366">
        <v>50.9</v>
      </c>
      <c r="P366" t="s">
        <v>878</v>
      </c>
      <c r="Q366">
        <f t="shared" si="14"/>
        <v>36</v>
      </c>
      <c r="R366" t="str">
        <f t="shared" si="15"/>
        <v>-</v>
      </c>
    </row>
    <row r="367" spans="2:18" x14ac:dyDescent="0.35">
      <c r="B367" s="317">
        <v>45431.322916666664</v>
      </c>
      <c r="C367">
        <v>47.3</v>
      </c>
      <c r="D367">
        <v>62.4</v>
      </c>
      <c r="E367">
        <v>37.9</v>
      </c>
      <c r="F367">
        <v>50.5</v>
      </c>
      <c r="G367">
        <v>47.2</v>
      </c>
      <c r="H367">
        <v>63.3</v>
      </c>
      <c r="I367">
        <v>37</v>
      </c>
      <c r="J367">
        <v>48.9</v>
      </c>
      <c r="L367">
        <v>65.2</v>
      </c>
      <c r="M367">
        <v>39.799999999999997</v>
      </c>
      <c r="N367">
        <v>54</v>
      </c>
      <c r="P367" t="s">
        <v>878</v>
      </c>
      <c r="Q367">
        <f t="shared" si="14"/>
        <v>37</v>
      </c>
      <c r="R367" t="str">
        <f t="shared" si="15"/>
        <v>-</v>
      </c>
    </row>
    <row r="368" spans="2:18" x14ac:dyDescent="0.35">
      <c r="B368" s="317">
        <v>45431.333333333336</v>
      </c>
      <c r="C368">
        <v>46.9</v>
      </c>
      <c r="D368">
        <v>67.099999999999994</v>
      </c>
      <c r="E368">
        <v>36.200000000000003</v>
      </c>
      <c r="F368">
        <v>49.3</v>
      </c>
      <c r="G368">
        <v>47.2</v>
      </c>
      <c r="H368">
        <v>68.5</v>
      </c>
      <c r="I368">
        <v>35.1</v>
      </c>
      <c r="J368">
        <v>49.5</v>
      </c>
      <c r="L368">
        <v>70.5</v>
      </c>
      <c r="M368">
        <v>38.5</v>
      </c>
      <c r="N368">
        <v>53.3</v>
      </c>
      <c r="P368" t="s">
        <v>878</v>
      </c>
      <c r="Q368">
        <f t="shared" si="14"/>
        <v>35</v>
      </c>
      <c r="R368" t="str">
        <f t="shared" si="15"/>
        <v>-</v>
      </c>
    </row>
    <row r="369" spans="2:18" x14ac:dyDescent="0.35">
      <c r="B369" s="317">
        <v>45431.34375</v>
      </c>
      <c r="C369">
        <v>46.7</v>
      </c>
      <c r="D369">
        <v>58.6</v>
      </c>
      <c r="E369">
        <v>36.9</v>
      </c>
      <c r="F369">
        <v>49.6</v>
      </c>
      <c r="G369">
        <v>46.7</v>
      </c>
      <c r="H369">
        <v>59.6</v>
      </c>
      <c r="I369">
        <v>36</v>
      </c>
      <c r="J369">
        <v>49.8</v>
      </c>
      <c r="L369">
        <v>60.7</v>
      </c>
      <c r="M369">
        <v>39.6</v>
      </c>
      <c r="N369">
        <v>54</v>
      </c>
      <c r="P369" t="s">
        <v>878</v>
      </c>
      <c r="Q369">
        <f t="shared" si="14"/>
        <v>36</v>
      </c>
      <c r="R369" t="str">
        <f t="shared" si="15"/>
        <v>-</v>
      </c>
    </row>
    <row r="370" spans="2:18" x14ac:dyDescent="0.35">
      <c r="B370" s="317">
        <v>45431.354166666664</v>
      </c>
      <c r="C370">
        <v>45.2</v>
      </c>
      <c r="D370">
        <v>55.5</v>
      </c>
      <c r="E370">
        <v>37</v>
      </c>
      <c r="F370">
        <v>48.2</v>
      </c>
      <c r="G370">
        <v>45.4</v>
      </c>
      <c r="H370">
        <v>57.7</v>
      </c>
      <c r="I370">
        <v>36.200000000000003</v>
      </c>
      <c r="J370">
        <v>48.4</v>
      </c>
      <c r="L370">
        <v>59</v>
      </c>
      <c r="M370">
        <v>39.4</v>
      </c>
      <c r="N370">
        <v>51.9</v>
      </c>
      <c r="P370" t="s">
        <v>878</v>
      </c>
      <c r="Q370">
        <f t="shared" si="14"/>
        <v>36</v>
      </c>
      <c r="R370" t="str">
        <f t="shared" si="15"/>
        <v>-</v>
      </c>
    </row>
    <row r="371" spans="2:18" x14ac:dyDescent="0.35">
      <c r="B371" s="317">
        <v>45431.364583333336</v>
      </c>
      <c r="C371">
        <v>48.7</v>
      </c>
      <c r="D371">
        <v>65.2</v>
      </c>
      <c r="E371">
        <v>37.700000000000003</v>
      </c>
      <c r="F371">
        <v>51.4</v>
      </c>
      <c r="G371">
        <v>48.4</v>
      </c>
      <c r="H371">
        <v>66.5</v>
      </c>
      <c r="I371">
        <v>36.9</v>
      </c>
      <c r="J371">
        <v>50.4</v>
      </c>
      <c r="L371">
        <v>70.599999999999994</v>
      </c>
      <c r="M371">
        <v>40</v>
      </c>
      <c r="N371">
        <v>54.7</v>
      </c>
      <c r="P371" t="s">
        <v>878</v>
      </c>
      <c r="Q371">
        <f t="shared" si="14"/>
        <v>37</v>
      </c>
      <c r="R371" t="str">
        <f t="shared" si="15"/>
        <v>-</v>
      </c>
    </row>
    <row r="372" spans="2:18" x14ac:dyDescent="0.35">
      <c r="B372" s="317">
        <v>45431.375</v>
      </c>
      <c r="C372">
        <v>45.8</v>
      </c>
      <c r="D372">
        <v>61.3</v>
      </c>
      <c r="E372">
        <v>37</v>
      </c>
      <c r="F372">
        <v>49.3</v>
      </c>
      <c r="G372">
        <v>45.8</v>
      </c>
      <c r="H372">
        <v>62.5</v>
      </c>
      <c r="I372">
        <v>36.5</v>
      </c>
      <c r="J372">
        <v>48.6</v>
      </c>
      <c r="L372">
        <v>66.7</v>
      </c>
      <c r="M372">
        <v>38.799999999999997</v>
      </c>
      <c r="N372">
        <v>53</v>
      </c>
      <c r="P372" t="s">
        <v>878</v>
      </c>
      <c r="Q372">
        <f t="shared" si="14"/>
        <v>37</v>
      </c>
      <c r="R372" t="str">
        <f t="shared" si="15"/>
        <v>-</v>
      </c>
    </row>
    <row r="373" spans="2:18" x14ac:dyDescent="0.35">
      <c r="B373" s="317">
        <v>45431.385416666664</v>
      </c>
      <c r="C373">
        <v>47.6</v>
      </c>
      <c r="D373">
        <v>62</v>
      </c>
      <c r="E373">
        <v>37.200000000000003</v>
      </c>
      <c r="F373">
        <v>51.9</v>
      </c>
      <c r="G373">
        <v>47.3</v>
      </c>
      <c r="H373">
        <v>61.3</v>
      </c>
      <c r="I373">
        <v>36.6</v>
      </c>
      <c r="J373">
        <v>50.3</v>
      </c>
      <c r="L373">
        <v>69.2</v>
      </c>
      <c r="M373">
        <v>39.4</v>
      </c>
      <c r="N373">
        <v>57.2</v>
      </c>
      <c r="P373" t="s">
        <v>878</v>
      </c>
      <c r="Q373">
        <f t="shared" si="14"/>
        <v>37</v>
      </c>
      <c r="R373" t="str">
        <f t="shared" si="15"/>
        <v>-</v>
      </c>
    </row>
    <row r="374" spans="2:18" x14ac:dyDescent="0.35">
      <c r="B374" s="317">
        <v>45431.395833333336</v>
      </c>
      <c r="C374">
        <v>45.9</v>
      </c>
      <c r="D374">
        <v>60.6</v>
      </c>
      <c r="E374">
        <v>37.9</v>
      </c>
      <c r="F374">
        <v>48.8</v>
      </c>
      <c r="G374">
        <v>45.9</v>
      </c>
      <c r="H374">
        <v>60.6</v>
      </c>
      <c r="I374">
        <v>37.4</v>
      </c>
      <c r="J374">
        <v>48.5</v>
      </c>
      <c r="L374">
        <v>62</v>
      </c>
      <c r="M374">
        <v>40.200000000000003</v>
      </c>
      <c r="N374">
        <v>52.7</v>
      </c>
      <c r="P374" t="s">
        <v>878</v>
      </c>
      <c r="Q374">
        <f t="shared" si="14"/>
        <v>37</v>
      </c>
      <c r="R374" t="str">
        <f t="shared" si="15"/>
        <v>-</v>
      </c>
    </row>
    <row r="375" spans="2:18" x14ac:dyDescent="0.35">
      <c r="B375" s="317">
        <v>45431.40625</v>
      </c>
      <c r="C375">
        <v>44.9</v>
      </c>
      <c r="D375">
        <v>65.7</v>
      </c>
      <c r="E375">
        <v>36.5</v>
      </c>
      <c r="F375">
        <v>46.2</v>
      </c>
      <c r="G375">
        <v>44.7</v>
      </c>
      <c r="H375">
        <v>66.5</v>
      </c>
      <c r="I375">
        <v>36.200000000000003</v>
      </c>
      <c r="J375">
        <v>46.1</v>
      </c>
      <c r="L375">
        <v>66.900000000000006</v>
      </c>
      <c r="M375">
        <v>38.200000000000003</v>
      </c>
      <c r="N375">
        <v>48</v>
      </c>
      <c r="P375" t="s">
        <v>878</v>
      </c>
      <c r="Q375">
        <f t="shared" si="14"/>
        <v>36</v>
      </c>
      <c r="R375" t="str">
        <f t="shared" si="15"/>
        <v>-</v>
      </c>
    </row>
    <row r="376" spans="2:18" x14ac:dyDescent="0.35">
      <c r="B376" s="317">
        <v>45431.416666666664</v>
      </c>
      <c r="C376">
        <v>43</v>
      </c>
      <c r="D376">
        <v>52.8</v>
      </c>
      <c r="E376">
        <v>36.4</v>
      </c>
      <c r="F376">
        <v>46.2</v>
      </c>
      <c r="G376">
        <v>43</v>
      </c>
      <c r="H376">
        <v>52.5</v>
      </c>
      <c r="I376">
        <v>35.9</v>
      </c>
      <c r="J376">
        <v>46.4</v>
      </c>
      <c r="L376">
        <v>55</v>
      </c>
      <c r="M376">
        <v>38.4</v>
      </c>
      <c r="N376">
        <v>48.7</v>
      </c>
      <c r="P376" t="s">
        <v>878</v>
      </c>
      <c r="Q376">
        <f t="shared" si="14"/>
        <v>36</v>
      </c>
      <c r="R376" t="str">
        <f t="shared" si="15"/>
        <v>-</v>
      </c>
    </row>
    <row r="377" spans="2:18" x14ac:dyDescent="0.35">
      <c r="B377" s="317">
        <v>45431.427083333336</v>
      </c>
      <c r="C377">
        <v>42.1</v>
      </c>
      <c r="D377">
        <v>52.2</v>
      </c>
      <c r="E377">
        <v>35.799999999999997</v>
      </c>
      <c r="F377">
        <v>45.3</v>
      </c>
      <c r="G377">
        <v>42.3</v>
      </c>
      <c r="H377">
        <v>55.1</v>
      </c>
      <c r="I377">
        <v>35.4</v>
      </c>
      <c r="J377">
        <v>45.5</v>
      </c>
      <c r="L377">
        <v>58.2</v>
      </c>
      <c r="M377">
        <v>37.5</v>
      </c>
      <c r="N377">
        <v>47.7</v>
      </c>
      <c r="P377" t="s">
        <v>878</v>
      </c>
      <c r="Q377">
        <f t="shared" si="14"/>
        <v>35</v>
      </c>
      <c r="R377" t="str">
        <f t="shared" si="15"/>
        <v>-</v>
      </c>
    </row>
    <row r="378" spans="2:18" x14ac:dyDescent="0.35">
      <c r="B378" s="317">
        <v>45431.4375</v>
      </c>
      <c r="C378">
        <v>45.1</v>
      </c>
      <c r="D378">
        <v>62.1</v>
      </c>
      <c r="E378">
        <v>37.6</v>
      </c>
      <c r="F378">
        <v>47.6</v>
      </c>
      <c r="G378">
        <v>45.1</v>
      </c>
      <c r="H378">
        <v>62.9</v>
      </c>
      <c r="I378">
        <v>37.5</v>
      </c>
      <c r="J378">
        <v>47.1</v>
      </c>
      <c r="L378">
        <v>63.9</v>
      </c>
      <c r="M378">
        <v>39</v>
      </c>
      <c r="N378">
        <v>51.7</v>
      </c>
      <c r="P378" t="s">
        <v>878</v>
      </c>
      <c r="Q378">
        <f t="shared" si="14"/>
        <v>38</v>
      </c>
      <c r="R378" t="str">
        <f t="shared" si="15"/>
        <v>-</v>
      </c>
    </row>
    <row r="379" spans="2:18" x14ac:dyDescent="0.35">
      <c r="B379" s="317">
        <v>45431.447916666664</v>
      </c>
      <c r="C379">
        <v>42.3</v>
      </c>
      <c r="D379">
        <v>55.5</v>
      </c>
      <c r="E379">
        <v>35</v>
      </c>
      <c r="F379">
        <v>45.1</v>
      </c>
      <c r="G379">
        <v>42.2</v>
      </c>
      <c r="H379">
        <v>55.8</v>
      </c>
      <c r="I379">
        <v>34.700000000000003</v>
      </c>
      <c r="J379">
        <v>45.2</v>
      </c>
      <c r="L379">
        <v>61</v>
      </c>
      <c r="M379">
        <v>36.4</v>
      </c>
      <c r="N379">
        <v>47.3</v>
      </c>
      <c r="P379" t="s">
        <v>878</v>
      </c>
      <c r="Q379">
        <f t="shared" si="14"/>
        <v>35</v>
      </c>
      <c r="R379" t="str">
        <f t="shared" si="15"/>
        <v>-</v>
      </c>
    </row>
    <row r="380" spans="2:18" x14ac:dyDescent="0.35">
      <c r="B380" s="317">
        <v>45431.458333333336</v>
      </c>
      <c r="C380">
        <v>43.5</v>
      </c>
      <c r="D380">
        <v>54.5</v>
      </c>
      <c r="E380">
        <v>35.4</v>
      </c>
      <c r="F380">
        <v>46.2</v>
      </c>
      <c r="G380">
        <v>43.8</v>
      </c>
      <c r="H380">
        <v>59.3</v>
      </c>
      <c r="I380">
        <v>35.200000000000003</v>
      </c>
      <c r="J380">
        <v>45.7</v>
      </c>
      <c r="L380">
        <v>61.7</v>
      </c>
      <c r="M380">
        <v>37</v>
      </c>
      <c r="N380">
        <v>48.7</v>
      </c>
      <c r="P380" t="s">
        <v>878</v>
      </c>
      <c r="Q380">
        <f t="shared" si="14"/>
        <v>35</v>
      </c>
      <c r="R380" t="str">
        <f t="shared" si="15"/>
        <v>-</v>
      </c>
    </row>
    <row r="381" spans="2:18" x14ac:dyDescent="0.35">
      <c r="B381" s="317">
        <v>45431.46875</v>
      </c>
      <c r="C381">
        <v>47.2</v>
      </c>
      <c r="D381">
        <v>59.4</v>
      </c>
      <c r="E381">
        <v>40.6</v>
      </c>
      <c r="F381">
        <v>49.8</v>
      </c>
      <c r="G381">
        <v>47.3</v>
      </c>
      <c r="H381">
        <v>63.3</v>
      </c>
      <c r="I381">
        <v>40.1</v>
      </c>
      <c r="J381">
        <v>49.5</v>
      </c>
      <c r="L381">
        <v>64.400000000000006</v>
      </c>
      <c r="M381">
        <v>42.1</v>
      </c>
      <c r="N381">
        <v>52.5</v>
      </c>
      <c r="P381" t="s">
        <v>878</v>
      </c>
      <c r="Q381">
        <f t="shared" si="14"/>
        <v>40</v>
      </c>
      <c r="R381" t="str">
        <f t="shared" si="15"/>
        <v>-</v>
      </c>
    </row>
    <row r="382" spans="2:18" x14ac:dyDescent="0.35">
      <c r="B382" s="317">
        <v>45431.479166666664</v>
      </c>
      <c r="C382">
        <v>44.8</v>
      </c>
      <c r="D382">
        <v>57.5</v>
      </c>
      <c r="E382">
        <v>39.4</v>
      </c>
      <c r="F382">
        <v>47.2</v>
      </c>
      <c r="G382">
        <v>44.8</v>
      </c>
      <c r="H382">
        <v>58.3</v>
      </c>
      <c r="I382">
        <v>39.299999999999997</v>
      </c>
      <c r="J382">
        <v>47.1</v>
      </c>
      <c r="L382">
        <v>60.4</v>
      </c>
      <c r="M382">
        <v>40.799999999999997</v>
      </c>
      <c r="N382">
        <v>49.5</v>
      </c>
      <c r="P382" t="s">
        <v>878</v>
      </c>
      <c r="Q382">
        <f t="shared" si="14"/>
        <v>39</v>
      </c>
      <c r="R382" t="str">
        <f t="shared" si="15"/>
        <v>-</v>
      </c>
    </row>
    <row r="383" spans="2:18" x14ac:dyDescent="0.35">
      <c r="B383" s="317">
        <v>45431.489583333336</v>
      </c>
      <c r="C383">
        <v>44.2</v>
      </c>
      <c r="D383">
        <v>58.5</v>
      </c>
      <c r="E383">
        <v>39.200000000000003</v>
      </c>
      <c r="F383">
        <v>46.4</v>
      </c>
      <c r="G383">
        <v>44.2</v>
      </c>
      <c r="H383">
        <v>58.3</v>
      </c>
      <c r="I383">
        <v>38.9</v>
      </c>
      <c r="J383">
        <v>46.8</v>
      </c>
      <c r="L383">
        <v>58.9</v>
      </c>
      <c r="M383">
        <v>40.5</v>
      </c>
      <c r="N383">
        <v>48.7</v>
      </c>
      <c r="P383" t="s">
        <v>878</v>
      </c>
      <c r="Q383">
        <f t="shared" si="14"/>
        <v>39</v>
      </c>
      <c r="R383" t="str">
        <f t="shared" si="15"/>
        <v>-</v>
      </c>
    </row>
    <row r="384" spans="2:18" x14ac:dyDescent="0.35">
      <c r="B384" s="317">
        <v>45431.5</v>
      </c>
      <c r="C384">
        <v>45.2</v>
      </c>
      <c r="D384">
        <v>58.3</v>
      </c>
      <c r="E384">
        <v>39.1</v>
      </c>
      <c r="F384">
        <v>47.3</v>
      </c>
      <c r="G384">
        <v>45.7</v>
      </c>
      <c r="H384">
        <v>64.7</v>
      </c>
      <c r="I384">
        <v>38.6</v>
      </c>
      <c r="J384">
        <v>47.3</v>
      </c>
      <c r="L384">
        <v>65.7</v>
      </c>
      <c r="M384">
        <v>40.299999999999997</v>
      </c>
      <c r="N384">
        <v>49.7</v>
      </c>
      <c r="P384" t="s">
        <v>878</v>
      </c>
      <c r="Q384">
        <f t="shared" si="14"/>
        <v>39</v>
      </c>
      <c r="R384" t="str">
        <f t="shared" si="15"/>
        <v>-</v>
      </c>
    </row>
    <row r="385" spans="2:18" x14ac:dyDescent="0.35">
      <c r="B385" s="317">
        <v>45431.510416666664</v>
      </c>
      <c r="C385">
        <v>45</v>
      </c>
      <c r="D385">
        <v>55.2</v>
      </c>
      <c r="E385">
        <v>38.799999999999997</v>
      </c>
      <c r="F385">
        <v>48.1</v>
      </c>
      <c r="G385">
        <v>45</v>
      </c>
      <c r="H385">
        <v>57.1</v>
      </c>
      <c r="I385">
        <v>38.5</v>
      </c>
      <c r="J385">
        <v>47.5</v>
      </c>
      <c r="L385">
        <v>61.4</v>
      </c>
      <c r="M385">
        <v>40.299999999999997</v>
      </c>
      <c r="N385">
        <v>50.3</v>
      </c>
      <c r="P385" t="s">
        <v>878</v>
      </c>
      <c r="Q385">
        <f t="shared" si="14"/>
        <v>39</v>
      </c>
      <c r="R385" t="str">
        <f t="shared" si="15"/>
        <v>-</v>
      </c>
    </row>
    <row r="386" spans="2:18" x14ac:dyDescent="0.35">
      <c r="B386" s="317">
        <v>45431.520833333336</v>
      </c>
      <c r="C386">
        <v>43.1</v>
      </c>
      <c r="D386">
        <v>52.3</v>
      </c>
      <c r="E386">
        <v>37.5</v>
      </c>
      <c r="F386">
        <v>46.1</v>
      </c>
      <c r="G386">
        <v>43.2</v>
      </c>
      <c r="H386">
        <v>54.8</v>
      </c>
      <c r="I386">
        <v>37.4</v>
      </c>
      <c r="J386">
        <v>46</v>
      </c>
      <c r="L386">
        <v>54.9</v>
      </c>
      <c r="M386">
        <v>38.6</v>
      </c>
      <c r="N386">
        <v>47.8</v>
      </c>
      <c r="P386" t="s">
        <v>878</v>
      </c>
      <c r="Q386">
        <f t="shared" si="14"/>
        <v>37</v>
      </c>
      <c r="R386" t="str">
        <f t="shared" si="15"/>
        <v>-</v>
      </c>
    </row>
    <row r="387" spans="2:18" x14ac:dyDescent="0.35">
      <c r="B387" s="317">
        <v>45431.53125</v>
      </c>
      <c r="C387">
        <v>45.6</v>
      </c>
      <c r="D387">
        <v>60.4</v>
      </c>
      <c r="E387">
        <v>39.9</v>
      </c>
      <c r="F387">
        <v>47.9</v>
      </c>
      <c r="G387">
        <v>45.6</v>
      </c>
      <c r="H387">
        <v>61.4</v>
      </c>
      <c r="I387">
        <v>39.700000000000003</v>
      </c>
      <c r="J387">
        <v>48.2</v>
      </c>
      <c r="L387">
        <v>61.7</v>
      </c>
      <c r="M387">
        <v>41.3</v>
      </c>
      <c r="N387">
        <v>50.5</v>
      </c>
      <c r="P387" t="s">
        <v>878</v>
      </c>
      <c r="Q387">
        <f t="shared" si="14"/>
        <v>40</v>
      </c>
      <c r="R387" t="str">
        <f t="shared" si="15"/>
        <v>-</v>
      </c>
    </row>
    <row r="388" spans="2:18" x14ac:dyDescent="0.35">
      <c r="B388" s="317">
        <v>45431.541666666664</v>
      </c>
      <c r="C388">
        <v>44.7</v>
      </c>
      <c r="D388">
        <v>55.9</v>
      </c>
      <c r="E388">
        <v>39.299999999999997</v>
      </c>
      <c r="F388">
        <v>47.3</v>
      </c>
      <c r="G388">
        <v>44.4</v>
      </c>
      <c r="H388">
        <v>57.8</v>
      </c>
      <c r="I388">
        <v>39.1</v>
      </c>
      <c r="J388">
        <v>47</v>
      </c>
      <c r="L388">
        <v>59.6</v>
      </c>
      <c r="M388">
        <v>40.700000000000003</v>
      </c>
      <c r="N388">
        <v>50.5</v>
      </c>
      <c r="P388" t="s">
        <v>878</v>
      </c>
      <c r="Q388">
        <f t="shared" si="14"/>
        <v>39</v>
      </c>
      <c r="R388" t="str">
        <f t="shared" si="15"/>
        <v>-</v>
      </c>
    </row>
    <row r="389" spans="2:18" x14ac:dyDescent="0.35">
      <c r="B389" s="317">
        <v>45431.552083333336</v>
      </c>
      <c r="C389">
        <v>46.4</v>
      </c>
      <c r="D389">
        <v>61.8</v>
      </c>
      <c r="E389">
        <v>39.799999999999997</v>
      </c>
      <c r="F389">
        <v>48.6</v>
      </c>
      <c r="G389">
        <v>46.5</v>
      </c>
      <c r="H389">
        <v>61.7</v>
      </c>
      <c r="I389">
        <v>39.700000000000003</v>
      </c>
      <c r="J389">
        <v>48.6</v>
      </c>
      <c r="L389">
        <v>62.4</v>
      </c>
      <c r="M389">
        <v>41.1</v>
      </c>
      <c r="N389">
        <v>50.5</v>
      </c>
      <c r="P389" t="s">
        <v>878</v>
      </c>
      <c r="Q389">
        <f t="shared" si="14"/>
        <v>40</v>
      </c>
      <c r="R389" t="str">
        <f t="shared" si="15"/>
        <v>-</v>
      </c>
    </row>
    <row r="390" spans="2:18" x14ac:dyDescent="0.35">
      <c r="B390" s="317">
        <v>45431.5625</v>
      </c>
      <c r="C390">
        <v>52.1</v>
      </c>
      <c r="D390">
        <v>67.2</v>
      </c>
      <c r="E390">
        <v>42</v>
      </c>
      <c r="F390">
        <v>55.6</v>
      </c>
      <c r="G390">
        <v>53</v>
      </c>
      <c r="H390">
        <v>70.400000000000006</v>
      </c>
      <c r="I390">
        <v>41.5</v>
      </c>
      <c r="J390">
        <v>54</v>
      </c>
      <c r="L390">
        <v>73.2</v>
      </c>
      <c r="M390">
        <v>43.4</v>
      </c>
      <c r="N390">
        <v>62.7</v>
      </c>
      <c r="P390" t="s">
        <v>878</v>
      </c>
      <c r="Q390">
        <f t="shared" si="14"/>
        <v>42</v>
      </c>
      <c r="R390" t="str">
        <f t="shared" si="15"/>
        <v>-</v>
      </c>
    </row>
    <row r="391" spans="2:18" x14ac:dyDescent="0.35">
      <c r="B391" s="317">
        <v>45431.572916666664</v>
      </c>
      <c r="C391">
        <v>44.7</v>
      </c>
      <c r="D391">
        <v>61.4</v>
      </c>
      <c r="E391">
        <v>37.299999999999997</v>
      </c>
      <c r="F391">
        <v>46.7</v>
      </c>
      <c r="G391">
        <v>44.7</v>
      </c>
      <c r="H391">
        <v>61.5</v>
      </c>
      <c r="I391">
        <v>37.200000000000003</v>
      </c>
      <c r="J391">
        <v>46.6</v>
      </c>
      <c r="L391">
        <v>65.400000000000006</v>
      </c>
      <c r="M391">
        <v>38.6</v>
      </c>
      <c r="N391">
        <v>48.1</v>
      </c>
      <c r="P391" t="s">
        <v>878</v>
      </c>
      <c r="Q391">
        <f t="shared" si="14"/>
        <v>37</v>
      </c>
      <c r="R391" t="str">
        <f t="shared" si="15"/>
        <v>-</v>
      </c>
    </row>
    <row r="392" spans="2:18" x14ac:dyDescent="0.35">
      <c r="B392" s="317">
        <v>45431.583333333336</v>
      </c>
      <c r="C392">
        <v>48.4</v>
      </c>
      <c r="D392">
        <v>70.7</v>
      </c>
      <c r="E392">
        <v>39.799999999999997</v>
      </c>
      <c r="F392">
        <v>48.4</v>
      </c>
      <c r="G392">
        <v>48.7</v>
      </c>
      <c r="H392">
        <v>70.7</v>
      </c>
      <c r="I392">
        <v>39.700000000000003</v>
      </c>
      <c r="J392">
        <v>48.2</v>
      </c>
      <c r="L392">
        <v>71.7</v>
      </c>
      <c r="M392">
        <v>41</v>
      </c>
      <c r="N392">
        <v>50.3</v>
      </c>
      <c r="P392" t="s">
        <v>878</v>
      </c>
      <c r="Q392">
        <f t="shared" si="14"/>
        <v>40</v>
      </c>
      <c r="R392" t="str">
        <f t="shared" si="15"/>
        <v>-</v>
      </c>
    </row>
    <row r="393" spans="2:18" x14ac:dyDescent="0.35">
      <c r="B393" s="317">
        <v>45431.59375</v>
      </c>
      <c r="C393">
        <v>45.7</v>
      </c>
      <c r="D393">
        <v>57.3</v>
      </c>
      <c r="E393">
        <v>41.5</v>
      </c>
      <c r="F393">
        <v>48</v>
      </c>
      <c r="G393">
        <v>45.6</v>
      </c>
      <c r="H393">
        <v>56.4</v>
      </c>
      <c r="I393">
        <v>41.4</v>
      </c>
      <c r="J393">
        <v>47.9</v>
      </c>
      <c r="L393">
        <v>58</v>
      </c>
      <c r="M393">
        <v>42.6</v>
      </c>
      <c r="N393">
        <v>50.1</v>
      </c>
      <c r="P393" t="s">
        <v>878</v>
      </c>
      <c r="Q393">
        <f t="shared" si="14"/>
        <v>41</v>
      </c>
      <c r="R393" t="str">
        <f t="shared" si="15"/>
        <v>-</v>
      </c>
    </row>
    <row r="394" spans="2:18" x14ac:dyDescent="0.35">
      <c r="B394" s="317">
        <v>45431.604166666664</v>
      </c>
      <c r="C394">
        <v>45.7</v>
      </c>
      <c r="D394">
        <v>57.9</v>
      </c>
      <c r="E394">
        <v>40.200000000000003</v>
      </c>
      <c r="F394">
        <v>48.2</v>
      </c>
      <c r="G394">
        <v>45.6</v>
      </c>
      <c r="H394">
        <v>57.1</v>
      </c>
      <c r="I394">
        <v>39.9</v>
      </c>
      <c r="J394">
        <v>48.1</v>
      </c>
      <c r="L394">
        <v>58.7</v>
      </c>
      <c r="M394">
        <v>41.2</v>
      </c>
      <c r="N394">
        <v>50.4</v>
      </c>
      <c r="P394" t="s">
        <v>878</v>
      </c>
      <c r="Q394">
        <f t="shared" si="14"/>
        <v>40</v>
      </c>
      <c r="R394" t="str">
        <f t="shared" si="15"/>
        <v>-</v>
      </c>
    </row>
    <row r="395" spans="2:18" x14ac:dyDescent="0.35">
      <c r="B395" s="317">
        <v>45431.614583333336</v>
      </c>
      <c r="C395">
        <v>45</v>
      </c>
      <c r="D395">
        <v>61.3</v>
      </c>
      <c r="E395">
        <v>38.799999999999997</v>
      </c>
      <c r="F395">
        <v>47.2</v>
      </c>
      <c r="G395">
        <v>45</v>
      </c>
      <c r="H395">
        <v>61.8</v>
      </c>
      <c r="I395">
        <v>38.6</v>
      </c>
      <c r="J395">
        <v>47.3</v>
      </c>
      <c r="L395">
        <v>62.1</v>
      </c>
      <c r="M395">
        <v>39.9</v>
      </c>
      <c r="N395">
        <v>49.4</v>
      </c>
      <c r="P395" t="s">
        <v>878</v>
      </c>
      <c r="Q395">
        <f t="shared" si="14"/>
        <v>39</v>
      </c>
      <c r="R395" t="str">
        <f t="shared" si="15"/>
        <v>-</v>
      </c>
    </row>
    <row r="396" spans="2:18" x14ac:dyDescent="0.35">
      <c r="B396" s="317">
        <v>45431.625</v>
      </c>
      <c r="C396">
        <v>46</v>
      </c>
      <c r="D396">
        <v>56.9</v>
      </c>
      <c r="E396">
        <v>41.4</v>
      </c>
      <c r="F396">
        <v>48.1</v>
      </c>
      <c r="G396">
        <v>45.9</v>
      </c>
      <c r="H396">
        <v>58</v>
      </c>
      <c r="I396">
        <v>41.1</v>
      </c>
      <c r="J396">
        <v>48.2</v>
      </c>
      <c r="L396">
        <v>59.2</v>
      </c>
      <c r="M396">
        <v>42.6</v>
      </c>
      <c r="N396">
        <v>50.3</v>
      </c>
      <c r="P396" t="s">
        <v>878</v>
      </c>
      <c r="Q396">
        <f t="shared" si="14"/>
        <v>41</v>
      </c>
      <c r="R396" t="str">
        <f t="shared" si="15"/>
        <v>-</v>
      </c>
    </row>
    <row r="397" spans="2:18" x14ac:dyDescent="0.35">
      <c r="B397" s="317">
        <v>45431.635416666664</v>
      </c>
      <c r="C397">
        <v>46.1</v>
      </c>
      <c r="D397">
        <v>60.9</v>
      </c>
      <c r="E397">
        <v>40.299999999999997</v>
      </c>
      <c r="F397">
        <v>47.4</v>
      </c>
      <c r="G397">
        <v>46.1</v>
      </c>
      <c r="H397">
        <v>61.2</v>
      </c>
      <c r="I397">
        <v>40.1</v>
      </c>
      <c r="J397">
        <v>47.4</v>
      </c>
      <c r="L397">
        <v>62.3</v>
      </c>
      <c r="M397">
        <v>41.4</v>
      </c>
      <c r="N397">
        <v>49.3</v>
      </c>
      <c r="P397" t="s">
        <v>878</v>
      </c>
      <c r="Q397">
        <f t="shared" ref="Q397:Q460" si="16">IF(P397="D",ROUND(I397,0),"-")</f>
        <v>40</v>
      </c>
      <c r="R397" t="str">
        <f t="shared" ref="R397:R460" si="17">IF(P397="N",ROUND(I397,0),"-")</f>
        <v>-</v>
      </c>
    </row>
    <row r="398" spans="2:18" x14ac:dyDescent="0.35">
      <c r="B398" s="317">
        <v>45431.645833333336</v>
      </c>
      <c r="C398">
        <v>44.4</v>
      </c>
      <c r="D398">
        <v>52.8</v>
      </c>
      <c r="E398">
        <v>40.200000000000003</v>
      </c>
      <c r="F398">
        <v>47</v>
      </c>
      <c r="G398">
        <v>44.3</v>
      </c>
      <c r="H398">
        <v>54.6</v>
      </c>
      <c r="I398">
        <v>40</v>
      </c>
      <c r="J398">
        <v>46.9</v>
      </c>
      <c r="L398">
        <v>57</v>
      </c>
      <c r="M398">
        <v>41.3</v>
      </c>
      <c r="N398">
        <v>49.4</v>
      </c>
      <c r="P398" t="s">
        <v>878</v>
      </c>
      <c r="Q398">
        <f t="shared" si="16"/>
        <v>40</v>
      </c>
      <c r="R398" t="str">
        <f t="shared" si="17"/>
        <v>-</v>
      </c>
    </row>
    <row r="399" spans="2:18" x14ac:dyDescent="0.35">
      <c r="B399" s="317">
        <v>45431.65625</v>
      </c>
      <c r="C399">
        <v>44</v>
      </c>
      <c r="D399">
        <v>52.1</v>
      </c>
      <c r="E399">
        <v>39.5</v>
      </c>
      <c r="F399">
        <v>46.7</v>
      </c>
      <c r="G399">
        <v>44.1</v>
      </c>
      <c r="H399">
        <v>53.3</v>
      </c>
      <c r="I399">
        <v>39.299999999999997</v>
      </c>
      <c r="J399">
        <v>46.9</v>
      </c>
      <c r="L399">
        <v>55.1</v>
      </c>
      <c r="M399">
        <v>40.700000000000003</v>
      </c>
      <c r="N399">
        <v>48.9</v>
      </c>
      <c r="P399" t="s">
        <v>878</v>
      </c>
      <c r="Q399">
        <f t="shared" si="16"/>
        <v>39</v>
      </c>
      <c r="R399" t="str">
        <f t="shared" si="17"/>
        <v>-</v>
      </c>
    </row>
    <row r="400" spans="2:18" x14ac:dyDescent="0.35">
      <c r="B400" s="317">
        <v>45431.666666666664</v>
      </c>
      <c r="C400">
        <v>43.9</v>
      </c>
      <c r="D400">
        <v>54</v>
      </c>
      <c r="E400">
        <v>39.799999999999997</v>
      </c>
      <c r="F400">
        <v>46.2</v>
      </c>
      <c r="G400">
        <v>43.9</v>
      </c>
      <c r="H400">
        <v>53.6</v>
      </c>
      <c r="I400">
        <v>39.5</v>
      </c>
      <c r="J400">
        <v>46.3</v>
      </c>
      <c r="L400">
        <v>55.7</v>
      </c>
      <c r="M400">
        <v>40.799999999999997</v>
      </c>
      <c r="N400">
        <v>47.9</v>
      </c>
      <c r="P400" t="s">
        <v>878</v>
      </c>
      <c r="Q400">
        <f t="shared" si="16"/>
        <v>40</v>
      </c>
      <c r="R400" t="str">
        <f t="shared" si="17"/>
        <v>-</v>
      </c>
    </row>
    <row r="401" spans="2:18" x14ac:dyDescent="0.35">
      <c r="B401" s="317">
        <v>45431.677083333336</v>
      </c>
      <c r="C401">
        <v>45.1</v>
      </c>
      <c r="D401">
        <v>58.1</v>
      </c>
      <c r="E401">
        <v>40.200000000000003</v>
      </c>
      <c r="F401">
        <v>47.6</v>
      </c>
      <c r="G401">
        <v>45.1</v>
      </c>
      <c r="H401">
        <v>59.3</v>
      </c>
      <c r="I401">
        <v>40</v>
      </c>
      <c r="J401">
        <v>47.6</v>
      </c>
      <c r="L401">
        <v>61.3</v>
      </c>
      <c r="M401">
        <v>41.4</v>
      </c>
      <c r="N401">
        <v>48.9</v>
      </c>
      <c r="P401" t="s">
        <v>878</v>
      </c>
      <c r="Q401">
        <f t="shared" si="16"/>
        <v>40</v>
      </c>
      <c r="R401" t="str">
        <f t="shared" si="17"/>
        <v>-</v>
      </c>
    </row>
    <row r="402" spans="2:18" x14ac:dyDescent="0.35">
      <c r="B402" s="317">
        <v>45431.6875</v>
      </c>
      <c r="C402">
        <v>50.2</v>
      </c>
      <c r="D402">
        <v>69.7</v>
      </c>
      <c r="E402">
        <v>38.6</v>
      </c>
      <c r="F402">
        <v>47.7</v>
      </c>
      <c r="G402">
        <v>49.8</v>
      </c>
      <c r="H402">
        <v>68.8</v>
      </c>
      <c r="I402">
        <v>38.299999999999997</v>
      </c>
      <c r="J402">
        <v>47.7</v>
      </c>
      <c r="L402">
        <v>71.5</v>
      </c>
      <c r="M402">
        <v>39.799999999999997</v>
      </c>
      <c r="N402">
        <v>49.3</v>
      </c>
      <c r="P402" t="s">
        <v>878</v>
      </c>
      <c r="Q402">
        <f t="shared" si="16"/>
        <v>38</v>
      </c>
      <c r="R402" t="str">
        <f t="shared" si="17"/>
        <v>-</v>
      </c>
    </row>
    <row r="403" spans="2:18" x14ac:dyDescent="0.35">
      <c r="B403" s="317">
        <v>45431.697916666664</v>
      </c>
      <c r="C403">
        <v>43.1</v>
      </c>
      <c r="D403">
        <v>57.8</v>
      </c>
      <c r="E403">
        <v>36.299999999999997</v>
      </c>
      <c r="F403">
        <v>45.9</v>
      </c>
      <c r="G403">
        <v>43.1</v>
      </c>
      <c r="H403">
        <v>57.7</v>
      </c>
      <c r="I403">
        <v>36.200000000000003</v>
      </c>
      <c r="J403">
        <v>45.8</v>
      </c>
      <c r="L403">
        <v>58.3</v>
      </c>
      <c r="M403">
        <v>37.200000000000003</v>
      </c>
      <c r="N403">
        <v>47.4</v>
      </c>
      <c r="P403" t="s">
        <v>878</v>
      </c>
      <c r="Q403">
        <f t="shared" si="16"/>
        <v>36</v>
      </c>
      <c r="R403" t="str">
        <f t="shared" si="17"/>
        <v>-</v>
      </c>
    </row>
    <row r="404" spans="2:18" x14ac:dyDescent="0.35">
      <c r="B404" s="317">
        <v>45431.708333333336</v>
      </c>
      <c r="C404">
        <v>44.3</v>
      </c>
      <c r="D404">
        <v>58.7</v>
      </c>
      <c r="E404">
        <v>37.6</v>
      </c>
      <c r="F404">
        <v>46.7</v>
      </c>
      <c r="G404">
        <v>44.3</v>
      </c>
      <c r="H404">
        <v>59.5</v>
      </c>
      <c r="I404">
        <v>37.299999999999997</v>
      </c>
      <c r="J404">
        <v>46.9</v>
      </c>
      <c r="L404">
        <v>60.5</v>
      </c>
      <c r="M404">
        <v>38.6</v>
      </c>
      <c r="N404">
        <v>48.1</v>
      </c>
      <c r="P404" t="s">
        <v>878</v>
      </c>
      <c r="Q404">
        <f t="shared" si="16"/>
        <v>37</v>
      </c>
      <c r="R404" t="str">
        <f t="shared" si="17"/>
        <v>-</v>
      </c>
    </row>
    <row r="405" spans="2:18" x14ac:dyDescent="0.35">
      <c r="B405" s="317">
        <v>45431.71875</v>
      </c>
      <c r="C405">
        <v>43.9</v>
      </c>
      <c r="D405">
        <v>52.2</v>
      </c>
      <c r="E405">
        <v>36.5</v>
      </c>
      <c r="F405">
        <v>47.2</v>
      </c>
      <c r="G405">
        <v>43.9</v>
      </c>
      <c r="H405">
        <v>53.5</v>
      </c>
      <c r="I405">
        <v>35.9</v>
      </c>
      <c r="J405">
        <v>47.1</v>
      </c>
      <c r="L405">
        <v>55.2</v>
      </c>
      <c r="M405">
        <v>38.299999999999997</v>
      </c>
      <c r="N405">
        <v>49.3</v>
      </c>
      <c r="P405" t="s">
        <v>878</v>
      </c>
      <c r="Q405">
        <f t="shared" si="16"/>
        <v>36</v>
      </c>
      <c r="R405" t="str">
        <f t="shared" si="17"/>
        <v>-</v>
      </c>
    </row>
    <row r="406" spans="2:18" x14ac:dyDescent="0.35">
      <c r="B406" s="317">
        <v>45431.729166666664</v>
      </c>
      <c r="C406">
        <v>46</v>
      </c>
      <c r="D406">
        <v>60.7</v>
      </c>
      <c r="E406">
        <v>38.9</v>
      </c>
      <c r="F406">
        <v>49</v>
      </c>
      <c r="G406">
        <v>46.1</v>
      </c>
      <c r="H406">
        <v>61.7</v>
      </c>
      <c r="I406">
        <v>38.6</v>
      </c>
      <c r="J406">
        <v>49</v>
      </c>
      <c r="L406">
        <v>63.4</v>
      </c>
      <c r="M406">
        <v>40.5</v>
      </c>
      <c r="N406">
        <v>51.7</v>
      </c>
      <c r="P406" t="s">
        <v>878</v>
      </c>
      <c r="Q406">
        <f t="shared" si="16"/>
        <v>39</v>
      </c>
      <c r="R406" t="str">
        <f t="shared" si="17"/>
        <v>-</v>
      </c>
    </row>
    <row r="407" spans="2:18" x14ac:dyDescent="0.35">
      <c r="B407" s="317">
        <v>45431.739583333336</v>
      </c>
      <c r="C407">
        <v>44</v>
      </c>
      <c r="D407">
        <v>64.7</v>
      </c>
      <c r="E407">
        <v>35.700000000000003</v>
      </c>
      <c r="F407">
        <v>45.7</v>
      </c>
      <c r="G407">
        <v>44.1</v>
      </c>
      <c r="H407">
        <v>66.2</v>
      </c>
      <c r="I407">
        <v>35.5</v>
      </c>
      <c r="J407">
        <v>45.8</v>
      </c>
      <c r="L407">
        <v>66.5</v>
      </c>
      <c r="M407">
        <v>36.799999999999997</v>
      </c>
      <c r="N407">
        <v>47.7</v>
      </c>
      <c r="P407" t="s">
        <v>878</v>
      </c>
      <c r="Q407">
        <f t="shared" si="16"/>
        <v>36</v>
      </c>
      <c r="R407" t="str">
        <f t="shared" si="17"/>
        <v>-</v>
      </c>
    </row>
    <row r="408" spans="2:18" x14ac:dyDescent="0.35">
      <c r="B408" s="317">
        <v>45431.75</v>
      </c>
      <c r="C408">
        <v>43.6</v>
      </c>
      <c r="D408">
        <v>62.1</v>
      </c>
      <c r="E408">
        <v>35.5</v>
      </c>
      <c r="F408">
        <v>46.1</v>
      </c>
      <c r="G408">
        <v>43.5</v>
      </c>
      <c r="H408">
        <v>62.1</v>
      </c>
      <c r="I408">
        <v>35.4</v>
      </c>
      <c r="J408">
        <v>46.2</v>
      </c>
      <c r="L408">
        <v>62.9</v>
      </c>
      <c r="M408">
        <v>36.5</v>
      </c>
      <c r="N408">
        <v>47.9</v>
      </c>
      <c r="P408" t="s">
        <v>878</v>
      </c>
      <c r="Q408">
        <f t="shared" si="16"/>
        <v>35</v>
      </c>
      <c r="R408" t="str">
        <f t="shared" si="17"/>
        <v>-</v>
      </c>
    </row>
    <row r="409" spans="2:18" x14ac:dyDescent="0.35">
      <c r="B409" s="317">
        <v>45431.760416666664</v>
      </c>
      <c r="C409">
        <v>42.5</v>
      </c>
      <c r="D409">
        <v>51.5</v>
      </c>
      <c r="E409">
        <v>34.9</v>
      </c>
      <c r="F409">
        <v>45.8</v>
      </c>
      <c r="G409">
        <v>42.4</v>
      </c>
      <c r="H409">
        <v>51.3</v>
      </c>
      <c r="I409">
        <v>34.6</v>
      </c>
      <c r="J409">
        <v>46</v>
      </c>
      <c r="L409">
        <v>56.5</v>
      </c>
      <c r="M409">
        <v>36.200000000000003</v>
      </c>
      <c r="N409">
        <v>48.4</v>
      </c>
      <c r="P409" t="s">
        <v>878</v>
      </c>
      <c r="Q409">
        <f t="shared" si="16"/>
        <v>35</v>
      </c>
      <c r="R409" t="str">
        <f t="shared" si="17"/>
        <v>-</v>
      </c>
    </row>
    <row r="410" spans="2:18" x14ac:dyDescent="0.35">
      <c r="B410" s="317">
        <v>45431.770833333336</v>
      </c>
      <c r="C410">
        <v>44</v>
      </c>
      <c r="D410">
        <v>53.5</v>
      </c>
      <c r="E410">
        <v>38.299999999999997</v>
      </c>
      <c r="F410">
        <v>46.9</v>
      </c>
      <c r="G410">
        <v>44</v>
      </c>
      <c r="H410">
        <v>53.7</v>
      </c>
      <c r="I410">
        <v>37.799999999999997</v>
      </c>
      <c r="J410">
        <v>46.9</v>
      </c>
      <c r="L410">
        <v>56.8</v>
      </c>
      <c r="M410">
        <v>39.6</v>
      </c>
      <c r="N410">
        <v>49.3</v>
      </c>
      <c r="P410" t="s">
        <v>878</v>
      </c>
      <c r="Q410">
        <f t="shared" si="16"/>
        <v>38</v>
      </c>
      <c r="R410" t="str">
        <f t="shared" si="17"/>
        <v>-</v>
      </c>
    </row>
    <row r="411" spans="2:18" x14ac:dyDescent="0.35">
      <c r="B411" s="317">
        <v>45431.78125</v>
      </c>
      <c r="C411">
        <v>43.2</v>
      </c>
      <c r="D411">
        <v>52.6</v>
      </c>
      <c r="E411">
        <v>35.299999999999997</v>
      </c>
      <c r="F411">
        <v>46.4</v>
      </c>
      <c r="G411">
        <v>43.1</v>
      </c>
      <c r="H411">
        <v>52.8</v>
      </c>
      <c r="I411">
        <v>34.799999999999997</v>
      </c>
      <c r="J411">
        <v>46.7</v>
      </c>
      <c r="L411">
        <v>55</v>
      </c>
      <c r="M411">
        <v>37.1</v>
      </c>
      <c r="N411">
        <v>49.3</v>
      </c>
      <c r="P411" t="s">
        <v>878</v>
      </c>
      <c r="Q411">
        <f t="shared" si="16"/>
        <v>35</v>
      </c>
      <c r="R411" t="str">
        <f t="shared" si="17"/>
        <v>-</v>
      </c>
    </row>
    <row r="412" spans="2:18" x14ac:dyDescent="0.35">
      <c r="B412" s="317">
        <v>45431.791666666664</v>
      </c>
      <c r="C412">
        <v>41.3</v>
      </c>
      <c r="D412">
        <v>54.7</v>
      </c>
      <c r="E412">
        <v>36.1</v>
      </c>
      <c r="F412">
        <v>43.7</v>
      </c>
      <c r="G412">
        <v>41.3</v>
      </c>
      <c r="H412">
        <v>57</v>
      </c>
      <c r="I412">
        <v>35.799999999999997</v>
      </c>
      <c r="J412">
        <v>43.8</v>
      </c>
      <c r="L412">
        <v>59.2</v>
      </c>
      <c r="M412">
        <v>37.200000000000003</v>
      </c>
      <c r="N412">
        <v>46.3</v>
      </c>
      <c r="P412" t="s">
        <v>878</v>
      </c>
      <c r="Q412">
        <f t="shared" si="16"/>
        <v>36</v>
      </c>
      <c r="R412" t="str">
        <f t="shared" si="17"/>
        <v>-</v>
      </c>
    </row>
    <row r="413" spans="2:18" x14ac:dyDescent="0.35">
      <c r="B413" s="317">
        <v>45431.802083333336</v>
      </c>
      <c r="C413">
        <v>40.1</v>
      </c>
      <c r="D413">
        <v>50.9</v>
      </c>
      <c r="E413">
        <v>34.6</v>
      </c>
      <c r="F413">
        <v>43.1</v>
      </c>
      <c r="G413">
        <v>40.200000000000003</v>
      </c>
      <c r="H413">
        <v>55.8</v>
      </c>
      <c r="I413">
        <v>34.5</v>
      </c>
      <c r="J413">
        <v>43.1</v>
      </c>
      <c r="L413">
        <v>56</v>
      </c>
      <c r="M413">
        <v>35.4</v>
      </c>
      <c r="N413">
        <v>46.2</v>
      </c>
      <c r="P413" t="s">
        <v>878</v>
      </c>
      <c r="Q413">
        <f t="shared" si="16"/>
        <v>35</v>
      </c>
      <c r="R413" t="str">
        <f t="shared" si="17"/>
        <v>-</v>
      </c>
    </row>
    <row r="414" spans="2:18" x14ac:dyDescent="0.35">
      <c r="B414" s="317">
        <v>45431.8125</v>
      </c>
      <c r="C414">
        <v>39.200000000000003</v>
      </c>
      <c r="D414">
        <v>61</v>
      </c>
      <c r="E414">
        <v>30.6</v>
      </c>
      <c r="F414">
        <v>36.9</v>
      </c>
      <c r="G414">
        <v>39.1</v>
      </c>
      <c r="H414">
        <v>60.3</v>
      </c>
      <c r="I414">
        <v>30.4</v>
      </c>
      <c r="J414">
        <v>36.799999999999997</v>
      </c>
      <c r="L414">
        <v>62.3</v>
      </c>
      <c r="M414">
        <v>31.7</v>
      </c>
      <c r="N414">
        <v>39.4</v>
      </c>
      <c r="P414" t="s">
        <v>878</v>
      </c>
      <c r="Q414">
        <f t="shared" si="16"/>
        <v>30</v>
      </c>
      <c r="R414" t="str">
        <f t="shared" si="17"/>
        <v>-</v>
      </c>
    </row>
    <row r="415" spans="2:18" x14ac:dyDescent="0.35">
      <c r="B415" s="317">
        <v>45431.822916666664</v>
      </c>
      <c r="C415">
        <v>41.2</v>
      </c>
      <c r="D415">
        <v>55.7</v>
      </c>
      <c r="E415">
        <v>31.9</v>
      </c>
      <c r="F415">
        <v>44.8</v>
      </c>
      <c r="G415">
        <v>41.1</v>
      </c>
      <c r="H415">
        <v>55.4</v>
      </c>
      <c r="I415">
        <v>31.5</v>
      </c>
      <c r="J415">
        <v>43.8</v>
      </c>
      <c r="L415">
        <v>62.7</v>
      </c>
      <c r="M415">
        <v>33</v>
      </c>
      <c r="N415">
        <v>49.4</v>
      </c>
      <c r="P415" t="s">
        <v>878</v>
      </c>
      <c r="Q415">
        <f t="shared" si="16"/>
        <v>32</v>
      </c>
      <c r="R415" t="str">
        <f t="shared" si="17"/>
        <v>-</v>
      </c>
    </row>
    <row r="416" spans="2:18" x14ac:dyDescent="0.35">
      <c r="B416" s="317">
        <v>45431.833333333336</v>
      </c>
      <c r="C416">
        <v>43.3</v>
      </c>
      <c r="D416">
        <v>61.2</v>
      </c>
      <c r="E416">
        <v>35.200000000000003</v>
      </c>
      <c r="F416">
        <v>44.9</v>
      </c>
      <c r="G416">
        <v>43.2</v>
      </c>
      <c r="H416">
        <v>61.6</v>
      </c>
      <c r="I416">
        <v>34.799999999999997</v>
      </c>
      <c r="J416">
        <v>45.4</v>
      </c>
      <c r="L416">
        <v>61.9</v>
      </c>
      <c r="M416">
        <v>36.6</v>
      </c>
      <c r="N416">
        <v>48.3</v>
      </c>
      <c r="P416" t="s">
        <v>878</v>
      </c>
      <c r="Q416">
        <f t="shared" si="16"/>
        <v>35</v>
      </c>
      <c r="R416" t="str">
        <f t="shared" si="17"/>
        <v>-</v>
      </c>
    </row>
    <row r="417" spans="2:18" x14ac:dyDescent="0.35">
      <c r="B417" s="317">
        <v>45431.84375</v>
      </c>
      <c r="C417">
        <v>41.3</v>
      </c>
      <c r="D417">
        <v>56.4</v>
      </c>
      <c r="E417">
        <v>35.299999999999997</v>
      </c>
      <c r="F417">
        <v>43.8</v>
      </c>
      <c r="G417">
        <v>41.3</v>
      </c>
      <c r="H417">
        <v>56.8</v>
      </c>
      <c r="I417">
        <v>34.9</v>
      </c>
      <c r="J417">
        <v>44.1</v>
      </c>
      <c r="L417">
        <v>57.6</v>
      </c>
      <c r="M417">
        <v>36.6</v>
      </c>
      <c r="N417">
        <v>47.5</v>
      </c>
      <c r="P417" t="s">
        <v>878</v>
      </c>
      <c r="Q417">
        <f t="shared" si="16"/>
        <v>35</v>
      </c>
      <c r="R417" t="str">
        <f t="shared" si="17"/>
        <v>-</v>
      </c>
    </row>
    <row r="418" spans="2:18" x14ac:dyDescent="0.35">
      <c r="B418" s="317">
        <v>45431.854166666664</v>
      </c>
      <c r="C418">
        <v>42.8</v>
      </c>
      <c r="D418">
        <v>53.2</v>
      </c>
      <c r="E418">
        <v>37.299999999999997</v>
      </c>
      <c r="F418">
        <v>45.5</v>
      </c>
      <c r="G418">
        <v>42.8</v>
      </c>
      <c r="H418">
        <v>53.6</v>
      </c>
      <c r="I418">
        <v>36.799999999999997</v>
      </c>
      <c r="J418">
        <v>45.8</v>
      </c>
      <c r="L418">
        <v>54.5</v>
      </c>
      <c r="M418">
        <v>38.799999999999997</v>
      </c>
      <c r="N418">
        <v>48.8</v>
      </c>
      <c r="P418" t="s">
        <v>878</v>
      </c>
      <c r="Q418">
        <f t="shared" si="16"/>
        <v>37</v>
      </c>
      <c r="R418" t="str">
        <f t="shared" si="17"/>
        <v>-</v>
      </c>
    </row>
    <row r="419" spans="2:18" x14ac:dyDescent="0.35">
      <c r="B419" s="317">
        <v>45431.864583333336</v>
      </c>
      <c r="C419">
        <v>43</v>
      </c>
      <c r="D419">
        <v>50.1</v>
      </c>
      <c r="E419">
        <v>37.4</v>
      </c>
      <c r="F419">
        <v>45.8</v>
      </c>
      <c r="G419">
        <v>43</v>
      </c>
      <c r="H419">
        <v>51.1</v>
      </c>
      <c r="I419">
        <v>36.9</v>
      </c>
      <c r="J419">
        <v>46.2</v>
      </c>
      <c r="L419">
        <v>53.2</v>
      </c>
      <c r="M419">
        <v>39.200000000000003</v>
      </c>
      <c r="N419">
        <v>48.3</v>
      </c>
      <c r="P419" t="s">
        <v>878</v>
      </c>
      <c r="Q419">
        <f t="shared" si="16"/>
        <v>37</v>
      </c>
      <c r="R419" t="str">
        <f t="shared" si="17"/>
        <v>-</v>
      </c>
    </row>
    <row r="420" spans="2:18" x14ac:dyDescent="0.35">
      <c r="B420" s="317">
        <v>45431.875</v>
      </c>
      <c r="C420">
        <v>42.2</v>
      </c>
      <c r="D420">
        <v>54.6</v>
      </c>
      <c r="E420">
        <v>35.700000000000003</v>
      </c>
      <c r="F420">
        <v>45.2</v>
      </c>
      <c r="G420">
        <v>42.3</v>
      </c>
      <c r="H420">
        <v>54.9</v>
      </c>
      <c r="I420">
        <v>35.4</v>
      </c>
      <c r="J420">
        <v>45.5</v>
      </c>
      <c r="L420">
        <v>56.5</v>
      </c>
      <c r="M420">
        <v>36.9</v>
      </c>
      <c r="N420">
        <v>47.6</v>
      </c>
      <c r="P420" t="s">
        <v>878</v>
      </c>
      <c r="Q420">
        <f t="shared" si="16"/>
        <v>35</v>
      </c>
      <c r="R420" t="str">
        <f t="shared" si="17"/>
        <v>-</v>
      </c>
    </row>
    <row r="421" spans="2:18" x14ac:dyDescent="0.35">
      <c r="B421" s="317">
        <v>45431.885416666664</v>
      </c>
      <c r="C421">
        <v>44</v>
      </c>
      <c r="D421">
        <v>60.6</v>
      </c>
      <c r="E421">
        <v>36.6</v>
      </c>
      <c r="F421">
        <v>46.4</v>
      </c>
      <c r="G421">
        <v>44.2</v>
      </c>
      <c r="H421">
        <v>61.9</v>
      </c>
      <c r="I421">
        <v>36.200000000000003</v>
      </c>
      <c r="J421">
        <v>46.7</v>
      </c>
      <c r="L421">
        <v>63.5</v>
      </c>
      <c r="M421">
        <v>37.799999999999997</v>
      </c>
      <c r="N421">
        <v>49.6</v>
      </c>
      <c r="P421" t="s">
        <v>878</v>
      </c>
      <c r="Q421">
        <f t="shared" si="16"/>
        <v>36</v>
      </c>
      <c r="R421" t="str">
        <f t="shared" si="17"/>
        <v>-</v>
      </c>
    </row>
    <row r="422" spans="2:18" x14ac:dyDescent="0.35">
      <c r="B422" s="317">
        <v>45431.895833333336</v>
      </c>
      <c r="C422">
        <v>44.2</v>
      </c>
      <c r="D422">
        <v>59</v>
      </c>
      <c r="E422">
        <v>39.799999999999997</v>
      </c>
      <c r="F422">
        <v>46.5</v>
      </c>
      <c r="G422">
        <v>44.2</v>
      </c>
      <c r="H422">
        <v>58.3</v>
      </c>
      <c r="I422">
        <v>39.1</v>
      </c>
      <c r="J422">
        <v>47.2</v>
      </c>
      <c r="L422">
        <v>62.8</v>
      </c>
      <c r="M422">
        <v>41.2</v>
      </c>
      <c r="N422">
        <v>49</v>
      </c>
      <c r="P422" t="s">
        <v>878</v>
      </c>
      <c r="Q422">
        <f t="shared" si="16"/>
        <v>39</v>
      </c>
      <c r="R422" t="str">
        <f t="shared" si="17"/>
        <v>-</v>
      </c>
    </row>
    <row r="423" spans="2:18" x14ac:dyDescent="0.35">
      <c r="B423" s="317">
        <v>45431.90625</v>
      </c>
      <c r="C423">
        <v>41.5</v>
      </c>
      <c r="D423">
        <v>49.4</v>
      </c>
      <c r="E423">
        <v>38.799999999999997</v>
      </c>
      <c r="F423">
        <v>43.7</v>
      </c>
      <c r="G423">
        <v>41.5</v>
      </c>
      <c r="H423">
        <v>49.3</v>
      </c>
      <c r="I423">
        <v>38.799999999999997</v>
      </c>
      <c r="J423">
        <v>43.5</v>
      </c>
      <c r="L423">
        <v>52.2</v>
      </c>
      <c r="M423">
        <v>39.299999999999997</v>
      </c>
      <c r="N423">
        <v>45.4</v>
      </c>
      <c r="P423" t="s">
        <v>878</v>
      </c>
      <c r="Q423">
        <f t="shared" si="16"/>
        <v>39</v>
      </c>
      <c r="R423" t="str">
        <f t="shared" si="17"/>
        <v>-</v>
      </c>
    </row>
    <row r="424" spans="2:18" x14ac:dyDescent="0.35">
      <c r="B424" s="317">
        <v>45431.916666666664</v>
      </c>
      <c r="C424">
        <v>41.8</v>
      </c>
      <c r="D424">
        <v>57.4</v>
      </c>
      <c r="E424">
        <v>36.9</v>
      </c>
      <c r="F424">
        <v>44.2</v>
      </c>
      <c r="G424">
        <v>41.7</v>
      </c>
      <c r="H424">
        <v>57.1</v>
      </c>
      <c r="I424">
        <v>36.9</v>
      </c>
      <c r="J424">
        <v>44.3</v>
      </c>
      <c r="L424">
        <v>58.6</v>
      </c>
      <c r="M424">
        <v>37.4</v>
      </c>
      <c r="N424">
        <v>45.6</v>
      </c>
      <c r="P424" t="s">
        <v>878</v>
      </c>
      <c r="Q424">
        <f t="shared" si="16"/>
        <v>37</v>
      </c>
      <c r="R424" t="str">
        <f t="shared" si="17"/>
        <v>-</v>
      </c>
    </row>
    <row r="425" spans="2:18" x14ac:dyDescent="0.35">
      <c r="B425" s="317">
        <v>45431.927083333336</v>
      </c>
      <c r="C425">
        <v>41.4</v>
      </c>
      <c r="D425">
        <v>57.1</v>
      </c>
      <c r="E425">
        <v>37.9</v>
      </c>
      <c r="F425">
        <v>42.8</v>
      </c>
      <c r="G425">
        <v>41.4</v>
      </c>
      <c r="H425">
        <v>58</v>
      </c>
      <c r="I425">
        <v>37.9</v>
      </c>
      <c r="J425">
        <v>42.8</v>
      </c>
      <c r="L425">
        <v>58.6</v>
      </c>
      <c r="M425">
        <v>38.4</v>
      </c>
      <c r="N425">
        <v>43.7</v>
      </c>
      <c r="P425" t="s">
        <v>878</v>
      </c>
      <c r="Q425">
        <f t="shared" si="16"/>
        <v>38</v>
      </c>
      <c r="R425" t="str">
        <f t="shared" si="17"/>
        <v>-</v>
      </c>
    </row>
    <row r="426" spans="2:18" x14ac:dyDescent="0.35">
      <c r="B426" s="317">
        <v>45431.9375</v>
      </c>
      <c r="C426">
        <v>41.4</v>
      </c>
      <c r="D426">
        <v>49.7</v>
      </c>
      <c r="E426">
        <v>36.9</v>
      </c>
      <c r="F426">
        <v>43.3</v>
      </c>
      <c r="G426">
        <v>41.4</v>
      </c>
      <c r="H426">
        <v>52.3</v>
      </c>
      <c r="I426">
        <v>36.9</v>
      </c>
      <c r="J426">
        <v>43.3</v>
      </c>
      <c r="L426">
        <v>53.9</v>
      </c>
      <c r="M426">
        <v>37.4</v>
      </c>
      <c r="N426">
        <v>43.8</v>
      </c>
      <c r="P426" t="s">
        <v>878</v>
      </c>
      <c r="Q426">
        <f t="shared" si="16"/>
        <v>37</v>
      </c>
      <c r="R426" t="str">
        <f t="shared" si="17"/>
        <v>-</v>
      </c>
    </row>
    <row r="427" spans="2:18" x14ac:dyDescent="0.35">
      <c r="B427" s="317">
        <v>45431.947916666664</v>
      </c>
      <c r="C427">
        <v>38.6</v>
      </c>
      <c r="D427">
        <v>46.9</v>
      </c>
      <c r="E427">
        <v>35.299999999999997</v>
      </c>
      <c r="F427">
        <v>41.3</v>
      </c>
      <c r="G427">
        <v>38.6</v>
      </c>
      <c r="H427">
        <v>48.7</v>
      </c>
      <c r="I427">
        <v>35.299999999999997</v>
      </c>
      <c r="J427">
        <v>41.2</v>
      </c>
      <c r="L427">
        <v>48.8</v>
      </c>
      <c r="M427">
        <v>35.799999999999997</v>
      </c>
      <c r="N427">
        <v>42.1</v>
      </c>
      <c r="P427" t="s">
        <v>878</v>
      </c>
      <c r="Q427">
        <f t="shared" si="16"/>
        <v>35</v>
      </c>
      <c r="R427" t="str">
        <f t="shared" si="17"/>
        <v>-</v>
      </c>
    </row>
    <row r="428" spans="2:18" x14ac:dyDescent="0.35">
      <c r="B428" s="317">
        <v>45431.958333333336</v>
      </c>
      <c r="C428">
        <v>37.200000000000003</v>
      </c>
      <c r="D428">
        <v>49.2</v>
      </c>
      <c r="E428">
        <v>34</v>
      </c>
      <c r="F428">
        <v>38.4</v>
      </c>
      <c r="G428">
        <v>37.200000000000003</v>
      </c>
      <c r="H428">
        <v>47</v>
      </c>
      <c r="I428">
        <v>34</v>
      </c>
      <c r="J428">
        <v>38.5</v>
      </c>
      <c r="L428">
        <v>51.3</v>
      </c>
      <c r="M428">
        <v>34.5</v>
      </c>
      <c r="N428">
        <v>39.299999999999997</v>
      </c>
      <c r="P428" t="s">
        <v>879</v>
      </c>
      <c r="Q428" t="str">
        <f t="shared" si="16"/>
        <v>-</v>
      </c>
      <c r="R428">
        <f t="shared" si="17"/>
        <v>34</v>
      </c>
    </row>
    <row r="429" spans="2:18" x14ac:dyDescent="0.35">
      <c r="B429" s="317">
        <v>45431.96875</v>
      </c>
      <c r="C429">
        <v>39.700000000000003</v>
      </c>
      <c r="D429">
        <v>52.1</v>
      </c>
      <c r="E429">
        <v>36.299999999999997</v>
      </c>
      <c r="F429">
        <v>42.4</v>
      </c>
      <c r="G429">
        <v>39.700000000000003</v>
      </c>
      <c r="H429">
        <v>53</v>
      </c>
      <c r="I429">
        <v>36.200000000000003</v>
      </c>
      <c r="J429">
        <v>42</v>
      </c>
      <c r="L429">
        <v>53.7</v>
      </c>
      <c r="M429">
        <v>36.700000000000003</v>
      </c>
      <c r="N429">
        <v>43.5</v>
      </c>
      <c r="P429" t="s">
        <v>879</v>
      </c>
      <c r="Q429" t="str">
        <f t="shared" si="16"/>
        <v>-</v>
      </c>
      <c r="R429">
        <f t="shared" si="17"/>
        <v>36</v>
      </c>
    </row>
    <row r="430" spans="2:18" x14ac:dyDescent="0.35">
      <c r="B430" s="317">
        <v>45431.979166666664</v>
      </c>
      <c r="C430">
        <v>37</v>
      </c>
      <c r="D430">
        <v>48.3</v>
      </c>
      <c r="E430">
        <v>34.200000000000003</v>
      </c>
      <c r="F430">
        <v>38.200000000000003</v>
      </c>
      <c r="G430">
        <v>37.1</v>
      </c>
      <c r="H430">
        <v>48.5</v>
      </c>
      <c r="I430">
        <v>34.299999999999997</v>
      </c>
      <c r="J430">
        <v>38.299999999999997</v>
      </c>
      <c r="L430">
        <v>50.4</v>
      </c>
      <c r="M430">
        <v>34.700000000000003</v>
      </c>
      <c r="N430">
        <v>38.700000000000003</v>
      </c>
      <c r="P430" t="s">
        <v>879</v>
      </c>
      <c r="Q430" t="str">
        <f t="shared" si="16"/>
        <v>-</v>
      </c>
      <c r="R430">
        <f t="shared" si="17"/>
        <v>34</v>
      </c>
    </row>
    <row r="431" spans="2:18" x14ac:dyDescent="0.35">
      <c r="B431" s="317">
        <v>45431.989583333336</v>
      </c>
      <c r="C431">
        <v>37.700000000000003</v>
      </c>
      <c r="D431">
        <v>48.3</v>
      </c>
      <c r="E431">
        <v>35.1</v>
      </c>
      <c r="F431">
        <v>39.299999999999997</v>
      </c>
      <c r="G431">
        <v>37.700000000000003</v>
      </c>
      <c r="H431">
        <v>49.3</v>
      </c>
      <c r="I431">
        <v>35.200000000000003</v>
      </c>
      <c r="J431">
        <v>39.200000000000003</v>
      </c>
      <c r="L431">
        <v>49.4</v>
      </c>
      <c r="M431">
        <v>35.6</v>
      </c>
      <c r="N431">
        <v>40</v>
      </c>
      <c r="P431" t="s">
        <v>879</v>
      </c>
      <c r="Q431" t="str">
        <f t="shared" si="16"/>
        <v>-</v>
      </c>
      <c r="R431">
        <f t="shared" si="17"/>
        <v>35</v>
      </c>
    </row>
    <row r="432" spans="2:18" x14ac:dyDescent="0.35">
      <c r="B432" s="317">
        <v>45432</v>
      </c>
      <c r="C432">
        <v>37.200000000000003</v>
      </c>
      <c r="D432">
        <v>46.5</v>
      </c>
      <c r="E432">
        <v>33.299999999999997</v>
      </c>
      <c r="F432">
        <v>38.9</v>
      </c>
      <c r="G432">
        <v>37.200000000000003</v>
      </c>
      <c r="H432">
        <v>46.8</v>
      </c>
      <c r="I432">
        <v>33.200000000000003</v>
      </c>
      <c r="J432">
        <v>38.9</v>
      </c>
      <c r="L432">
        <v>47.9</v>
      </c>
      <c r="M432">
        <v>33.700000000000003</v>
      </c>
      <c r="N432">
        <v>39.799999999999997</v>
      </c>
      <c r="P432" t="s">
        <v>879</v>
      </c>
      <c r="Q432" t="str">
        <f t="shared" si="16"/>
        <v>-</v>
      </c>
      <c r="R432">
        <f t="shared" si="17"/>
        <v>33</v>
      </c>
    </row>
    <row r="433" spans="2:18" x14ac:dyDescent="0.35">
      <c r="B433" s="317">
        <v>45432.010416666664</v>
      </c>
      <c r="C433">
        <v>37</v>
      </c>
      <c r="D433">
        <v>48.5</v>
      </c>
      <c r="E433">
        <v>34.200000000000003</v>
      </c>
      <c r="F433">
        <v>38.200000000000003</v>
      </c>
      <c r="G433">
        <v>37</v>
      </c>
      <c r="H433">
        <v>49.4</v>
      </c>
      <c r="I433">
        <v>34.1</v>
      </c>
      <c r="J433">
        <v>38.4</v>
      </c>
      <c r="L433">
        <v>50.2</v>
      </c>
      <c r="M433">
        <v>34.6</v>
      </c>
      <c r="N433">
        <v>39.200000000000003</v>
      </c>
      <c r="P433" t="s">
        <v>879</v>
      </c>
      <c r="Q433" t="str">
        <f t="shared" si="16"/>
        <v>-</v>
      </c>
      <c r="R433">
        <f t="shared" si="17"/>
        <v>34</v>
      </c>
    </row>
    <row r="434" spans="2:18" x14ac:dyDescent="0.35">
      <c r="B434" s="317">
        <v>45432.020833333336</v>
      </c>
      <c r="C434">
        <v>36.799999999999997</v>
      </c>
      <c r="D434">
        <v>50.2</v>
      </c>
      <c r="E434">
        <v>32.5</v>
      </c>
      <c r="F434">
        <v>38.700000000000003</v>
      </c>
      <c r="G434">
        <v>36.799999999999997</v>
      </c>
      <c r="H434">
        <v>50.4</v>
      </c>
      <c r="I434">
        <v>32.6</v>
      </c>
      <c r="J434">
        <v>38.9</v>
      </c>
      <c r="L434">
        <v>51.7</v>
      </c>
      <c r="M434">
        <v>33</v>
      </c>
      <c r="N434">
        <v>40.1</v>
      </c>
      <c r="P434" t="s">
        <v>879</v>
      </c>
      <c r="Q434" t="str">
        <f t="shared" si="16"/>
        <v>-</v>
      </c>
      <c r="R434">
        <f t="shared" si="17"/>
        <v>33</v>
      </c>
    </row>
    <row r="435" spans="2:18" x14ac:dyDescent="0.35">
      <c r="B435" s="317">
        <v>45432.03125</v>
      </c>
      <c r="C435">
        <v>36.6</v>
      </c>
      <c r="D435">
        <v>49.5</v>
      </c>
      <c r="E435">
        <v>32.6</v>
      </c>
      <c r="F435">
        <v>38</v>
      </c>
      <c r="G435">
        <v>36.6</v>
      </c>
      <c r="H435">
        <v>49.8</v>
      </c>
      <c r="I435">
        <v>32.6</v>
      </c>
      <c r="J435">
        <v>37.9</v>
      </c>
      <c r="L435">
        <v>50.8</v>
      </c>
      <c r="M435">
        <v>33.1</v>
      </c>
      <c r="N435">
        <v>39.1</v>
      </c>
      <c r="P435" t="s">
        <v>879</v>
      </c>
      <c r="Q435" t="str">
        <f t="shared" si="16"/>
        <v>-</v>
      </c>
      <c r="R435">
        <f t="shared" si="17"/>
        <v>33</v>
      </c>
    </row>
    <row r="436" spans="2:18" x14ac:dyDescent="0.35">
      <c r="B436" s="317">
        <v>45432.041666666664</v>
      </c>
      <c r="C436">
        <v>39.299999999999997</v>
      </c>
      <c r="D436">
        <v>52.9</v>
      </c>
      <c r="E436">
        <v>36.299999999999997</v>
      </c>
      <c r="F436">
        <v>40.9</v>
      </c>
      <c r="G436">
        <v>39.299999999999997</v>
      </c>
      <c r="H436">
        <v>52.2</v>
      </c>
      <c r="I436">
        <v>36.299999999999997</v>
      </c>
      <c r="J436">
        <v>40.799999999999997</v>
      </c>
      <c r="L436">
        <v>54.4</v>
      </c>
      <c r="M436">
        <v>36.700000000000003</v>
      </c>
      <c r="N436">
        <v>41.9</v>
      </c>
      <c r="P436" t="s">
        <v>879</v>
      </c>
      <c r="Q436" t="str">
        <f t="shared" si="16"/>
        <v>-</v>
      </c>
      <c r="R436">
        <f t="shared" si="17"/>
        <v>36</v>
      </c>
    </row>
    <row r="437" spans="2:18" x14ac:dyDescent="0.35">
      <c r="B437" s="317">
        <v>45432.052083333336</v>
      </c>
      <c r="C437">
        <v>37.700000000000003</v>
      </c>
      <c r="D437">
        <v>48.7</v>
      </c>
      <c r="E437">
        <v>35.200000000000003</v>
      </c>
      <c r="F437">
        <v>38.4</v>
      </c>
      <c r="G437">
        <v>37.700000000000003</v>
      </c>
      <c r="H437">
        <v>49.4</v>
      </c>
      <c r="I437">
        <v>35.299999999999997</v>
      </c>
      <c r="J437">
        <v>38.4</v>
      </c>
      <c r="L437">
        <v>50.2</v>
      </c>
      <c r="M437">
        <v>35.700000000000003</v>
      </c>
      <c r="N437">
        <v>39</v>
      </c>
      <c r="P437" t="s">
        <v>879</v>
      </c>
      <c r="Q437" t="str">
        <f t="shared" si="16"/>
        <v>-</v>
      </c>
      <c r="R437">
        <f t="shared" si="17"/>
        <v>35</v>
      </c>
    </row>
    <row r="438" spans="2:18" x14ac:dyDescent="0.35">
      <c r="B438" s="317">
        <v>45432.0625</v>
      </c>
      <c r="C438">
        <v>37.299999999999997</v>
      </c>
      <c r="D438">
        <v>48.7</v>
      </c>
      <c r="E438">
        <v>33.9</v>
      </c>
      <c r="F438">
        <v>39.299999999999997</v>
      </c>
      <c r="G438">
        <v>37.299999999999997</v>
      </c>
      <c r="H438">
        <v>49.6</v>
      </c>
      <c r="I438">
        <v>33.799999999999997</v>
      </c>
      <c r="J438">
        <v>39.200000000000003</v>
      </c>
      <c r="L438">
        <v>50.2</v>
      </c>
      <c r="M438">
        <v>34.299999999999997</v>
      </c>
      <c r="N438">
        <v>40.1</v>
      </c>
      <c r="P438" t="s">
        <v>879</v>
      </c>
      <c r="Q438" t="str">
        <f t="shared" si="16"/>
        <v>-</v>
      </c>
      <c r="R438">
        <f t="shared" si="17"/>
        <v>34</v>
      </c>
    </row>
    <row r="439" spans="2:18" x14ac:dyDescent="0.35">
      <c r="B439" s="317">
        <v>45432.072916666664</v>
      </c>
      <c r="C439">
        <v>38.4</v>
      </c>
      <c r="D439">
        <v>51.1</v>
      </c>
      <c r="E439">
        <v>35.5</v>
      </c>
      <c r="F439">
        <v>39.299999999999997</v>
      </c>
      <c r="G439">
        <v>38.4</v>
      </c>
      <c r="H439">
        <v>51.2</v>
      </c>
      <c r="I439">
        <v>35.5</v>
      </c>
      <c r="J439">
        <v>39.200000000000003</v>
      </c>
      <c r="L439">
        <v>53</v>
      </c>
      <c r="M439">
        <v>35.9</v>
      </c>
      <c r="N439">
        <v>40</v>
      </c>
      <c r="P439" t="s">
        <v>879</v>
      </c>
      <c r="Q439" t="str">
        <f t="shared" si="16"/>
        <v>-</v>
      </c>
      <c r="R439">
        <f t="shared" si="17"/>
        <v>36</v>
      </c>
    </row>
    <row r="440" spans="2:18" x14ac:dyDescent="0.35">
      <c r="B440" s="317">
        <v>45432.083333333336</v>
      </c>
      <c r="C440">
        <v>38.6</v>
      </c>
      <c r="D440">
        <v>50.4</v>
      </c>
      <c r="E440">
        <v>35.200000000000003</v>
      </c>
      <c r="F440">
        <v>39.299999999999997</v>
      </c>
      <c r="G440">
        <v>38.700000000000003</v>
      </c>
      <c r="H440">
        <v>51.8</v>
      </c>
      <c r="I440">
        <v>35.299999999999997</v>
      </c>
      <c r="J440">
        <v>39.4</v>
      </c>
      <c r="L440">
        <v>52.5</v>
      </c>
      <c r="M440">
        <v>35.700000000000003</v>
      </c>
      <c r="N440">
        <v>40</v>
      </c>
      <c r="P440" t="s">
        <v>879</v>
      </c>
      <c r="Q440" t="str">
        <f t="shared" si="16"/>
        <v>-</v>
      </c>
      <c r="R440">
        <f t="shared" si="17"/>
        <v>35</v>
      </c>
    </row>
    <row r="441" spans="2:18" x14ac:dyDescent="0.35">
      <c r="B441" s="317">
        <v>45432.09375</v>
      </c>
      <c r="C441">
        <v>36.6</v>
      </c>
      <c r="D441">
        <v>38.9</v>
      </c>
      <c r="E441">
        <v>35.4</v>
      </c>
      <c r="F441">
        <v>37.6</v>
      </c>
      <c r="G441">
        <v>36.6</v>
      </c>
      <c r="H441">
        <v>39.1</v>
      </c>
      <c r="I441">
        <v>35.4</v>
      </c>
      <c r="J441">
        <v>37.6</v>
      </c>
      <c r="L441">
        <v>39.299999999999997</v>
      </c>
      <c r="M441">
        <v>35.9</v>
      </c>
      <c r="N441">
        <v>38.1</v>
      </c>
      <c r="P441" t="s">
        <v>879</v>
      </c>
      <c r="Q441" t="str">
        <f t="shared" si="16"/>
        <v>-</v>
      </c>
      <c r="R441">
        <f t="shared" si="17"/>
        <v>35</v>
      </c>
    </row>
    <row r="442" spans="2:18" x14ac:dyDescent="0.35">
      <c r="B442" s="317">
        <v>45432.104166666664</v>
      </c>
      <c r="C442">
        <v>35.299999999999997</v>
      </c>
      <c r="D442">
        <v>49</v>
      </c>
      <c r="E442">
        <v>32.4</v>
      </c>
      <c r="F442">
        <v>36.4</v>
      </c>
      <c r="G442">
        <v>35.299999999999997</v>
      </c>
      <c r="H442">
        <v>51</v>
      </c>
      <c r="I442">
        <v>32.4</v>
      </c>
      <c r="J442">
        <v>36.299999999999997</v>
      </c>
      <c r="L442">
        <v>51.8</v>
      </c>
      <c r="M442">
        <v>32.799999999999997</v>
      </c>
      <c r="N442">
        <v>37</v>
      </c>
      <c r="P442" t="s">
        <v>879</v>
      </c>
      <c r="Q442" t="str">
        <f t="shared" si="16"/>
        <v>-</v>
      </c>
      <c r="R442">
        <f t="shared" si="17"/>
        <v>32</v>
      </c>
    </row>
    <row r="443" spans="2:18" x14ac:dyDescent="0.35">
      <c r="B443" s="317">
        <v>45432.114583333336</v>
      </c>
      <c r="C443">
        <v>35.9</v>
      </c>
      <c r="D443">
        <v>49.7</v>
      </c>
      <c r="E443">
        <v>33.200000000000003</v>
      </c>
      <c r="F443">
        <v>35.6</v>
      </c>
      <c r="G443">
        <v>35.9</v>
      </c>
      <c r="H443">
        <v>48.4</v>
      </c>
      <c r="I443">
        <v>33.200000000000003</v>
      </c>
      <c r="J443">
        <v>35.6</v>
      </c>
      <c r="L443">
        <v>50.8</v>
      </c>
      <c r="M443">
        <v>33.6</v>
      </c>
      <c r="N443">
        <v>36.1</v>
      </c>
      <c r="P443" t="s">
        <v>879</v>
      </c>
      <c r="Q443" t="str">
        <f t="shared" si="16"/>
        <v>-</v>
      </c>
      <c r="R443">
        <f t="shared" si="17"/>
        <v>33</v>
      </c>
    </row>
    <row r="444" spans="2:18" x14ac:dyDescent="0.35">
      <c r="B444" s="317">
        <v>45432.125</v>
      </c>
      <c r="C444">
        <v>37.799999999999997</v>
      </c>
      <c r="D444">
        <v>52.7</v>
      </c>
      <c r="E444">
        <v>35.200000000000003</v>
      </c>
      <c r="F444">
        <v>38.4</v>
      </c>
      <c r="G444">
        <v>37.700000000000003</v>
      </c>
      <c r="H444">
        <v>51.4</v>
      </c>
      <c r="I444">
        <v>35.1</v>
      </c>
      <c r="J444">
        <v>38.6</v>
      </c>
      <c r="L444">
        <v>53.9</v>
      </c>
      <c r="M444">
        <v>35.700000000000003</v>
      </c>
      <c r="N444">
        <v>39.200000000000003</v>
      </c>
      <c r="P444" t="s">
        <v>879</v>
      </c>
      <c r="Q444" t="str">
        <f t="shared" si="16"/>
        <v>-</v>
      </c>
      <c r="R444">
        <f t="shared" si="17"/>
        <v>35</v>
      </c>
    </row>
    <row r="445" spans="2:18" x14ac:dyDescent="0.35">
      <c r="B445" s="317">
        <v>45432.135416666664</v>
      </c>
      <c r="C445">
        <v>39.9</v>
      </c>
      <c r="D445">
        <v>50.6</v>
      </c>
      <c r="E445">
        <v>36.4</v>
      </c>
      <c r="F445">
        <v>42.9</v>
      </c>
      <c r="G445">
        <v>39.9</v>
      </c>
      <c r="H445">
        <v>51.2</v>
      </c>
      <c r="I445">
        <v>36.4</v>
      </c>
      <c r="J445">
        <v>42.9</v>
      </c>
      <c r="L445">
        <v>52.3</v>
      </c>
      <c r="M445">
        <v>36.9</v>
      </c>
      <c r="N445">
        <v>43.9</v>
      </c>
      <c r="P445" t="s">
        <v>879</v>
      </c>
      <c r="Q445" t="str">
        <f t="shared" si="16"/>
        <v>-</v>
      </c>
      <c r="R445">
        <f t="shared" si="17"/>
        <v>36</v>
      </c>
    </row>
    <row r="446" spans="2:18" x14ac:dyDescent="0.35">
      <c r="B446" s="317">
        <v>45432.145833333336</v>
      </c>
      <c r="C446">
        <v>40.9</v>
      </c>
      <c r="D446">
        <v>51.1</v>
      </c>
      <c r="E446">
        <v>36.700000000000003</v>
      </c>
      <c r="F446">
        <v>43.6</v>
      </c>
      <c r="G446">
        <v>40.9</v>
      </c>
      <c r="H446">
        <v>53.9</v>
      </c>
      <c r="I446">
        <v>36.700000000000003</v>
      </c>
      <c r="J446">
        <v>43.6</v>
      </c>
      <c r="L446">
        <v>54.2</v>
      </c>
      <c r="M446">
        <v>37.299999999999997</v>
      </c>
      <c r="N446">
        <v>45.1</v>
      </c>
      <c r="P446" t="s">
        <v>879</v>
      </c>
      <c r="Q446" t="str">
        <f t="shared" si="16"/>
        <v>-</v>
      </c>
      <c r="R446">
        <f t="shared" si="17"/>
        <v>37</v>
      </c>
    </row>
    <row r="447" spans="2:18" x14ac:dyDescent="0.35">
      <c r="B447" s="317">
        <v>45432.15625</v>
      </c>
      <c r="C447">
        <v>41</v>
      </c>
      <c r="D447">
        <v>61.3</v>
      </c>
      <c r="E447">
        <v>37</v>
      </c>
      <c r="F447">
        <v>40.1</v>
      </c>
      <c r="G447">
        <v>40.9</v>
      </c>
      <c r="H447">
        <v>61.7</v>
      </c>
      <c r="I447">
        <v>36.9</v>
      </c>
      <c r="J447">
        <v>40</v>
      </c>
      <c r="L447">
        <v>63.3</v>
      </c>
      <c r="M447">
        <v>37.5</v>
      </c>
      <c r="N447">
        <v>41</v>
      </c>
      <c r="P447" t="s">
        <v>879</v>
      </c>
      <c r="Q447" t="str">
        <f t="shared" si="16"/>
        <v>-</v>
      </c>
      <c r="R447">
        <f t="shared" si="17"/>
        <v>37</v>
      </c>
    </row>
    <row r="448" spans="2:18" x14ac:dyDescent="0.35">
      <c r="B448" s="317">
        <v>45432.166666666664</v>
      </c>
      <c r="C448">
        <v>39.5</v>
      </c>
      <c r="D448">
        <v>48.8</v>
      </c>
      <c r="E448">
        <v>37.4</v>
      </c>
      <c r="F448">
        <v>40.6</v>
      </c>
      <c r="G448">
        <v>39.5</v>
      </c>
      <c r="H448">
        <v>49</v>
      </c>
      <c r="I448">
        <v>37.4</v>
      </c>
      <c r="J448">
        <v>40.700000000000003</v>
      </c>
      <c r="L448">
        <v>50.2</v>
      </c>
      <c r="M448">
        <v>37.9</v>
      </c>
      <c r="N448">
        <v>41.2</v>
      </c>
      <c r="P448" t="s">
        <v>879</v>
      </c>
      <c r="Q448" t="str">
        <f t="shared" si="16"/>
        <v>-</v>
      </c>
      <c r="R448">
        <f t="shared" si="17"/>
        <v>37</v>
      </c>
    </row>
    <row r="449" spans="2:18" x14ac:dyDescent="0.35">
      <c r="B449" s="317">
        <v>45432.177083333336</v>
      </c>
      <c r="C449">
        <v>43</v>
      </c>
      <c r="D449">
        <v>51.1</v>
      </c>
      <c r="E449">
        <v>38.5</v>
      </c>
      <c r="F449">
        <v>46</v>
      </c>
      <c r="G449">
        <v>43</v>
      </c>
      <c r="H449">
        <v>51.8</v>
      </c>
      <c r="I449">
        <v>38.5</v>
      </c>
      <c r="J449">
        <v>46.5</v>
      </c>
      <c r="L449">
        <v>56.1</v>
      </c>
      <c r="M449">
        <v>39.1</v>
      </c>
      <c r="N449">
        <v>49.5</v>
      </c>
      <c r="P449" t="s">
        <v>879</v>
      </c>
      <c r="Q449" t="str">
        <f t="shared" si="16"/>
        <v>-</v>
      </c>
      <c r="R449">
        <f t="shared" si="17"/>
        <v>39</v>
      </c>
    </row>
    <row r="450" spans="2:18" x14ac:dyDescent="0.35">
      <c r="B450" s="317">
        <v>45432.1875</v>
      </c>
      <c r="C450">
        <v>49</v>
      </c>
      <c r="D450">
        <v>59.1</v>
      </c>
      <c r="E450">
        <v>42.1</v>
      </c>
      <c r="F450">
        <v>52.3</v>
      </c>
      <c r="G450">
        <v>49</v>
      </c>
      <c r="H450">
        <v>58.9</v>
      </c>
      <c r="I450">
        <v>41.1</v>
      </c>
      <c r="J450">
        <v>52.5</v>
      </c>
      <c r="L450">
        <v>60.1</v>
      </c>
      <c r="M450">
        <v>44.8</v>
      </c>
      <c r="N450">
        <v>55.8</v>
      </c>
      <c r="P450" t="s">
        <v>879</v>
      </c>
      <c r="Q450" t="str">
        <f t="shared" si="16"/>
        <v>-</v>
      </c>
      <c r="R450">
        <f t="shared" si="17"/>
        <v>41</v>
      </c>
    </row>
    <row r="451" spans="2:18" x14ac:dyDescent="0.35">
      <c r="B451" s="317">
        <v>45432.197916666664</v>
      </c>
      <c r="C451">
        <v>49.8</v>
      </c>
      <c r="D451">
        <v>60.1</v>
      </c>
      <c r="E451">
        <v>41.3</v>
      </c>
      <c r="F451">
        <v>54.2</v>
      </c>
      <c r="G451">
        <v>49.9</v>
      </c>
      <c r="H451">
        <v>60.6</v>
      </c>
      <c r="I451">
        <v>40.200000000000003</v>
      </c>
      <c r="J451">
        <v>54.2</v>
      </c>
      <c r="L451">
        <v>61.5</v>
      </c>
      <c r="M451">
        <v>43.9</v>
      </c>
      <c r="N451">
        <v>57.6</v>
      </c>
      <c r="P451" t="s">
        <v>879</v>
      </c>
      <c r="Q451" t="str">
        <f t="shared" si="16"/>
        <v>-</v>
      </c>
      <c r="R451">
        <f t="shared" si="17"/>
        <v>40</v>
      </c>
    </row>
    <row r="452" spans="2:18" x14ac:dyDescent="0.35">
      <c r="B452" s="317">
        <v>45432.208333333336</v>
      </c>
      <c r="C452">
        <v>49</v>
      </c>
      <c r="D452">
        <v>58.3</v>
      </c>
      <c r="E452">
        <v>40.6</v>
      </c>
      <c r="F452">
        <v>53.3</v>
      </c>
      <c r="G452">
        <v>49.1</v>
      </c>
      <c r="H452">
        <v>59.8</v>
      </c>
      <c r="I452">
        <v>40</v>
      </c>
      <c r="J452">
        <v>53.4</v>
      </c>
      <c r="L452">
        <v>62.8</v>
      </c>
      <c r="M452">
        <v>42.9</v>
      </c>
      <c r="N452">
        <v>56.7</v>
      </c>
      <c r="P452" t="s">
        <v>879</v>
      </c>
      <c r="Q452" t="str">
        <f t="shared" si="16"/>
        <v>-</v>
      </c>
      <c r="R452">
        <f t="shared" si="17"/>
        <v>40</v>
      </c>
    </row>
    <row r="453" spans="2:18" x14ac:dyDescent="0.35">
      <c r="B453" s="317">
        <v>45432.21875</v>
      </c>
      <c r="C453">
        <v>46.8</v>
      </c>
      <c r="D453">
        <v>54.2</v>
      </c>
      <c r="E453">
        <v>40.799999999999997</v>
      </c>
      <c r="F453">
        <v>49.9</v>
      </c>
      <c r="G453">
        <v>46.8</v>
      </c>
      <c r="H453">
        <v>57.4</v>
      </c>
      <c r="I453">
        <v>39.700000000000003</v>
      </c>
      <c r="J453">
        <v>50.1</v>
      </c>
      <c r="L453">
        <v>58</v>
      </c>
      <c r="M453">
        <v>43.6</v>
      </c>
      <c r="N453">
        <v>53.1</v>
      </c>
      <c r="P453" t="s">
        <v>879</v>
      </c>
      <c r="Q453" t="str">
        <f t="shared" si="16"/>
        <v>-</v>
      </c>
      <c r="R453">
        <f t="shared" si="17"/>
        <v>40</v>
      </c>
    </row>
    <row r="454" spans="2:18" x14ac:dyDescent="0.35">
      <c r="B454" s="317">
        <v>45432.229166666664</v>
      </c>
      <c r="C454">
        <v>46.3</v>
      </c>
      <c r="D454">
        <v>59.3</v>
      </c>
      <c r="E454">
        <v>39.700000000000003</v>
      </c>
      <c r="F454">
        <v>49.1</v>
      </c>
      <c r="G454">
        <v>46.6</v>
      </c>
      <c r="H454">
        <v>62.2</v>
      </c>
      <c r="I454">
        <v>39.1</v>
      </c>
      <c r="J454">
        <v>49</v>
      </c>
      <c r="L454">
        <v>62.7</v>
      </c>
      <c r="M454">
        <v>41.2</v>
      </c>
      <c r="N454">
        <v>51.9</v>
      </c>
      <c r="P454" t="s">
        <v>879</v>
      </c>
      <c r="Q454" t="str">
        <f t="shared" si="16"/>
        <v>-</v>
      </c>
      <c r="R454">
        <f t="shared" si="17"/>
        <v>39</v>
      </c>
    </row>
    <row r="455" spans="2:18" x14ac:dyDescent="0.35">
      <c r="B455" s="317">
        <v>45432.239583333336</v>
      </c>
      <c r="C455">
        <v>45.1</v>
      </c>
      <c r="D455">
        <v>55.1</v>
      </c>
      <c r="E455">
        <v>39.700000000000003</v>
      </c>
      <c r="F455">
        <v>47.8</v>
      </c>
      <c r="G455">
        <v>45.1</v>
      </c>
      <c r="H455">
        <v>57.3</v>
      </c>
      <c r="I455">
        <v>38.700000000000003</v>
      </c>
      <c r="J455">
        <v>48.2</v>
      </c>
      <c r="L455">
        <v>61.3</v>
      </c>
      <c r="M455">
        <v>41.7</v>
      </c>
      <c r="N455">
        <v>50.1</v>
      </c>
      <c r="P455" t="s">
        <v>879</v>
      </c>
      <c r="Q455" t="str">
        <f t="shared" si="16"/>
        <v>-</v>
      </c>
      <c r="R455">
        <f t="shared" si="17"/>
        <v>39</v>
      </c>
    </row>
    <row r="456" spans="2:18" x14ac:dyDescent="0.35">
      <c r="B456" s="317">
        <v>45432.25</v>
      </c>
      <c r="C456">
        <v>46.9</v>
      </c>
      <c r="D456">
        <v>55.3</v>
      </c>
      <c r="E456">
        <v>40.799999999999997</v>
      </c>
      <c r="F456">
        <v>50.6</v>
      </c>
      <c r="G456">
        <v>46.9</v>
      </c>
      <c r="H456">
        <v>55</v>
      </c>
      <c r="I456">
        <v>40.299999999999997</v>
      </c>
      <c r="J456">
        <v>50.9</v>
      </c>
      <c r="L456">
        <v>58.9</v>
      </c>
      <c r="M456">
        <v>42.7</v>
      </c>
      <c r="N456">
        <v>53.2</v>
      </c>
      <c r="P456" t="s">
        <v>879</v>
      </c>
      <c r="Q456" t="str">
        <f t="shared" si="16"/>
        <v>-</v>
      </c>
      <c r="R456">
        <f t="shared" si="17"/>
        <v>40</v>
      </c>
    </row>
    <row r="457" spans="2:18" x14ac:dyDescent="0.35">
      <c r="B457" s="317">
        <v>45432.260416666664</v>
      </c>
      <c r="C457">
        <v>49</v>
      </c>
      <c r="D457">
        <v>59.4</v>
      </c>
      <c r="E457">
        <v>42.5</v>
      </c>
      <c r="F457">
        <v>52</v>
      </c>
      <c r="G457">
        <v>48.9</v>
      </c>
      <c r="H457">
        <v>59.8</v>
      </c>
      <c r="I457">
        <v>41.9</v>
      </c>
      <c r="J457">
        <v>51.3</v>
      </c>
      <c r="L457">
        <v>61.2</v>
      </c>
      <c r="M457">
        <v>44.5</v>
      </c>
      <c r="N457">
        <v>56.3</v>
      </c>
      <c r="P457" t="s">
        <v>879</v>
      </c>
      <c r="Q457" t="str">
        <f t="shared" si="16"/>
        <v>-</v>
      </c>
      <c r="R457">
        <f t="shared" si="17"/>
        <v>42</v>
      </c>
    </row>
    <row r="458" spans="2:18" x14ac:dyDescent="0.35">
      <c r="B458" s="317">
        <v>45432.270833333336</v>
      </c>
      <c r="C458">
        <v>47.9</v>
      </c>
      <c r="D458">
        <v>57</v>
      </c>
      <c r="E458">
        <v>42</v>
      </c>
      <c r="F458">
        <v>51.4</v>
      </c>
      <c r="G458">
        <v>47.8</v>
      </c>
      <c r="H458">
        <v>57</v>
      </c>
      <c r="I458">
        <v>40.9</v>
      </c>
      <c r="J458">
        <v>51.6</v>
      </c>
      <c r="L458">
        <v>58.6</v>
      </c>
      <c r="M458">
        <v>43.6</v>
      </c>
      <c r="N458">
        <v>55.3</v>
      </c>
      <c r="P458" t="s">
        <v>879</v>
      </c>
      <c r="Q458" t="str">
        <f t="shared" si="16"/>
        <v>-</v>
      </c>
      <c r="R458">
        <f t="shared" si="17"/>
        <v>41</v>
      </c>
    </row>
    <row r="459" spans="2:18" x14ac:dyDescent="0.35">
      <c r="B459" s="317">
        <v>45432.28125</v>
      </c>
      <c r="C459">
        <v>45</v>
      </c>
      <c r="D459">
        <v>55.4</v>
      </c>
      <c r="E459">
        <v>39.9</v>
      </c>
      <c r="F459">
        <v>47.9</v>
      </c>
      <c r="G459">
        <v>44.9</v>
      </c>
      <c r="H459">
        <v>54.7</v>
      </c>
      <c r="I459">
        <v>39.200000000000003</v>
      </c>
      <c r="J459">
        <v>47.8</v>
      </c>
      <c r="L459">
        <v>58.7</v>
      </c>
      <c r="M459">
        <v>41.9</v>
      </c>
      <c r="N459">
        <v>51.6</v>
      </c>
      <c r="P459" t="s">
        <v>879</v>
      </c>
      <c r="Q459" t="str">
        <f t="shared" si="16"/>
        <v>-</v>
      </c>
      <c r="R459">
        <f t="shared" si="17"/>
        <v>39</v>
      </c>
    </row>
    <row r="460" spans="2:18" x14ac:dyDescent="0.35">
      <c r="B460" s="317">
        <v>45432.291666666664</v>
      </c>
      <c r="C460">
        <v>43.6</v>
      </c>
      <c r="D460">
        <v>55</v>
      </c>
      <c r="E460">
        <v>38</v>
      </c>
      <c r="F460">
        <v>46.8</v>
      </c>
      <c r="G460">
        <v>43.7</v>
      </c>
      <c r="H460">
        <v>55.7</v>
      </c>
      <c r="I460">
        <v>37.6</v>
      </c>
      <c r="J460">
        <v>46.5</v>
      </c>
      <c r="L460">
        <v>57.5</v>
      </c>
      <c r="M460">
        <v>39.5</v>
      </c>
      <c r="N460">
        <v>50.8</v>
      </c>
      <c r="P460" t="s">
        <v>878</v>
      </c>
      <c r="Q460">
        <f t="shared" si="16"/>
        <v>38</v>
      </c>
      <c r="R460" t="str">
        <f t="shared" si="17"/>
        <v>-</v>
      </c>
    </row>
    <row r="461" spans="2:18" x14ac:dyDescent="0.35">
      <c r="B461" s="317">
        <v>45432.302083333336</v>
      </c>
      <c r="C461">
        <v>46</v>
      </c>
      <c r="D461">
        <v>58.3</v>
      </c>
      <c r="E461">
        <v>38.6</v>
      </c>
      <c r="F461">
        <v>49.3</v>
      </c>
      <c r="G461">
        <v>45.7</v>
      </c>
      <c r="H461">
        <v>58.8</v>
      </c>
      <c r="I461">
        <v>38.200000000000003</v>
      </c>
      <c r="J461">
        <v>48.8</v>
      </c>
      <c r="L461">
        <v>59.8</v>
      </c>
      <c r="M461">
        <v>40.299999999999997</v>
      </c>
      <c r="N461">
        <v>53.4</v>
      </c>
      <c r="P461" t="s">
        <v>878</v>
      </c>
      <c r="Q461">
        <f t="shared" ref="Q461:Q524" si="18">IF(P461="D",ROUND(I461,0),"-")</f>
        <v>38</v>
      </c>
      <c r="R461" t="str">
        <f t="shared" ref="R461:R524" si="19">IF(P461="N",ROUND(I461,0),"-")</f>
        <v>-</v>
      </c>
    </row>
    <row r="462" spans="2:18" x14ac:dyDescent="0.35">
      <c r="B462" s="317">
        <v>45432.3125</v>
      </c>
      <c r="C462">
        <v>53.4</v>
      </c>
      <c r="D462">
        <v>63.9</v>
      </c>
      <c r="E462">
        <v>40.799999999999997</v>
      </c>
      <c r="F462">
        <v>58.5</v>
      </c>
      <c r="G462">
        <v>53.1</v>
      </c>
      <c r="H462">
        <v>66.2</v>
      </c>
      <c r="I462">
        <v>40.1</v>
      </c>
      <c r="J462">
        <v>57.6</v>
      </c>
      <c r="L462">
        <v>67.099999999999994</v>
      </c>
      <c r="M462">
        <v>43.1</v>
      </c>
      <c r="N462">
        <v>63.2</v>
      </c>
      <c r="P462" t="s">
        <v>878</v>
      </c>
      <c r="Q462">
        <f t="shared" si="18"/>
        <v>40</v>
      </c>
      <c r="R462" t="str">
        <f t="shared" si="19"/>
        <v>-</v>
      </c>
    </row>
    <row r="463" spans="2:18" x14ac:dyDescent="0.35">
      <c r="B463" s="317">
        <v>45432.322916666664</v>
      </c>
      <c r="C463">
        <v>47.3</v>
      </c>
      <c r="D463">
        <v>64.5</v>
      </c>
      <c r="E463">
        <v>40.200000000000003</v>
      </c>
      <c r="F463">
        <v>50.1</v>
      </c>
      <c r="G463">
        <v>47.2</v>
      </c>
      <c r="H463">
        <v>65.099999999999994</v>
      </c>
      <c r="I463">
        <v>39.4</v>
      </c>
      <c r="J463">
        <v>49.8</v>
      </c>
      <c r="L463">
        <v>66.400000000000006</v>
      </c>
      <c r="M463">
        <v>41.9</v>
      </c>
      <c r="N463">
        <v>53.7</v>
      </c>
      <c r="P463" t="s">
        <v>878</v>
      </c>
      <c r="Q463">
        <f t="shared" si="18"/>
        <v>39</v>
      </c>
      <c r="R463" t="str">
        <f t="shared" si="19"/>
        <v>-</v>
      </c>
    </row>
    <row r="464" spans="2:18" x14ac:dyDescent="0.35">
      <c r="B464" s="317">
        <v>45432.333333333336</v>
      </c>
      <c r="C464">
        <v>45.4</v>
      </c>
      <c r="D464">
        <v>64.3</v>
      </c>
      <c r="E464">
        <v>38.799999999999997</v>
      </c>
      <c r="F464">
        <v>46.4</v>
      </c>
      <c r="G464">
        <v>45.4</v>
      </c>
      <c r="H464">
        <v>64.099999999999994</v>
      </c>
      <c r="I464">
        <v>38.6</v>
      </c>
      <c r="J464">
        <v>46.8</v>
      </c>
      <c r="L464">
        <v>64.900000000000006</v>
      </c>
      <c r="M464">
        <v>40.200000000000003</v>
      </c>
      <c r="N464">
        <v>49.5</v>
      </c>
      <c r="P464" t="s">
        <v>878</v>
      </c>
      <c r="Q464">
        <f t="shared" si="18"/>
        <v>39</v>
      </c>
      <c r="R464" t="str">
        <f t="shared" si="19"/>
        <v>-</v>
      </c>
    </row>
    <row r="465" spans="2:18" x14ac:dyDescent="0.35">
      <c r="B465" s="317">
        <v>45432.34375</v>
      </c>
      <c r="C465">
        <v>46.2</v>
      </c>
      <c r="D465">
        <v>66.8</v>
      </c>
      <c r="E465">
        <v>37.6</v>
      </c>
      <c r="F465">
        <v>47.4</v>
      </c>
      <c r="G465">
        <v>46.4</v>
      </c>
      <c r="H465">
        <v>68.099999999999994</v>
      </c>
      <c r="I465">
        <v>37.200000000000003</v>
      </c>
      <c r="J465">
        <v>47</v>
      </c>
      <c r="L465">
        <v>69</v>
      </c>
      <c r="M465">
        <v>39.1</v>
      </c>
      <c r="N465">
        <v>49.9</v>
      </c>
      <c r="P465" t="s">
        <v>878</v>
      </c>
      <c r="Q465">
        <f t="shared" si="18"/>
        <v>37</v>
      </c>
      <c r="R465" t="str">
        <f t="shared" si="19"/>
        <v>-</v>
      </c>
    </row>
    <row r="466" spans="2:18" x14ac:dyDescent="0.35">
      <c r="B466" s="317">
        <v>45432.354166666664</v>
      </c>
      <c r="C466">
        <v>43.5</v>
      </c>
      <c r="D466">
        <v>55.2</v>
      </c>
      <c r="E466">
        <v>38</v>
      </c>
      <c r="F466">
        <v>45.8</v>
      </c>
      <c r="G466">
        <v>43.6</v>
      </c>
      <c r="H466">
        <v>59.7</v>
      </c>
      <c r="I466">
        <v>37.200000000000003</v>
      </c>
      <c r="J466">
        <v>45.9</v>
      </c>
      <c r="L466">
        <v>61.2</v>
      </c>
      <c r="M466">
        <v>39.799999999999997</v>
      </c>
      <c r="N466">
        <v>49</v>
      </c>
      <c r="P466" t="s">
        <v>878</v>
      </c>
      <c r="Q466">
        <f t="shared" si="18"/>
        <v>37</v>
      </c>
      <c r="R466" t="str">
        <f t="shared" si="19"/>
        <v>-</v>
      </c>
    </row>
    <row r="467" spans="2:18" x14ac:dyDescent="0.35">
      <c r="B467" s="317">
        <v>45432.364583333336</v>
      </c>
      <c r="C467">
        <v>53.6</v>
      </c>
      <c r="D467">
        <v>73.5</v>
      </c>
      <c r="E467">
        <v>36.299999999999997</v>
      </c>
      <c r="F467">
        <v>46.3</v>
      </c>
      <c r="G467">
        <v>53.6</v>
      </c>
      <c r="H467">
        <v>73.900000000000006</v>
      </c>
      <c r="I467">
        <v>36</v>
      </c>
      <c r="J467">
        <v>46.7</v>
      </c>
      <c r="L467">
        <v>76.599999999999994</v>
      </c>
      <c r="M467">
        <v>37.9</v>
      </c>
      <c r="N467">
        <v>49.1</v>
      </c>
      <c r="P467" t="s">
        <v>878</v>
      </c>
      <c r="Q467">
        <f t="shared" si="18"/>
        <v>36</v>
      </c>
      <c r="R467" t="str">
        <f t="shared" si="19"/>
        <v>-</v>
      </c>
    </row>
    <row r="468" spans="2:18" x14ac:dyDescent="0.35">
      <c r="B468" s="317">
        <v>45432.375</v>
      </c>
      <c r="C468">
        <v>44.9</v>
      </c>
      <c r="D468">
        <v>60.2</v>
      </c>
      <c r="E468">
        <v>38.299999999999997</v>
      </c>
      <c r="F468">
        <v>48.3</v>
      </c>
      <c r="G468">
        <v>45</v>
      </c>
      <c r="H468">
        <v>62.6</v>
      </c>
      <c r="I468">
        <v>37.799999999999997</v>
      </c>
      <c r="J468">
        <v>48.3</v>
      </c>
      <c r="L468">
        <v>64.8</v>
      </c>
      <c r="M468">
        <v>39.700000000000003</v>
      </c>
      <c r="N468">
        <v>51.8</v>
      </c>
      <c r="P468" t="s">
        <v>878</v>
      </c>
      <c r="Q468">
        <f t="shared" si="18"/>
        <v>38</v>
      </c>
      <c r="R468" t="str">
        <f t="shared" si="19"/>
        <v>-</v>
      </c>
    </row>
    <row r="469" spans="2:18" x14ac:dyDescent="0.35">
      <c r="B469" s="317">
        <v>45432.385416666664</v>
      </c>
      <c r="C469">
        <v>43.1</v>
      </c>
      <c r="D469">
        <v>53.4</v>
      </c>
      <c r="E469">
        <v>36.9</v>
      </c>
      <c r="F469">
        <v>46</v>
      </c>
      <c r="G469">
        <v>43.2</v>
      </c>
      <c r="H469">
        <v>55.8</v>
      </c>
      <c r="I469">
        <v>36.5</v>
      </c>
      <c r="J469">
        <v>46.3</v>
      </c>
      <c r="L469">
        <v>57.3</v>
      </c>
      <c r="M469">
        <v>38.700000000000003</v>
      </c>
      <c r="N469">
        <v>49.7</v>
      </c>
      <c r="P469" t="s">
        <v>878</v>
      </c>
      <c r="Q469">
        <f t="shared" si="18"/>
        <v>37</v>
      </c>
      <c r="R469" t="str">
        <f t="shared" si="19"/>
        <v>-</v>
      </c>
    </row>
    <row r="470" spans="2:18" x14ac:dyDescent="0.35">
      <c r="B470" s="317">
        <v>45432.395833333336</v>
      </c>
      <c r="C470">
        <v>52.1</v>
      </c>
      <c r="D470">
        <v>74.900000000000006</v>
      </c>
      <c r="E470">
        <v>37.799999999999997</v>
      </c>
      <c r="F470">
        <v>47.8</v>
      </c>
      <c r="G470">
        <v>48.7</v>
      </c>
      <c r="H470">
        <v>72.099999999999994</v>
      </c>
      <c r="I470">
        <v>37.299999999999997</v>
      </c>
      <c r="J470">
        <v>47.9</v>
      </c>
      <c r="L470">
        <v>80.2</v>
      </c>
      <c r="M470">
        <v>39.9</v>
      </c>
      <c r="N470">
        <v>51.5</v>
      </c>
      <c r="P470" t="s">
        <v>878</v>
      </c>
      <c r="Q470">
        <f t="shared" si="18"/>
        <v>37</v>
      </c>
      <c r="R470" t="str">
        <f t="shared" si="19"/>
        <v>-</v>
      </c>
    </row>
    <row r="471" spans="2:18" x14ac:dyDescent="0.35">
      <c r="B471" s="317">
        <v>45432.40625</v>
      </c>
      <c r="C471">
        <v>49.3</v>
      </c>
      <c r="D471">
        <v>69.099999999999994</v>
      </c>
      <c r="E471">
        <v>38</v>
      </c>
      <c r="F471">
        <v>49.3</v>
      </c>
      <c r="G471">
        <v>49.2</v>
      </c>
      <c r="H471">
        <v>70.2</v>
      </c>
      <c r="I471">
        <v>37.6</v>
      </c>
      <c r="J471">
        <v>49.3</v>
      </c>
      <c r="L471">
        <v>72.5</v>
      </c>
      <c r="M471">
        <v>39.4</v>
      </c>
      <c r="N471">
        <v>53.6</v>
      </c>
      <c r="P471" t="s">
        <v>878</v>
      </c>
      <c r="Q471">
        <f t="shared" si="18"/>
        <v>38</v>
      </c>
      <c r="R471" t="str">
        <f t="shared" si="19"/>
        <v>-</v>
      </c>
    </row>
    <row r="472" spans="2:18" x14ac:dyDescent="0.35">
      <c r="B472" s="317">
        <v>45432.416666666664</v>
      </c>
      <c r="C472">
        <v>46.4</v>
      </c>
      <c r="D472">
        <v>66.400000000000006</v>
      </c>
      <c r="E472">
        <v>37.700000000000003</v>
      </c>
      <c r="F472">
        <v>45.4</v>
      </c>
      <c r="G472">
        <v>46.4</v>
      </c>
      <c r="H472">
        <v>67.099999999999994</v>
      </c>
      <c r="I472">
        <v>37.1</v>
      </c>
      <c r="J472">
        <v>45.5</v>
      </c>
      <c r="L472">
        <v>67.7</v>
      </c>
      <c r="M472">
        <v>39.200000000000003</v>
      </c>
      <c r="N472">
        <v>47.7</v>
      </c>
      <c r="P472" t="s">
        <v>878</v>
      </c>
      <c r="Q472">
        <f t="shared" si="18"/>
        <v>37</v>
      </c>
      <c r="R472" t="str">
        <f t="shared" si="19"/>
        <v>-</v>
      </c>
    </row>
    <row r="473" spans="2:18" x14ac:dyDescent="0.35">
      <c r="B473" s="317">
        <v>45432.427083333336</v>
      </c>
      <c r="C473">
        <v>42.4</v>
      </c>
      <c r="D473">
        <v>53.6</v>
      </c>
      <c r="E473">
        <v>36.4</v>
      </c>
      <c r="F473">
        <v>45.4</v>
      </c>
      <c r="G473">
        <v>42.5</v>
      </c>
      <c r="H473">
        <v>54.9</v>
      </c>
      <c r="I473">
        <v>35.799999999999997</v>
      </c>
      <c r="J473">
        <v>45.5</v>
      </c>
      <c r="L473">
        <v>57.7</v>
      </c>
      <c r="M473">
        <v>37.799999999999997</v>
      </c>
      <c r="N473">
        <v>48.7</v>
      </c>
      <c r="P473" t="s">
        <v>878</v>
      </c>
      <c r="Q473">
        <f t="shared" si="18"/>
        <v>36</v>
      </c>
      <c r="R473" t="str">
        <f t="shared" si="19"/>
        <v>-</v>
      </c>
    </row>
    <row r="474" spans="2:18" x14ac:dyDescent="0.35">
      <c r="B474" s="317">
        <v>45432.4375</v>
      </c>
      <c r="C474">
        <v>43.9</v>
      </c>
      <c r="D474">
        <v>59.5</v>
      </c>
      <c r="E474">
        <v>38.6</v>
      </c>
      <c r="F474">
        <v>44.9</v>
      </c>
      <c r="G474">
        <v>43.1</v>
      </c>
      <c r="H474">
        <v>58.6</v>
      </c>
      <c r="I474">
        <v>38.299999999999997</v>
      </c>
      <c r="J474">
        <v>44.9</v>
      </c>
      <c r="L474">
        <v>66.900000000000006</v>
      </c>
      <c r="M474">
        <v>39.6</v>
      </c>
      <c r="N474">
        <v>47.6</v>
      </c>
      <c r="P474" t="s">
        <v>878</v>
      </c>
      <c r="Q474">
        <f t="shared" si="18"/>
        <v>38</v>
      </c>
      <c r="R474" t="str">
        <f t="shared" si="19"/>
        <v>-</v>
      </c>
    </row>
    <row r="475" spans="2:18" x14ac:dyDescent="0.35">
      <c r="B475" s="317">
        <v>45432.447916666664</v>
      </c>
      <c r="C475">
        <v>43.2</v>
      </c>
      <c r="D475">
        <v>58.8</v>
      </c>
      <c r="E475">
        <v>36.9</v>
      </c>
      <c r="F475">
        <v>44.9</v>
      </c>
      <c r="G475">
        <v>43.2</v>
      </c>
      <c r="H475">
        <v>59.1</v>
      </c>
      <c r="I475">
        <v>36.200000000000003</v>
      </c>
      <c r="J475">
        <v>45.1</v>
      </c>
      <c r="L475">
        <v>63</v>
      </c>
      <c r="M475">
        <v>38.5</v>
      </c>
      <c r="N475">
        <v>48.1</v>
      </c>
      <c r="P475" t="s">
        <v>878</v>
      </c>
      <c r="Q475">
        <f t="shared" si="18"/>
        <v>36</v>
      </c>
      <c r="R475" t="str">
        <f t="shared" si="19"/>
        <v>-</v>
      </c>
    </row>
    <row r="476" spans="2:18" x14ac:dyDescent="0.35">
      <c r="B476" s="317">
        <v>45432.458333333336</v>
      </c>
      <c r="C476">
        <v>55.3</v>
      </c>
      <c r="D476">
        <v>72.8</v>
      </c>
      <c r="E476">
        <v>41.5</v>
      </c>
      <c r="F476">
        <v>59.3</v>
      </c>
      <c r="G476">
        <v>55.8</v>
      </c>
      <c r="H476">
        <v>78.099999999999994</v>
      </c>
      <c r="I476">
        <v>41.3</v>
      </c>
      <c r="J476">
        <v>59.2</v>
      </c>
      <c r="L476">
        <v>78.7</v>
      </c>
      <c r="M476">
        <v>43.6</v>
      </c>
      <c r="N476">
        <v>61</v>
      </c>
      <c r="P476" t="s">
        <v>878</v>
      </c>
      <c r="Q476">
        <f t="shared" si="18"/>
        <v>41</v>
      </c>
      <c r="R476" t="str">
        <f t="shared" si="19"/>
        <v>-</v>
      </c>
    </row>
    <row r="477" spans="2:18" x14ac:dyDescent="0.35">
      <c r="B477" s="317">
        <v>45432.46875</v>
      </c>
      <c r="C477">
        <v>42.3</v>
      </c>
      <c r="D477">
        <v>54.5</v>
      </c>
      <c r="E477">
        <v>35</v>
      </c>
      <c r="F477">
        <v>45.2</v>
      </c>
      <c r="G477">
        <v>42.3</v>
      </c>
      <c r="H477">
        <v>52.8</v>
      </c>
      <c r="I477">
        <v>34.700000000000003</v>
      </c>
      <c r="J477">
        <v>45.3</v>
      </c>
      <c r="L477">
        <v>58.8</v>
      </c>
      <c r="M477">
        <v>36.5</v>
      </c>
      <c r="N477">
        <v>48.5</v>
      </c>
      <c r="P477" t="s">
        <v>878</v>
      </c>
      <c r="Q477">
        <f t="shared" si="18"/>
        <v>35</v>
      </c>
      <c r="R477" t="str">
        <f t="shared" si="19"/>
        <v>-</v>
      </c>
    </row>
    <row r="478" spans="2:18" x14ac:dyDescent="0.35">
      <c r="B478" s="317">
        <v>45432.479166666664</v>
      </c>
      <c r="C478">
        <v>55.6</v>
      </c>
      <c r="D478">
        <v>74.400000000000006</v>
      </c>
      <c r="E478">
        <v>35.1</v>
      </c>
      <c r="F478">
        <v>60</v>
      </c>
      <c r="G478">
        <v>55.1</v>
      </c>
      <c r="H478">
        <v>72.400000000000006</v>
      </c>
      <c r="I478">
        <v>34.200000000000003</v>
      </c>
      <c r="J478">
        <v>59.9</v>
      </c>
      <c r="L478">
        <v>77.099999999999994</v>
      </c>
      <c r="M478">
        <v>37.299999999999997</v>
      </c>
      <c r="N478">
        <v>61.3</v>
      </c>
      <c r="P478" t="s">
        <v>878</v>
      </c>
      <c r="Q478">
        <f t="shared" si="18"/>
        <v>34</v>
      </c>
      <c r="R478" t="str">
        <f t="shared" si="19"/>
        <v>-</v>
      </c>
    </row>
    <row r="479" spans="2:18" x14ac:dyDescent="0.35">
      <c r="B479" s="317">
        <v>45432.489583333336</v>
      </c>
      <c r="C479">
        <v>41.3</v>
      </c>
      <c r="D479">
        <v>53.5</v>
      </c>
      <c r="E479">
        <v>35.1</v>
      </c>
      <c r="F479">
        <v>44.2</v>
      </c>
      <c r="G479">
        <v>41.3</v>
      </c>
      <c r="H479">
        <v>54.2</v>
      </c>
      <c r="I479">
        <v>34.799999999999997</v>
      </c>
      <c r="J479">
        <v>44.3</v>
      </c>
      <c r="L479">
        <v>55.8</v>
      </c>
      <c r="M479">
        <v>36.4</v>
      </c>
      <c r="N479">
        <v>47.7</v>
      </c>
      <c r="P479" t="s">
        <v>878</v>
      </c>
      <c r="Q479">
        <f t="shared" si="18"/>
        <v>35</v>
      </c>
      <c r="R479" t="str">
        <f t="shared" si="19"/>
        <v>-</v>
      </c>
    </row>
    <row r="480" spans="2:18" x14ac:dyDescent="0.35">
      <c r="B480" s="317">
        <v>45432.5</v>
      </c>
      <c r="C480">
        <v>42.3</v>
      </c>
      <c r="D480">
        <v>56.9</v>
      </c>
      <c r="E480">
        <v>35.6</v>
      </c>
      <c r="F480">
        <v>44.9</v>
      </c>
      <c r="G480">
        <v>42.1</v>
      </c>
      <c r="H480">
        <v>57.2</v>
      </c>
      <c r="I480">
        <v>35.4</v>
      </c>
      <c r="J480">
        <v>44.7</v>
      </c>
      <c r="L480">
        <v>58.8</v>
      </c>
      <c r="M480">
        <v>36.799999999999997</v>
      </c>
      <c r="N480">
        <v>48.8</v>
      </c>
      <c r="P480" t="s">
        <v>878</v>
      </c>
      <c r="Q480">
        <f t="shared" si="18"/>
        <v>35</v>
      </c>
      <c r="R480" t="str">
        <f t="shared" si="19"/>
        <v>-</v>
      </c>
    </row>
    <row r="481" spans="2:18" x14ac:dyDescent="0.35">
      <c r="B481" s="317">
        <v>45432.510416666664</v>
      </c>
      <c r="C481">
        <v>45.1</v>
      </c>
      <c r="D481">
        <v>61</v>
      </c>
      <c r="E481">
        <v>34.4</v>
      </c>
      <c r="F481">
        <v>46.3</v>
      </c>
      <c r="G481">
        <v>44.9</v>
      </c>
      <c r="H481">
        <v>61.3</v>
      </c>
      <c r="I481">
        <v>34</v>
      </c>
      <c r="J481">
        <v>45.4</v>
      </c>
      <c r="L481">
        <v>62.6</v>
      </c>
      <c r="M481">
        <v>35.799999999999997</v>
      </c>
      <c r="N481">
        <v>52</v>
      </c>
      <c r="P481" t="s">
        <v>878</v>
      </c>
      <c r="Q481">
        <f t="shared" si="18"/>
        <v>34</v>
      </c>
      <c r="R481" t="str">
        <f t="shared" si="19"/>
        <v>-</v>
      </c>
    </row>
    <row r="482" spans="2:18" x14ac:dyDescent="0.35">
      <c r="B482" s="317">
        <v>45432.520833333336</v>
      </c>
      <c r="C482">
        <v>40.5</v>
      </c>
      <c r="D482">
        <v>58.3</v>
      </c>
      <c r="E482">
        <v>34.4</v>
      </c>
      <c r="F482">
        <v>41.5</v>
      </c>
      <c r="G482">
        <v>40.200000000000003</v>
      </c>
      <c r="H482">
        <v>58.1</v>
      </c>
      <c r="I482">
        <v>34.200000000000003</v>
      </c>
      <c r="J482">
        <v>41.5</v>
      </c>
      <c r="L482">
        <v>59.4</v>
      </c>
      <c r="M482">
        <v>35.700000000000003</v>
      </c>
      <c r="N482">
        <v>44.7</v>
      </c>
      <c r="P482" t="s">
        <v>878</v>
      </c>
      <c r="Q482">
        <f t="shared" si="18"/>
        <v>34</v>
      </c>
      <c r="R482" t="str">
        <f t="shared" si="19"/>
        <v>-</v>
      </c>
    </row>
    <row r="483" spans="2:18" x14ac:dyDescent="0.35">
      <c r="B483" s="317">
        <v>45432.53125</v>
      </c>
      <c r="C483">
        <v>39.9</v>
      </c>
      <c r="D483">
        <v>53.5</v>
      </c>
      <c r="E483">
        <v>33.700000000000003</v>
      </c>
      <c r="F483">
        <v>42.4</v>
      </c>
      <c r="G483">
        <v>39.9</v>
      </c>
      <c r="H483">
        <v>55.5</v>
      </c>
      <c r="I483">
        <v>33.299999999999997</v>
      </c>
      <c r="J483">
        <v>42.6</v>
      </c>
      <c r="L483">
        <v>57</v>
      </c>
      <c r="M483">
        <v>34.9</v>
      </c>
      <c r="N483">
        <v>45.4</v>
      </c>
      <c r="P483" t="s">
        <v>878</v>
      </c>
      <c r="Q483">
        <f t="shared" si="18"/>
        <v>33</v>
      </c>
      <c r="R483" t="str">
        <f t="shared" si="19"/>
        <v>-</v>
      </c>
    </row>
    <row r="484" spans="2:18" x14ac:dyDescent="0.35">
      <c r="B484" s="317">
        <v>45432.541666666664</v>
      </c>
      <c r="C484">
        <v>38.5</v>
      </c>
      <c r="D484">
        <v>46.7</v>
      </c>
      <c r="E484">
        <v>33.700000000000003</v>
      </c>
      <c r="F484">
        <v>41.2</v>
      </c>
      <c r="G484">
        <v>38.5</v>
      </c>
      <c r="H484">
        <v>46</v>
      </c>
      <c r="I484">
        <v>33.5</v>
      </c>
      <c r="J484">
        <v>41.2</v>
      </c>
      <c r="L484">
        <v>49.8</v>
      </c>
      <c r="M484">
        <v>34.9</v>
      </c>
      <c r="N484">
        <v>42.7</v>
      </c>
      <c r="P484" t="s">
        <v>878</v>
      </c>
      <c r="Q484">
        <f t="shared" si="18"/>
        <v>34</v>
      </c>
      <c r="R484" t="str">
        <f t="shared" si="19"/>
        <v>-</v>
      </c>
    </row>
    <row r="485" spans="2:18" x14ac:dyDescent="0.35">
      <c r="B485" s="317">
        <v>45432.552083333336</v>
      </c>
      <c r="C485">
        <v>41.5</v>
      </c>
      <c r="D485">
        <v>62.4</v>
      </c>
      <c r="E485">
        <v>32.9</v>
      </c>
      <c r="F485">
        <v>42.8</v>
      </c>
      <c r="G485">
        <v>41.5</v>
      </c>
      <c r="H485">
        <v>62.4</v>
      </c>
      <c r="I485">
        <v>32.700000000000003</v>
      </c>
      <c r="J485">
        <v>42.7</v>
      </c>
      <c r="L485">
        <v>63.1</v>
      </c>
      <c r="M485">
        <v>34.1</v>
      </c>
      <c r="N485">
        <v>46.2</v>
      </c>
      <c r="P485" t="s">
        <v>878</v>
      </c>
      <c r="Q485">
        <f t="shared" si="18"/>
        <v>33</v>
      </c>
      <c r="R485" t="str">
        <f t="shared" si="19"/>
        <v>-</v>
      </c>
    </row>
    <row r="486" spans="2:18" x14ac:dyDescent="0.35">
      <c r="B486" s="317">
        <v>45432.5625</v>
      </c>
      <c r="C486">
        <v>43.9</v>
      </c>
      <c r="D486">
        <v>61.3</v>
      </c>
      <c r="E486">
        <v>33.700000000000003</v>
      </c>
      <c r="F486">
        <v>47</v>
      </c>
      <c r="G486">
        <v>44</v>
      </c>
      <c r="H486">
        <v>61.1</v>
      </c>
      <c r="I486">
        <v>33.6</v>
      </c>
      <c r="J486">
        <v>47.2</v>
      </c>
      <c r="L486">
        <v>61.8</v>
      </c>
      <c r="M486">
        <v>35.1</v>
      </c>
      <c r="N486">
        <v>50.7</v>
      </c>
      <c r="P486" t="s">
        <v>878</v>
      </c>
      <c r="Q486">
        <f t="shared" si="18"/>
        <v>34</v>
      </c>
      <c r="R486" t="str">
        <f t="shared" si="19"/>
        <v>-</v>
      </c>
    </row>
    <row r="487" spans="2:18" x14ac:dyDescent="0.35">
      <c r="B487" s="317">
        <v>45432.572916666664</v>
      </c>
      <c r="C487">
        <v>44.4</v>
      </c>
      <c r="D487">
        <v>65.5</v>
      </c>
      <c r="E487">
        <v>34.299999999999997</v>
      </c>
      <c r="F487">
        <v>42.7</v>
      </c>
      <c r="G487">
        <v>44.2</v>
      </c>
      <c r="H487">
        <v>65.400000000000006</v>
      </c>
      <c r="I487">
        <v>34.1</v>
      </c>
      <c r="J487">
        <v>42.5</v>
      </c>
      <c r="L487">
        <v>65.8</v>
      </c>
      <c r="M487">
        <v>35.4</v>
      </c>
      <c r="N487">
        <v>44.5</v>
      </c>
      <c r="P487" t="s">
        <v>878</v>
      </c>
      <c r="Q487">
        <f t="shared" si="18"/>
        <v>34</v>
      </c>
      <c r="R487" t="str">
        <f t="shared" si="19"/>
        <v>-</v>
      </c>
    </row>
    <row r="488" spans="2:18" x14ac:dyDescent="0.35">
      <c r="B488" s="317">
        <v>45432.583333333336</v>
      </c>
      <c r="C488">
        <v>48.7</v>
      </c>
      <c r="D488">
        <v>66.5</v>
      </c>
      <c r="E488">
        <v>33.799999999999997</v>
      </c>
      <c r="F488">
        <v>45.4</v>
      </c>
      <c r="G488">
        <v>48.7</v>
      </c>
      <c r="H488">
        <v>70.2</v>
      </c>
      <c r="I488">
        <v>33.799999999999997</v>
      </c>
      <c r="J488">
        <v>46.7</v>
      </c>
      <c r="L488">
        <v>70.400000000000006</v>
      </c>
      <c r="M488">
        <v>35.200000000000003</v>
      </c>
      <c r="N488">
        <v>49.1</v>
      </c>
      <c r="P488" t="s">
        <v>878</v>
      </c>
      <c r="Q488">
        <f t="shared" si="18"/>
        <v>34</v>
      </c>
      <c r="R488" t="str">
        <f t="shared" si="19"/>
        <v>-</v>
      </c>
    </row>
    <row r="489" spans="2:18" x14ac:dyDescent="0.35">
      <c r="B489" s="317">
        <v>45432.59375</v>
      </c>
      <c r="C489">
        <v>44.3</v>
      </c>
      <c r="D489">
        <v>59.1</v>
      </c>
      <c r="E489">
        <v>35.9</v>
      </c>
      <c r="F489">
        <v>45.6</v>
      </c>
      <c r="G489">
        <v>44.4</v>
      </c>
      <c r="H489">
        <v>59.8</v>
      </c>
      <c r="I489">
        <v>35.799999999999997</v>
      </c>
      <c r="J489">
        <v>45.7</v>
      </c>
      <c r="L489">
        <v>60.4</v>
      </c>
      <c r="M489">
        <v>37</v>
      </c>
      <c r="N489">
        <v>47.8</v>
      </c>
      <c r="P489" t="s">
        <v>878</v>
      </c>
      <c r="Q489">
        <f t="shared" si="18"/>
        <v>36</v>
      </c>
      <c r="R489" t="str">
        <f t="shared" si="19"/>
        <v>-</v>
      </c>
    </row>
    <row r="490" spans="2:18" x14ac:dyDescent="0.35">
      <c r="B490" s="317">
        <v>45432.604166666664</v>
      </c>
      <c r="C490">
        <v>46.5</v>
      </c>
      <c r="D490">
        <v>55.3</v>
      </c>
      <c r="E490">
        <v>37.6</v>
      </c>
      <c r="F490">
        <v>51.3</v>
      </c>
      <c r="G490">
        <v>46.5</v>
      </c>
      <c r="H490">
        <v>55.2</v>
      </c>
      <c r="I490">
        <v>37.4</v>
      </c>
      <c r="J490">
        <v>51.2</v>
      </c>
      <c r="L490">
        <v>58.9</v>
      </c>
      <c r="M490">
        <v>38.4</v>
      </c>
      <c r="N490">
        <v>52.5</v>
      </c>
      <c r="P490" t="s">
        <v>878</v>
      </c>
      <c r="Q490">
        <f t="shared" si="18"/>
        <v>37</v>
      </c>
      <c r="R490" t="str">
        <f t="shared" si="19"/>
        <v>-</v>
      </c>
    </row>
    <row r="491" spans="2:18" x14ac:dyDescent="0.35">
      <c r="B491" s="317">
        <v>45432.614583333336</v>
      </c>
      <c r="C491">
        <v>45.5</v>
      </c>
      <c r="D491">
        <v>64.2</v>
      </c>
      <c r="E491">
        <v>38.5</v>
      </c>
      <c r="F491">
        <v>45.7</v>
      </c>
      <c r="G491">
        <v>45.5</v>
      </c>
      <c r="H491">
        <v>63.7</v>
      </c>
      <c r="I491">
        <v>38.299999999999997</v>
      </c>
      <c r="J491">
        <v>45.9</v>
      </c>
      <c r="L491">
        <v>65.599999999999994</v>
      </c>
      <c r="M491">
        <v>39.4</v>
      </c>
      <c r="N491">
        <v>47.8</v>
      </c>
      <c r="P491" t="s">
        <v>878</v>
      </c>
      <c r="Q491">
        <f t="shared" si="18"/>
        <v>38</v>
      </c>
      <c r="R491" t="str">
        <f t="shared" si="19"/>
        <v>-</v>
      </c>
    </row>
    <row r="492" spans="2:18" x14ac:dyDescent="0.35">
      <c r="B492" s="317">
        <v>45432.625</v>
      </c>
      <c r="C492">
        <v>44.3</v>
      </c>
      <c r="D492">
        <v>66.099999999999994</v>
      </c>
      <c r="E492">
        <v>38.9</v>
      </c>
      <c r="F492">
        <v>45.4</v>
      </c>
      <c r="G492">
        <v>43.6</v>
      </c>
      <c r="H492">
        <v>55.9</v>
      </c>
      <c r="I492">
        <v>38.700000000000003</v>
      </c>
      <c r="J492">
        <v>45.5</v>
      </c>
      <c r="L492">
        <v>73.3</v>
      </c>
      <c r="M492">
        <v>39.9</v>
      </c>
      <c r="N492">
        <v>47.8</v>
      </c>
      <c r="P492" t="s">
        <v>878</v>
      </c>
      <c r="Q492">
        <f t="shared" si="18"/>
        <v>39</v>
      </c>
      <c r="R492" t="str">
        <f t="shared" si="19"/>
        <v>-</v>
      </c>
    </row>
    <row r="493" spans="2:18" x14ac:dyDescent="0.35">
      <c r="B493" s="317">
        <v>45432.635416666664</v>
      </c>
      <c r="C493">
        <v>45.3</v>
      </c>
      <c r="D493">
        <v>57.6</v>
      </c>
      <c r="E493">
        <v>40.4</v>
      </c>
      <c r="F493">
        <v>47.3</v>
      </c>
      <c r="G493">
        <v>45.3</v>
      </c>
      <c r="H493">
        <v>58.5</v>
      </c>
      <c r="I493">
        <v>40.1</v>
      </c>
      <c r="J493">
        <v>47.2</v>
      </c>
      <c r="L493">
        <v>62.4</v>
      </c>
      <c r="M493">
        <v>41.5</v>
      </c>
      <c r="N493">
        <v>49.6</v>
      </c>
      <c r="P493" t="s">
        <v>878</v>
      </c>
      <c r="Q493">
        <f t="shared" si="18"/>
        <v>40</v>
      </c>
      <c r="R493" t="str">
        <f t="shared" si="19"/>
        <v>-</v>
      </c>
    </row>
    <row r="494" spans="2:18" x14ac:dyDescent="0.35">
      <c r="B494" s="317">
        <v>45432.645833333336</v>
      </c>
      <c r="C494">
        <v>45.1</v>
      </c>
      <c r="D494">
        <v>64.400000000000006</v>
      </c>
      <c r="E494">
        <v>36.1</v>
      </c>
      <c r="F494">
        <v>45</v>
      </c>
      <c r="G494">
        <v>45.2</v>
      </c>
      <c r="H494">
        <v>64</v>
      </c>
      <c r="I494">
        <v>36</v>
      </c>
      <c r="J494">
        <v>45</v>
      </c>
      <c r="L494">
        <v>65.400000000000006</v>
      </c>
      <c r="M494">
        <v>37.200000000000003</v>
      </c>
      <c r="N494">
        <v>46.9</v>
      </c>
      <c r="P494" t="s">
        <v>878</v>
      </c>
      <c r="Q494">
        <f t="shared" si="18"/>
        <v>36</v>
      </c>
      <c r="R494" t="str">
        <f t="shared" si="19"/>
        <v>-</v>
      </c>
    </row>
    <row r="495" spans="2:18" x14ac:dyDescent="0.35">
      <c r="B495" s="317">
        <v>45432.65625</v>
      </c>
      <c r="C495">
        <v>42.2</v>
      </c>
      <c r="D495">
        <v>51.9</v>
      </c>
      <c r="E495">
        <v>38.1</v>
      </c>
      <c r="F495">
        <v>44.7</v>
      </c>
      <c r="G495">
        <v>42.1</v>
      </c>
      <c r="H495">
        <v>50.8</v>
      </c>
      <c r="I495">
        <v>38</v>
      </c>
      <c r="J495">
        <v>44.6</v>
      </c>
      <c r="L495">
        <v>55.2</v>
      </c>
      <c r="M495">
        <v>39</v>
      </c>
      <c r="N495">
        <v>46.1</v>
      </c>
      <c r="P495" t="s">
        <v>878</v>
      </c>
      <c r="Q495">
        <f t="shared" si="18"/>
        <v>38</v>
      </c>
      <c r="R495" t="str">
        <f t="shared" si="19"/>
        <v>-</v>
      </c>
    </row>
    <row r="496" spans="2:18" x14ac:dyDescent="0.35">
      <c r="B496" s="317">
        <v>45432.666666666664</v>
      </c>
      <c r="C496">
        <v>41.5</v>
      </c>
      <c r="D496">
        <v>56.2</v>
      </c>
      <c r="E496">
        <v>36.6</v>
      </c>
      <c r="F496">
        <v>43.7</v>
      </c>
      <c r="G496">
        <v>41.5</v>
      </c>
      <c r="H496">
        <v>55.6</v>
      </c>
      <c r="I496">
        <v>36.200000000000003</v>
      </c>
      <c r="J496">
        <v>43.5</v>
      </c>
      <c r="L496">
        <v>58.6</v>
      </c>
      <c r="M496">
        <v>37.6</v>
      </c>
      <c r="N496">
        <v>45.5</v>
      </c>
      <c r="P496" t="s">
        <v>878</v>
      </c>
      <c r="Q496">
        <f t="shared" si="18"/>
        <v>36</v>
      </c>
      <c r="R496" t="str">
        <f t="shared" si="19"/>
        <v>-</v>
      </c>
    </row>
    <row r="497" spans="2:18" x14ac:dyDescent="0.35">
      <c r="B497" s="317">
        <v>45432.677083333336</v>
      </c>
      <c r="C497">
        <v>42.4</v>
      </c>
      <c r="D497">
        <v>62</v>
      </c>
      <c r="E497">
        <v>36.9</v>
      </c>
      <c r="F497">
        <v>43.9</v>
      </c>
      <c r="G497">
        <v>42.5</v>
      </c>
      <c r="H497">
        <v>62.5</v>
      </c>
      <c r="I497">
        <v>36.9</v>
      </c>
      <c r="J497">
        <v>43.9</v>
      </c>
      <c r="L497">
        <v>63.2</v>
      </c>
      <c r="M497">
        <v>38</v>
      </c>
      <c r="N497">
        <v>45.8</v>
      </c>
      <c r="P497" t="s">
        <v>878</v>
      </c>
      <c r="Q497">
        <f t="shared" si="18"/>
        <v>37</v>
      </c>
      <c r="R497" t="str">
        <f t="shared" si="19"/>
        <v>-</v>
      </c>
    </row>
    <row r="498" spans="2:18" x14ac:dyDescent="0.35">
      <c r="B498" s="317">
        <v>45432.6875</v>
      </c>
      <c r="C498">
        <v>41.5</v>
      </c>
      <c r="D498">
        <v>57.6</v>
      </c>
      <c r="E498">
        <v>35.6</v>
      </c>
      <c r="F498">
        <v>43.1</v>
      </c>
      <c r="G498">
        <v>41.6</v>
      </c>
      <c r="H498">
        <v>56.6</v>
      </c>
      <c r="I498">
        <v>35.6</v>
      </c>
      <c r="J498">
        <v>43.2</v>
      </c>
      <c r="L498">
        <v>58.4</v>
      </c>
      <c r="M498">
        <v>36.700000000000003</v>
      </c>
      <c r="N498">
        <v>44.8</v>
      </c>
      <c r="P498" t="s">
        <v>878</v>
      </c>
      <c r="Q498">
        <f t="shared" si="18"/>
        <v>36</v>
      </c>
      <c r="R498" t="str">
        <f t="shared" si="19"/>
        <v>-</v>
      </c>
    </row>
    <row r="499" spans="2:18" x14ac:dyDescent="0.35">
      <c r="B499" s="317">
        <v>45432.697916666664</v>
      </c>
      <c r="C499">
        <v>40.5</v>
      </c>
      <c r="D499">
        <v>58.6</v>
      </c>
      <c r="E499">
        <v>35.200000000000003</v>
      </c>
      <c r="F499">
        <v>41.9</v>
      </c>
      <c r="G499">
        <v>40.5</v>
      </c>
      <c r="H499">
        <v>58.4</v>
      </c>
      <c r="I499">
        <v>35</v>
      </c>
      <c r="J499">
        <v>41.8</v>
      </c>
      <c r="L499">
        <v>59.7</v>
      </c>
      <c r="M499">
        <v>36.4</v>
      </c>
      <c r="N499">
        <v>43.8</v>
      </c>
      <c r="P499" t="s">
        <v>878</v>
      </c>
      <c r="Q499">
        <f t="shared" si="18"/>
        <v>35</v>
      </c>
      <c r="R499" t="str">
        <f t="shared" si="19"/>
        <v>-</v>
      </c>
    </row>
    <row r="500" spans="2:18" x14ac:dyDescent="0.35">
      <c r="B500" s="317">
        <v>45432.708333333336</v>
      </c>
      <c r="C500">
        <v>43.5</v>
      </c>
      <c r="D500">
        <v>58.4</v>
      </c>
      <c r="E500">
        <v>36.299999999999997</v>
      </c>
      <c r="F500">
        <v>46.4</v>
      </c>
      <c r="G500">
        <v>43.6</v>
      </c>
      <c r="H500">
        <v>58.2</v>
      </c>
      <c r="I500">
        <v>35.9</v>
      </c>
      <c r="J500">
        <v>46.5</v>
      </c>
      <c r="L500">
        <v>58.8</v>
      </c>
      <c r="M500">
        <v>37.4</v>
      </c>
      <c r="N500">
        <v>48.1</v>
      </c>
      <c r="P500" t="s">
        <v>878</v>
      </c>
      <c r="Q500">
        <f t="shared" si="18"/>
        <v>36</v>
      </c>
      <c r="R500" t="str">
        <f t="shared" si="19"/>
        <v>-</v>
      </c>
    </row>
    <row r="501" spans="2:18" x14ac:dyDescent="0.35">
      <c r="B501" s="317">
        <v>45432.71875</v>
      </c>
      <c r="C501">
        <v>46.1</v>
      </c>
      <c r="D501">
        <v>66.599999999999994</v>
      </c>
      <c r="E501">
        <v>38</v>
      </c>
      <c r="F501">
        <v>44.9</v>
      </c>
      <c r="G501">
        <v>46.2</v>
      </c>
      <c r="H501">
        <v>67.3</v>
      </c>
      <c r="I501">
        <v>37.9</v>
      </c>
      <c r="J501">
        <v>44.7</v>
      </c>
      <c r="L501">
        <v>67.5</v>
      </c>
      <c r="M501">
        <v>38.9</v>
      </c>
      <c r="N501">
        <v>46.2</v>
      </c>
      <c r="P501" t="s">
        <v>878</v>
      </c>
      <c r="Q501">
        <f t="shared" si="18"/>
        <v>38</v>
      </c>
      <c r="R501" t="str">
        <f t="shared" si="19"/>
        <v>-</v>
      </c>
    </row>
    <row r="502" spans="2:18" x14ac:dyDescent="0.35">
      <c r="B502" s="317">
        <v>45432.729166666664</v>
      </c>
      <c r="C502">
        <v>44.9</v>
      </c>
      <c r="D502">
        <v>62</v>
      </c>
      <c r="E502">
        <v>35.4</v>
      </c>
      <c r="F502">
        <v>47.1</v>
      </c>
      <c r="G502">
        <v>45.1</v>
      </c>
      <c r="H502">
        <v>63.1</v>
      </c>
      <c r="I502">
        <v>35.1</v>
      </c>
      <c r="J502">
        <v>47.1</v>
      </c>
      <c r="L502">
        <v>65.3</v>
      </c>
      <c r="M502">
        <v>37.1</v>
      </c>
      <c r="N502">
        <v>49</v>
      </c>
      <c r="P502" t="s">
        <v>878</v>
      </c>
      <c r="Q502">
        <f t="shared" si="18"/>
        <v>35</v>
      </c>
      <c r="R502" t="str">
        <f t="shared" si="19"/>
        <v>-</v>
      </c>
    </row>
    <row r="503" spans="2:18" x14ac:dyDescent="0.35">
      <c r="B503" s="317">
        <v>45432.739583333336</v>
      </c>
      <c r="C503">
        <v>44.9</v>
      </c>
      <c r="D503">
        <v>61.8</v>
      </c>
      <c r="E503">
        <v>35</v>
      </c>
      <c r="F503">
        <v>48.2</v>
      </c>
      <c r="G503">
        <v>44.9</v>
      </c>
      <c r="H503">
        <v>61.7</v>
      </c>
      <c r="I503">
        <v>34.6</v>
      </c>
      <c r="J503">
        <v>48.3</v>
      </c>
      <c r="L503">
        <v>63.5</v>
      </c>
      <c r="M503">
        <v>36.9</v>
      </c>
      <c r="N503">
        <v>49.3</v>
      </c>
      <c r="P503" t="s">
        <v>878</v>
      </c>
      <c r="Q503">
        <f t="shared" si="18"/>
        <v>35</v>
      </c>
      <c r="R503" t="str">
        <f t="shared" si="19"/>
        <v>-</v>
      </c>
    </row>
    <row r="504" spans="2:18" x14ac:dyDescent="0.35">
      <c r="B504" s="317">
        <v>45432.75</v>
      </c>
      <c r="C504">
        <v>50.6</v>
      </c>
      <c r="D504">
        <v>69.099999999999994</v>
      </c>
      <c r="E504">
        <v>33.4</v>
      </c>
      <c r="F504">
        <v>54.3</v>
      </c>
      <c r="G504">
        <v>50.7</v>
      </c>
      <c r="H504">
        <v>68.8</v>
      </c>
      <c r="I504">
        <v>33.200000000000003</v>
      </c>
      <c r="J504">
        <v>54.2</v>
      </c>
      <c r="L504">
        <v>69.8</v>
      </c>
      <c r="M504">
        <v>34.5</v>
      </c>
      <c r="N504">
        <v>55.4</v>
      </c>
      <c r="P504" t="s">
        <v>878</v>
      </c>
      <c r="Q504">
        <f t="shared" si="18"/>
        <v>33</v>
      </c>
      <c r="R504" t="str">
        <f t="shared" si="19"/>
        <v>-</v>
      </c>
    </row>
    <row r="505" spans="2:18" x14ac:dyDescent="0.35">
      <c r="B505" s="317">
        <v>45432.760416666664</v>
      </c>
      <c r="C505">
        <v>48.3</v>
      </c>
      <c r="D505">
        <v>57</v>
      </c>
      <c r="E505">
        <v>32.1</v>
      </c>
      <c r="F505">
        <v>52.5</v>
      </c>
      <c r="G505">
        <v>48.4</v>
      </c>
      <c r="H505">
        <v>57.7</v>
      </c>
      <c r="I505">
        <v>31.9</v>
      </c>
      <c r="J505">
        <v>52.4</v>
      </c>
      <c r="L505">
        <v>57.9</v>
      </c>
      <c r="M505">
        <v>33.5</v>
      </c>
      <c r="N505">
        <v>53.7</v>
      </c>
      <c r="P505" t="s">
        <v>878</v>
      </c>
      <c r="Q505">
        <f t="shared" si="18"/>
        <v>32</v>
      </c>
      <c r="R505" t="str">
        <f t="shared" si="19"/>
        <v>-</v>
      </c>
    </row>
    <row r="506" spans="2:18" x14ac:dyDescent="0.35">
      <c r="B506" s="317">
        <v>45432.770833333336</v>
      </c>
      <c r="C506">
        <v>39.4</v>
      </c>
      <c r="D506">
        <v>58</v>
      </c>
      <c r="E506">
        <v>31.8</v>
      </c>
      <c r="F506">
        <v>41.8</v>
      </c>
      <c r="G506">
        <v>39.5</v>
      </c>
      <c r="H506">
        <v>57.1</v>
      </c>
      <c r="I506">
        <v>31.5</v>
      </c>
      <c r="J506">
        <v>42</v>
      </c>
      <c r="L506">
        <v>60.5</v>
      </c>
      <c r="M506">
        <v>33.200000000000003</v>
      </c>
      <c r="N506">
        <v>44.2</v>
      </c>
      <c r="P506" t="s">
        <v>878</v>
      </c>
      <c r="Q506">
        <f t="shared" si="18"/>
        <v>32</v>
      </c>
      <c r="R506" t="str">
        <f t="shared" si="19"/>
        <v>-</v>
      </c>
    </row>
    <row r="507" spans="2:18" x14ac:dyDescent="0.35">
      <c r="B507" s="317">
        <v>45432.78125</v>
      </c>
      <c r="C507">
        <v>45.7</v>
      </c>
      <c r="D507">
        <v>67.2</v>
      </c>
      <c r="E507">
        <v>34.4</v>
      </c>
      <c r="F507">
        <v>45.4</v>
      </c>
      <c r="G507">
        <v>45.7</v>
      </c>
      <c r="H507">
        <v>67.5</v>
      </c>
      <c r="I507">
        <v>34.1</v>
      </c>
      <c r="J507">
        <v>45.4</v>
      </c>
      <c r="L507">
        <v>68.099999999999994</v>
      </c>
      <c r="M507">
        <v>36</v>
      </c>
      <c r="N507">
        <v>48.8</v>
      </c>
      <c r="P507" t="s">
        <v>878</v>
      </c>
      <c r="Q507">
        <f t="shared" si="18"/>
        <v>34</v>
      </c>
      <c r="R507" t="str">
        <f t="shared" si="19"/>
        <v>-</v>
      </c>
    </row>
    <row r="508" spans="2:18" x14ac:dyDescent="0.35">
      <c r="B508" s="317">
        <v>45432.791666666664</v>
      </c>
      <c r="C508">
        <v>47.3</v>
      </c>
      <c r="D508">
        <v>59.2</v>
      </c>
      <c r="E508">
        <v>36.700000000000003</v>
      </c>
      <c r="F508">
        <v>51.6</v>
      </c>
      <c r="G508">
        <v>47.3</v>
      </c>
      <c r="H508">
        <v>61.9</v>
      </c>
      <c r="I508">
        <v>36.5</v>
      </c>
      <c r="J508">
        <v>50.4</v>
      </c>
      <c r="L508">
        <v>63.2</v>
      </c>
      <c r="M508">
        <v>38.6</v>
      </c>
      <c r="N508">
        <v>55.6</v>
      </c>
      <c r="P508" t="s">
        <v>878</v>
      </c>
      <c r="Q508">
        <f t="shared" si="18"/>
        <v>37</v>
      </c>
      <c r="R508" t="str">
        <f t="shared" si="19"/>
        <v>-</v>
      </c>
    </row>
    <row r="509" spans="2:18" x14ac:dyDescent="0.35">
      <c r="B509" s="317">
        <v>45432.802083333336</v>
      </c>
      <c r="C509">
        <v>45.8</v>
      </c>
      <c r="D509">
        <v>61.3</v>
      </c>
      <c r="E509">
        <v>34.299999999999997</v>
      </c>
      <c r="F509">
        <v>49.8</v>
      </c>
      <c r="G509">
        <v>46</v>
      </c>
      <c r="H509">
        <v>61.1</v>
      </c>
      <c r="I509">
        <v>33.9</v>
      </c>
      <c r="J509">
        <v>49.7</v>
      </c>
      <c r="L509">
        <v>62.2</v>
      </c>
      <c r="M509">
        <v>36.1</v>
      </c>
      <c r="N509">
        <v>54.1</v>
      </c>
      <c r="P509" t="s">
        <v>878</v>
      </c>
      <c r="Q509">
        <f t="shared" si="18"/>
        <v>34</v>
      </c>
      <c r="R509" t="str">
        <f t="shared" si="19"/>
        <v>-</v>
      </c>
    </row>
    <row r="510" spans="2:18" x14ac:dyDescent="0.35">
      <c r="B510" s="317">
        <v>45432.8125</v>
      </c>
      <c r="C510">
        <v>45.6</v>
      </c>
      <c r="D510">
        <v>64.2</v>
      </c>
      <c r="E510">
        <v>34.6</v>
      </c>
      <c r="F510">
        <v>48.8</v>
      </c>
      <c r="G510">
        <v>45.5</v>
      </c>
      <c r="H510">
        <v>64.7</v>
      </c>
      <c r="I510">
        <v>34</v>
      </c>
      <c r="J510">
        <v>48.8</v>
      </c>
      <c r="L510">
        <v>65.2</v>
      </c>
      <c r="M510">
        <v>36.6</v>
      </c>
      <c r="N510">
        <v>52.6</v>
      </c>
      <c r="P510" t="s">
        <v>878</v>
      </c>
      <c r="Q510">
        <f t="shared" si="18"/>
        <v>34</v>
      </c>
      <c r="R510" t="str">
        <f t="shared" si="19"/>
        <v>-</v>
      </c>
    </row>
    <row r="511" spans="2:18" x14ac:dyDescent="0.35">
      <c r="B511" s="317">
        <v>45432.822916666664</v>
      </c>
      <c r="C511">
        <v>40.6</v>
      </c>
      <c r="D511">
        <v>54.2</v>
      </c>
      <c r="E511">
        <v>32.9</v>
      </c>
      <c r="F511">
        <v>43.7</v>
      </c>
      <c r="G511">
        <v>40.700000000000003</v>
      </c>
      <c r="H511">
        <v>55.4</v>
      </c>
      <c r="I511">
        <v>32.700000000000003</v>
      </c>
      <c r="J511">
        <v>43.8</v>
      </c>
      <c r="L511">
        <v>57.3</v>
      </c>
      <c r="M511">
        <v>34.1</v>
      </c>
      <c r="N511">
        <v>47.8</v>
      </c>
      <c r="P511" t="s">
        <v>878</v>
      </c>
      <c r="Q511">
        <f t="shared" si="18"/>
        <v>33</v>
      </c>
      <c r="R511" t="str">
        <f t="shared" si="19"/>
        <v>-</v>
      </c>
    </row>
    <row r="512" spans="2:18" x14ac:dyDescent="0.35">
      <c r="B512" s="317">
        <v>45432.833333333336</v>
      </c>
      <c r="C512">
        <v>43.5</v>
      </c>
      <c r="D512">
        <v>56.6</v>
      </c>
      <c r="E512">
        <v>34.1</v>
      </c>
      <c r="F512">
        <v>46.3</v>
      </c>
      <c r="G512">
        <v>43.1</v>
      </c>
      <c r="H512">
        <v>60.4</v>
      </c>
      <c r="I512">
        <v>34</v>
      </c>
      <c r="J512">
        <v>44.6</v>
      </c>
      <c r="L512">
        <v>63.5</v>
      </c>
      <c r="M512">
        <v>35.299999999999997</v>
      </c>
      <c r="N512">
        <v>52.7</v>
      </c>
      <c r="P512" t="s">
        <v>878</v>
      </c>
      <c r="Q512">
        <f t="shared" si="18"/>
        <v>34</v>
      </c>
      <c r="R512" t="str">
        <f t="shared" si="19"/>
        <v>-</v>
      </c>
    </row>
    <row r="513" spans="2:18" x14ac:dyDescent="0.35">
      <c r="B513" s="317">
        <v>45432.84375</v>
      </c>
      <c r="C513">
        <v>42.3</v>
      </c>
      <c r="D513">
        <v>62.5</v>
      </c>
      <c r="E513">
        <v>33.4</v>
      </c>
      <c r="F513">
        <v>41.7</v>
      </c>
      <c r="G513">
        <v>42.5</v>
      </c>
      <c r="H513">
        <v>62.2</v>
      </c>
      <c r="I513">
        <v>33.1</v>
      </c>
      <c r="J513">
        <v>42.1</v>
      </c>
      <c r="L513">
        <v>63.2</v>
      </c>
      <c r="M513">
        <v>34.6</v>
      </c>
      <c r="N513">
        <v>45</v>
      </c>
      <c r="P513" t="s">
        <v>878</v>
      </c>
      <c r="Q513">
        <f t="shared" si="18"/>
        <v>33</v>
      </c>
      <c r="R513" t="str">
        <f t="shared" si="19"/>
        <v>-</v>
      </c>
    </row>
    <row r="514" spans="2:18" x14ac:dyDescent="0.35">
      <c r="B514" s="317">
        <v>45432.854166666664</v>
      </c>
      <c r="C514">
        <v>37.700000000000003</v>
      </c>
      <c r="D514">
        <v>46.4</v>
      </c>
      <c r="E514">
        <v>34</v>
      </c>
      <c r="F514">
        <v>39.9</v>
      </c>
      <c r="G514">
        <v>37.799999999999997</v>
      </c>
      <c r="H514">
        <v>47.3</v>
      </c>
      <c r="I514">
        <v>33.6</v>
      </c>
      <c r="J514">
        <v>40.1</v>
      </c>
      <c r="L514">
        <v>49</v>
      </c>
      <c r="M514">
        <v>35.5</v>
      </c>
      <c r="N514">
        <v>43.2</v>
      </c>
      <c r="P514" t="s">
        <v>878</v>
      </c>
      <c r="Q514">
        <f t="shared" si="18"/>
        <v>34</v>
      </c>
      <c r="R514" t="str">
        <f t="shared" si="19"/>
        <v>-</v>
      </c>
    </row>
    <row r="515" spans="2:18" x14ac:dyDescent="0.35">
      <c r="B515" s="317">
        <v>45432.864583333336</v>
      </c>
      <c r="C515">
        <v>40</v>
      </c>
      <c r="D515">
        <v>52.6</v>
      </c>
      <c r="E515">
        <v>35.1</v>
      </c>
      <c r="F515">
        <v>41.8</v>
      </c>
      <c r="G515">
        <v>40.299999999999997</v>
      </c>
      <c r="H515">
        <v>56</v>
      </c>
      <c r="I515">
        <v>34.9</v>
      </c>
      <c r="J515">
        <v>42</v>
      </c>
      <c r="L515">
        <v>56.8</v>
      </c>
      <c r="M515">
        <v>36.200000000000003</v>
      </c>
      <c r="N515">
        <v>45.3</v>
      </c>
      <c r="P515" t="s">
        <v>878</v>
      </c>
      <c r="Q515">
        <f t="shared" si="18"/>
        <v>35</v>
      </c>
      <c r="R515" t="str">
        <f t="shared" si="19"/>
        <v>-</v>
      </c>
    </row>
    <row r="516" spans="2:18" x14ac:dyDescent="0.35">
      <c r="B516" s="317">
        <v>45432.875</v>
      </c>
      <c r="C516">
        <v>40.6</v>
      </c>
      <c r="D516">
        <v>53.5</v>
      </c>
      <c r="E516">
        <v>33.9</v>
      </c>
      <c r="F516">
        <v>43.8</v>
      </c>
      <c r="G516">
        <v>40.4</v>
      </c>
      <c r="H516">
        <v>54.4</v>
      </c>
      <c r="I516">
        <v>33.700000000000003</v>
      </c>
      <c r="J516">
        <v>43.4</v>
      </c>
      <c r="L516">
        <v>56</v>
      </c>
      <c r="M516">
        <v>35</v>
      </c>
      <c r="N516">
        <v>47.4</v>
      </c>
      <c r="P516" t="s">
        <v>878</v>
      </c>
      <c r="Q516">
        <f t="shared" si="18"/>
        <v>34</v>
      </c>
      <c r="R516" t="str">
        <f t="shared" si="19"/>
        <v>-</v>
      </c>
    </row>
    <row r="517" spans="2:18" x14ac:dyDescent="0.35">
      <c r="B517" s="317">
        <v>45432.885416666664</v>
      </c>
      <c r="C517">
        <v>41</v>
      </c>
      <c r="D517">
        <v>60.7</v>
      </c>
      <c r="E517">
        <v>33.4</v>
      </c>
      <c r="F517">
        <v>43</v>
      </c>
      <c r="G517">
        <v>41.3</v>
      </c>
      <c r="H517">
        <v>61</v>
      </c>
      <c r="I517">
        <v>33.299999999999997</v>
      </c>
      <c r="J517">
        <v>43.2</v>
      </c>
      <c r="L517">
        <v>61.8</v>
      </c>
      <c r="M517">
        <v>34.299999999999997</v>
      </c>
      <c r="N517">
        <v>46.9</v>
      </c>
      <c r="P517" t="s">
        <v>878</v>
      </c>
      <c r="Q517">
        <f t="shared" si="18"/>
        <v>33</v>
      </c>
      <c r="R517" t="str">
        <f t="shared" si="19"/>
        <v>-</v>
      </c>
    </row>
    <row r="518" spans="2:18" x14ac:dyDescent="0.35">
      <c r="B518" s="317">
        <v>45432.895833333336</v>
      </c>
      <c r="C518">
        <v>41.8</v>
      </c>
      <c r="D518">
        <v>55.6</v>
      </c>
      <c r="E518">
        <v>34.6</v>
      </c>
      <c r="F518">
        <v>44.9</v>
      </c>
      <c r="G518">
        <v>41.9</v>
      </c>
      <c r="H518">
        <v>55.5</v>
      </c>
      <c r="I518">
        <v>34.200000000000003</v>
      </c>
      <c r="J518">
        <v>45</v>
      </c>
      <c r="L518">
        <v>56.9</v>
      </c>
      <c r="M518">
        <v>35.700000000000003</v>
      </c>
      <c r="N518">
        <v>48.9</v>
      </c>
      <c r="P518" t="s">
        <v>878</v>
      </c>
      <c r="Q518">
        <f t="shared" si="18"/>
        <v>34</v>
      </c>
      <c r="R518" t="str">
        <f t="shared" si="19"/>
        <v>-</v>
      </c>
    </row>
    <row r="519" spans="2:18" x14ac:dyDescent="0.35">
      <c r="B519" s="317">
        <v>45432.90625</v>
      </c>
      <c r="C519">
        <v>38.9</v>
      </c>
      <c r="D519">
        <v>51.7</v>
      </c>
      <c r="E519">
        <v>32.4</v>
      </c>
      <c r="F519">
        <v>42.5</v>
      </c>
      <c r="G519">
        <v>39</v>
      </c>
      <c r="H519">
        <v>54.2</v>
      </c>
      <c r="I519">
        <v>32.299999999999997</v>
      </c>
      <c r="J519">
        <v>42.3</v>
      </c>
      <c r="L519">
        <v>57.1</v>
      </c>
      <c r="M519">
        <v>33.200000000000003</v>
      </c>
      <c r="N519">
        <v>46.6</v>
      </c>
      <c r="P519" t="s">
        <v>878</v>
      </c>
      <c r="Q519">
        <f t="shared" si="18"/>
        <v>32</v>
      </c>
      <c r="R519" t="str">
        <f t="shared" si="19"/>
        <v>-</v>
      </c>
    </row>
    <row r="520" spans="2:18" x14ac:dyDescent="0.35">
      <c r="B520" s="317">
        <v>45432.916666666664</v>
      </c>
      <c r="C520">
        <v>35.299999999999997</v>
      </c>
      <c r="D520">
        <v>48.1</v>
      </c>
      <c r="E520">
        <v>32.1</v>
      </c>
      <c r="F520">
        <v>37.200000000000003</v>
      </c>
      <c r="G520">
        <v>35.299999999999997</v>
      </c>
      <c r="H520">
        <v>45.6</v>
      </c>
      <c r="I520">
        <v>32.1</v>
      </c>
      <c r="J520">
        <v>37.299999999999997</v>
      </c>
      <c r="L520">
        <v>50.3</v>
      </c>
      <c r="M520">
        <v>32.700000000000003</v>
      </c>
      <c r="N520">
        <v>38.200000000000003</v>
      </c>
      <c r="P520" t="s">
        <v>878</v>
      </c>
      <c r="Q520">
        <f t="shared" si="18"/>
        <v>32</v>
      </c>
      <c r="R520" t="str">
        <f t="shared" si="19"/>
        <v>-</v>
      </c>
    </row>
    <row r="521" spans="2:18" x14ac:dyDescent="0.35">
      <c r="B521" s="317">
        <v>45432.927083333336</v>
      </c>
      <c r="C521">
        <v>35.799999999999997</v>
      </c>
      <c r="D521">
        <v>43.4</v>
      </c>
      <c r="E521">
        <v>32.1</v>
      </c>
      <c r="F521">
        <v>38.700000000000003</v>
      </c>
      <c r="G521">
        <v>35.799999999999997</v>
      </c>
      <c r="H521">
        <v>43.9</v>
      </c>
      <c r="I521">
        <v>32.1</v>
      </c>
      <c r="J521">
        <v>38.700000000000003</v>
      </c>
      <c r="L521">
        <v>45.2</v>
      </c>
      <c r="M521">
        <v>32.700000000000003</v>
      </c>
      <c r="N521">
        <v>39.6</v>
      </c>
      <c r="P521" t="s">
        <v>878</v>
      </c>
      <c r="Q521">
        <f t="shared" si="18"/>
        <v>32</v>
      </c>
      <c r="R521" t="str">
        <f t="shared" si="19"/>
        <v>-</v>
      </c>
    </row>
    <row r="522" spans="2:18" x14ac:dyDescent="0.35">
      <c r="B522" s="317">
        <v>45432.9375</v>
      </c>
      <c r="C522">
        <v>34.700000000000003</v>
      </c>
      <c r="D522">
        <v>51.4</v>
      </c>
      <c r="E522">
        <v>31.6</v>
      </c>
      <c r="F522">
        <v>36.6</v>
      </c>
      <c r="G522">
        <v>34.799999999999997</v>
      </c>
      <c r="H522">
        <v>50.4</v>
      </c>
      <c r="I522">
        <v>31.6</v>
      </c>
      <c r="J522">
        <v>36.4</v>
      </c>
      <c r="L522">
        <v>52.6</v>
      </c>
      <c r="M522">
        <v>32.200000000000003</v>
      </c>
      <c r="N522">
        <v>37.700000000000003</v>
      </c>
      <c r="P522" t="s">
        <v>878</v>
      </c>
      <c r="Q522">
        <f t="shared" si="18"/>
        <v>32</v>
      </c>
      <c r="R522" t="str">
        <f t="shared" si="19"/>
        <v>-</v>
      </c>
    </row>
    <row r="523" spans="2:18" x14ac:dyDescent="0.35">
      <c r="B523" s="317">
        <v>45432.947916666664</v>
      </c>
      <c r="C523">
        <v>34.9</v>
      </c>
      <c r="D523">
        <v>49.6</v>
      </c>
      <c r="E523">
        <v>30.9</v>
      </c>
      <c r="F523">
        <v>37.200000000000003</v>
      </c>
      <c r="G523">
        <v>34.799999999999997</v>
      </c>
      <c r="H523">
        <v>48.5</v>
      </c>
      <c r="I523">
        <v>30.8</v>
      </c>
      <c r="J523">
        <v>37.200000000000003</v>
      </c>
      <c r="L523">
        <v>56.3</v>
      </c>
      <c r="M523">
        <v>31.5</v>
      </c>
      <c r="N523">
        <v>38.200000000000003</v>
      </c>
      <c r="P523" t="s">
        <v>878</v>
      </c>
      <c r="Q523">
        <f t="shared" si="18"/>
        <v>31</v>
      </c>
      <c r="R523" t="str">
        <f t="shared" si="19"/>
        <v>-</v>
      </c>
    </row>
    <row r="524" spans="2:18" x14ac:dyDescent="0.35">
      <c r="B524" s="317">
        <v>45432.958333333336</v>
      </c>
      <c r="C524">
        <v>32.200000000000003</v>
      </c>
      <c r="D524">
        <v>39.700000000000003</v>
      </c>
      <c r="E524">
        <v>30.1</v>
      </c>
      <c r="F524">
        <v>34</v>
      </c>
      <c r="G524">
        <v>32.200000000000003</v>
      </c>
      <c r="H524">
        <v>39.4</v>
      </c>
      <c r="I524">
        <v>29.9</v>
      </c>
      <c r="J524">
        <v>34</v>
      </c>
      <c r="L524">
        <v>40.700000000000003</v>
      </c>
      <c r="M524">
        <v>30.6</v>
      </c>
      <c r="N524">
        <v>35</v>
      </c>
      <c r="P524" t="s">
        <v>879</v>
      </c>
      <c r="Q524" t="str">
        <f t="shared" si="18"/>
        <v>-</v>
      </c>
      <c r="R524">
        <f t="shared" si="19"/>
        <v>30</v>
      </c>
    </row>
    <row r="525" spans="2:18" x14ac:dyDescent="0.35">
      <c r="B525" s="317">
        <v>45432.96875</v>
      </c>
      <c r="C525">
        <v>34.9</v>
      </c>
      <c r="D525">
        <v>50.4</v>
      </c>
      <c r="E525">
        <v>29.3</v>
      </c>
      <c r="F525">
        <v>35.299999999999997</v>
      </c>
      <c r="G525">
        <v>35.1</v>
      </c>
      <c r="H525">
        <v>52.4</v>
      </c>
      <c r="I525">
        <v>29.3</v>
      </c>
      <c r="J525">
        <v>35.4</v>
      </c>
      <c r="L525">
        <v>54</v>
      </c>
      <c r="M525">
        <v>29.8</v>
      </c>
      <c r="N525">
        <v>36.4</v>
      </c>
      <c r="P525" t="s">
        <v>879</v>
      </c>
      <c r="Q525" t="str">
        <f t="shared" ref="Q525:Q588" si="20">IF(P525="D",ROUND(I525,0),"-")</f>
        <v>-</v>
      </c>
      <c r="R525">
        <f t="shared" ref="R525:R588" si="21">IF(P525="N",ROUND(I525,0),"-")</f>
        <v>29</v>
      </c>
    </row>
    <row r="526" spans="2:18" x14ac:dyDescent="0.35">
      <c r="B526" s="317">
        <v>45432.979166666664</v>
      </c>
      <c r="C526">
        <v>31.8</v>
      </c>
      <c r="D526">
        <v>42.9</v>
      </c>
      <c r="E526">
        <v>27.9</v>
      </c>
      <c r="F526">
        <v>34.200000000000003</v>
      </c>
      <c r="G526">
        <v>31.8</v>
      </c>
      <c r="H526">
        <v>42.8</v>
      </c>
      <c r="I526">
        <v>27.9</v>
      </c>
      <c r="J526">
        <v>34.299999999999997</v>
      </c>
      <c r="L526">
        <v>43.4</v>
      </c>
      <c r="M526">
        <v>28.5</v>
      </c>
      <c r="N526">
        <v>35.4</v>
      </c>
      <c r="P526" t="s">
        <v>879</v>
      </c>
      <c r="Q526" t="str">
        <f t="shared" si="20"/>
        <v>-</v>
      </c>
      <c r="R526">
        <f t="shared" si="21"/>
        <v>28</v>
      </c>
    </row>
    <row r="527" spans="2:18" x14ac:dyDescent="0.35">
      <c r="B527" s="317">
        <v>45432.989583333336</v>
      </c>
      <c r="C527">
        <v>33.4</v>
      </c>
      <c r="D527">
        <v>44.9</v>
      </c>
      <c r="E527">
        <v>28</v>
      </c>
      <c r="F527">
        <v>36.799999999999997</v>
      </c>
      <c r="G527">
        <v>33.4</v>
      </c>
      <c r="H527">
        <v>45.3</v>
      </c>
      <c r="I527">
        <v>28</v>
      </c>
      <c r="J527">
        <v>37.1</v>
      </c>
      <c r="L527">
        <v>45.6</v>
      </c>
      <c r="M527">
        <v>28.5</v>
      </c>
      <c r="N527">
        <v>37.9</v>
      </c>
      <c r="P527" t="s">
        <v>879</v>
      </c>
      <c r="Q527" t="str">
        <f t="shared" si="20"/>
        <v>-</v>
      </c>
      <c r="R527">
        <f t="shared" si="21"/>
        <v>28</v>
      </c>
    </row>
    <row r="528" spans="2:18" x14ac:dyDescent="0.35">
      <c r="B528" s="317">
        <v>45433</v>
      </c>
      <c r="C528">
        <v>34.6</v>
      </c>
      <c r="D528">
        <v>47.1</v>
      </c>
      <c r="E528">
        <v>30.7</v>
      </c>
      <c r="F528">
        <v>36.1</v>
      </c>
      <c r="G528">
        <v>34.6</v>
      </c>
      <c r="H528">
        <v>46.6</v>
      </c>
      <c r="I528">
        <v>30.6</v>
      </c>
      <c r="J528">
        <v>36</v>
      </c>
      <c r="L528">
        <v>47.8</v>
      </c>
      <c r="M528">
        <v>31.2</v>
      </c>
      <c r="N528">
        <v>37.299999999999997</v>
      </c>
      <c r="P528" t="s">
        <v>879</v>
      </c>
      <c r="Q528" t="str">
        <f t="shared" si="20"/>
        <v>-</v>
      </c>
      <c r="R528">
        <f t="shared" si="21"/>
        <v>31</v>
      </c>
    </row>
    <row r="529" spans="2:18" x14ac:dyDescent="0.35">
      <c r="B529" s="317">
        <v>45433.010416666664</v>
      </c>
      <c r="C529">
        <v>35.299999999999997</v>
      </c>
      <c r="D529">
        <v>47.8</v>
      </c>
      <c r="E529">
        <v>32.6</v>
      </c>
      <c r="F529">
        <v>36.5</v>
      </c>
      <c r="G529">
        <v>35.299999999999997</v>
      </c>
      <c r="H529">
        <v>48.3</v>
      </c>
      <c r="I529">
        <v>32.5</v>
      </c>
      <c r="J529">
        <v>36.5</v>
      </c>
      <c r="L529">
        <v>49</v>
      </c>
      <c r="M529">
        <v>33.1</v>
      </c>
      <c r="N529">
        <v>37.1</v>
      </c>
      <c r="P529" t="s">
        <v>879</v>
      </c>
      <c r="Q529" t="str">
        <f t="shared" si="20"/>
        <v>-</v>
      </c>
      <c r="R529">
        <f t="shared" si="21"/>
        <v>33</v>
      </c>
    </row>
    <row r="530" spans="2:18" x14ac:dyDescent="0.35">
      <c r="B530" s="317">
        <v>45433.020833333336</v>
      </c>
      <c r="C530">
        <v>36.200000000000003</v>
      </c>
      <c r="D530">
        <v>44</v>
      </c>
      <c r="E530">
        <v>33.6</v>
      </c>
      <c r="F530">
        <v>37.9</v>
      </c>
      <c r="G530">
        <v>36.200000000000003</v>
      </c>
      <c r="H530">
        <v>43.5</v>
      </c>
      <c r="I530">
        <v>33.700000000000003</v>
      </c>
      <c r="J530">
        <v>37.9</v>
      </c>
      <c r="L530">
        <v>44.8</v>
      </c>
      <c r="M530">
        <v>34.1</v>
      </c>
      <c r="N530">
        <v>38.700000000000003</v>
      </c>
      <c r="P530" t="s">
        <v>879</v>
      </c>
      <c r="Q530" t="str">
        <f t="shared" si="20"/>
        <v>-</v>
      </c>
      <c r="R530">
        <f t="shared" si="21"/>
        <v>34</v>
      </c>
    </row>
    <row r="531" spans="2:18" x14ac:dyDescent="0.35">
      <c r="B531" s="317">
        <v>45433.03125</v>
      </c>
      <c r="C531">
        <v>35.6</v>
      </c>
      <c r="D531">
        <v>45.8</v>
      </c>
      <c r="E531">
        <v>32.9</v>
      </c>
      <c r="F531">
        <v>36.9</v>
      </c>
      <c r="G531">
        <v>35.6</v>
      </c>
      <c r="H531">
        <v>47.7</v>
      </c>
      <c r="I531">
        <v>32.9</v>
      </c>
      <c r="J531">
        <v>36.799999999999997</v>
      </c>
      <c r="L531">
        <v>47.9</v>
      </c>
      <c r="M531">
        <v>33.4</v>
      </c>
      <c r="N531">
        <v>37.5</v>
      </c>
      <c r="P531" t="s">
        <v>879</v>
      </c>
      <c r="Q531" t="str">
        <f t="shared" si="20"/>
        <v>-</v>
      </c>
      <c r="R531">
        <f t="shared" si="21"/>
        <v>33</v>
      </c>
    </row>
    <row r="532" spans="2:18" x14ac:dyDescent="0.35">
      <c r="B532" s="317">
        <v>45433.041666666664</v>
      </c>
      <c r="C532">
        <v>37.799999999999997</v>
      </c>
      <c r="D532">
        <v>45.4</v>
      </c>
      <c r="E532">
        <v>33</v>
      </c>
      <c r="F532">
        <v>39.6</v>
      </c>
      <c r="G532">
        <v>37.799999999999997</v>
      </c>
      <c r="H532">
        <v>45.6</v>
      </c>
      <c r="I532">
        <v>33</v>
      </c>
      <c r="J532">
        <v>39.4</v>
      </c>
      <c r="L532">
        <v>48.2</v>
      </c>
      <c r="M532">
        <v>33.5</v>
      </c>
      <c r="N532">
        <v>40.1</v>
      </c>
      <c r="P532" t="s">
        <v>879</v>
      </c>
      <c r="Q532" t="str">
        <f t="shared" si="20"/>
        <v>-</v>
      </c>
      <c r="R532">
        <f t="shared" si="21"/>
        <v>33</v>
      </c>
    </row>
    <row r="533" spans="2:18" x14ac:dyDescent="0.35">
      <c r="B533" s="317">
        <v>45433.052083333336</v>
      </c>
      <c r="C533">
        <v>39.799999999999997</v>
      </c>
      <c r="D533">
        <v>43.7</v>
      </c>
      <c r="E533">
        <v>35.200000000000003</v>
      </c>
      <c r="F533">
        <v>42.2</v>
      </c>
      <c r="G533">
        <v>39.799999999999997</v>
      </c>
      <c r="H533">
        <v>43.8</v>
      </c>
      <c r="I533">
        <v>35.200000000000003</v>
      </c>
      <c r="J533">
        <v>42.2</v>
      </c>
      <c r="L533">
        <v>44.2</v>
      </c>
      <c r="M533">
        <v>35.700000000000003</v>
      </c>
      <c r="N533">
        <v>42.6</v>
      </c>
      <c r="P533" t="s">
        <v>879</v>
      </c>
      <c r="Q533" t="str">
        <f t="shared" si="20"/>
        <v>-</v>
      </c>
      <c r="R533">
        <f t="shared" si="21"/>
        <v>35</v>
      </c>
    </row>
    <row r="534" spans="2:18" x14ac:dyDescent="0.35">
      <c r="B534" s="317">
        <v>45433.0625</v>
      </c>
      <c r="C534">
        <v>37.799999999999997</v>
      </c>
      <c r="D534">
        <v>52.6</v>
      </c>
      <c r="E534">
        <v>34.299999999999997</v>
      </c>
      <c r="F534">
        <v>39.4</v>
      </c>
      <c r="G534">
        <v>37.700000000000003</v>
      </c>
      <c r="H534">
        <v>52.9</v>
      </c>
      <c r="I534">
        <v>34.200000000000003</v>
      </c>
      <c r="J534">
        <v>39.299999999999997</v>
      </c>
      <c r="L534">
        <v>54.3</v>
      </c>
      <c r="M534">
        <v>34.700000000000003</v>
      </c>
      <c r="N534">
        <v>40.700000000000003</v>
      </c>
      <c r="P534" t="s">
        <v>879</v>
      </c>
      <c r="Q534" t="str">
        <f t="shared" si="20"/>
        <v>-</v>
      </c>
      <c r="R534">
        <f t="shared" si="21"/>
        <v>34</v>
      </c>
    </row>
    <row r="535" spans="2:18" x14ac:dyDescent="0.35">
      <c r="B535" s="317">
        <v>45433.072916666664</v>
      </c>
      <c r="C535">
        <v>36.5</v>
      </c>
      <c r="D535">
        <v>47.4</v>
      </c>
      <c r="E535">
        <v>34.799999999999997</v>
      </c>
      <c r="F535">
        <v>36.6</v>
      </c>
      <c r="G535">
        <v>36.5</v>
      </c>
      <c r="H535">
        <v>48.4</v>
      </c>
      <c r="I535">
        <v>34.700000000000003</v>
      </c>
      <c r="J535">
        <v>36.700000000000003</v>
      </c>
      <c r="L535">
        <v>49</v>
      </c>
      <c r="M535">
        <v>35.299999999999997</v>
      </c>
      <c r="N535">
        <v>37.1</v>
      </c>
      <c r="P535" t="s">
        <v>879</v>
      </c>
      <c r="Q535" t="str">
        <f t="shared" si="20"/>
        <v>-</v>
      </c>
      <c r="R535">
        <f t="shared" si="21"/>
        <v>35</v>
      </c>
    </row>
    <row r="536" spans="2:18" x14ac:dyDescent="0.35">
      <c r="B536" s="317">
        <v>45433.083333333336</v>
      </c>
      <c r="C536">
        <v>39.700000000000003</v>
      </c>
      <c r="D536">
        <v>64.5</v>
      </c>
      <c r="E536">
        <v>35.5</v>
      </c>
      <c r="F536">
        <v>38.9</v>
      </c>
      <c r="G536">
        <v>38</v>
      </c>
      <c r="H536">
        <v>51.7</v>
      </c>
      <c r="I536">
        <v>35.6</v>
      </c>
      <c r="J536">
        <v>38.9</v>
      </c>
      <c r="L536">
        <v>70.5</v>
      </c>
      <c r="M536">
        <v>36.1</v>
      </c>
      <c r="N536">
        <v>39.4</v>
      </c>
      <c r="P536" t="s">
        <v>879</v>
      </c>
      <c r="Q536" t="str">
        <f t="shared" si="20"/>
        <v>-</v>
      </c>
      <c r="R536">
        <f t="shared" si="21"/>
        <v>36</v>
      </c>
    </row>
    <row r="537" spans="2:18" x14ac:dyDescent="0.35">
      <c r="B537" s="317">
        <v>45433.09375</v>
      </c>
      <c r="C537">
        <v>36.9</v>
      </c>
      <c r="D537">
        <v>50.6</v>
      </c>
      <c r="E537">
        <v>35</v>
      </c>
      <c r="F537">
        <v>37.299999999999997</v>
      </c>
      <c r="G537">
        <v>36.9</v>
      </c>
      <c r="H537">
        <v>49.9</v>
      </c>
      <c r="I537">
        <v>34.9</v>
      </c>
      <c r="J537">
        <v>37.299999999999997</v>
      </c>
      <c r="L537">
        <v>52.4</v>
      </c>
      <c r="M537">
        <v>35.5</v>
      </c>
      <c r="N537">
        <v>37.9</v>
      </c>
      <c r="P537" t="s">
        <v>879</v>
      </c>
      <c r="Q537" t="str">
        <f t="shared" si="20"/>
        <v>-</v>
      </c>
      <c r="R537">
        <f t="shared" si="21"/>
        <v>35</v>
      </c>
    </row>
    <row r="538" spans="2:18" x14ac:dyDescent="0.35">
      <c r="B538" s="317">
        <v>45433.104166666664</v>
      </c>
      <c r="C538">
        <v>37.6</v>
      </c>
      <c r="D538">
        <v>46.4</v>
      </c>
      <c r="E538">
        <v>34.6</v>
      </c>
      <c r="F538">
        <v>38.700000000000003</v>
      </c>
      <c r="G538">
        <v>37.6</v>
      </c>
      <c r="H538">
        <v>46.8</v>
      </c>
      <c r="I538">
        <v>34.5</v>
      </c>
      <c r="J538">
        <v>38.6</v>
      </c>
      <c r="L538">
        <v>47.6</v>
      </c>
      <c r="M538">
        <v>35.1</v>
      </c>
      <c r="N538">
        <v>39.4</v>
      </c>
      <c r="P538" t="s">
        <v>879</v>
      </c>
      <c r="Q538" t="str">
        <f t="shared" si="20"/>
        <v>-</v>
      </c>
      <c r="R538">
        <f t="shared" si="21"/>
        <v>35</v>
      </c>
    </row>
    <row r="539" spans="2:18" x14ac:dyDescent="0.35">
      <c r="B539" s="317">
        <v>45433.114583333336</v>
      </c>
      <c r="C539">
        <v>36.200000000000003</v>
      </c>
      <c r="D539">
        <v>51.3</v>
      </c>
      <c r="E539">
        <v>29.8</v>
      </c>
      <c r="F539">
        <v>38.299999999999997</v>
      </c>
      <c r="G539">
        <v>36.200000000000003</v>
      </c>
      <c r="H539">
        <v>51.5</v>
      </c>
      <c r="I539">
        <v>30</v>
      </c>
      <c r="J539">
        <v>38.4</v>
      </c>
      <c r="L539">
        <v>52.9</v>
      </c>
      <c r="M539">
        <v>30.6</v>
      </c>
      <c r="N539">
        <v>38.799999999999997</v>
      </c>
      <c r="P539" t="s">
        <v>879</v>
      </c>
      <c r="Q539" t="str">
        <f t="shared" si="20"/>
        <v>-</v>
      </c>
      <c r="R539">
        <f t="shared" si="21"/>
        <v>30</v>
      </c>
    </row>
    <row r="540" spans="2:18" x14ac:dyDescent="0.35">
      <c r="B540" s="317">
        <v>45433.125</v>
      </c>
      <c r="C540">
        <v>37.4</v>
      </c>
      <c r="D540">
        <v>50.5</v>
      </c>
      <c r="E540">
        <v>33.4</v>
      </c>
      <c r="F540">
        <v>38.5</v>
      </c>
      <c r="G540">
        <v>37.4</v>
      </c>
      <c r="H540">
        <v>50</v>
      </c>
      <c r="I540">
        <v>33.4</v>
      </c>
      <c r="J540">
        <v>38.6</v>
      </c>
      <c r="L540">
        <v>51.8</v>
      </c>
      <c r="M540">
        <v>33.9</v>
      </c>
      <c r="N540">
        <v>39</v>
      </c>
      <c r="P540" t="s">
        <v>879</v>
      </c>
      <c r="Q540" t="str">
        <f t="shared" si="20"/>
        <v>-</v>
      </c>
      <c r="R540">
        <f t="shared" si="21"/>
        <v>33</v>
      </c>
    </row>
    <row r="541" spans="2:18" x14ac:dyDescent="0.35">
      <c r="B541" s="317">
        <v>45433.135416666664</v>
      </c>
      <c r="C541">
        <v>37.6</v>
      </c>
      <c r="D541">
        <v>53.2</v>
      </c>
      <c r="E541">
        <v>34</v>
      </c>
      <c r="F541">
        <v>39.5</v>
      </c>
      <c r="G541">
        <v>37.6</v>
      </c>
      <c r="H541">
        <v>53.3</v>
      </c>
      <c r="I541">
        <v>34</v>
      </c>
      <c r="J541">
        <v>39.5</v>
      </c>
      <c r="L541">
        <v>54.4</v>
      </c>
      <c r="M541">
        <v>34.5</v>
      </c>
      <c r="N541">
        <v>40.299999999999997</v>
      </c>
      <c r="P541" t="s">
        <v>879</v>
      </c>
      <c r="Q541" t="str">
        <f t="shared" si="20"/>
        <v>-</v>
      </c>
      <c r="R541">
        <f t="shared" si="21"/>
        <v>34</v>
      </c>
    </row>
    <row r="542" spans="2:18" x14ac:dyDescent="0.35">
      <c r="B542" s="317">
        <v>45433.145833333336</v>
      </c>
      <c r="C542">
        <v>38.6</v>
      </c>
      <c r="D542">
        <v>61.1</v>
      </c>
      <c r="E542">
        <v>28</v>
      </c>
      <c r="F542">
        <v>35.799999999999997</v>
      </c>
      <c r="G542">
        <v>38.5</v>
      </c>
      <c r="H542">
        <v>61.3</v>
      </c>
      <c r="I542">
        <v>28</v>
      </c>
      <c r="J542">
        <v>36.200000000000003</v>
      </c>
      <c r="L542">
        <v>62.5</v>
      </c>
      <c r="M542">
        <v>28.5</v>
      </c>
      <c r="N542">
        <v>37</v>
      </c>
      <c r="P542" t="s">
        <v>879</v>
      </c>
      <c r="Q542" t="str">
        <f t="shared" si="20"/>
        <v>-</v>
      </c>
      <c r="R542">
        <f t="shared" si="21"/>
        <v>28</v>
      </c>
    </row>
    <row r="543" spans="2:18" x14ac:dyDescent="0.35">
      <c r="B543" s="317">
        <v>45433.15625</v>
      </c>
      <c r="C543">
        <v>32.700000000000003</v>
      </c>
      <c r="D543">
        <v>45.7</v>
      </c>
      <c r="E543">
        <v>26.4</v>
      </c>
      <c r="F543">
        <v>35.4</v>
      </c>
      <c r="G543">
        <v>32.6</v>
      </c>
      <c r="H543">
        <v>47.2</v>
      </c>
      <c r="I543">
        <v>26.4</v>
      </c>
      <c r="J543">
        <v>35.200000000000003</v>
      </c>
      <c r="L543">
        <v>47.3</v>
      </c>
      <c r="M543">
        <v>26.9</v>
      </c>
      <c r="N543">
        <v>36.299999999999997</v>
      </c>
      <c r="P543" t="s">
        <v>879</v>
      </c>
      <c r="Q543" t="str">
        <f t="shared" si="20"/>
        <v>-</v>
      </c>
      <c r="R543">
        <f t="shared" si="21"/>
        <v>26</v>
      </c>
    </row>
    <row r="544" spans="2:18" x14ac:dyDescent="0.35">
      <c r="B544" s="317">
        <v>45433.166666666664</v>
      </c>
      <c r="C544">
        <v>34.799999999999997</v>
      </c>
      <c r="D544">
        <v>49.9</v>
      </c>
      <c r="E544">
        <v>28.1</v>
      </c>
      <c r="F544">
        <v>36.9</v>
      </c>
      <c r="G544">
        <v>34.799999999999997</v>
      </c>
      <c r="H544">
        <v>51.7</v>
      </c>
      <c r="I544">
        <v>28</v>
      </c>
      <c r="J544">
        <v>36.799999999999997</v>
      </c>
      <c r="L544">
        <v>51.9</v>
      </c>
      <c r="M544">
        <v>28.6</v>
      </c>
      <c r="N544">
        <v>38.5</v>
      </c>
      <c r="P544" t="s">
        <v>879</v>
      </c>
      <c r="Q544" t="str">
        <f t="shared" si="20"/>
        <v>-</v>
      </c>
      <c r="R544">
        <f t="shared" si="21"/>
        <v>28</v>
      </c>
    </row>
    <row r="545" spans="2:18" x14ac:dyDescent="0.35">
      <c r="B545" s="317">
        <v>45433.177083333336</v>
      </c>
      <c r="C545">
        <v>39.700000000000003</v>
      </c>
      <c r="D545">
        <v>50</v>
      </c>
      <c r="E545">
        <v>29.3</v>
      </c>
      <c r="F545">
        <v>44.2</v>
      </c>
      <c r="G545">
        <v>39.9</v>
      </c>
      <c r="H545">
        <v>52.2</v>
      </c>
      <c r="I545">
        <v>29.3</v>
      </c>
      <c r="J545">
        <v>44.5</v>
      </c>
      <c r="L545">
        <v>52.5</v>
      </c>
      <c r="M545">
        <v>29.9</v>
      </c>
      <c r="N545">
        <v>47.8</v>
      </c>
      <c r="P545" t="s">
        <v>879</v>
      </c>
      <c r="Q545" t="str">
        <f t="shared" si="20"/>
        <v>-</v>
      </c>
      <c r="R545">
        <f t="shared" si="21"/>
        <v>29</v>
      </c>
    </row>
    <row r="546" spans="2:18" x14ac:dyDescent="0.35">
      <c r="B546" s="317">
        <v>45433.1875</v>
      </c>
      <c r="C546">
        <v>46.4</v>
      </c>
      <c r="D546">
        <v>54.9</v>
      </c>
      <c r="E546">
        <v>37.799999999999997</v>
      </c>
      <c r="F546">
        <v>49.7</v>
      </c>
      <c r="G546">
        <v>46.5</v>
      </c>
      <c r="H546">
        <v>56.9</v>
      </c>
      <c r="I546">
        <v>35.799999999999997</v>
      </c>
      <c r="J546">
        <v>49.9</v>
      </c>
      <c r="L546">
        <v>59.5</v>
      </c>
      <c r="M546">
        <v>41.7</v>
      </c>
      <c r="N546">
        <v>52.9</v>
      </c>
      <c r="P546" t="s">
        <v>879</v>
      </c>
      <c r="Q546" t="str">
        <f t="shared" si="20"/>
        <v>-</v>
      </c>
      <c r="R546">
        <f t="shared" si="21"/>
        <v>36</v>
      </c>
    </row>
    <row r="547" spans="2:18" x14ac:dyDescent="0.35">
      <c r="B547" s="317">
        <v>45433.197916666664</v>
      </c>
      <c r="C547">
        <v>47.4</v>
      </c>
      <c r="D547">
        <v>55.6</v>
      </c>
      <c r="E547">
        <v>39.700000000000003</v>
      </c>
      <c r="F547">
        <v>50.7</v>
      </c>
      <c r="G547">
        <v>47.5</v>
      </c>
      <c r="H547">
        <v>59.6</v>
      </c>
      <c r="I547">
        <v>38.799999999999997</v>
      </c>
      <c r="J547">
        <v>51.2</v>
      </c>
      <c r="L547">
        <v>59.9</v>
      </c>
      <c r="M547">
        <v>42.6</v>
      </c>
      <c r="N547">
        <v>53.5</v>
      </c>
      <c r="P547" t="s">
        <v>879</v>
      </c>
      <c r="Q547" t="str">
        <f t="shared" si="20"/>
        <v>-</v>
      </c>
      <c r="R547">
        <f t="shared" si="21"/>
        <v>39</v>
      </c>
    </row>
    <row r="548" spans="2:18" x14ac:dyDescent="0.35">
      <c r="B548" s="317">
        <v>45433.208333333336</v>
      </c>
      <c r="C548">
        <v>48.2</v>
      </c>
      <c r="D548">
        <v>57.2</v>
      </c>
      <c r="E548">
        <v>42.1</v>
      </c>
      <c r="F548">
        <v>51.4</v>
      </c>
      <c r="G548">
        <v>48.3</v>
      </c>
      <c r="H548">
        <v>58.9</v>
      </c>
      <c r="I548">
        <v>41.1</v>
      </c>
      <c r="J548">
        <v>51.5</v>
      </c>
      <c r="L548">
        <v>61.4</v>
      </c>
      <c r="M548">
        <v>44.8</v>
      </c>
      <c r="N548">
        <v>55.2</v>
      </c>
      <c r="P548" t="s">
        <v>879</v>
      </c>
      <c r="Q548" t="str">
        <f t="shared" si="20"/>
        <v>-</v>
      </c>
      <c r="R548">
        <f t="shared" si="21"/>
        <v>41</v>
      </c>
    </row>
    <row r="549" spans="2:18" x14ac:dyDescent="0.35">
      <c r="B549" s="317">
        <v>45433.21875</v>
      </c>
      <c r="C549">
        <v>48.2</v>
      </c>
      <c r="D549">
        <v>57.9</v>
      </c>
      <c r="E549">
        <v>40.6</v>
      </c>
      <c r="F549">
        <v>51.7</v>
      </c>
      <c r="G549">
        <v>48.2</v>
      </c>
      <c r="H549">
        <v>58.2</v>
      </c>
      <c r="I549">
        <v>39.700000000000003</v>
      </c>
      <c r="J549">
        <v>51.7</v>
      </c>
      <c r="L549">
        <v>59</v>
      </c>
      <c r="M549">
        <v>43.3</v>
      </c>
      <c r="N549">
        <v>55.1</v>
      </c>
      <c r="P549" t="s">
        <v>879</v>
      </c>
      <c r="Q549" t="str">
        <f t="shared" si="20"/>
        <v>-</v>
      </c>
      <c r="R549">
        <f t="shared" si="21"/>
        <v>40</v>
      </c>
    </row>
    <row r="550" spans="2:18" x14ac:dyDescent="0.35">
      <c r="B550" s="317">
        <v>45433.229166666664</v>
      </c>
      <c r="C550">
        <v>47.8</v>
      </c>
      <c r="D550">
        <v>58.5</v>
      </c>
      <c r="E550">
        <v>39.6</v>
      </c>
      <c r="F550">
        <v>51.3</v>
      </c>
      <c r="G550">
        <v>47.8</v>
      </c>
      <c r="H550">
        <v>59.6</v>
      </c>
      <c r="I550">
        <v>39.200000000000003</v>
      </c>
      <c r="J550">
        <v>51.3</v>
      </c>
      <c r="L550">
        <v>62.2</v>
      </c>
      <c r="M550">
        <v>41.8</v>
      </c>
      <c r="N550">
        <v>54.6</v>
      </c>
      <c r="P550" t="s">
        <v>879</v>
      </c>
      <c r="Q550" t="str">
        <f t="shared" si="20"/>
        <v>-</v>
      </c>
      <c r="R550">
        <f t="shared" si="21"/>
        <v>39</v>
      </c>
    </row>
    <row r="551" spans="2:18" x14ac:dyDescent="0.35">
      <c r="B551" s="317">
        <v>45433.239583333336</v>
      </c>
      <c r="C551">
        <v>50</v>
      </c>
      <c r="D551">
        <v>66.5</v>
      </c>
      <c r="E551">
        <v>38.799999999999997</v>
      </c>
      <c r="F551">
        <v>51.9</v>
      </c>
      <c r="G551">
        <v>49.9</v>
      </c>
      <c r="H551">
        <v>65</v>
      </c>
      <c r="I551">
        <v>38.200000000000003</v>
      </c>
      <c r="J551">
        <v>52</v>
      </c>
      <c r="L551">
        <v>69.400000000000006</v>
      </c>
      <c r="M551">
        <v>41.8</v>
      </c>
      <c r="N551">
        <v>55.5</v>
      </c>
      <c r="P551" t="s">
        <v>879</v>
      </c>
      <c r="Q551" t="str">
        <f t="shared" si="20"/>
        <v>-</v>
      </c>
      <c r="R551">
        <f t="shared" si="21"/>
        <v>38</v>
      </c>
    </row>
    <row r="552" spans="2:18" x14ac:dyDescent="0.35">
      <c r="B552" s="317">
        <v>45433.25</v>
      </c>
      <c r="C552">
        <v>47.3</v>
      </c>
      <c r="D552">
        <v>58</v>
      </c>
      <c r="E552">
        <v>40.1</v>
      </c>
      <c r="F552">
        <v>50.4</v>
      </c>
      <c r="G552">
        <v>47.4</v>
      </c>
      <c r="H552">
        <v>62.6</v>
      </c>
      <c r="I552">
        <v>39.6</v>
      </c>
      <c r="J552">
        <v>50.6</v>
      </c>
      <c r="L552">
        <v>65.3</v>
      </c>
      <c r="M552">
        <v>42.1</v>
      </c>
      <c r="N552">
        <v>53.8</v>
      </c>
      <c r="P552" t="s">
        <v>879</v>
      </c>
      <c r="Q552" t="str">
        <f t="shared" si="20"/>
        <v>-</v>
      </c>
      <c r="R552">
        <f t="shared" si="21"/>
        <v>40</v>
      </c>
    </row>
    <row r="553" spans="2:18" x14ac:dyDescent="0.35">
      <c r="B553" s="317">
        <v>45433.260416666664</v>
      </c>
      <c r="C553">
        <v>48.6</v>
      </c>
      <c r="D553">
        <v>62.6</v>
      </c>
      <c r="E553">
        <v>37.4</v>
      </c>
      <c r="F553">
        <v>51.9</v>
      </c>
      <c r="G553">
        <v>48.7</v>
      </c>
      <c r="H553">
        <v>63.6</v>
      </c>
      <c r="I553">
        <v>37.200000000000003</v>
      </c>
      <c r="J553">
        <v>51.7</v>
      </c>
      <c r="L553">
        <v>65.7</v>
      </c>
      <c r="M553">
        <v>39.1</v>
      </c>
      <c r="N553">
        <v>55.3</v>
      </c>
      <c r="P553" t="s">
        <v>879</v>
      </c>
      <c r="Q553" t="str">
        <f t="shared" si="20"/>
        <v>-</v>
      </c>
      <c r="R553">
        <f t="shared" si="21"/>
        <v>37</v>
      </c>
    </row>
    <row r="554" spans="2:18" x14ac:dyDescent="0.35">
      <c r="B554" s="317">
        <v>45433.270833333336</v>
      </c>
      <c r="C554">
        <v>48</v>
      </c>
      <c r="D554">
        <v>58</v>
      </c>
      <c r="E554">
        <v>39.6</v>
      </c>
      <c r="F554">
        <v>51.6</v>
      </c>
      <c r="G554">
        <v>48</v>
      </c>
      <c r="H554">
        <v>59.9</v>
      </c>
      <c r="I554">
        <v>39.200000000000003</v>
      </c>
      <c r="J554">
        <v>51.8</v>
      </c>
      <c r="L554">
        <v>62.5</v>
      </c>
      <c r="M554">
        <v>41.8</v>
      </c>
      <c r="N554">
        <v>55.1</v>
      </c>
      <c r="P554" t="s">
        <v>879</v>
      </c>
      <c r="Q554" t="str">
        <f t="shared" si="20"/>
        <v>-</v>
      </c>
      <c r="R554">
        <f t="shared" si="21"/>
        <v>39</v>
      </c>
    </row>
    <row r="555" spans="2:18" x14ac:dyDescent="0.35">
      <c r="B555" s="317">
        <v>45433.28125</v>
      </c>
      <c r="C555">
        <v>47.5</v>
      </c>
      <c r="D555">
        <v>64.5</v>
      </c>
      <c r="E555">
        <v>40.700000000000003</v>
      </c>
      <c r="F555">
        <v>49.6</v>
      </c>
      <c r="G555">
        <v>47.4</v>
      </c>
      <c r="H555">
        <v>66.099999999999994</v>
      </c>
      <c r="I555">
        <v>40</v>
      </c>
      <c r="J555">
        <v>49.7</v>
      </c>
      <c r="L555">
        <v>67.599999999999994</v>
      </c>
      <c r="M555">
        <v>42.8</v>
      </c>
      <c r="N555">
        <v>53.3</v>
      </c>
      <c r="P555" t="s">
        <v>879</v>
      </c>
      <c r="Q555" t="str">
        <f t="shared" si="20"/>
        <v>-</v>
      </c>
      <c r="R555">
        <f t="shared" si="21"/>
        <v>40</v>
      </c>
    </row>
    <row r="556" spans="2:18" x14ac:dyDescent="0.35">
      <c r="B556" s="317">
        <v>45433.291666666664</v>
      </c>
      <c r="C556">
        <v>44.6</v>
      </c>
      <c r="D556">
        <v>56.1</v>
      </c>
      <c r="E556">
        <v>37.4</v>
      </c>
      <c r="F556">
        <v>47.5</v>
      </c>
      <c r="G556">
        <v>44.9</v>
      </c>
      <c r="H556">
        <v>59.3</v>
      </c>
      <c r="I556">
        <v>36.799999999999997</v>
      </c>
      <c r="J556">
        <v>47.6</v>
      </c>
      <c r="L556">
        <v>60.6</v>
      </c>
      <c r="M556">
        <v>38.799999999999997</v>
      </c>
      <c r="N556">
        <v>50.6</v>
      </c>
      <c r="P556" t="s">
        <v>878</v>
      </c>
      <c r="Q556">
        <f t="shared" si="20"/>
        <v>37</v>
      </c>
      <c r="R556" t="str">
        <f t="shared" si="21"/>
        <v>-</v>
      </c>
    </row>
    <row r="557" spans="2:18" x14ac:dyDescent="0.35">
      <c r="B557" s="317">
        <v>45433.302083333336</v>
      </c>
      <c r="C557">
        <v>47.2</v>
      </c>
      <c r="D557">
        <v>57.8</v>
      </c>
      <c r="E557">
        <v>38.799999999999997</v>
      </c>
      <c r="F557">
        <v>50.6</v>
      </c>
      <c r="G557">
        <v>47.2</v>
      </c>
      <c r="H557">
        <v>59.1</v>
      </c>
      <c r="I557">
        <v>38.5</v>
      </c>
      <c r="J557">
        <v>50.4</v>
      </c>
      <c r="L557">
        <v>62.2</v>
      </c>
      <c r="M557">
        <v>40.799999999999997</v>
      </c>
      <c r="N557">
        <v>53.9</v>
      </c>
      <c r="P557" t="s">
        <v>878</v>
      </c>
      <c r="Q557">
        <f t="shared" si="20"/>
        <v>39</v>
      </c>
      <c r="R557" t="str">
        <f t="shared" si="21"/>
        <v>-</v>
      </c>
    </row>
    <row r="558" spans="2:18" x14ac:dyDescent="0.35">
      <c r="B558" s="317">
        <v>45433.3125</v>
      </c>
      <c r="C558">
        <v>45</v>
      </c>
      <c r="D558">
        <v>61.2</v>
      </c>
      <c r="E558">
        <v>37.4</v>
      </c>
      <c r="F558">
        <v>47.9</v>
      </c>
      <c r="G558">
        <v>45</v>
      </c>
      <c r="H558">
        <v>62.5</v>
      </c>
      <c r="I558">
        <v>36.9</v>
      </c>
      <c r="J558">
        <v>47.6</v>
      </c>
      <c r="L558">
        <v>62.5</v>
      </c>
      <c r="M558">
        <v>39.4</v>
      </c>
      <c r="N558">
        <v>51.4</v>
      </c>
      <c r="P558" t="s">
        <v>878</v>
      </c>
      <c r="Q558">
        <f t="shared" si="20"/>
        <v>37</v>
      </c>
      <c r="R558" t="str">
        <f t="shared" si="21"/>
        <v>-</v>
      </c>
    </row>
    <row r="559" spans="2:18" x14ac:dyDescent="0.35">
      <c r="B559" s="317">
        <v>45433.322916666664</v>
      </c>
      <c r="C559">
        <v>46.3</v>
      </c>
      <c r="D559">
        <v>66.099999999999994</v>
      </c>
      <c r="E559">
        <v>37.200000000000003</v>
      </c>
      <c r="F559">
        <v>47.6</v>
      </c>
      <c r="G559">
        <v>46.1</v>
      </c>
      <c r="H559">
        <v>66.8</v>
      </c>
      <c r="I559">
        <v>36.9</v>
      </c>
      <c r="J559">
        <v>47.6</v>
      </c>
      <c r="L559">
        <v>67.3</v>
      </c>
      <c r="M559">
        <v>38.799999999999997</v>
      </c>
      <c r="N559">
        <v>50.7</v>
      </c>
      <c r="P559" t="s">
        <v>878</v>
      </c>
      <c r="Q559">
        <f t="shared" si="20"/>
        <v>37</v>
      </c>
      <c r="R559" t="str">
        <f t="shared" si="21"/>
        <v>-</v>
      </c>
    </row>
    <row r="560" spans="2:18" x14ac:dyDescent="0.35">
      <c r="B560" s="317">
        <v>45433.333333333336</v>
      </c>
      <c r="C560">
        <v>45.1</v>
      </c>
      <c r="D560">
        <v>56.4</v>
      </c>
      <c r="E560">
        <v>36.9</v>
      </c>
      <c r="F560">
        <v>49.1</v>
      </c>
      <c r="G560">
        <v>44.8</v>
      </c>
      <c r="H560">
        <v>57.3</v>
      </c>
      <c r="I560">
        <v>36.1</v>
      </c>
      <c r="J560">
        <v>48.1</v>
      </c>
      <c r="L560">
        <v>60.4</v>
      </c>
      <c r="M560">
        <v>39.299999999999997</v>
      </c>
      <c r="N560">
        <v>54.5</v>
      </c>
      <c r="P560" t="s">
        <v>878</v>
      </c>
      <c r="Q560">
        <f t="shared" si="20"/>
        <v>36</v>
      </c>
      <c r="R560" t="str">
        <f t="shared" si="21"/>
        <v>-</v>
      </c>
    </row>
    <row r="561" spans="2:18" x14ac:dyDescent="0.35">
      <c r="B561" s="317">
        <v>45433.34375</v>
      </c>
      <c r="C561">
        <v>46.9</v>
      </c>
      <c r="D561">
        <v>65</v>
      </c>
      <c r="E561">
        <v>37.200000000000003</v>
      </c>
      <c r="F561">
        <v>50</v>
      </c>
      <c r="G561">
        <v>46.6</v>
      </c>
      <c r="H561">
        <v>63.6</v>
      </c>
      <c r="I561">
        <v>36.5</v>
      </c>
      <c r="J561">
        <v>49.9</v>
      </c>
      <c r="L561">
        <v>66.2</v>
      </c>
      <c r="M561">
        <v>39.4</v>
      </c>
      <c r="N561">
        <v>54</v>
      </c>
      <c r="P561" t="s">
        <v>878</v>
      </c>
      <c r="Q561">
        <f t="shared" si="20"/>
        <v>37</v>
      </c>
      <c r="R561" t="str">
        <f t="shared" si="21"/>
        <v>-</v>
      </c>
    </row>
    <row r="562" spans="2:18" x14ac:dyDescent="0.35">
      <c r="B562" s="317">
        <v>45433.354166666664</v>
      </c>
      <c r="C562">
        <v>44.3</v>
      </c>
      <c r="D562">
        <v>59.7</v>
      </c>
      <c r="E562">
        <v>37</v>
      </c>
      <c r="F562">
        <v>47.1</v>
      </c>
      <c r="G562">
        <v>44.3</v>
      </c>
      <c r="H562">
        <v>60.3</v>
      </c>
      <c r="I562">
        <v>36.200000000000003</v>
      </c>
      <c r="J562">
        <v>47</v>
      </c>
      <c r="L562">
        <v>61.8</v>
      </c>
      <c r="M562">
        <v>39.200000000000003</v>
      </c>
      <c r="N562">
        <v>51.2</v>
      </c>
      <c r="P562" t="s">
        <v>878</v>
      </c>
      <c r="Q562">
        <f t="shared" si="20"/>
        <v>36</v>
      </c>
      <c r="R562" t="str">
        <f t="shared" si="21"/>
        <v>-</v>
      </c>
    </row>
    <row r="563" spans="2:18" x14ac:dyDescent="0.35">
      <c r="B563" s="317">
        <v>45433.364583333336</v>
      </c>
      <c r="C563">
        <v>44</v>
      </c>
      <c r="D563">
        <v>66.5</v>
      </c>
      <c r="E563">
        <v>37.200000000000003</v>
      </c>
      <c r="F563">
        <v>44.9</v>
      </c>
      <c r="G563">
        <v>45.3</v>
      </c>
      <c r="H563">
        <v>71.7</v>
      </c>
      <c r="I563">
        <v>36.700000000000003</v>
      </c>
      <c r="J563">
        <v>45.1</v>
      </c>
      <c r="L563">
        <v>72.099999999999994</v>
      </c>
      <c r="M563">
        <v>38.9</v>
      </c>
      <c r="N563">
        <v>48.2</v>
      </c>
      <c r="P563" t="s">
        <v>878</v>
      </c>
      <c r="Q563">
        <f t="shared" si="20"/>
        <v>37</v>
      </c>
      <c r="R563" t="str">
        <f t="shared" si="21"/>
        <v>-</v>
      </c>
    </row>
    <row r="564" spans="2:18" x14ac:dyDescent="0.35">
      <c r="B564" s="317">
        <v>45433.375</v>
      </c>
      <c r="C564">
        <v>41.9</v>
      </c>
      <c r="D564">
        <v>59.1</v>
      </c>
      <c r="E564">
        <v>34.799999999999997</v>
      </c>
      <c r="F564">
        <v>43.8</v>
      </c>
      <c r="G564">
        <v>41.9</v>
      </c>
      <c r="H564">
        <v>60.1</v>
      </c>
      <c r="I564">
        <v>34</v>
      </c>
      <c r="J564">
        <v>43.9</v>
      </c>
      <c r="L564">
        <v>60.2</v>
      </c>
      <c r="M564">
        <v>37.1</v>
      </c>
      <c r="N564">
        <v>48.1</v>
      </c>
      <c r="P564" t="s">
        <v>878</v>
      </c>
      <c r="Q564">
        <f t="shared" si="20"/>
        <v>34</v>
      </c>
      <c r="R564" t="str">
        <f t="shared" si="21"/>
        <v>-</v>
      </c>
    </row>
    <row r="565" spans="2:18" x14ac:dyDescent="0.35">
      <c r="B565" s="317">
        <v>45433.385416666664</v>
      </c>
      <c r="C565">
        <v>45.5</v>
      </c>
      <c r="D565">
        <v>58.2</v>
      </c>
      <c r="E565">
        <v>35.6</v>
      </c>
      <c r="F565">
        <v>49.5</v>
      </c>
      <c r="G565">
        <v>45.3</v>
      </c>
      <c r="H565">
        <v>58.9</v>
      </c>
      <c r="I565">
        <v>34.5</v>
      </c>
      <c r="J565">
        <v>48.8</v>
      </c>
      <c r="L565">
        <v>61.4</v>
      </c>
      <c r="M565">
        <v>38</v>
      </c>
      <c r="N565">
        <v>54</v>
      </c>
      <c r="P565" t="s">
        <v>878</v>
      </c>
      <c r="Q565">
        <f t="shared" si="20"/>
        <v>35</v>
      </c>
      <c r="R565" t="str">
        <f t="shared" si="21"/>
        <v>-</v>
      </c>
    </row>
    <row r="566" spans="2:18" x14ac:dyDescent="0.35">
      <c r="B566" s="317">
        <v>45433.395833333336</v>
      </c>
      <c r="C566">
        <v>45.9</v>
      </c>
      <c r="D566">
        <v>66.599999999999994</v>
      </c>
      <c r="E566">
        <v>34.5</v>
      </c>
      <c r="F566">
        <v>48.1</v>
      </c>
      <c r="G566">
        <v>46.3</v>
      </c>
      <c r="H566">
        <v>65.7</v>
      </c>
      <c r="I566">
        <v>33.799999999999997</v>
      </c>
      <c r="J566">
        <v>48.5</v>
      </c>
      <c r="L566">
        <v>68.3</v>
      </c>
      <c r="M566">
        <v>36.700000000000003</v>
      </c>
      <c r="N566">
        <v>53.6</v>
      </c>
      <c r="P566" t="s">
        <v>878</v>
      </c>
      <c r="Q566">
        <f t="shared" si="20"/>
        <v>34</v>
      </c>
      <c r="R566" t="str">
        <f t="shared" si="21"/>
        <v>-</v>
      </c>
    </row>
    <row r="567" spans="2:18" x14ac:dyDescent="0.35">
      <c r="B567" s="317">
        <v>45433.40625</v>
      </c>
      <c r="C567">
        <v>42</v>
      </c>
      <c r="D567">
        <v>58.6</v>
      </c>
      <c r="E567">
        <v>35.6</v>
      </c>
      <c r="F567">
        <v>44.7</v>
      </c>
      <c r="G567">
        <v>42</v>
      </c>
      <c r="H567">
        <v>58.6</v>
      </c>
      <c r="I567">
        <v>35</v>
      </c>
      <c r="J567">
        <v>44.8</v>
      </c>
      <c r="L567">
        <v>60.6</v>
      </c>
      <c r="M567">
        <v>37.5</v>
      </c>
      <c r="N567">
        <v>47.2</v>
      </c>
      <c r="P567" t="s">
        <v>878</v>
      </c>
      <c r="Q567">
        <f t="shared" si="20"/>
        <v>35</v>
      </c>
      <c r="R567" t="str">
        <f t="shared" si="21"/>
        <v>-</v>
      </c>
    </row>
    <row r="568" spans="2:18" x14ac:dyDescent="0.35">
      <c r="B568" s="317">
        <v>45433.416666666664</v>
      </c>
      <c r="C568">
        <v>43.4</v>
      </c>
      <c r="D568">
        <v>59.1</v>
      </c>
      <c r="E568">
        <v>36.4</v>
      </c>
      <c r="F568">
        <v>45.2</v>
      </c>
      <c r="G568">
        <v>43.4</v>
      </c>
      <c r="H568">
        <v>58.3</v>
      </c>
      <c r="I568">
        <v>36</v>
      </c>
      <c r="J568">
        <v>45.6</v>
      </c>
      <c r="L568">
        <v>60.8</v>
      </c>
      <c r="M568">
        <v>38.299999999999997</v>
      </c>
      <c r="N568">
        <v>49</v>
      </c>
      <c r="P568" t="s">
        <v>878</v>
      </c>
      <c r="Q568">
        <f t="shared" si="20"/>
        <v>36</v>
      </c>
      <c r="R568" t="str">
        <f t="shared" si="21"/>
        <v>-</v>
      </c>
    </row>
    <row r="569" spans="2:18" x14ac:dyDescent="0.35">
      <c r="B569" s="317">
        <v>45433.427083333336</v>
      </c>
      <c r="C569">
        <v>43.8</v>
      </c>
      <c r="D569">
        <v>56.6</v>
      </c>
      <c r="E569">
        <v>34.6</v>
      </c>
      <c r="F569">
        <v>47.5</v>
      </c>
      <c r="G569">
        <v>43.6</v>
      </c>
      <c r="H569">
        <v>55.5</v>
      </c>
      <c r="I569">
        <v>34.4</v>
      </c>
      <c r="J569">
        <v>46.8</v>
      </c>
      <c r="L569">
        <v>60.2</v>
      </c>
      <c r="M569">
        <v>36.1</v>
      </c>
      <c r="N569">
        <v>51.3</v>
      </c>
      <c r="P569" t="s">
        <v>878</v>
      </c>
      <c r="Q569">
        <f t="shared" si="20"/>
        <v>34</v>
      </c>
      <c r="R569" t="str">
        <f t="shared" si="21"/>
        <v>-</v>
      </c>
    </row>
    <row r="570" spans="2:18" x14ac:dyDescent="0.35">
      <c r="B570" s="317">
        <v>45433.4375</v>
      </c>
      <c r="C570">
        <v>49.6</v>
      </c>
      <c r="D570">
        <v>72.400000000000006</v>
      </c>
      <c r="E570">
        <v>36.1</v>
      </c>
      <c r="F570">
        <v>47.4</v>
      </c>
      <c r="G570">
        <v>49.5</v>
      </c>
      <c r="H570">
        <v>72.599999999999994</v>
      </c>
      <c r="I570">
        <v>35.6</v>
      </c>
      <c r="J570">
        <v>47.2</v>
      </c>
      <c r="L570">
        <v>73.900000000000006</v>
      </c>
      <c r="M570">
        <v>37.9</v>
      </c>
      <c r="N570">
        <v>50.6</v>
      </c>
      <c r="P570" t="s">
        <v>878</v>
      </c>
      <c r="Q570">
        <f t="shared" si="20"/>
        <v>36</v>
      </c>
      <c r="R570" t="str">
        <f t="shared" si="21"/>
        <v>-</v>
      </c>
    </row>
    <row r="571" spans="2:18" x14ac:dyDescent="0.35">
      <c r="B571" s="317">
        <v>45433.447916666664</v>
      </c>
      <c r="C571">
        <v>44.4</v>
      </c>
      <c r="D571">
        <v>61.8</v>
      </c>
      <c r="E571">
        <v>37.1</v>
      </c>
      <c r="F571">
        <v>46.5</v>
      </c>
      <c r="G571">
        <v>44.4</v>
      </c>
      <c r="H571">
        <v>61.3</v>
      </c>
      <c r="I571">
        <v>36.1</v>
      </c>
      <c r="J571">
        <v>46.6</v>
      </c>
      <c r="L571">
        <v>63.3</v>
      </c>
      <c r="M571">
        <v>39.1</v>
      </c>
      <c r="N571">
        <v>50.7</v>
      </c>
      <c r="P571" t="s">
        <v>878</v>
      </c>
      <c r="Q571">
        <f t="shared" si="20"/>
        <v>36</v>
      </c>
      <c r="R571" t="str">
        <f t="shared" si="21"/>
        <v>-</v>
      </c>
    </row>
    <row r="572" spans="2:18" x14ac:dyDescent="0.35">
      <c r="B572" s="317">
        <v>45433.458333333336</v>
      </c>
      <c r="C572">
        <v>47.9</v>
      </c>
      <c r="D572">
        <v>67.099999999999994</v>
      </c>
      <c r="E572">
        <v>37.299999999999997</v>
      </c>
      <c r="F572">
        <v>50.5</v>
      </c>
      <c r="G572">
        <v>47.8</v>
      </c>
      <c r="H572">
        <v>67.3</v>
      </c>
      <c r="I572">
        <v>36.799999999999997</v>
      </c>
      <c r="J572">
        <v>50.3</v>
      </c>
      <c r="L572">
        <v>68.599999999999994</v>
      </c>
      <c r="M572">
        <v>38.9</v>
      </c>
      <c r="N572">
        <v>51.4</v>
      </c>
      <c r="P572" t="s">
        <v>878</v>
      </c>
      <c r="Q572">
        <f t="shared" si="20"/>
        <v>37</v>
      </c>
      <c r="R572" t="str">
        <f t="shared" si="21"/>
        <v>-</v>
      </c>
    </row>
    <row r="573" spans="2:18" x14ac:dyDescent="0.35">
      <c r="B573" s="317">
        <v>45433.46875</v>
      </c>
      <c r="C573">
        <v>49.2</v>
      </c>
      <c r="D573">
        <v>69.8</v>
      </c>
      <c r="E573">
        <v>36.799999999999997</v>
      </c>
      <c r="F573">
        <v>47</v>
      </c>
      <c r="G573">
        <v>48.7</v>
      </c>
      <c r="H573">
        <v>70.3</v>
      </c>
      <c r="I573">
        <v>36.5</v>
      </c>
      <c r="J573">
        <v>47</v>
      </c>
      <c r="L573">
        <v>71.099999999999994</v>
      </c>
      <c r="M573">
        <v>38.200000000000003</v>
      </c>
      <c r="N573">
        <v>49.7</v>
      </c>
      <c r="P573" t="s">
        <v>878</v>
      </c>
      <c r="Q573">
        <f t="shared" si="20"/>
        <v>37</v>
      </c>
      <c r="R573" t="str">
        <f t="shared" si="21"/>
        <v>-</v>
      </c>
    </row>
    <row r="574" spans="2:18" x14ac:dyDescent="0.35">
      <c r="B574" s="317">
        <v>45433.479166666664</v>
      </c>
      <c r="C574">
        <v>45.5</v>
      </c>
      <c r="D574">
        <v>63</v>
      </c>
      <c r="E574">
        <v>36.299999999999997</v>
      </c>
      <c r="F574">
        <v>48.8</v>
      </c>
      <c r="G574">
        <v>45.5</v>
      </c>
      <c r="H574">
        <v>62.3</v>
      </c>
      <c r="I574">
        <v>35.6</v>
      </c>
      <c r="J574">
        <v>48.8</v>
      </c>
      <c r="L574">
        <v>67.599999999999994</v>
      </c>
      <c r="M574">
        <v>38.1</v>
      </c>
      <c r="N574">
        <v>51.4</v>
      </c>
      <c r="P574" t="s">
        <v>878</v>
      </c>
      <c r="Q574">
        <f t="shared" si="20"/>
        <v>36</v>
      </c>
      <c r="R574" t="str">
        <f t="shared" si="21"/>
        <v>-</v>
      </c>
    </row>
    <row r="575" spans="2:18" x14ac:dyDescent="0.35">
      <c r="B575" s="317">
        <v>45433.489583333336</v>
      </c>
      <c r="C575">
        <v>44.1</v>
      </c>
      <c r="D575">
        <v>56.5</v>
      </c>
      <c r="E575">
        <v>36.200000000000003</v>
      </c>
      <c r="F575">
        <v>47.4</v>
      </c>
      <c r="G575">
        <v>44.1</v>
      </c>
      <c r="H575">
        <v>57.5</v>
      </c>
      <c r="I575">
        <v>35.9</v>
      </c>
      <c r="J575">
        <v>47.5</v>
      </c>
      <c r="L575">
        <v>59.1</v>
      </c>
      <c r="M575">
        <v>37.4</v>
      </c>
      <c r="N575">
        <v>50.4</v>
      </c>
      <c r="P575" t="s">
        <v>878</v>
      </c>
      <c r="Q575">
        <f t="shared" si="20"/>
        <v>36</v>
      </c>
      <c r="R575" t="str">
        <f t="shared" si="21"/>
        <v>-</v>
      </c>
    </row>
    <row r="576" spans="2:18" x14ac:dyDescent="0.35">
      <c r="B576" s="317">
        <v>45433.5</v>
      </c>
      <c r="C576">
        <v>45.1</v>
      </c>
      <c r="D576">
        <v>63.5</v>
      </c>
      <c r="E576">
        <v>37.1</v>
      </c>
      <c r="F576">
        <v>47.7</v>
      </c>
      <c r="G576">
        <v>45.1</v>
      </c>
      <c r="H576">
        <v>63.1</v>
      </c>
      <c r="I576">
        <v>36.9</v>
      </c>
      <c r="J576">
        <v>47.4</v>
      </c>
      <c r="L576">
        <v>64.2</v>
      </c>
      <c r="M576">
        <v>38.299999999999997</v>
      </c>
      <c r="N576">
        <v>50.2</v>
      </c>
      <c r="P576" t="s">
        <v>878</v>
      </c>
      <c r="Q576">
        <f t="shared" si="20"/>
        <v>37</v>
      </c>
      <c r="R576" t="str">
        <f t="shared" si="21"/>
        <v>-</v>
      </c>
    </row>
    <row r="577" spans="2:18" x14ac:dyDescent="0.35">
      <c r="B577" s="317">
        <v>45433.510416666664</v>
      </c>
      <c r="C577">
        <v>47.1</v>
      </c>
      <c r="D577">
        <v>66</v>
      </c>
      <c r="E577">
        <v>36.5</v>
      </c>
      <c r="F577">
        <v>48.3</v>
      </c>
      <c r="G577">
        <v>47.2</v>
      </c>
      <c r="H577">
        <v>66.599999999999994</v>
      </c>
      <c r="I577">
        <v>36.299999999999997</v>
      </c>
      <c r="J577">
        <v>48.5</v>
      </c>
      <c r="L577">
        <v>68.2</v>
      </c>
      <c r="M577">
        <v>37.9</v>
      </c>
      <c r="N577">
        <v>49.9</v>
      </c>
      <c r="P577" t="s">
        <v>878</v>
      </c>
      <c r="Q577">
        <f t="shared" si="20"/>
        <v>36</v>
      </c>
      <c r="R577" t="str">
        <f t="shared" si="21"/>
        <v>-</v>
      </c>
    </row>
    <row r="578" spans="2:18" x14ac:dyDescent="0.35">
      <c r="B578" s="317">
        <v>45433.520833333336</v>
      </c>
      <c r="C578">
        <v>45.3</v>
      </c>
      <c r="D578">
        <v>61</v>
      </c>
      <c r="E578">
        <v>37.4</v>
      </c>
      <c r="F578">
        <v>48.2</v>
      </c>
      <c r="G578">
        <v>45.3</v>
      </c>
      <c r="H578">
        <v>61</v>
      </c>
      <c r="I578">
        <v>37.200000000000003</v>
      </c>
      <c r="J578">
        <v>48.2</v>
      </c>
      <c r="L578">
        <v>61.9</v>
      </c>
      <c r="M578">
        <v>38.700000000000003</v>
      </c>
      <c r="N578">
        <v>53.4</v>
      </c>
      <c r="P578" t="s">
        <v>878</v>
      </c>
      <c r="Q578">
        <f t="shared" si="20"/>
        <v>37</v>
      </c>
      <c r="R578" t="str">
        <f t="shared" si="21"/>
        <v>-</v>
      </c>
    </row>
    <row r="579" spans="2:18" x14ac:dyDescent="0.35">
      <c r="B579" s="317">
        <v>45433.53125</v>
      </c>
      <c r="C579">
        <v>42.1</v>
      </c>
      <c r="D579">
        <v>53.9</v>
      </c>
      <c r="E579">
        <v>36.1</v>
      </c>
      <c r="F579">
        <v>45.3</v>
      </c>
      <c r="G579">
        <v>42</v>
      </c>
      <c r="H579">
        <v>54.5</v>
      </c>
      <c r="I579">
        <v>35.799999999999997</v>
      </c>
      <c r="J579">
        <v>45.2</v>
      </c>
      <c r="L579">
        <v>59.9</v>
      </c>
      <c r="M579">
        <v>37.5</v>
      </c>
      <c r="N579">
        <v>48.8</v>
      </c>
      <c r="P579" t="s">
        <v>878</v>
      </c>
      <c r="Q579">
        <f t="shared" si="20"/>
        <v>36</v>
      </c>
      <c r="R579" t="str">
        <f t="shared" si="21"/>
        <v>-</v>
      </c>
    </row>
    <row r="580" spans="2:18" x14ac:dyDescent="0.35">
      <c r="B580" s="317">
        <v>45433.541666666664</v>
      </c>
      <c r="C580">
        <v>43.2</v>
      </c>
      <c r="D580">
        <v>57.5</v>
      </c>
      <c r="E580">
        <v>36.799999999999997</v>
      </c>
      <c r="F580">
        <v>45.6</v>
      </c>
      <c r="G580">
        <v>43.3</v>
      </c>
      <c r="H580">
        <v>58.5</v>
      </c>
      <c r="I580">
        <v>36.5</v>
      </c>
      <c r="J580">
        <v>45.6</v>
      </c>
      <c r="L580">
        <v>59.2</v>
      </c>
      <c r="M580">
        <v>38.200000000000003</v>
      </c>
      <c r="N580">
        <v>49</v>
      </c>
      <c r="P580" t="s">
        <v>878</v>
      </c>
      <c r="Q580">
        <f t="shared" si="20"/>
        <v>37</v>
      </c>
      <c r="R580" t="str">
        <f t="shared" si="21"/>
        <v>-</v>
      </c>
    </row>
    <row r="581" spans="2:18" x14ac:dyDescent="0.35">
      <c r="B581" s="317">
        <v>45433.552083333336</v>
      </c>
      <c r="C581">
        <v>43.8</v>
      </c>
      <c r="D581">
        <v>60.9</v>
      </c>
      <c r="E581">
        <v>36</v>
      </c>
      <c r="F581">
        <v>45.9</v>
      </c>
      <c r="G581">
        <v>43.7</v>
      </c>
      <c r="H581">
        <v>61.9</v>
      </c>
      <c r="I581">
        <v>35.5</v>
      </c>
      <c r="J581">
        <v>45.7</v>
      </c>
      <c r="L581">
        <v>63</v>
      </c>
      <c r="M581">
        <v>37.4</v>
      </c>
      <c r="N581">
        <v>50.4</v>
      </c>
      <c r="P581" t="s">
        <v>878</v>
      </c>
      <c r="Q581">
        <f t="shared" si="20"/>
        <v>36</v>
      </c>
      <c r="R581" t="str">
        <f t="shared" si="21"/>
        <v>-</v>
      </c>
    </row>
    <row r="582" spans="2:18" x14ac:dyDescent="0.35">
      <c r="B582" s="317">
        <v>45433.5625</v>
      </c>
      <c r="C582">
        <v>44.1</v>
      </c>
      <c r="D582">
        <v>61.5</v>
      </c>
      <c r="E582">
        <v>36.9</v>
      </c>
      <c r="F582">
        <v>45.7</v>
      </c>
      <c r="G582">
        <v>44.1</v>
      </c>
      <c r="H582">
        <v>61.4</v>
      </c>
      <c r="I582">
        <v>36.200000000000003</v>
      </c>
      <c r="J582">
        <v>46</v>
      </c>
      <c r="L582">
        <v>62.7</v>
      </c>
      <c r="M582">
        <v>38.4</v>
      </c>
      <c r="N582">
        <v>49.2</v>
      </c>
      <c r="P582" t="s">
        <v>878</v>
      </c>
      <c r="Q582">
        <f t="shared" si="20"/>
        <v>36</v>
      </c>
      <c r="R582" t="str">
        <f t="shared" si="21"/>
        <v>-</v>
      </c>
    </row>
    <row r="583" spans="2:18" x14ac:dyDescent="0.35">
      <c r="B583" s="317">
        <v>45433.572916666664</v>
      </c>
      <c r="C583">
        <v>40.9</v>
      </c>
      <c r="D583">
        <v>52.3</v>
      </c>
      <c r="E583">
        <v>35.1</v>
      </c>
      <c r="F583">
        <v>43.5</v>
      </c>
      <c r="G583">
        <v>40.9</v>
      </c>
      <c r="H583">
        <v>52.7</v>
      </c>
      <c r="I583">
        <v>34.700000000000003</v>
      </c>
      <c r="J583">
        <v>43.8</v>
      </c>
      <c r="L583">
        <v>57.5</v>
      </c>
      <c r="M583">
        <v>36.5</v>
      </c>
      <c r="N583">
        <v>45.7</v>
      </c>
      <c r="P583" t="s">
        <v>878</v>
      </c>
      <c r="Q583">
        <f t="shared" si="20"/>
        <v>35</v>
      </c>
      <c r="R583" t="str">
        <f t="shared" si="21"/>
        <v>-</v>
      </c>
    </row>
    <row r="584" spans="2:18" x14ac:dyDescent="0.35">
      <c r="B584" s="317">
        <v>45433.583333333336</v>
      </c>
      <c r="C584">
        <v>42.6</v>
      </c>
      <c r="D584">
        <v>57</v>
      </c>
      <c r="E584">
        <v>36.6</v>
      </c>
      <c r="F584">
        <v>44.4</v>
      </c>
      <c r="G584">
        <v>42.5</v>
      </c>
      <c r="H584">
        <v>57.2</v>
      </c>
      <c r="I584">
        <v>36.4</v>
      </c>
      <c r="J584">
        <v>44.5</v>
      </c>
      <c r="L584">
        <v>60.2</v>
      </c>
      <c r="M584">
        <v>37.700000000000003</v>
      </c>
      <c r="N584">
        <v>46.7</v>
      </c>
      <c r="P584" t="s">
        <v>878</v>
      </c>
      <c r="Q584">
        <f t="shared" si="20"/>
        <v>36</v>
      </c>
      <c r="R584" t="str">
        <f t="shared" si="21"/>
        <v>-</v>
      </c>
    </row>
    <row r="585" spans="2:18" x14ac:dyDescent="0.35">
      <c r="B585" s="317">
        <v>45433.59375</v>
      </c>
      <c r="C585">
        <v>43.1</v>
      </c>
      <c r="D585">
        <v>62.9</v>
      </c>
      <c r="E585">
        <v>36.799999999999997</v>
      </c>
      <c r="F585">
        <v>45.7</v>
      </c>
      <c r="G585">
        <v>43.4</v>
      </c>
      <c r="H585">
        <v>64.099999999999994</v>
      </c>
      <c r="I585">
        <v>36.6</v>
      </c>
      <c r="J585">
        <v>45.1</v>
      </c>
      <c r="L585">
        <v>64.599999999999994</v>
      </c>
      <c r="M585">
        <v>37.799999999999997</v>
      </c>
      <c r="N585">
        <v>50.2</v>
      </c>
      <c r="P585" t="s">
        <v>878</v>
      </c>
      <c r="Q585">
        <f t="shared" si="20"/>
        <v>37</v>
      </c>
      <c r="R585" t="str">
        <f t="shared" si="21"/>
        <v>-</v>
      </c>
    </row>
    <row r="586" spans="2:18" x14ac:dyDescent="0.35">
      <c r="B586" s="317">
        <v>45433.604166666664</v>
      </c>
      <c r="C586">
        <v>41.1</v>
      </c>
      <c r="D586">
        <v>55.4</v>
      </c>
      <c r="E586">
        <v>36.799999999999997</v>
      </c>
      <c r="F586">
        <v>43</v>
      </c>
      <c r="G586">
        <v>41</v>
      </c>
      <c r="H586">
        <v>55.8</v>
      </c>
      <c r="I586">
        <v>36.5</v>
      </c>
      <c r="J586">
        <v>42.9</v>
      </c>
      <c r="L586">
        <v>56.1</v>
      </c>
      <c r="M586">
        <v>37.700000000000003</v>
      </c>
      <c r="N586">
        <v>44.7</v>
      </c>
      <c r="P586" t="s">
        <v>878</v>
      </c>
      <c r="Q586">
        <f t="shared" si="20"/>
        <v>37</v>
      </c>
      <c r="R586" t="str">
        <f t="shared" si="21"/>
        <v>-</v>
      </c>
    </row>
    <row r="587" spans="2:18" x14ac:dyDescent="0.35">
      <c r="B587" s="317">
        <v>45433.614583333336</v>
      </c>
      <c r="C587">
        <v>47.6</v>
      </c>
      <c r="D587">
        <v>65.8</v>
      </c>
      <c r="E587">
        <v>38.6</v>
      </c>
      <c r="F587">
        <v>49.9</v>
      </c>
      <c r="G587">
        <v>47.5</v>
      </c>
      <c r="H587">
        <v>66.2</v>
      </c>
      <c r="I587">
        <v>38.299999999999997</v>
      </c>
      <c r="J587">
        <v>50.3</v>
      </c>
      <c r="L587">
        <v>66.7</v>
      </c>
      <c r="M587">
        <v>39.299999999999997</v>
      </c>
      <c r="N587">
        <v>52.4</v>
      </c>
      <c r="P587" t="s">
        <v>878</v>
      </c>
      <c r="Q587">
        <f t="shared" si="20"/>
        <v>38</v>
      </c>
      <c r="R587" t="str">
        <f t="shared" si="21"/>
        <v>-</v>
      </c>
    </row>
    <row r="588" spans="2:18" x14ac:dyDescent="0.35">
      <c r="B588" s="317">
        <v>45433.625</v>
      </c>
      <c r="C588">
        <v>42.7</v>
      </c>
      <c r="D588">
        <v>61.6</v>
      </c>
      <c r="E588">
        <v>37.4</v>
      </c>
      <c r="F588">
        <v>44.5</v>
      </c>
      <c r="G588">
        <v>42.7</v>
      </c>
      <c r="H588">
        <v>62.3</v>
      </c>
      <c r="I588">
        <v>37.4</v>
      </c>
      <c r="J588">
        <v>44.5</v>
      </c>
      <c r="L588">
        <v>63.5</v>
      </c>
      <c r="M588">
        <v>38.5</v>
      </c>
      <c r="N588">
        <v>46.2</v>
      </c>
      <c r="P588" t="s">
        <v>878</v>
      </c>
      <c r="Q588">
        <f t="shared" si="20"/>
        <v>37</v>
      </c>
      <c r="R588" t="str">
        <f t="shared" si="21"/>
        <v>-</v>
      </c>
    </row>
    <row r="589" spans="2:18" x14ac:dyDescent="0.35">
      <c r="B589" s="317">
        <v>45433.635416666664</v>
      </c>
      <c r="C589">
        <v>42.4</v>
      </c>
      <c r="D589">
        <v>53.9</v>
      </c>
      <c r="E589">
        <v>37.5</v>
      </c>
      <c r="F589">
        <v>44.2</v>
      </c>
      <c r="G589">
        <v>42.7</v>
      </c>
      <c r="H589">
        <v>60.4</v>
      </c>
      <c r="I589">
        <v>37.299999999999997</v>
      </c>
      <c r="J589">
        <v>44.2</v>
      </c>
      <c r="L589">
        <v>60.9</v>
      </c>
      <c r="M589">
        <v>38.700000000000003</v>
      </c>
      <c r="N589">
        <v>47.1</v>
      </c>
      <c r="P589" t="s">
        <v>878</v>
      </c>
      <c r="Q589">
        <f t="shared" ref="Q589:Q652" si="22">IF(P589="D",ROUND(I589,0),"-")</f>
        <v>37</v>
      </c>
      <c r="R589" t="str">
        <f t="shared" ref="R589:R652" si="23">IF(P589="N",ROUND(I589,0),"-")</f>
        <v>-</v>
      </c>
    </row>
    <row r="590" spans="2:18" x14ac:dyDescent="0.35">
      <c r="B590" s="317">
        <v>45433.645833333336</v>
      </c>
      <c r="C590">
        <v>47.6</v>
      </c>
      <c r="D590">
        <v>75.5</v>
      </c>
      <c r="E590">
        <v>37.5</v>
      </c>
      <c r="F590">
        <v>44.5</v>
      </c>
      <c r="G590">
        <v>42.7</v>
      </c>
      <c r="H590">
        <v>60</v>
      </c>
      <c r="I590">
        <v>37.1</v>
      </c>
      <c r="J590">
        <v>44.9</v>
      </c>
      <c r="L590">
        <v>83.4</v>
      </c>
      <c r="M590">
        <v>38.799999999999997</v>
      </c>
      <c r="N590">
        <v>47.8</v>
      </c>
      <c r="P590" t="s">
        <v>878</v>
      </c>
      <c r="Q590">
        <f t="shared" si="22"/>
        <v>37</v>
      </c>
      <c r="R590" t="str">
        <f t="shared" si="23"/>
        <v>-</v>
      </c>
    </row>
    <row r="591" spans="2:18" x14ac:dyDescent="0.35">
      <c r="B591" s="317">
        <v>45433.65625</v>
      </c>
      <c r="C591">
        <v>43.9</v>
      </c>
      <c r="D591">
        <v>65.400000000000006</v>
      </c>
      <c r="E591">
        <v>36.6</v>
      </c>
      <c r="F591">
        <v>44.8</v>
      </c>
      <c r="G591">
        <v>43.9</v>
      </c>
      <c r="H591">
        <v>65.400000000000006</v>
      </c>
      <c r="I591">
        <v>36.299999999999997</v>
      </c>
      <c r="J591">
        <v>44.7</v>
      </c>
      <c r="L591">
        <v>65.8</v>
      </c>
      <c r="M591">
        <v>37.799999999999997</v>
      </c>
      <c r="N591">
        <v>47.6</v>
      </c>
      <c r="P591" t="s">
        <v>878</v>
      </c>
      <c r="Q591">
        <f t="shared" si="22"/>
        <v>36</v>
      </c>
      <c r="R591" t="str">
        <f t="shared" si="23"/>
        <v>-</v>
      </c>
    </row>
    <row r="592" spans="2:18" x14ac:dyDescent="0.35">
      <c r="B592" s="317">
        <v>45433.666666666664</v>
      </c>
      <c r="C592">
        <v>41.9</v>
      </c>
      <c r="D592">
        <v>59.2</v>
      </c>
      <c r="E592">
        <v>34.6</v>
      </c>
      <c r="F592">
        <v>43</v>
      </c>
      <c r="G592">
        <v>41.7</v>
      </c>
      <c r="H592">
        <v>58.6</v>
      </c>
      <c r="I592">
        <v>34.4</v>
      </c>
      <c r="J592">
        <v>42.6</v>
      </c>
      <c r="L592">
        <v>60.1</v>
      </c>
      <c r="M592">
        <v>35.9</v>
      </c>
      <c r="N592">
        <v>44.7</v>
      </c>
      <c r="P592" t="s">
        <v>878</v>
      </c>
      <c r="Q592">
        <f t="shared" si="22"/>
        <v>34</v>
      </c>
      <c r="R592" t="str">
        <f t="shared" si="23"/>
        <v>-</v>
      </c>
    </row>
    <row r="593" spans="2:18" x14ac:dyDescent="0.35">
      <c r="B593" s="317">
        <v>45433.677083333336</v>
      </c>
      <c r="C593">
        <v>39.4</v>
      </c>
      <c r="D593">
        <v>47.2</v>
      </c>
      <c r="E593">
        <v>34.4</v>
      </c>
      <c r="F593">
        <v>42.3</v>
      </c>
      <c r="G593">
        <v>39.4</v>
      </c>
      <c r="H593">
        <v>48.3</v>
      </c>
      <c r="I593">
        <v>34.200000000000003</v>
      </c>
      <c r="J593">
        <v>42.3</v>
      </c>
      <c r="L593">
        <v>50.9</v>
      </c>
      <c r="M593">
        <v>35.700000000000003</v>
      </c>
      <c r="N593">
        <v>43.9</v>
      </c>
      <c r="P593" t="s">
        <v>878</v>
      </c>
      <c r="Q593">
        <f t="shared" si="22"/>
        <v>34</v>
      </c>
      <c r="R593" t="str">
        <f t="shared" si="23"/>
        <v>-</v>
      </c>
    </row>
    <row r="594" spans="2:18" x14ac:dyDescent="0.35">
      <c r="B594" s="317">
        <v>45433.6875</v>
      </c>
      <c r="C594">
        <v>48.5</v>
      </c>
      <c r="D594">
        <v>63.3</v>
      </c>
      <c r="E594">
        <v>35.9</v>
      </c>
      <c r="F594">
        <v>51.3</v>
      </c>
      <c r="G594">
        <v>48.5</v>
      </c>
      <c r="H594">
        <v>65.099999999999994</v>
      </c>
      <c r="I594">
        <v>35.9</v>
      </c>
      <c r="J594">
        <v>51.1</v>
      </c>
      <c r="L594">
        <v>66.400000000000006</v>
      </c>
      <c r="M594">
        <v>37.200000000000003</v>
      </c>
      <c r="N594">
        <v>53.6</v>
      </c>
      <c r="P594" t="s">
        <v>878</v>
      </c>
      <c r="Q594">
        <f t="shared" si="22"/>
        <v>36</v>
      </c>
      <c r="R594" t="str">
        <f t="shared" si="23"/>
        <v>-</v>
      </c>
    </row>
    <row r="595" spans="2:18" x14ac:dyDescent="0.35">
      <c r="B595" s="317">
        <v>45433.697916666664</v>
      </c>
      <c r="C595">
        <v>42.7</v>
      </c>
      <c r="D595">
        <v>60.3</v>
      </c>
      <c r="E595">
        <v>35.1</v>
      </c>
      <c r="F595">
        <v>45.2</v>
      </c>
      <c r="G595">
        <v>42.5</v>
      </c>
      <c r="H595">
        <v>58.8</v>
      </c>
      <c r="I595">
        <v>35.1</v>
      </c>
      <c r="J595">
        <v>45</v>
      </c>
      <c r="L595">
        <v>63.4</v>
      </c>
      <c r="M595">
        <v>36.6</v>
      </c>
      <c r="N595">
        <v>49.1</v>
      </c>
      <c r="P595" t="s">
        <v>878</v>
      </c>
      <c r="Q595">
        <f t="shared" si="22"/>
        <v>35</v>
      </c>
      <c r="R595" t="str">
        <f t="shared" si="23"/>
        <v>-</v>
      </c>
    </row>
    <row r="596" spans="2:18" x14ac:dyDescent="0.35">
      <c r="B596" s="317">
        <v>45433.708333333336</v>
      </c>
      <c r="C596">
        <v>41.9</v>
      </c>
      <c r="D596">
        <v>57</v>
      </c>
      <c r="E596">
        <v>35.5</v>
      </c>
      <c r="F596">
        <v>44.2</v>
      </c>
      <c r="G596">
        <v>41.9</v>
      </c>
      <c r="H596">
        <v>56.7</v>
      </c>
      <c r="I596">
        <v>35.299999999999997</v>
      </c>
      <c r="J596">
        <v>44.3</v>
      </c>
      <c r="L596">
        <v>58.6</v>
      </c>
      <c r="M596">
        <v>36.799999999999997</v>
      </c>
      <c r="N596">
        <v>47.7</v>
      </c>
      <c r="P596" t="s">
        <v>878</v>
      </c>
      <c r="Q596">
        <f t="shared" si="22"/>
        <v>35</v>
      </c>
      <c r="R596" t="str">
        <f t="shared" si="23"/>
        <v>-</v>
      </c>
    </row>
    <row r="597" spans="2:18" x14ac:dyDescent="0.35">
      <c r="B597" s="317">
        <v>45433.71875</v>
      </c>
      <c r="C597">
        <v>49.1</v>
      </c>
      <c r="D597">
        <v>62.8</v>
      </c>
      <c r="E597">
        <v>39.200000000000003</v>
      </c>
      <c r="F597">
        <v>51.6</v>
      </c>
      <c r="G597">
        <v>49.2</v>
      </c>
      <c r="H597">
        <v>65.2</v>
      </c>
      <c r="I597">
        <v>38.9</v>
      </c>
      <c r="J597">
        <v>51.5</v>
      </c>
      <c r="L597">
        <v>65.599999999999994</v>
      </c>
      <c r="M597">
        <v>40.799999999999997</v>
      </c>
      <c r="N597">
        <v>53.5</v>
      </c>
      <c r="P597" t="s">
        <v>878</v>
      </c>
      <c r="Q597">
        <f t="shared" si="22"/>
        <v>39</v>
      </c>
      <c r="R597" t="str">
        <f t="shared" si="23"/>
        <v>-</v>
      </c>
    </row>
    <row r="598" spans="2:18" x14ac:dyDescent="0.35">
      <c r="B598" s="317">
        <v>45433.729166666664</v>
      </c>
      <c r="C598">
        <v>49.7</v>
      </c>
      <c r="D598">
        <v>71.5</v>
      </c>
      <c r="E598">
        <v>35.9</v>
      </c>
      <c r="F598">
        <v>47.2</v>
      </c>
      <c r="G598">
        <v>49.5</v>
      </c>
      <c r="H598">
        <v>72</v>
      </c>
      <c r="I598">
        <v>35.5</v>
      </c>
      <c r="J598">
        <v>47.3</v>
      </c>
      <c r="L598">
        <v>73.2</v>
      </c>
      <c r="M598">
        <v>37.799999999999997</v>
      </c>
      <c r="N598">
        <v>50.2</v>
      </c>
      <c r="P598" t="s">
        <v>878</v>
      </c>
      <c r="Q598">
        <f t="shared" si="22"/>
        <v>36</v>
      </c>
      <c r="R598" t="str">
        <f t="shared" si="23"/>
        <v>-</v>
      </c>
    </row>
    <row r="599" spans="2:18" x14ac:dyDescent="0.35">
      <c r="B599" s="317">
        <v>45433.739583333336</v>
      </c>
      <c r="C599">
        <v>41.8</v>
      </c>
      <c r="D599">
        <v>59.8</v>
      </c>
      <c r="E599">
        <v>34.5</v>
      </c>
      <c r="F599">
        <v>43.3</v>
      </c>
      <c r="G599">
        <v>41.6</v>
      </c>
      <c r="H599">
        <v>59.7</v>
      </c>
      <c r="I599">
        <v>34.299999999999997</v>
      </c>
      <c r="J599">
        <v>42.9</v>
      </c>
      <c r="L599">
        <v>61</v>
      </c>
      <c r="M599">
        <v>35.799999999999997</v>
      </c>
      <c r="N599">
        <v>47.1</v>
      </c>
      <c r="P599" t="s">
        <v>878</v>
      </c>
      <c r="Q599">
        <f t="shared" si="22"/>
        <v>34</v>
      </c>
      <c r="R599" t="str">
        <f t="shared" si="23"/>
        <v>-</v>
      </c>
    </row>
    <row r="600" spans="2:18" x14ac:dyDescent="0.35">
      <c r="B600" s="317">
        <v>45433.75</v>
      </c>
      <c r="C600">
        <v>49</v>
      </c>
      <c r="D600">
        <v>71.3</v>
      </c>
      <c r="E600">
        <v>32.9</v>
      </c>
      <c r="F600">
        <v>47.7</v>
      </c>
      <c r="G600">
        <v>49</v>
      </c>
      <c r="H600">
        <v>72.599999999999994</v>
      </c>
      <c r="I600">
        <v>32.700000000000003</v>
      </c>
      <c r="J600">
        <v>47.2</v>
      </c>
      <c r="L600">
        <v>74.8</v>
      </c>
      <c r="M600">
        <v>34.6</v>
      </c>
      <c r="N600">
        <v>50.4</v>
      </c>
      <c r="P600" t="s">
        <v>878</v>
      </c>
      <c r="Q600">
        <f t="shared" si="22"/>
        <v>33</v>
      </c>
      <c r="R600" t="str">
        <f t="shared" si="23"/>
        <v>-</v>
      </c>
    </row>
    <row r="601" spans="2:18" x14ac:dyDescent="0.35">
      <c r="B601" s="317">
        <v>45433.760416666664</v>
      </c>
      <c r="C601">
        <v>45.2</v>
      </c>
      <c r="D601">
        <v>57.9</v>
      </c>
      <c r="E601">
        <v>37.1</v>
      </c>
      <c r="F601">
        <v>47.5</v>
      </c>
      <c r="G601">
        <v>45.3</v>
      </c>
      <c r="H601">
        <v>59.6</v>
      </c>
      <c r="I601">
        <v>36.200000000000003</v>
      </c>
      <c r="J601">
        <v>47.8</v>
      </c>
      <c r="L601">
        <v>61.4</v>
      </c>
      <c r="M601">
        <v>39.299999999999997</v>
      </c>
      <c r="N601">
        <v>51.6</v>
      </c>
      <c r="P601" t="s">
        <v>878</v>
      </c>
      <c r="Q601">
        <f t="shared" si="22"/>
        <v>36</v>
      </c>
      <c r="R601" t="str">
        <f t="shared" si="23"/>
        <v>-</v>
      </c>
    </row>
    <row r="602" spans="2:18" x14ac:dyDescent="0.35">
      <c r="B602" s="317">
        <v>45433.770833333336</v>
      </c>
      <c r="C602">
        <v>40.4</v>
      </c>
      <c r="D602">
        <v>49.4</v>
      </c>
      <c r="E602">
        <v>34.799999999999997</v>
      </c>
      <c r="F602">
        <v>43.2</v>
      </c>
      <c r="G602">
        <v>40.299999999999997</v>
      </c>
      <c r="H602">
        <v>49.5</v>
      </c>
      <c r="I602">
        <v>34.299999999999997</v>
      </c>
      <c r="J602">
        <v>43.1</v>
      </c>
      <c r="L602">
        <v>52.8</v>
      </c>
      <c r="M602">
        <v>36.5</v>
      </c>
      <c r="N602">
        <v>46.3</v>
      </c>
      <c r="P602" t="s">
        <v>878</v>
      </c>
      <c r="Q602">
        <f t="shared" si="22"/>
        <v>34</v>
      </c>
      <c r="R602" t="str">
        <f t="shared" si="23"/>
        <v>-</v>
      </c>
    </row>
    <row r="603" spans="2:18" x14ac:dyDescent="0.35">
      <c r="B603" s="317">
        <v>45433.78125</v>
      </c>
      <c r="C603">
        <v>44.3</v>
      </c>
      <c r="D603">
        <v>64.900000000000006</v>
      </c>
      <c r="E603">
        <v>34.700000000000003</v>
      </c>
      <c r="F603">
        <v>44.1</v>
      </c>
      <c r="G603">
        <v>44.5</v>
      </c>
      <c r="H603">
        <v>66.099999999999994</v>
      </c>
      <c r="I603">
        <v>34.4</v>
      </c>
      <c r="J603">
        <v>44.2</v>
      </c>
      <c r="L603">
        <v>66.099999999999994</v>
      </c>
      <c r="M603">
        <v>36.5</v>
      </c>
      <c r="N603">
        <v>47.8</v>
      </c>
      <c r="P603" t="s">
        <v>878</v>
      </c>
      <c r="Q603">
        <f t="shared" si="22"/>
        <v>34</v>
      </c>
      <c r="R603" t="str">
        <f t="shared" si="23"/>
        <v>-</v>
      </c>
    </row>
    <row r="604" spans="2:18" x14ac:dyDescent="0.35">
      <c r="B604" s="317">
        <v>45433.791666666664</v>
      </c>
      <c r="C604">
        <v>42.9</v>
      </c>
      <c r="D604">
        <v>55.5</v>
      </c>
      <c r="E604">
        <v>35.799999999999997</v>
      </c>
      <c r="F604">
        <v>45.5</v>
      </c>
      <c r="G604">
        <v>42.9</v>
      </c>
      <c r="H604">
        <v>57.4</v>
      </c>
      <c r="I604">
        <v>35.200000000000003</v>
      </c>
      <c r="J604">
        <v>45.6</v>
      </c>
      <c r="L604">
        <v>57.8</v>
      </c>
      <c r="M604">
        <v>37.6</v>
      </c>
      <c r="N604">
        <v>48.5</v>
      </c>
      <c r="P604" t="s">
        <v>878</v>
      </c>
      <c r="Q604">
        <f t="shared" si="22"/>
        <v>35</v>
      </c>
      <c r="R604" t="str">
        <f t="shared" si="23"/>
        <v>-</v>
      </c>
    </row>
    <row r="605" spans="2:18" x14ac:dyDescent="0.35">
      <c r="B605" s="317">
        <v>45433.802083333336</v>
      </c>
      <c r="C605">
        <v>43.7</v>
      </c>
      <c r="D605">
        <v>62</v>
      </c>
      <c r="E605">
        <v>33.200000000000003</v>
      </c>
      <c r="F605">
        <v>44.1</v>
      </c>
      <c r="G605">
        <v>43.8</v>
      </c>
      <c r="H605">
        <v>62.1</v>
      </c>
      <c r="I605">
        <v>33</v>
      </c>
      <c r="J605">
        <v>44.2</v>
      </c>
      <c r="L605">
        <v>65.3</v>
      </c>
      <c r="M605">
        <v>35.200000000000003</v>
      </c>
      <c r="N605">
        <v>47.2</v>
      </c>
      <c r="P605" t="s">
        <v>878</v>
      </c>
      <c r="Q605">
        <f t="shared" si="22"/>
        <v>33</v>
      </c>
      <c r="R605" t="str">
        <f t="shared" si="23"/>
        <v>-</v>
      </c>
    </row>
    <row r="606" spans="2:18" x14ac:dyDescent="0.35">
      <c r="B606" s="317">
        <v>45433.8125</v>
      </c>
      <c r="C606">
        <v>61.4</v>
      </c>
      <c r="D606">
        <v>76.5</v>
      </c>
      <c r="E606">
        <v>38.200000000000003</v>
      </c>
      <c r="F606">
        <v>59.3</v>
      </c>
      <c r="G606">
        <v>60.5</v>
      </c>
      <c r="H606">
        <v>83.5</v>
      </c>
      <c r="I606">
        <v>37.6</v>
      </c>
      <c r="J606">
        <v>58.5</v>
      </c>
      <c r="L606">
        <v>84.2</v>
      </c>
      <c r="M606">
        <v>40.4</v>
      </c>
      <c r="N606">
        <v>65.2</v>
      </c>
      <c r="P606" t="s">
        <v>878</v>
      </c>
      <c r="Q606">
        <f t="shared" si="22"/>
        <v>38</v>
      </c>
      <c r="R606" t="str">
        <f t="shared" si="23"/>
        <v>-</v>
      </c>
    </row>
    <row r="607" spans="2:18" x14ac:dyDescent="0.35">
      <c r="B607" s="317">
        <v>45433.822916666664</v>
      </c>
      <c r="C607">
        <v>61.2</v>
      </c>
      <c r="D607">
        <v>76.7</v>
      </c>
      <c r="E607">
        <v>33.1</v>
      </c>
      <c r="F607">
        <v>58.4</v>
      </c>
      <c r="G607">
        <v>61.7</v>
      </c>
      <c r="H607">
        <v>82.2</v>
      </c>
      <c r="I607">
        <v>32.9</v>
      </c>
      <c r="J607">
        <v>57.8</v>
      </c>
      <c r="L607">
        <v>83.6</v>
      </c>
      <c r="M607">
        <v>35.299999999999997</v>
      </c>
      <c r="N607">
        <v>63.9</v>
      </c>
      <c r="P607" t="s">
        <v>878</v>
      </c>
      <c r="Q607">
        <f t="shared" si="22"/>
        <v>33</v>
      </c>
      <c r="R607" t="str">
        <f t="shared" si="23"/>
        <v>-</v>
      </c>
    </row>
    <row r="608" spans="2:18" x14ac:dyDescent="0.35">
      <c r="B608" s="317">
        <v>45433.833333333336</v>
      </c>
      <c r="C608">
        <v>38.4</v>
      </c>
      <c r="D608">
        <v>54.2</v>
      </c>
      <c r="E608">
        <v>30.9</v>
      </c>
      <c r="F608">
        <v>41.3</v>
      </c>
      <c r="G608">
        <v>38.200000000000003</v>
      </c>
      <c r="H608">
        <v>52.3</v>
      </c>
      <c r="I608">
        <v>30.6</v>
      </c>
      <c r="J608">
        <v>41.2</v>
      </c>
      <c r="L608">
        <v>58.5</v>
      </c>
      <c r="M608">
        <v>32.299999999999997</v>
      </c>
      <c r="N608">
        <v>43.4</v>
      </c>
      <c r="P608" t="s">
        <v>878</v>
      </c>
      <c r="Q608">
        <f t="shared" si="22"/>
        <v>31</v>
      </c>
      <c r="R608" t="str">
        <f t="shared" si="23"/>
        <v>-</v>
      </c>
    </row>
    <row r="609" spans="2:18" x14ac:dyDescent="0.35">
      <c r="B609" s="317">
        <v>45433.84375</v>
      </c>
      <c r="C609">
        <v>39.200000000000003</v>
      </c>
      <c r="D609">
        <v>52.9</v>
      </c>
      <c r="E609">
        <v>32.799999999999997</v>
      </c>
      <c r="F609">
        <v>42.2</v>
      </c>
      <c r="G609">
        <v>39.299999999999997</v>
      </c>
      <c r="H609">
        <v>53</v>
      </c>
      <c r="I609">
        <v>32.4</v>
      </c>
      <c r="J609">
        <v>42.2</v>
      </c>
      <c r="L609">
        <v>54.6</v>
      </c>
      <c r="M609">
        <v>34.700000000000003</v>
      </c>
      <c r="N609">
        <v>44.9</v>
      </c>
      <c r="P609" t="s">
        <v>878</v>
      </c>
      <c r="Q609">
        <f t="shared" si="22"/>
        <v>32</v>
      </c>
      <c r="R609" t="str">
        <f t="shared" si="23"/>
        <v>-</v>
      </c>
    </row>
    <row r="610" spans="2:18" x14ac:dyDescent="0.35">
      <c r="B610" s="317">
        <v>45433.854166666664</v>
      </c>
      <c r="C610">
        <v>39</v>
      </c>
      <c r="D610">
        <v>52.6</v>
      </c>
      <c r="E610">
        <v>32.1</v>
      </c>
      <c r="F610">
        <v>41.6</v>
      </c>
      <c r="G610">
        <v>39</v>
      </c>
      <c r="H610">
        <v>52.2</v>
      </c>
      <c r="I610">
        <v>31.7</v>
      </c>
      <c r="J610">
        <v>41.9</v>
      </c>
      <c r="L610">
        <v>56.3</v>
      </c>
      <c r="M610">
        <v>34.200000000000003</v>
      </c>
      <c r="N610">
        <v>45.2</v>
      </c>
      <c r="P610" t="s">
        <v>878</v>
      </c>
      <c r="Q610">
        <f t="shared" si="22"/>
        <v>32</v>
      </c>
      <c r="R610" t="str">
        <f t="shared" si="23"/>
        <v>-</v>
      </c>
    </row>
    <row r="611" spans="2:18" x14ac:dyDescent="0.35">
      <c r="B611" s="317">
        <v>45433.864583333336</v>
      </c>
      <c r="C611">
        <v>39.799999999999997</v>
      </c>
      <c r="D611">
        <v>51.5</v>
      </c>
      <c r="E611">
        <v>30.1</v>
      </c>
      <c r="F611">
        <v>43.4</v>
      </c>
      <c r="G611">
        <v>39.799999999999997</v>
      </c>
      <c r="H611">
        <v>52.8</v>
      </c>
      <c r="I611">
        <v>29.6</v>
      </c>
      <c r="J611">
        <v>43.5</v>
      </c>
      <c r="L611">
        <v>53.7</v>
      </c>
      <c r="M611">
        <v>31.7</v>
      </c>
      <c r="N611">
        <v>47.4</v>
      </c>
      <c r="P611" t="s">
        <v>878</v>
      </c>
      <c r="Q611">
        <f t="shared" si="22"/>
        <v>30</v>
      </c>
      <c r="R611" t="str">
        <f t="shared" si="23"/>
        <v>-</v>
      </c>
    </row>
    <row r="612" spans="2:18" x14ac:dyDescent="0.35">
      <c r="B612" s="317">
        <v>45433.875</v>
      </c>
      <c r="C612">
        <v>38</v>
      </c>
      <c r="D612">
        <v>52.3</v>
      </c>
      <c r="E612">
        <v>32.4</v>
      </c>
      <c r="F612">
        <v>41</v>
      </c>
      <c r="G612">
        <v>38.1</v>
      </c>
      <c r="H612">
        <v>55.6</v>
      </c>
      <c r="I612">
        <v>32.1</v>
      </c>
      <c r="J612">
        <v>40.9</v>
      </c>
      <c r="L612">
        <v>55.7</v>
      </c>
      <c r="M612">
        <v>33.4</v>
      </c>
      <c r="N612">
        <v>43.2</v>
      </c>
      <c r="P612" t="s">
        <v>878</v>
      </c>
      <c r="Q612">
        <f t="shared" si="22"/>
        <v>32</v>
      </c>
      <c r="R612" t="str">
        <f t="shared" si="23"/>
        <v>-</v>
      </c>
    </row>
    <row r="613" spans="2:18" x14ac:dyDescent="0.35">
      <c r="B613" s="317">
        <v>45433.885416666664</v>
      </c>
      <c r="C613">
        <v>44.7</v>
      </c>
      <c r="D613">
        <v>65.599999999999994</v>
      </c>
      <c r="E613">
        <v>32.700000000000003</v>
      </c>
      <c r="F613">
        <v>44.6</v>
      </c>
      <c r="G613">
        <v>45.2</v>
      </c>
      <c r="H613">
        <v>68</v>
      </c>
      <c r="I613">
        <v>32.200000000000003</v>
      </c>
      <c r="J613">
        <v>44.5</v>
      </c>
      <c r="L613">
        <v>69.400000000000006</v>
      </c>
      <c r="M613">
        <v>34.5</v>
      </c>
      <c r="N613">
        <v>48.9</v>
      </c>
      <c r="P613" t="s">
        <v>878</v>
      </c>
      <c r="Q613">
        <f t="shared" si="22"/>
        <v>32</v>
      </c>
      <c r="R613" t="str">
        <f t="shared" si="23"/>
        <v>-</v>
      </c>
    </row>
    <row r="614" spans="2:18" x14ac:dyDescent="0.35">
      <c r="B614" s="317">
        <v>45433.895833333336</v>
      </c>
      <c r="C614">
        <v>41.4</v>
      </c>
      <c r="D614">
        <v>52.3</v>
      </c>
      <c r="E614">
        <v>33</v>
      </c>
      <c r="F614">
        <v>45.2</v>
      </c>
      <c r="G614">
        <v>41.2</v>
      </c>
      <c r="H614">
        <v>51.3</v>
      </c>
      <c r="I614">
        <v>32.700000000000003</v>
      </c>
      <c r="J614">
        <v>44.8</v>
      </c>
      <c r="L614">
        <v>55.3</v>
      </c>
      <c r="M614">
        <v>34.5</v>
      </c>
      <c r="N614">
        <v>49.4</v>
      </c>
      <c r="P614" t="s">
        <v>878</v>
      </c>
      <c r="Q614">
        <f t="shared" si="22"/>
        <v>33</v>
      </c>
      <c r="R614" t="str">
        <f t="shared" si="23"/>
        <v>-</v>
      </c>
    </row>
    <row r="615" spans="2:18" x14ac:dyDescent="0.35">
      <c r="B615" s="317">
        <v>45433.90625</v>
      </c>
      <c r="C615">
        <v>36</v>
      </c>
      <c r="D615">
        <v>46.7</v>
      </c>
      <c r="E615">
        <v>29.9</v>
      </c>
      <c r="F615">
        <v>39.9</v>
      </c>
      <c r="G615">
        <v>35.9</v>
      </c>
      <c r="H615">
        <v>49.7</v>
      </c>
      <c r="I615">
        <v>29.8</v>
      </c>
      <c r="J615">
        <v>39.200000000000003</v>
      </c>
      <c r="L615">
        <v>52</v>
      </c>
      <c r="M615">
        <v>30.6</v>
      </c>
      <c r="N615">
        <v>42.4</v>
      </c>
      <c r="P615" t="s">
        <v>878</v>
      </c>
      <c r="Q615">
        <f t="shared" si="22"/>
        <v>30</v>
      </c>
      <c r="R615" t="str">
        <f t="shared" si="23"/>
        <v>-</v>
      </c>
    </row>
    <row r="616" spans="2:18" x14ac:dyDescent="0.35">
      <c r="B616" s="317">
        <v>45433.916666666664</v>
      </c>
      <c r="C616">
        <v>34.700000000000003</v>
      </c>
      <c r="D616">
        <v>45.3</v>
      </c>
      <c r="E616">
        <v>29</v>
      </c>
      <c r="F616">
        <v>37.700000000000003</v>
      </c>
      <c r="G616">
        <v>34.700000000000003</v>
      </c>
      <c r="H616">
        <v>45.9</v>
      </c>
      <c r="I616">
        <v>29</v>
      </c>
      <c r="J616">
        <v>37.6</v>
      </c>
      <c r="L616">
        <v>47.5</v>
      </c>
      <c r="M616">
        <v>29.7</v>
      </c>
      <c r="N616">
        <v>39.1</v>
      </c>
      <c r="P616" t="s">
        <v>878</v>
      </c>
      <c r="Q616">
        <f t="shared" si="22"/>
        <v>29</v>
      </c>
      <c r="R616" t="str">
        <f t="shared" si="23"/>
        <v>-</v>
      </c>
    </row>
    <row r="617" spans="2:18" x14ac:dyDescent="0.35">
      <c r="B617" s="317">
        <v>45433.927083333336</v>
      </c>
      <c r="C617">
        <v>34.5</v>
      </c>
      <c r="D617">
        <v>43.5</v>
      </c>
      <c r="E617">
        <v>29.7</v>
      </c>
      <c r="F617">
        <v>38</v>
      </c>
      <c r="G617">
        <v>34.5</v>
      </c>
      <c r="H617">
        <v>43.8</v>
      </c>
      <c r="I617">
        <v>29.7</v>
      </c>
      <c r="J617">
        <v>38</v>
      </c>
      <c r="L617">
        <v>45.4</v>
      </c>
      <c r="M617">
        <v>30.3</v>
      </c>
      <c r="N617">
        <v>39.299999999999997</v>
      </c>
      <c r="P617" t="s">
        <v>878</v>
      </c>
      <c r="Q617">
        <f t="shared" si="22"/>
        <v>30</v>
      </c>
      <c r="R617" t="str">
        <f t="shared" si="23"/>
        <v>-</v>
      </c>
    </row>
    <row r="618" spans="2:18" x14ac:dyDescent="0.35">
      <c r="B618" s="317">
        <v>45433.9375</v>
      </c>
      <c r="C618">
        <v>36.299999999999997</v>
      </c>
      <c r="D618">
        <v>52.2</v>
      </c>
      <c r="E618">
        <v>30.7</v>
      </c>
      <c r="F618">
        <v>39.6</v>
      </c>
      <c r="G618">
        <v>36.4</v>
      </c>
      <c r="H618">
        <v>51.3</v>
      </c>
      <c r="I618">
        <v>30.6</v>
      </c>
      <c r="J618">
        <v>39.700000000000003</v>
      </c>
      <c r="L618">
        <v>53.8</v>
      </c>
      <c r="M618">
        <v>31.4</v>
      </c>
      <c r="N618">
        <v>40.9</v>
      </c>
      <c r="P618" t="s">
        <v>878</v>
      </c>
      <c r="Q618">
        <f t="shared" si="22"/>
        <v>31</v>
      </c>
      <c r="R618" t="str">
        <f t="shared" si="23"/>
        <v>-</v>
      </c>
    </row>
    <row r="619" spans="2:18" x14ac:dyDescent="0.35">
      <c r="B619" s="317">
        <v>45433.947916666664</v>
      </c>
      <c r="C619">
        <v>34.4</v>
      </c>
      <c r="D619">
        <v>48.5</v>
      </c>
      <c r="E619">
        <v>29.2</v>
      </c>
      <c r="F619">
        <v>37</v>
      </c>
      <c r="G619">
        <v>34.299999999999997</v>
      </c>
      <c r="H619">
        <v>48.7</v>
      </c>
      <c r="I619">
        <v>29.2</v>
      </c>
      <c r="J619">
        <v>37.200000000000003</v>
      </c>
      <c r="L619">
        <v>49.7</v>
      </c>
      <c r="M619">
        <v>29.8</v>
      </c>
      <c r="N619">
        <v>38.4</v>
      </c>
      <c r="P619" t="s">
        <v>878</v>
      </c>
      <c r="Q619">
        <f t="shared" si="22"/>
        <v>29</v>
      </c>
      <c r="R619" t="str">
        <f t="shared" si="23"/>
        <v>-</v>
      </c>
    </row>
    <row r="620" spans="2:18" x14ac:dyDescent="0.35">
      <c r="B620" s="317">
        <v>45433.958333333336</v>
      </c>
      <c r="C620">
        <v>36.9</v>
      </c>
      <c r="D620">
        <v>49.5</v>
      </c>
      <c r="E620">
        <v>28.9</v>
      </c>
      <c r="F620">
        <v>40.4</v>
      </c>
      <c r="G620">
        <v>36.9</v>
      </c>
      <c r="H620">
        <v>50.4</v>
      </c>
      <c r="I620">
        <v>28.8</v>
      </c>
      <c r="J620">
        <v>40.299999999999997</v>
      </c>
      <c r="L620">
        <v>52.6</v>
      </c>
      <c r="M620">
        <v>29.5</v>
      </c>
      <c r="N620">
        <v>42.1</v>
      </c>
      <c r="P620" t="s">
        <v>879</v>
      </c>
      <c r="Q620" t="str">
        <f t="shared" si="22"/>
        <v>-</v>
      </c>
      <c r="R620">
        <f t="shared" si="23"/>
        <v>29</v>
      </c>
    </row>
    <row r="621" spans="2:18" x14ac:dyDescent="0.35">
      <c r="B621" s="317">
        <v>45433.96875</v>
      </c>
      <c r="C621">
        <v>31.9</v>
      </c>
      <c r="D621">
        <v>43.8</v>
      </c>
      <c r="E621">
        <v>27.2</v>
      </c>
      <c r="F621">
        <v>35.299999999999997</v>
      </c>
      <c r="G621">
        <v>32</v>
      </c>
      <c r="H621">
        <v>45.3</v>
      </c>
      <c r="I621">
        <v>27.2</v>
      </c>
      <c r="J621">
        <v>35.4</v>
      </c>
      <c r="L621">
        <v>45.6</v>
      </c>
      <c r="M621">
        <v>27.8</v>
      </c>
      <c r="N621">
        <v>36.4</v>
      </c>
      <c r="P621" t="s">
        <v>879</v>
      </c>
      <c r="Q621" t="str">
        <f t="shared" si="22"/>
        <v>-</v>
      </c>
      <c r="R621">
        <f t="shared" si="23"/>
        <v>27</v>
      </c>
    </row>
    <row r="622" spans="2:18" x14ac:dyDescent="0.35">
      <c r="B622" s="317">
        <v>45433.979166666664</v>
      </c>
      <c r="C622">
        <v>32.299999999999997</v>
      </c>
      <c r="D622">
        <v>45.5</v>
      </c>
      <c r="E622">
        <v>26.5</v>
      </c>
      <c r="F622">
        <v>34.9</v>
      </c>
      <c r="G622">
        <v>32.299999999999997</v>
      </c>
      <c r="H622">
        <v>44.9</v>
      </c>
      <c r="I622">
        <v>26.6</v>
      </c>
      <c r="J622">
        <v>35.200000000000003</v>
      </c>
      <c r="L622">
        <v>46.5</v>
      </c>
      <c r="M622">
        <v>27.1</v>
      </c>
      <c r="N622">
        <v>36.5</v>
      </c>
      <c r="P622" t="s">
        <v>879</v>
      </c>
      <c r="Q622" t="str">
        <f t="shared" si="22"/>
        <v>-</v>
      </c>
      <c r="R622">
        <f t="shared" si="23"/>
        <v>27</v>
      </c>
    </row>
    <row r="623" spans="2:18" x14ac:dyDescent="0.35">
      <c r="B623" s="317">
        <v>45433.989583333336</v>
      </c>
      <c r="C623">
        <v>33.4</v>
      </c>
      <c r="D623">
        <v>47.7</v>
      </c>
      <c r="E623">
        <v>28.3</v>
      </c>
      <c r="F623">
        <v>35.5</v>
      </c>
      <c r="G623">
        <v>33.4</v>
      </c>
      <c r="H623">
        <v>48.5</v>
      </c>
      <c r="I623">
        <v>28.2</v>
      </c>
      <c r="J623">
        <v>35.5</v>
      </c>
      <c r="L623">
        <v>50.1</v>
      </c>
      <c r="M623">
        <v>28.8</v>
      </c>
      <c r="N623">
        <v>36.9</v>
      </c>
      <c r="P623" t="s">
        <v>879</v>
      </c>
      <c r="Q623" t="str">
        <f t="shared" si="22"/>
        <v>-</v>
      </c>
      <c r="R623">
        <f t="shared" si="23"/>
        <v>28</v>
      </c>
    </row>
    <row r="624" spans="2:18" x14ac:dyDescent="0.35">
      <c r="B624" s="317">
        <v>45434</v>
      </c>
      <c r="C624">
        <v>32.5</v>
      </c>
      <c r="D624">
        <v>45.9</v>
      </c>
      <c r="E624">
        <v>29.6</v>
      </c>
      <c r="F624">
        <v>34.5</v>
      </c>
      <c r="G624">
        <v>32.5</v>
      </c>
      <c r="H624">
        <v>45.6</v>
      </c>
      <c r="I624">
        <v>29.5</v>
      </c>
      <c r="J624">
        <v>34.299999999999997</v>
      </c>
      <c r="L624">
        <v>47.4</v>
      </c>
      <c r="M624">
        <v>30.1</v>
      </c>
      <c r="N624">
        <v>35.700000000000003</v>
      </c>
      <c r="P624" t="s">
        <v>879</v>
      </c>
      <c r="Q624" t="str">
        <f t="shared" si="22"/>
        <v>-</v>
      </c>
      <c r="R624">
        <f t="shared" si="23"/>
        <v>30</v>
      </c>
    </row>
    <row r="625" spans="2:18" x14ac:dyDescent="0.35">
      <c r="B625" s="317">
        <v>45434.010416666664</v>
      </c>
      <c r="C625">
        <v>31</v>
      </c>
      <c r="D625">
        <v>43.7</v>
      </c>
      <c r="E625">
        <v>28.3</v>
      </c>
      <c r="F625">
        <v>32.5</v>
      </c>
      <c r="G625">
        <v>31</v>
      </c>
      <c r="H625">
        <v>43</v>
      </c>
      <c r="I625">
        <v>28.2</v>
      </c>
      <c r="J625">
        <v>32.5</v>
      </c>
      <c r="L625">
        <v>45.2</v>
      </c>
      <c r="M625">
        <v>28.8</v>
      </c>
      <c r="N625">
        <v>33.4</v>
      </c>
      <c r="P625" t="s">
        <v>879</v>
      </c>
      <c r="Q625" t="str">
        <f t="shared" si="22"/>
        <v>-</v>
      </c>
      <c r="R625">
        <f t="shared" si="23"/>
        <v>28</v>
      </c>
    </row>
    <row r="626" spans="2:18" x14ac:dyDescent="0.35">
      <c r="B626" s="317">
        <v>45434.020833333336</v>
      </c>
      <c r="C626">
        <v>29.4</v>
      </c>
      <c r="D626">
        <v>35.200000000000003</v>
      </c>
      <c r="E626">
        <v>27.4</v>
      </c>
      <c r="F626">
        <v>30.8</v>
      </c>
      <c r="G626">
        <v>29.5</v>
      </c>
      <c r="H626">
        <v>35.9</v>
      </c>
      <c r="I626">
        <v>27.3</v>
      </c>
      <c r="J626">
        <v>30.9</v>
      </c>
      <c r="L626">
        <v>37</v>
      </c>
      <c r="M626">
        <v>27.9</v>
      </c>
      <c r="N626">
        <v>31.7</v>
      </c>
      <c r="P626" t="s">
        <v>879</v>
      </c>
      <c r="Q626" t="str">
        <f t="shared" si="22"/>
        <v>-</v>
      </c>
      <c r="R626">
        <f t="shared" si="23"/>
        <v>27</v>
      </c>
    </row>
    <row r="627" spans="2:18" x14ac:dyDescent="0.35">
      <c r="B627" s="317">
        <v>45434.03125</v>
      </c>
      <c r="C627">
        <v>31.5</v>
      </c>
      <c r="D627">
        <v>40.9</v>
      </c>
      <c r="E627">
        <v>28.1</v>
      </c>
      <c r="F627">
        <v>33.299999999999997</v>
      </c>
      <c r="G627">
        <v>31.5</v>
      </c>
      <c r="H627">
        <v>40.799999999999997</v>
      </c>
      <c r="I627">
        <v>28.1</v>
      </c>
      <c r="J627">
        <v>33.299999999999997</v>
      </c>
      <c r="L627">
        <v>42.7</v>
      </c>
      <c r="M627">
        <v>28.5</v>
      </c>
      <c r="N627">
        <v>34.5</v>
      </c>
      <c r="P627" t="s">
        <v>879</v>
      </c>
      <c r="Q627" t="str">
        <f t="shared" si="22"/>
        <v>-</v>
      </c>
      <c r="R627">
        <f t="shared" si="23"/>
        <v>28</v>
      </c>
    </row>
    <row r="628" spans="2:18" x14ac:dyDescent="0.35">
      <c r="B628" s="317">
        <v>45434.041666666664</v>
      </c>
      <c r="C628">
        <v>34.799999999999997</v>
      </c>
      <c r="D628">
        <v>45.7</v>
      </c>
      <c r="E628">
        <v>28.4</v>
      </c>
      <c r="F628">
        <v>39</v>
      </c>
      <c r="G628">
        <v>34.799999999999997</v>
      </c>
      <c r="H628">
        <v>48.7</v>
      </c>
      <c r="I628">
        <v>28.4</v>
      </c>
      <c r="J628">
        <v>38.9</v>
      </c>
      <c r="L628">
        <v>49.4</v>
      </c>
      <c r="M628">
        <v>29.1</v>
      </c>
      <c r="N628">
        <v>40.4</v>
      </c>
      <c r="P628" t="s">
        <v>879</v>
      </c>
      <c r="Q628" t="str">
        <f t="shared" si="22"/>
        <v>-</v>
      </c>
      <c r="R628">
        <f t="shared" si="23"/>
        <v>28</v>
      </c>
    </row>
    <row r="629" spans="2:18" x14ac:dyDescent="0.35">
      <c r="B629" s="317">
        <v>45434.052083333336</v>
      </c>
      <c r="C629">
        <v>34.4</v>
      </c>
      <c r="D629">
        <v>42.2</v>
      </c>
      <c r="E629">
        <v>31.1</v>
      </c>
      <c r="F629">
        <v>36.799999999999997</v>
      </c>
      <c r="G629">
        <v>34.5</v>
      </c>
      <c r="H629">
        <v>43.4</v>
      </c>
      <c r="I629">
        <v>31</v>
      </c>
      <c r="J629">
        <v>36.700000000000003</v>
      </c>
      <c r="L629">
        <v>44.4</v>
      </c>
      <c r="M629">
        <v>31.7</v>
      </c>
      <c r="N629">
        <v>38.299999999999997</v>
      </c>
      <c r="P629" t="s">
        <v>879</v>
      </c>
      <c r="Q629" t="str">
        <f t="shared" si="22"/>
        <v>-</v>
      </c>
      <c r="R629">
        <f t="shared" si="23"/>
        <v>31</v>
      </c>
    </row>
    <row r="630" spans="2:18" x14ac:dyDescent="0.35">
      <c r="B630" s="317">
        <v>45434.0625</v>
      </c>
      <c r="C630">
        <v>32.4</v>
      </c>
      <c r="D630">
        <v>40</v>
      </c>
      <c r="E630">
        <v>30</v>
      </c>
      <c r="F630">
        <v>34.4</v>
      </c>
      <c r="G630">
        <v>32.5</v>
      </c>
      <c r="H630">
        <v>44.1</v>
      </c>
      <c r="I630">
        <v>30</v>
      </c>
      <c r="J630">
        <v>34.4</v>
      </c>
      <c r="L630">
        <v>44.2</v>
      </c>
      <c r="M630">
        <v>30.6</v>
      </c>
      <c r="N630">
        <v>35.299999999999997</v>
      </c>
      <c r="P630" t="s">
        <v>879</v>
      </c>
      <c r="Q630" t="str">
        <f t="shared" si="22"/>
        <v>-</v>
      </c>
      <c r="R630">
        <f t="shared" si="23"/>
        <v>30</v>
      </c>
    </row>
    <row r="631" spans="2:18" x14ac:dyDescent="0.35">
      <c r="B631" s="317">
        <v>45434.072916666664</v>
      </c>
      <c r="C631">
        <v>34.4</v>
      </c>
      <c r="D631">
        <v>45.6</v>
      </c>
      <c r="E631">
        <v>31.3</v>
      </c>
      <c r="F631">
        <v>36.1</v>
      </c>
      <c r="G631">
        <v>34.4</v>
      </c>
      <c r="H631">
        <v>46</v>
      </c>
      <c r="I631">
        <v>31.3</v>
      </c>
      <c r="J631">
        <v>35.9</v>
      </c>
      <c r="L631">
        <v>47.3</v>
      </c>
      <c r="M631">
        <v>31.8</v>
      </c>
      <c r="N631">
        <v>37.299999999999997</v>
      </c>
      <c r="P631" t="s">
        <v>879</v>
      </c>
      <c r="Q631" t="str">
        <f t="shared" si="22"/>
        <v>-</v>
      </c>
      <c r="R631">
        <f t="shared" si="23"/>
        <v>31</v>
      </c>
    </row>
    <row r="632" spans="2:18" x14ac:dyDescent="0.35">
      <c r="B632" s="317">
        <v>45434.083333333336</v>
      </c>
      <c r="C632">
        <v>33.5</v>
      </c>
      <c r="D632">
        <v>42.4</v>
      </c>
      <c r="E632">
        <v>30.4</v>
      </c>
      <c r="F632">
        <v>35.5</v>
      </c>
      <c r="G632">
        <v>33.4</v>
      </c>
      <c r="H632">
        <v>42.4</v>
      </c>
      <c r="I632">
        <v>30.3</v>
      </c>
      <c r="J632">
        <v>35.6</v>
      </c>
      <c r="L632">
        <v>43.1</v>
      </c>
      <c r="M632">
        <v>31</v>
      </c>
      <c r="N632">
        <v>36.4</v>
      </c>
      <c r="P632" t="s">
        <v>879</v>
      </c>
      <c r="Q632" t="str">
        <f t="shared" si="22"/>
        <v>-</v>
      </c>
      <c r="R632">
        <f t="shared" si="23"/>
        <v>30</v>
      </c>
    </row>
    <row r="633" spans="2:18" x14ac:dyDescent="0.35">
      <c r="B633" s="317">
        <v>45434.09375</v>
      </c>
      <c r="C633">
        <v>38</v>
      </c>
      <c r="D633">
        <v>59.1</v>
      </c>
      <c r="E633">
        <v>30.7</v>
      </c>
      <c r="F633">
        <v>36.700000000000003</v>
      </c>
      <c r="G633">
        <v>37.6</v>
      </c>
      <c r="H633">
        <v>58</v>
      </c>
      <c r="I633">
        <v>30.8</v>
      </c>
      <c r="J633">
        <v>36.700000000000003</v>
      </c>
      <c r="L633">
        <v>61.8</v>
      </c>
      <c r="M633">
        <v>31.3</v>
      </c>
      <c r="N633">
        <v>37.6</v>
      </c>
      <c r="P633" t="s">
        <v>879</v>
      </c>
      <c r="Q633" t="str">
        <f t="shared" si="22"/>
        <v>-</v>
      </c>
      <c r="R633">
        <f t="shared" si="23"/>
        <v>31</v>
      </c>
    </row>
    <row r="634" spans="2:18" x14ac:dyDescent="0.35">
      <c r="B634" s="317">
        <v>45434.104166666664</v>
      </c>
      <c r="C634">
        <v>35.1</v>
      </c>
      <c r="D634">
        <v>48.2</v>
      </c>
      <c r="E634">
        <v>30.6</v>
      </c>
      <c r="F634">
        <v>37.799999999999997</v>
      </c>
      <c r="G634">
        <v>35.1</v>
      </c>
      <c r="H634">
        <v>48.1</v>
      </c>
      <c r="I634">
        <v>30.6</v>
      </c>
      <c r="J634">
        <v>37.6</v>
      </c>
      <c r="L634">
        <v>49.2</v>
      </c>
      <c r="M634">
        <v>31.2</v>
      </c>
      <c r="N634">
        <v>39</v>
      </c>
      <c r="P634" t="s">
        <v>879</v>
      </c>
      <c r="Q634" t="str">
        <f t="shared" si="22"/>
        <v>-</v>
      </c>
      <c r="R634">
        <f t="shared" si="23"/>
        <v>31</v>
      </c>
    </row>
    <row r="635" spans="2:18" x14ac:dyDescent="0.35">
      <c r="B635" s="317">
        <v>45434.114583333336</v>
      </c>
      <c r="C635">
        <v>31.9</v>
      </c>
      <c r="D635">
        <v>42.6</v>
      </c>
      <c r="E635">
        <v>28.4</v>
      </c>
      <c r="F635">
        <v>33.700000000000003</v>
      </c>
      <c r="G635">
        <v>31.9</v>
      </c>
      <c r="H635">
        <v>44.4</v>
      </c>
      <c r="I635">
        <v>28.4</v>
      </c>
      <c r="J635">
        <v>33.9</v>
      </c>
      <c r="L635">
        <v>44.9</v>
      </c>
      <c r="M635">
        <v>29</v>
      </c>
      <c r="N635">
        <v>34.700000000000003</v>
      </c>
      <c r="P635" t="s">
        <v>879</v>
      </c>
      <c r="Q635" t="str">
        <f t="shared" si="22"/>
        <v>-</v>
      </c>
      <c r="R635">
        <f t="shared" si="23"/>
        <v>28</v>
      </c>
    </row>
    <row r="636" spans="2:18" x14ac:dyDescent="0.35">
      <c r="B636" s="317">
        <v>45434.125</v>
      </c>
      <c r="C636">
        <v>34.4</v>
      </c>
      <c r="D636">
        <v>42</v>
      </c>
      <c r="E636">
        <v>31.6</v>
      </c>
      <c r="F636">
        <v>36.1</v>
      </c>
      <c r="G636">
        <v>34.4</v>
      </c>
      <c r="H636">
        <v>42.8</v>
      </c>
      <c r="I636">
        <v>31.6</v>
      </c>
      <c r="J636">
        <v>36.1</v>
      </c>
      <c r="L636">
        <v>46.3</v>
      </c>
      <c r="M636">
        <v>32.200000000000003</v>
      </c>
      <c r="N636">
        <v>37.299999999999997</v>
      </c>
      <c r="P636" t="s">
        <v>879</v>
      </c>
      <c r="Q636" t="str">
        <f t="shared" si="22"/>
        <v>-</v>
      </c>
      <c r="R636">
        <f t="shared" si="23"/>
        <v>32</v>
      </c>
    </row>
    <row r="637" spans="2:18" x14ac:dyDescent="0.35">
      <c r="B637" s="317">
        <v>45434.135416666664</v>
      </c>
      <c r="C637">
        <v>32.5</v>
      </c>
      <c r="D637">
        <v>42.8</v>
      </c>
      <c r="E637">
        <v>29.9</v>
      </c>
      <c r="F637">
        <v>34.4</v>
      </c>
      <c r="G637">
        <v>32.5</v>
      </c>
      <c r="H637">
        <v>42.9</v>
      </c>
      <c r="I637">
        <v>29.9</v>
      </c>
      <c r="J637">
        <v>34.299999999999997</v>
      </c>
      <c r="L637">
        <v>48.4</v>
      </c>
      <c r="M637">
        <v>30.4</v>
      </c>
      <c r="N637">
        <v>35.799999999999997</v>
      </c>
      <c r="P637" t="s">
        <v>879</v>
      </c>
      <c r="Q637" t="str">
        <f t="shared" si="22"/>
        <v>-</v>
      </c>
      <c r="R637">
        <f t="shared" si="23"/>
        <v>30</v>
      </c>
    </row>
    <row r="638" spans="2:18" x14ac:dyDescent="0.35">
      <c r="B638" s="317">
        <v>45434.145833333336</v>
      </c>
      <c r="C638">
        <v>31.2</v>
      </c>
      <c r="D638">
        <v>42.4</v>
      </c>
      <c r="E638">
        <v>28.3</v>
      </c>
      <c r="F638">
        <v>33.1</v>
      </c>
      <c r="G638">
        <v>31.3</v>
      </c>
      <c r="H638">
        <v>45</v>
      </c>
      <c r="I638">
        <v>28.2</v>
      </c>
      <c r="J638">
        <v>33</v>
      </c>
      <c r="L638">
        <v>46.2</v>
      </c>
      <c r="M638">
        <v>28.8</v>
      </c>
      <c r="N638">
        <v>34.1</v>
      </c>
      <c r="P638" t="s">
        <v>879</v>
      </c>
      <c r="Q638" t="str">
        <f t="shared" si="22"/>
        <v>-</v>
      </c>
      <c r="R638">
        <f t="shared" si="23"/>
        <v>28</v>
      </c>
    </row>
    <row r="639" spans="2:18" x14ac:dyDescent="0.35">
      <c r="B639" s="317">
        <v>45434.15625</v>
      </c>
      <c r="C639">
        <v>38.9</v>
      </c>
      <c r="D639">
        <v>62.5</v>
      </c>
      <c r="E639">
        <v>29.4</v>
      </c>
      <c r="F639">
        <v>36.4</v>
      </c>
      <c r="G639">
        <v>38.700000000000003</v>
      </c>
      <c r="H639">
        <v>61.6</v>
      </c>
      <c r="I639">
        <v>29.4</v>
      </c>
      <c r="J639">
        <v>36.5</v>
      </c>
      <c r="L639">
        <v>63.8</v>
      </c>
      <c r="M639">
        <v>29.9</v>
      </c>
      <c r="N639">
        <v>37.6</v>
      </c>
      <c r="P639" t="s">
        <v>879</v>
      </c>
      <c r="Q639" t="str">
        <f t="shared" si="22"/>
        <v>-</v>
      </c>
      <c r="R639">
        <f t="shared" si="23"/>
        <v>29</v>
      </c>
    </row>
    <row r="640" spans="2:18" x14ac:dyDescent="0.35">
      <c r="B640" s="317">
        <v>45434.166666666664</v>
      </c>
      <c r="C640">
        <v>33.799999999999997</v>
      </c>
      <c r="D640">
        <v>43.1</v>
      </c>
      <c r="E640">
        <v>30.6</v>
      </c>
      <c r="F640">
        <v>36.4</v>
      </c>
      <c r="G640">
        <v>33.799999999999997</v>
      </c>
      <c r="H640">
        <v>44.3</v>
      </c>
      <c r="I640">
        <v>30.5</v>
      </c>
      <c r="J640">
        <v>36.299999999999997</v>
      </c>
      <c r="L640">
        <v>44.9</v>
      </c>
      <c r="M640">
        <v>31.1</v>
      </c>
      <c r="N640">
        <v>37.200000000000003</v>
      </c>
      <c r="P640" t="s">
        <v>879</v>
      </c>
      <c r="Q640" t="str">
        <f t="shared" si="22"/>
        <v>-</v>
      </c>
      <c r="R640">
        <f t="shared" si="23"/>
        <v>31</v>
      </c>
    </row>
    <row r="641" spans="2:18" x14ac:dyDescent="0.35">
      <c r="B641" s="317">
        <v>45434.177083333336</v>
      </c>
      <c r="C641">
        <v>34.299999999999997</v>
      </c>
      <c r="D641">
        <v>47.9</v>
      </c>
      <c r="E641">
        <v>30.5</v>
      </c>
      <c r="F641">
        <v>36.299999999999997</v>
      </c>
      <c r="G641">
        <v>34.299999999999997</v>
      </c>
      <c r="H641">
        <v>46</v>
      </c>
      <c r="I641">
        <v>30.4</v>
      </c>
      <c r="J641">
        <v>36.5</v>
      </c>
      <c r="L641">
        <v>51.9</v>
      </c>
      <c r="M641">
        <v>31.2</v>
      </c>
      <c r="N641">
        <v>38.4</v>
      </c>
      <c r="P641" t="s">
        <v>879</v>
      </c>
      <c r="Q641" t="str">
        <f t="shared" si="22"/>
        <v>-</v>
      </c>
      <c r="R641">
        <f t="shared" si="23"/>
        <v>30</v>
      </c>
    </row>
    <row r="642" spans="2:18" x14ac:dyDescent="0.35">
      <c r="B642" s="317">
        <v>45434.1875</v>
      </c>
      <c r="C642">
        <v>43.4</v>
      </c>
      <c r="D642">
        <v>54.4</v>
      </c>
      <c r="E642">
        <v>33.5</v>
      </c>
      <c r="F642">
        <v>47.1</v>
      </c>
      <c r="G642">
        <v>43.4</v>
      </c>
      <c r="H642">
        <v>56.8</v>
      </c>
      <c r="I642">
        <v>33</v>
      </c>
      <c r="J642">
        <v>47.2</v>
      </c>
      <c r="L642">
        <v>58.5</v>
      </c>
      <c r="M642">
        <v>35.299999999999997</v>
      </c>
      <c r="N642">
        <v>50.9</v>
      </c>
      <c r="P642" t="s">
        <v>879</v>
      </c>
      <c r="Q642" t="str">
        <f t="shared" si="22"/>
        <v>-</v>
      </c>
      <c r="R642">
        <f t="shared" si="23"/>
        <v>33</v>
      </c>
    </row>
    <row r="643" spans="2:18" x14ac:dyDescent="0.35">
      <c r="B643" s="317">
        <v>45434.197916666664</v>
      </c>
      <c r="C643">
        <v>47.1</v>
      </c>
      <c r="D643">
        <v>61.1</v>
      </c>
      <c r="E643">
        <v>37.200000000000003</v>
      </c>
      <c r="F643">
        <v>50.4</v>
      </c>
      <c r="G643">
        <v>47.1</v>
      </c>
      <c r="H643">
        <v>60.1</v>
      </c>
      <c r="I643">
        <v>36</v>
      </c>
      <c r="J643">
        <v>50.9</v>
      </c>
      <c r="L643">
        <v>63.3</v>
      </c>
      <c r="M643">
        <v>40.5</v>
      </c>
      <c r="N643">
        <v>54.7</v>
      </c>
      <c r="P643" t="s">
        <v>879</v>
      </c>
      <c r="Q643" t="str">
        <f t="shared" si="22"/>
        <v>-</v>
      </c>
      <c r="R643">
        <f t="shared" si="23"/>
        <v>36</v>
      </c>
    </row>
    <row r="644" spans="2:18" x14ac:dyDescent="0.35">
      <c r="B644" s="317">
        <v>45434.208333333336</v>
      </c>
      <c r="C644">
        <v>46.6</v>
      </c>
      <c r="D644">
        <v>62.3</v>
      </c>
      <c r="E644">
        <v>37.200000000000003</v>
      </c>
      <c r="F644">
        <v>48.1</v>
      </c>
      <c r="G644">
        <v>46.6</v>
      </c>
      <c r="H644">
        <v>64.099999999999994</v>
      </c>
      <c r="I644">
        <v>36</v>
      </c>
      <c r="J644">
        <v>48.2</v>
      </c>
      <c r="L644">
        <v>66.099999999999994</v>
      </c>
      <c r="M644">
        <v>40.1</v>
      </c>
      <c r="N644">
        <v>51.7</v>
      </c>
      <c r="P644" t="s">
        <v>879</v>
      </c>
      <c r="Q644" t="str">
        <f t="shared" si="22"/>
        <v>-</v>
      </c>
      <c r="R644">
        <f t="shared" si="23"/>
        <v>36</v>
      </c>
    </row>
    <row r="645" spans="2:18" x14ac:dyDescent="0.35">
      <c r="B645" s="317">
        <v>45434.21875</v>
      </c>
      <c r="C645">
        <v>46.4</v>
      </c>
      <c r="D645">
        <v>62.5</v>
      </c>
      <c r="E645">
        <v>35.9</v>
      </c>
      <c r="F645">
        <v>48.2</v>
      </c>
      <c r="G645">
        <v>46.4</v>
      </c>
      <c r="H645">
        <v>64.099999999999994</v>
      </c>
      <c r="I645">
        <v>35.4</v>
      </c>
      <c r="J645">
        <v>48.3</v>
      </c>
      <c r="L645">
        <v>65.8</v>
      </c>
      <c r="M645">
        <v>38.299999999999997</v>
      </c>
      <c r="N645">
        <v>52.4</v>
      </c>
      <c r="P645" t="s">
        <v>879</v>
      </c>
      <c r="Q645" t="str">
        <f t="shared" si="22"/>
        <v>-</v>
      </c>
      <c r="R645">
        <f t="shared" si="23"/>
        <v>35</v>
      </c>
    </row>
    <row r="646" spans="2:18" x14ac:dyDescent="0.35">
      <c r="B646" s="317">
        <v>45434.229166666664</v>
      </c>
      <c r="C646">
        <v>44</v>
      </c>
      <c r="D646">
        <v>56.6</v>
      </c>
      <c r="E646">
        <v>35.6</v>
      </c>
      <c r="F646">
        <v>47.4</v>
      </c>
      <c r="G646">
        <v>44</v>
      </c>
      <c r="H646">
        <v>56.6</v>
      </c>
      <c r="I646">
        <v>34.799999999999997</v>
      </c>
      <c r="J646">
        <v>47.5</v>
      </c>
      <c r="L646">
        <v>58.7</v>
      </c>
      <c r="M646">
        <v>38.1</v>
      </c>
      <c r="N646">
        <v>51.5</v>
      </c>
      <c r="P646" t="s">
        <v>879</v>
      </c>
      <c r="Q646" t="str">
        <f t="shared" si="22"/>
        <v>-</v>
      </c>
      <c r="R646">
        <f t="shared" si="23"/>
        <v>35</v>
      </c>
    </row>
    <row r="647" spans="2:18" x14ac:dyDescent="0.35">
      <c r="B647" s="317">
        <v>45434.239583333336</v>
      </c>
      <c r="C647">
        <v>45.4</v>
      </c>
      <c r="D647">
        <v>60.8</v>
      </c>
      <c r="E647">
        <v>35.6</v>
      </c>
      <c r="F647">
        <v>47.7</v>
      </c>
      <c r="G647">
        <v>45.8</v>
      </c>
      <c r="H647">
        <v>63.1</v>
      </c>
      <c r="I647">
        <v>35.200000000000003</v>
      </c>
      <c r="J647">
        <v>47.2</v>
      </c>
      <c r="L647">
        <v>64.5</v>
      </c>
      <c r="M647">
        <v>37.4</v>
      </c>
      <c r="N647">
        <v>53.1</v>
      </c>
      <c r="P647" t="s">
        <v>879</v>
      </c>
      <c r="Q647" t="str">
        <f t="shared" si="22"/>
        <v>-</v>
      </c>
      <c r="R647">
        <f t="shared" si="23"/>
        <v>35</v>
      </c>
    </row>
    <row r="648" spans="2:18" x14ac:dyDescent="0.35">
      <c r="B648" s="317">
        <v>45434.25</v>
      </c>
      <c r="C648">
        <v>48.6</v>
      </c>
      <c r="D648">
        <v>62.1</v>
      </c>
      <c r="E648">
        <v>35</v>
      </c>
      <c r="F648">
        <v>54.4</v>
      </c>
      <c r="G648">
        <v>47.6</v>
      </c>
      <c r="H648">
        <v>65.900000000000006</v>
      </c>
      <c r="I648">
        <v>34.799999999999997</v>
      </c>
      <c r="J648">
        <v>48.2</v>
      </c>
      <c r="L648">
        <v>66.8</v>
      </c>
      <c r="M648">
        <v>36.799999999999997</v>
      </c>
      <c r="N648">
        <v>61.6</v>
      </c>
      <c r="P648" t="s">
        <v>879</v>
      </c>
      <c r="Q648" t="str">
        <f t="shared" si="22"/>
        <v>-</v>
      </c>
      <c r="R648">
        <f t="shared" si="23"/>
        <v>35</v>
      </c>
    </row>
    <row r="649" spans="2:18" x14ac:dyDescent="0.35">
      <c r="B649" s="317">
        <v>45434.260416666664</v>
      </c>
      <c r="C649">
        <v>45.8</v>
      </c>
      <c r="D649">
        <v>59.2</v>
      </c>
      <c r="E649">
        <v>34.799999999999997</v>
      </c>
      <c r="F649">
        <v>49.3</v>
      </c>
      <c r="G649">
        <v>45.8</v>
      </c>
      <c r="H649">
        <v>62.1</v>
      </c>
      <c r="I649">
        <v>34.5</v>
      </c>
      <c r="J649">
        <v>48.2</v>
      </c>
      <c r="L649">
        <v>66.5</v>
      </c>
      <c r="M649">
        <v>36.299999999999997</v>
      </c>
      <c r="N649">
        <v>56.4</v>
      </c>
      <c r="P649" t="s">
        <v>879</v>
      </c>
      <c r="Q649" t="str">
        <f t="shared" si="22"/>
        <v>-</v>
      </c>
      <c r="R649">
        <f t="shared" si="23"/>
        <v>35</v>
      </c>
    </row>
    <row r="650" spans="2:18" x14ac:dyDescent="0.35">
      <c r="B650" s="317">
        <v>45434.270833333336</v>
      </c>
      <c r="C650">
        <v>44.5</v>
      </c>
      <c r="D650">
        <v>59.1</v>
      </c>
      <c r="E650">
        <v>36.5</v>
      </c>
      <c r="F650">
        <v>48.4</v>
      </c>
      <c r="G650">
        <v>44.4</v>
      </c>
      <c r="H650">
        <v>59.4</v>
      </c>
      <c r="I650">
        <v>36.1</v>
      </c>
      <c r="J650">
        <v>47.7</v>
      </c>
      <c r="L650">
        <v>59.9</v>
      </c>
      <c r="M650">
        <v>37.9</v>
      </c>
      <c r="N650">
        <v>53.3</v>
      </c>
      <c r="P650" t="s">
        <v>879</v>
      </c>
      <c r="Q650" t="str">
        <f t="shared" si="22"/>
        <v>-</v>
      </c>
      <c r="R650">
        <f t="shared" si="23"/>
        <v>36</v>
      </c>
    </row>
    <row r="651" spans="2:18" x14ac:dyDescent="0.35">
      <c r="B651" s="317">
        <v>45434.28125</v>
      </c>
      <c r="C651">
        <v>52.6</v>
      </c>
      <c r="D651">
        <v>70.599999999999994</v>
      </c>
      <c r="E651">
        <v>37.6</v>
      </c>
      <c r="F651">
        <v>50.8</v>
      </c>
      <c r="G651">
        <v>52.7</v>
      </c>
      <c r="H651">
        <v>73.2</v>
      </c>
      <c r="I651">
        <v>37.200000000000003</v>
      </c>
      <c r="J651">
        <v>50.4</v>
      </c>
      <c r="L651">
        <v>75.7</v>
      </c>
      <c r="M651">
        <v>39.4</v>
      </c>
      <c r="N651">
        <v>57.4</v>
      </c>
      <c r="P651" t="s">
        <v>879</v>
      </c>
      <c r="Q651" t="str">
        <f t="shared" si="22"/>
        <v>-</v>
      </c>
      <c r="R651">
        <f t="shared" si="23"/>
        <v>37</v>
      </c>
    </row>
    <row r="652" spans="2:18" x14ac:dyDescent="0.35">
      <c r="B652" s="317">
        <v>45434.291666666664</v>
      </c>
      <c r="C652">
        <v>42.8</v>
      </c>
      <c r="D652">
        <v>53.3</v>
      </c>
      <c r="E652">
        <v>37.5</v>
      </c>
      <c r="F652">
        <v>45.5</v>
      </c>
      <c r="G652">
        <v>43</v>
      </c>
      <c r="H652">
        <v>55.7</v>
      </c>
      <c r="I652">
        <v>36.9</v>
      </c>
      <c r="J652">
        <v>45.5</v>
      </c>
      <c r="L652">
        <v>57.6</v>
      </c>
      <c r="M652">
        <v>39.4</v>
      </c>
      <c r="N652">
        <v>49.7</v>
      </c>
      <c r="P652" t="s">
        <v>878</v>
      </c>
      <c r="Q652">
        <f t="shared" si="22"/>
        <v>37</v>
      </c>
      <c r="R652" t="str">
        <f t="shared" si="23"/>
        <v>-</v>
      </c>
    </row>
    <row r="653" spans="2:18" x14ac:dyDescent="0.35">
      <c r="B653" s="317">
        <v>45434.302083333336</v>
      </c>
      <c r="C653">
        <v>49.6</v>
      </c>
      <c r="D653">
        <v>68.599999999999994</v>
      </c>
      <c r="E653">
        <v>38.200000000000003</v>
      </c>
      <c r="F653">
        <v>45.8</v>
      </c>
      <c r="G653">
        <v>50</v>
      </c>
      <c r="H653">
        <v>72.099999999999994</v>
      </c>
      <c r="I653">
        <v>38.1</v>
      </c>
      <c r="J653">
        <v>45.2</v>
      </c>
      <c r="L653">
        <v>73.7</v>
      </c>
      <c r="M653">
        <v>39.1</v>
      </c>
      <c r="N653">
        <v>50.1</v>
      </c>
      <c r="P653" t="s">
        <v>878</v>
      </c>
      <c r="Q653">
        <f t="shared" ref="Q653:Q716" si="24">IF(P653="D",ROUND(I653,0),"-")</f>
        <v>38</v>
      </c>
      <c r="R653" t="str">
        <f t="shared" ref="R653:R716" si="25">IF(P653="N",ROUND(I653,0),"-")</f>
        <v>-</v>
      </c>
    </row>
    <row r="654" spans="2:18" x14ac:dyDescent="0.35">
      <c r="B654" s="317">
        <v>45434.3125</v>
      </c>
      <c r="C654">
        <v>42.7</v>
      </c>
      <c r="D654">
        <v>54.1</v>
      </c>
      <c r="E654">
        <v>37.799999999999997</v>
      </c>
      <c r="F654">
        <v>45.2</v>
      </c>
      <c r="G654">
        <v>42.6</v>
      </c>
      <c r="H654">
        <v>58.1</v>
      </c>
      <c r="I654">
        <v>37.6</v>
      </c>
      <c r="J654">
        <v>44.8</v>
      </c>
      <c r="L654">
        <v>61.3</v>
      </c>
      <c r="M654">
        <v>39.200000000000003</v>
      </c>
      <c r="N654">
        <v>49.6</v>
      </c>
      <c r="P654" t="s">
        <v>878</v>
      </c>
      <c r="Q654">
        <f t="shared" si="24"/>
        <v>38</v>
      </c>
      <c r="R654" t="str">
        <f t="shared" si="25"/>
        <v>-</v>
      </c>
    </row>
    <row r="655" spans="2:18" x14ac:dyDescent="0.35">
      <c r="B655" s="317">
        <v>45434.322916666664</v>
      </c>
      <c r="C655">
        <v>44.5</v>
      </c>
      <c r="D655">
        <v>62.6</v>
      </c>
      <c r="E655">
        <v>38.700000000000003</v>
      </c>
      <c r="F655">
        <v>46.3</v>
      </c>
      <c r="G655">
        <v>44.5</v>
      </c>
      <c r="H655">
        <v>62.7</v>
      </c>
      <c r="I655">
        <v>38.299999999999997</v>
      </c>
      <c r="J655">
        <v>46.2</v>
      </c>
      <c r="L655">
        <v>63.6</v>
      </c>
      <c r="M655">
        <v>39.799999999999997</v>
      </c>
      <c r="N655">
        <v>50.6</v>
      </c>
      <c r="P655" t="s">
        <v>878</v>
      </c>
      <c r="Q655">
        <f t="shared" si="24"/>
        <v>38</v>
      </c>
      <c r="R655" t="str">
        <f t="shared" si="25"/>
        <v>-</v>
      </c>
    </row>
    <row r="656" spans="2:18" x14ac:dyDescent="0.35">
      <c r="B656" s="317">
        <v>45434.333333333336</v>
      </c>
      <c r="C656">
        <v>45.9</v>
      </c>
      <c r="D656">
        <v>64.2</v>
      </c>
      <c r="E656">
        <v>39.5</v>
      </c>
      <c r="F656">
        <v>47.8</v>
      </c>
      <c r="G656">
        <v>46.6</v>
      </c>
      <c r="H656">
        <v>69.900000000000006</v>
      </c>
      <c r="I656">
        <v>39.200000000000003</v>
      </c>
      <c r="J656">
        <v>47.9</v>
      </c>
      <c r="L656">
        <v>70.7</v>
      </c>
      <c r="M656">
        <v>40.700000000000003</v>
      </c>
      <c r="N656">
        <v>52.1</v>
      </c>
      <c r="P656" t="s">
        <v>878</v>
      </c>
      <c r="Q656">
        <f t="shared" si="24"/>
        <v>39</v>
      </c>
      <c r="R656" t="str">
        <f t="shared" si="25"/>
        <v>-</v>
      </c>
    </row>
    <row r="657" spans="2:18" x14ac:dyDescent="0.35">
      <c r="B657" s="317">
        <v>45434.34375</v>
      </c>
      <c r="C657">
        <v>44.6</v>
      </c>
      <c r="D657">
        <v>56.5</v>
      </c>
      <c r="E657">
        <v>38.700000000000003</v>
      </c>
      <c r="F657">
        <v>47.7</v>
      </c>
      <c r="G657">
        <v>44.7</v>
      </c>
      <c r="H657">
        <v>60.7</v>
      </c>
      <c r="I657">
        <v>38.1</v>
      </c>
      <c r="J657">
        <v>47.8</v>
      </c>
      <c r="L657">
        <v>62.8</v>
      </c>
      <c r="M657">
        <v>40.200000000000003</v>
      </c>
      <c r="N657">
        <v>52.7</v>
      </c>
      <c r="P657" t="s">
        <v>878</v>
      </c>
      <c r="Q657">
        <f t="shared" si="24"/>
        <v>38</v>
      </c>
      <c r="R657" t="str">
        <f t="shared" si="25"/>
        <v>-</v>
      </c>
    </row>
    <row r="658" spans="2:18" x14ac:dyDescent="0.35">
      <c r="B658" s="317">
        <v>45434.354166666664</v>
      </c>
      <c r="C658">
        <v>53.3</v>
      </c>
      <c r="D658">
        <v>68.5</v>
      </c>
      <c r="E658">
        <v>42.6</v>
      </c>
      <c r="F658">
        <v>55</v>
      </c>
      <c r="G658">
        <v>53</v>
      </c>
      <c r="H658">
        <v>69.3</v>
      </c>
      <c r="I658">
        <v>42.2</v>
      </c>
      <c r="J658">
        <v>54.3</v>
      </c>
      <c r="L658">
        <v>73.2</v>
      </c>
      <c r="M658">
        <v>43.6</v>
      </c>
      <c r="N658">
        <v>58.5</v>
      </c>
      <c r="P658" t="s">
        <v>878</v>
      </c>
      <c r="Q658">
        <f t="shared" si="24"/>
        <v>42</v>
      </c>
      <c r="R658" t="str">
        <f t="shared" si="25"/>
        <v>-</v>
      </c>
    </row>
    <row r="659" spans="2:18" x14ac:dyDescent="0.35">
      <c r="B659" s="317">
        <v>45434.364583333336</v>
      </c>
      <c r="C659">
        <v>44</v>
      </c>
      <c r="D659">
        <v>62.1</v>
      </c>
      <c r="E659">
        <v>39.799999999999997</v>
      </c>
      <c r="F659">
        <v>45.6</v>
      </c>
      <c r="G659">
        <v>44.1</v>
      </c>
      <c r="H659">
        <v>61.8</v>
      </c>
      <c r="I659">
        <v>39.6</v>
      </c>
      <c r="J659">
        <v>45.6</v>
      </c>
      <c r="L659">
        <v>63.3</v>
      </c>
      <c r="M659">
        <v>40.6</v>
      </c>
      <c r="N659">
        <v>48</v>
      </c>
      <c r="P659" t="s">
        <v>878</v>
      </c>
      <c r="Q659">
        <f t="shared" si="24"/>
        <v>40</v>
      </c>
      <c r="R659" t="str">
        <f t="shared" si="25"/>
        <v>-</v>
      </c>
    </row>
    <row r="660" spans="2:18" x14ac:dyDescent="0.35">
      <c r="B660" s="317">
        <v>45434.375</v>
      </c>
      <c r="C660">
        <v>50.4</v>
      </c>
      <c r="D660">
        <v>69.400000000000006</v>
      </c>
      <c r="E660">
        <v>40</v>
      </c>
      <c r="F660">
        <v>50.8</v>
      </c>
      <c r="G660">
        <v>50.5</v>
      </c>
      <c r="H660">
        <v>69.599999999999994</v>
      </c>
      <c r="I660">
        <v>39.5</v>
      </c>
      <c r="J660">
        <v>50.8</v>
      </c>
      <c r="L660">
        <v>71.8</v>
      </c>
      <c r="M660">
        <v>41</v>
      </c>
      <c r="N660">
        <v>54.8</v>
      </c>
      <c r="P660" t="s">
        <v>878</v>
      </c>
      <c r="Q660">
        <f t="shared" si="24"/>
        <v>40</v>
      </c>
      <c r="R660" t="str">
        <f t="shared" si="25"/>
        <v>-</v>
      </c>
    </row>
    <row r="661" spans="2:18" x14ac:dyDescent="0.35">
      <c r="B661" s="317">
        <v>45434.385416666664</v>
      </c>
      <c r="C661">
        <v>44.9</v>
      </c>
      <c r="D661">
        <v>58.5</v>
      </c>
      <c r="E661">
        <v>38.9</v>
      </c>
      <c r="F661">
        <v>47.5</v>
      </c>
      <c r="G661">
        <v>44.9</v>
      </c>
      <c r="H661">
        <v>61.5</v>
      </c>
      <c r="I661">
        <v>38.799999999999997</v>
      </c>
      <c r="J661">
        <v>47.3</v>
      </c>
      <c r="L661">
        <v>62.9</v>
      </c>
      <c r="M661">
        <v>39.799999999999997</v>
      </c>
      <c r="N661">
        <v>49.3</v>
      </c>
      <c r="P661" t="s">
        <v>878</v>
      </c>
      <c r="Q661">
        <f t="shared" si="24"/>
        <v>39</v>
      </c>
      <c r="R661" t="str">
        <f t="shared" si="25"/>
        <v>-</v>
      </c>
    </row>
    <row r="662" spans="2:18" x14ac:dyDescent="0.35">
      <c r="B662" s="317">
        <v>45434.395833333336</v>
      </c>
      <c r="C662">
        <v>46.6</v>
      </c>
      <c r="D662">
        <v>60.2</v>
      </c>
      <c r="E662">
        <v>40.700000000000003</v>
      </c>
      <c r="F662">
        <v>49</v>
      </c>
      <c r="G662">
        <v>46.7</v>
      </c>
      <c r="H662">
        <v>60.6</v>
      </c>
      <c r="I662">
        <v>40.4</v>
      </c>
      <c r="J662">
        <v>50.1</v>
      </c>
      <c r="L662">
        <v>64.2</v>
      </c>
      <c r="M662">
        <v>41.8</v>
      </c>
      <c r="N662">
        <v>54</v>
      </c>
      <c r="P662" t="s">
        <v>878</v>
      </c>
      <c r="Q662">
        <f t="shared" si="24"/>
        <v>40</v>
      </c>
      <c r="R662" t="str">
        <f t="shared" si="25"/>
        <v>-</v>
      </c>
    </row>
    <row r="663" spans="2:18" x14ac:dyDescent="0.35">
      <c r="B663" s="317">
        <v>45434.40625</v>
      </c>
      <c r="C663">
        <v>50.5</v>
      </c>
      <c r="D663">
        <v>68.400000000000006</v>
      </c>
      <c r="E663">
        <v>41.3</v>
      </c>
      <c r="F663">
        <v>52.4</v>
      </c>
      <c r="G663">
        <v>50.4</v>
      </c>
      <c r="H663">
        <v>67.599999999999994</v>
      </c>
      <c r="I663">
        <v>41.2</v>
      </c>
      <c r="J663">
        <v>52.4</v>
      </c>
      <c r="L663">
        <v>69.5</v>
      </c>
      <c r="M663">
        <v>42.1</v>
      </c>
      <c r="N663">
        <v>54.6</v>
      </c>
      <c r="P663" t="s">
        <v>878</v>
      </c>
      <c r="Q663">
        <f t="shared" si="24"/>
        <v>41</v>
      </c>
      <c r="R663" t="str">
        <f t="shared" si="25"/>
        <v>-</v>
      </c>
    </row>
    <row r="664" spans="2:18" x14ac:dyDescent="0.35">
      <c r="B664" s="317">
        <v>45434.416666666664</v>
      </c>
      <c r="C664">
        <v>45.2</v>
      </c>
      <c r="D664">
        <v>53.2</v>
      </c>
      <c r="E664">
        <v>40.9</v>
      </c>
      <c r="F664">
        <v>47.7</v>
      </c>
      <c r="G664">
        <v>45.4</v>
      </c>
      <c r="H664">
        <v>58.1</v>
      </c>
      <c r="I664">
        <v>40.6</v>
      </c>
      <c r="J664">
        <v>47.7</v>
      </c>
      <c r="L664">
        <v>60.2</v>
      </c>
      <c r="M664">
        <v>41.8</v>
      </c>
      <c r="N664">
        <v>51.9</v>
      </c>
      <c r="P664" t="s">
        <v>878</v>
      </c>
      <c r="Q664">
        <f t="shared" si="24"/>
        <v>41</v>
      </c>
      <c r="R664" t="str">
        <f t="shared" si="25"/>
        <v>-</v>
      </c>
    </row>
    <row r="665" spans="2:18" x14ac:dyDescent="0.35">
      <c r="B665" s="317">
        <v>45434.427083333336</v>
      </c>
      <c r="C665">
        <v>44.4</v>
      </c>
      <c r="D665">
        <v>56.2</v>
      </c>
      <c r="E665">
        <v>39.200000000000003</v>
      </c>
      <c r="F665">
        <v>46</v>
      </c>
      <c r="G665">
        <v>44.5</v>
      </c>
      <c r="H665">
        <v>61.1</v>
      </c>
      <c r="I665">
        <v>39.1</v>
      </c>
      <c r="J665">
        <v>45.7</v>
      </c>
      <c r="L665">
        <v>61.9</v>
      </c>
      <c r="M665">
        <v>40.200000000000003</v>
      </c>
      <c r="N665">
        <v>47.8</v>
      </c>
      <c r="P665" t="s">
        <v>878</v>
      </c>
      <c r="Q665">
        <f t="shared" si="24"/>
        <v>39</v>
      </c>
      <c r="R665" t="str">
        <f t="shared" si="25"/>
        <v>-</v>
      </c>
    </row>
    <row r="666" spans="2:18" x14ac:dyDescent="0.35">
      <c r="B666" s="317">
        <v>45434.4375</v>
      </c>
      <c r="C666">
        <v>45.8</v>
      </c>
      <c r="D666">
        <v>60.5</v>
      </c>
      <c r="E666">
        <v>41.8</v>
      </c>
      <c r="F666">
        <v>47.2</v>
      </c>
      <c r="G666">
        <v>45.9</v>
      </c>
      <c r="H666">
        <v>61.3</v>
      </c>
      <c r="I666">
        <v>41.7</v>
      </c>
      <c r="J666">
        <v>47.3</v>
      </c>
      <c r="L666">
        <v>62.2</v>
      </c>
      <c r="M666">
        <v>42.7</v>
      </c>
      <c r="N666">
        <v>48.8</v>
      </c>
      <c r="P666" t="s">
        <v>878</v>
      </c>
      <c r="Q666">
        <f t="shared" si="24"/>
        <v>42</v>
      </c>
      <c r="R666" t="str">
        <f t="shared" si="25"/>
        <v>-</v>
      </c>
    </row>
    <row r="667" spans="2:18" x14ac:dyDescent="0.35">
      <c r="B667" s="317">
        <v>45434.447916666664</v>
      </c>
      <c r="C667">
        <v>46.3</v>
      </c>
      <c r="D667">
        <v>65.599999999999994</v>
      </c>
      <c r="E667">
        <v>41.8</v>
      </c>
      <c r="F667">
        <v>47.4</v>
      </c>
      <c r="G667">
        <v>46.3</v>
      </c>
      <c r="H667">
        <v>65.5</v>
      </c>
      <c r="I667">
        <v>41.7</v>
      </c>
      <c r="J667">
        <v>47.4</v>
      </c>
      <c r="L667">
        <v>66.7</v>
      </c>
      <c r="M667">
        <v>42.6</v>
      </c>
      <c r="N667">
        <v>49.2</v>
      </c>
      <c r="P667" t="s">
        <v>878</v>
      </c>
      <c r="Q667">
        <f t="shared" si="24"/>
        <v>42</v>
      </c>
      <c r="R667" t="str">
        <f t="shared" si="25"/>
        <v>-</v>
      </c>
    </row>
    <row r="668" spans="2:18" x14ac:dyDescent="0.35">
      <c r="B668" s="317">
        <v>45434.458333333336</v>
      </c>
      <c r="C668">
        <v>43.7</v>
      </c>
      <c r="D668">
        <v>50.1</v>
      </c>
      <c r="E668">
        <v>40.5</v>
      </c>
      <c r="F668">
        <v>46</v>
      </c>
      <c r="G668">
        <v>43.6</v>
      </c>
      <c r="H668">
        <v>50</v>
      </c>
      <c r="I668">
        <v>40.4</v>
      </c>
      <c r="J668">
        <v>45.9</v>
      </c>
      <c r="L668">
        <v>52.8</v>
      </c>
      <c r="M668">
        <v>41.2</v>
      </c>
      <c r="N668">
        <v>47.1</v>
      </c>
      <c r="P668" t="s">
        <v>878</v>
      </c>
      <c r="Q668">
        <f t="shared" si="24"/>
        <v>40</v>
      </c>
      <c r="R668" t="str">
        <f t="shared" si="25"/>
        <v>-</v>
      </c>
    </row>
    <row r="669" spans="2:18" x14ac:dyDescent="0.35">
      <c r="B669" s="317">
        <v>45434.46875</v>
      </c>
      <c r="C669">
        <v>46.1</v>
      </c>
      <c r="D669">
        <v>65.7</v>
      </c>
      <c r="E669">
        <v>40.9</v>
      </c>
      <c r="F669">
        <v>47.5</v>
      </c>
      <c r="G669">
        <v>45.6</v>
      </c>
      <c r="H669">
        <v>63.9</v>
      </c>
      <c r="I669">
        <v>40.700000000000003</v>
      </c>
      <c r="J669">
        <v>47.5</v>
      </c>
      <c r="L669">
        <v>69.5</v>
      </c>
      <c r="M669">
        <v>41.6</v>
      </c>
      <c r="N669">
        <v>49.5</v>
      </c>
      <c r="P669" t="s">
        <v>878</v>
      </c>
      <c r="Q669">
        <f t="shared" si="24"/>
        <v>41</v>
      </c>
      <c r="R669" t="str">
        <f t="shared" si="25"/>
        <v>-</v>
      </c>
    </row>
    <row r="670" spans="2:18" x14ac:dyDescent="0.35">
      <c r="B670" s="317">
        <v>45434.479166666664</v>
      </c>
      <c r="C670">
        <v>46.7</v>
      </c>
      <c r="D670">
        <v>63.2</v>
      </c>
      <c r="E670">
        <v>41.6</v>
      </c>
      <c r="F670">
        <v>49.1</v>
      </c>
      <c r="G670">
        <v>46.7</v>
      </c>
      <c r="H670">
        <v>63.9</v>
      </c>
      <c r="I670">
        <v>41.5</v>
      </c>
      <c r="J670">
        <v>48.9</v>
      </c>
      <c r="L670">
        <v>64.3</v>
      </c>
      <c r="M670">
        <v>42.3</v>
      </c>
      <c r="N670">
        <v>50.8</v>
      </c>
      <c r="P670" t="s">
        <v>878</v>
      </c>
      <c r="Q670">
        <f t="shared" si="24"/>
        <v>42</v>
      </c>
      <c r="R670" t="str">
        <f t="shared" si="25"/>
        <v>-</v>
      </c>
    </row>
    <row r="671" spans="2:18" x14ac:dyDescent="0.35">
      <c r="B671" s="317">
        <v>45434.489583333336</v>
      </c>
      <c r="C671">
        <v>44.4</v>
      </c>
      <c r="D671">
        <v>59.1</v>
      </c>
      <c r="E671">
        <v>39.4</v>
      </c>
      <c r="F671">
        <v>46.8</v>
      </c>
      <c r="G671">
        <v>44.2</v>
      </c>
      <c r="H671">
        <v>57.8</v>
      </c>
      <c r="I671">
        <v>39.4</v>
      </c>
      <c r="J671">
        <v>46.2</v>
      </c>
      <c r="L671">
        <v>60.2</v>
      </c>
      <c r="M671">
        <v>40.299999999999997</v>
      </c>
      <c r="N671">
        <v>49.8</v>
      </c>
      <c r="P671" t="s">
        <v>878</v>
      </c>
      <c r="Q671">
        <f t="shared" si="24"/>
        <v>39</v>
      </c>
      <c r="R671" t="str">
        <f t="shared" si="25"/>
        <v>-</v>
      </c>
    </row>
    <row r="672" spans="2:18" x14ac:dyDescent="0.35">
      <c r="B672" s="317">
        <v>45434.5</v>
      </c>
      <c r="C672">
        <v>45.2</v>
      </c>
      <c r="D672">
        <v>52</v>
      </c>
      <c r="E672">
        <v>39.700000000000003</v>
      </c>
      <c r="F672">
        <v>48.8</v>
      </c>
      <c r="G672">
        <v>45.2</v>
      </c>
      <c r="H672">
        <v>52.9</v>
      </c>
      <c r="I672">
        <v>39.5</v>
      </c>
      <c r="J672">
        <v>48.8</v>
      </c>
      <c r="L672">
        <v>56.5</v>
      </c>
      <c r="M672">
        <v>40.4</v>
      </c>
      <c r="N672">
        <v>49.6</v>
      </c>
      <c r="P672" t="s">
        <v>878</v>
      </c>
      <c r="Q672">
        <f t="shared" si="24"/>
        <v>40</v>
      </c>
      <c r="R672" t="str">
        <f t="shared" si="25"/>
        <v>-</v>
      </c>
    </row>
    <row r="673" spans="2:18" x14ac:dyDescent="0.35">
      <c r="B673" s="317">
        <v>45434.510416666664</v>
      </c>
      <c r="C673">
        <v>43.9</v>
      </c>
      <c r="D673">
        <v>56.5</v>
      </c>
      <c r="E673">
        <v>40.200000000000003</v>
      </c>
      <c r="F673">
        <v>46.1</v>
      </c>
      <c r="G673">
        <v>43.9</v>
      </c>
      <c r="H673">
        <v>56.4</v>
      </c>
      <c r="I673">
        <v>40</v>
      </c>
      <c r="J673">
        <v>46.1</v>
      </c>
      <c r="L673">
        <v>59.4</v>
      </c>
      <c r="M673">
        <v>40.9</v>
      </c>
      <c r="N673">
        <v>47.6</v>
      </c>
      <c r="P673" t="s">
        <v>878</v>
      </c>
      <c r="Q673">
        <f t="shared" si="24"/>
        <v>40</v>
      </c>
      <c r="R673" t="str">
        <f t="shared" si="25"/>
        <v>-</v>
      </c>
    </row>
    <row r="674" spans="2:18" x14ac:dyDescent="0.35">
      <c r="B674" s="317">
        <v>45434.520833333336</v>
      </c>
      <c r="C674">
        <v>44.3</v>
      </c>
      <c r="D674">
        <v>51.9</v>
      </c>
      <c r="E674">
        <v>41.5</v>
      </c>
      <c r="F674">
        <v>45.9</v>
      </c>
      <c r="G674">
        <v>44.3</v>
      </c>
      <c r="H674">
        <v>52.3</v>
      </c>
      <c r="I674">
        <v>41.5</v>
      </c>
      <c r="J674">
        <v>46.1</v>
      </c>
      <c r="L674">
        <v>56.7</v>
      </c>
      <c r="M674">
        <v>42.4</v>
      </c>
      <c r="N674">
        <v>47.4</v>
      </c>
      <c r="P674" t="s">
        <v>878</v>
      </c>
      <c r="Q674">
        <f t="shared" si="24"/>
        <v>42</v>
      </c>
      <c r="R674" t="str">
        <f t="shared" si="25"/>
        <v>-</v>
      </c>
    </row>
    <row r="675" spans="2:18" x14ac:dyDescent="0.35">
      <c r="B675" s="317">
        <v>45434.53125</v>
      </c>
      <c r="C675">
        <v>46.4</v>
      </c>
      <c r="D675">
        <v>60.4</v>
      </c>
      <c r="E675">
        <v>41.7</v>
      </c>
      <c r="F675">
        <v>48.6</v>
      </c>
      <c r="G675">
        <v>46.3</v>
      </c>
      <c r="H675">
        <v>60.3</v>
      </c>
      <c r="I675">
        <v>41.6</v>
      </c>
      <c r="J675">
        <v>48.6</v>
      </c>
      <c r="L675">
        <v>63.1</v>
      </c>
      <c r="M675">
        <v>42.6</v>
      </c>
      <c r="N675">
        <v>53.8</v>
      </c>
      <c r="P675" t="s">
        <v>878</v>
      </c>
      <c r="Q675">
        <f t="shared" si="24"/>
        <v>42</v>
      </c>
      <c r="R675" t="str">
        <f t="shared" si="25"/>
        <v>-</v>
      </c>
    </row>
    <row r="676" spans="2:18" x14ac:dyDescent="0.35">
      <c r="B676" s="317">
        <v>45434.541666666664</v>
      </c>
      <c r="C676">
        <v>49.9</v>
      </c>
      <c r="D676">
        <v>62.6</v>
      </c>
      <c r="E676">
        <v>41.8</v>
      </c>
      <c r="F676">
        <v>53.5</v>
      </c>
      <c r="G676">
        <v>50</v>
      </c>
      <c r="H676">
        <v>63.1</v>
      </c>
      <c r="I676">
        <v>41.9</v>
      </c>
      <c r="J676">
        <v>53.6</v>
      </c>
      <c r="L676">
        <v>63.7</v>
      </c>
      <c r="M676">
        <v>42.8</v>
      </c>
      <c r="N676">
        <v>55.3</v>
      </c>
      <c r="P676" t="s">
        <v>878</v>
      </c>
      <c r="Q676">
        <f t="shared" si="24"/>
        <v>42</v>
      </c>
      <c r="R676" t="str">
        <f t="shared" si="25"/>
        <v>-</v>
      </c>
    </row>
    <row r="677" spans="2:18" x14ac:dyDescent="0.35">
      <c r="B677" s="317">
        <v>45434.552083333336</v>
      </c>
      <c r="C677">
        <v>47</v>
      </c>
      <c r="D677">
        <v>62.1</v>
      </c>
      <c r="E677">
        <v>42.1</v>
      </c>
      <c r="F677">
        <v>48.3</v>
      </c>
      <c r="G677">
        <v>47</v>
      </c>
      <c r="H677">
        <v>61.4</v>
      </c>
      <c r="I677">
        <v>42.1</v>
      </c>
      <c r="J677">
        <v>48.3</v>
      </c>
      <c r="L677">
        <v>63.4</v>
      </c>
      <c r="M677">
        <v>42.8</v>
      </c>
      <c r="N677">
        <v>49.7</v>
      </c>
      <c r="P677" t="s">
        <v>878</v>
      </c>
      <c r="Q677">
        <f t="shared" si="24"/>
        <v>42</v>
      </c>
      <c r="R677" t="str">
        <f t="shared" si="25"/>
        <v>-</v>
      </c>
    </row>
    <row r="678" spans="2:18" x14ac:dyDescent="0.35">
      <c r="B678" s="317">
        <v>45434.5625</v>
      </c>
      <c r="C678">
        <v>47.1</v>
      </c>
      <c r="D678">
        <v>63.3</v>
      </c>
      <c r="E678">
        <v>42.5</v>
      </c>
      <c r="F678">
        <v>48.3</v>
      </c>
      <c r="G678">
        <v>47.2</v>
      </c>
      <c r="H678">
        <v>63.3</v>
      </c>
      <c r="I678">
        <v>42.3</v>
      </c>
      <c r="J678">
        <v>48.4</v>
      </c>
      <c r="L678">
        <v>64.2</v>
      </c>
      <c r="M678">
        <v>43.4</v>
      </c>
      <c r="N678">
        <v>51.2</v>
      </c>
      <c r="P678" t="s">
        <v>878</v>
      </c>
      <c r="Q678">
        <f t="shared" si="24"/>
        <v>42</v>
      </c>
      <c r="R678" t="str">
        <f t="shared" si="25"/>
        <v>-</v>
      </c>
    </row>
    <row r="679" spans="2:18" x14ac:dyDescent="0.35">
      <c r="B679" s="317">
        <v>45434.572916666664</v>
      </c>
      <c r="C679">
        <v>47.1</v>
      </c>
      <c r="D679">
        <v>52.9</v>
      </c>
      <c r="E679">
        <v>43.5</v>
      </c>
      <c r="F679">
        <v>49.7</v>
      </c>
      <c r="G679">
        <v>47.3</v>
      </c>
      <c r="H679">
        <v>55.6</v>
      </c>
      <c r="I679">
        <v>43.3</v>
      </c>
      <c r="J679">
        <v>49.7</v>
      </c>
      <c r="L679">
        <v>59</v>
      </c>
      <c r="M679">
        <v>44.6</v>
      </c>
      <c r="N679">
        <v>53.9</v>
      </c>
      <c r="P679" t="s">
        <v>878</v>
      </c>
      <c r="Q679">
        <f t="shared" si="24"/>
        <v>43</v>
      </c>
      <c r="R679" t="str">
        <f t="shared" si="25"/>
        <v>-</v>
      </c>
    </row>
    <row r="680" spans="2:18" x14ac:dyDescent="0.35">
      <c r="B680" s="317">
        <v>45434.583333333336</v>
      </c>
      <c r="C680">
        <v>46.7</v>
      </c>
      <c r="D680">
        <v>56.9</v>
      </c>
      <c r="E680">
        <v>41.8</v>
      </c>
      <c r="F680">
        <v>48.9</v>
      </c>
      <c r="G680">
        <v>46.7</v>
      </c>
      <c r="H680">
        <v>57.1</v>
      </c>
      <c r="I680">
        <v>41.7</v>
      </c>
      <c r="J680">
        <v>49.1</v>
      </c>
      <c r="L680">
        <v>58</v>
      </c>
      <c r="M680">
        <v>42.5</v>
      </c>
      <c r="N680">
        <v>52.3</v>
      </c>
      <c r="P680" t="s">
        <v>878</v>
      </c>
      <c r="Q680">
        <f t="shared" si="24"/>
        <v>42</v>
      </c>
      <c r="R680" t="str">
        <f t="shared" si="25"/>
        <v>-</v>
      </c>
    </row>
    <row r="681" spans="2:18" x14ac:dyDescent="0.35">
      <c r="B681" s="317">
        <v>45434.59375</v>
      </c>
      <c r="C681">
        <v>45.5</v>
      </c>
      <c r="D681">
        <v>50.8</v>
      </c>
      <c r="E681">
        <v>42.3</v>
      </c>
      <c r="F681">
        <v>47.6</v>
      </c>
      <c r="G681">
        <v>45.5</v>
      </c>
      <c r="H681">
        <v>53</v>
      </c>
      <c r="I681">
        <v>42.2</v>
      </c>
      <c r="J681">
        <v>47.7</v>
      </c>
      <c r="L681">
        <v>54.8</v>
      </c>
      <c r="M681">
        <v>43</v>
      </c>
      <c r="N681">
        <v>48.8</v>
      </c>
      <c r="P681" t="s">
        <v>878</v>
      </c>
      <c r="Q681">
        <f t="shared" si="24"/>
        <v>42</v>
      </c>
      <c r="R681" t="str">
        <f t="shared" si="25"/>
        <v>-</v>
      </c>
    </row>
    <row r="682" spans="2:18" x14ac:dyDescent="0.35">
      <c r="B682" s="317">
        <v>45434.604166666664</v>
      </c>
      <c r="C682">
        <v>45</v>
      </c>
      <c r="D682">
        <v>54.4</v>
      </c>
      <c r="E682">
        <v>40.5</v>
      </c>
      <c r="F682">
        <v>47</v>
      </c>
      <c r="G682">
        <v>45</v>
      </c>
      <c r="H682">
        <v>59</v>
      </c>
      <c r="I682">
        <v>40.299999999999997</v>
      </c>
      <c r="J682">
        <v>47.1</v>
      </c>
      <c r="L682">
        <v>60.5</v>
      </c>
      <c r="M682">
        <v>41.3</v>
      </c>
      <c r="N682">
        <v>48.4</v>
      </c>
      <c r="P682" t="s">
        <v>878</v>
      </c>
      <c r="Q682">
        <f t="shared" si="24"/>
        <v>40</v>
      </c>
      <c r="R682" t="str">
        <f t="shared" si="25"/>
        <v>-</v>
      </c>
    </row>
    <row r="683" spans="2:18" x14ac:dyDescent="0.35">
      <c r="B683" s="317">
        <v>45434.614583333336</v>
      </c>
      <c r="C683">
        <v>44.6</v>
      </c>
      <c r="D683">
        <v>52.9</v>
      </c>
      <c r="E683">
        <v>41.6</v>
      </c>
      <c r="F683">
        <v>46.2</v>
      </c>
      <c r="G683">
        <v>44.5</v>
      </c>
      <c r="H683">
        <v>54.1</v>
      </c>
      <c r="I683">
        <v>41.6</v>
      </c>
      <c r="J683">
        <v>46.2</v>
      </c>
      <c r="L683">
        <v>59.4</v>
      </c>
      <c r="M683">
        <v>42.2</v>
      </c>
      <c r="N683">
        <v>47.6</v>
      </c>
      <c r="P683" t="s">
        <v>878</v>
      </c>
      <c r="Q683">
        <f t="shared" si="24"/>
        <v>42</v>
      </c>
      <c r="R683" t="str">
        <f t="shared" si="25"/>
        <v>-</v>
      </c>
    </row>
    <row r="684" spans="2:18" x14ac:dyDescent="0.35">
      <c r="B684" s="317">
        <v>45434.625</v>
      </c>
      <c r="C684">
        <v>47.9</v>
      </c>
      <c r="D684">
        <v>69.900000000000006</v>
      </c>
      <c r="E684">
        <v>40.6</v>
      </c>
      <c r="F684">
        <v>47.5</v>
      </c>
      <c r="G684">
        <v>47.9</v>
      </c>
      <c r="H684">
        <v>70.599999999999994</v>
      </c>
      <c r="I684">
        <v>40.6</v>
      </c>
      <c r="J684">
        <v>47.6</v>
      </c>
      <c r="L684">
        <v>71.8</v>
      </c>
      <c r="M684">
        <v>41.4</v>
      </c>
      <c r="N684">
        <v>49</v>
      </c>
      <c r="P684" t="s">
        <v>878</v>
      </c>
      <c r="Q684">
        <f t="shared" si="24"/>
        <v>41</v>
      </c>
      <c r="R684" t="str">
        <f t="shared" si="25"/>
        <v>-</v>
      </c>
    </row>
    <row r="685" spans="2:18" x14ac:dyDescent="0.35">
      <c r="B685" s="317">
        <v>45434.635416666664</v>
      </c>
      <c r="C685">
        <v>55.1</v>
      </c>
      <c r="D685">
        <v>71.599999999999994</v>
      </c>
      <c r="E685">
        <v>42.2</v>
      </c>
      <c r="F685">
        <v>56.5</v>
      </c>
      <c r="G685">
        <v>55.1</v>
      </c>
      <c r="H685">
        <v>73.400000000000006</v>
      </c>
      <c r="I685">
        <v>42.1</v>
      </c>
      <c r="J685">
        <v>56.7</v>
      </c>
      <c r="L685">
        <v>74.900000000000006</v>
      </c>
      <c r="M685">
        <v>43</v>
      </c>
      <c r="N685">
        <v>58.6</v>
      </c>
      <c r="P685" t="s">
        <v>878</v>
      </c>
      <c r="Q685">
        <f t="shared" si="24"/>
        <v>42</v>
      </c>
      <c r="R685" t="str">
        <f t="shared" si="25"/>
        <v>-</v>
      </c>
    </row>
    <row r="686" spans="2:18" x14ac:dyDescent="0.35">
      <c r="B686" s="317">
        <v>45434.645833333336</v>
      </c>
      <c r="C686">
        <v>49.1</v>
      </c>
      <c r="D686">
        <v>60.3</v>
      </c>
      <c r="E686">
        <v>40.4</v>
      </c>
      <c r="F686">
        <v>54.1</v>
      </c>
      <c r="G686">
        <v>48.8</v>
      </c>
      <c r="H686">
        <v>65</v>
      </c>
      <c r="I686">
        <v>40.299999999999997</v>
      </c>
      <c r="J686">
        <v>49</v>
      </c>
      <c r="L686">
        <v>67.099999999999994</v>
      </c>
      <c r="M686">
        <v>41.6</v>
      </c>
      <c r="N686">
        <v>61.1</v>
      </c>
      <c r="P686" t="s">
        <v>878</v>
      </c>
      <c r="Q686">
        <f t="shared" si="24"/>
        <v>40</v>
      </c>
      <c r="R686" t="str">
        <f t="shared" si="25"/>
        <v>-</v>
      </c>
    </row>
    <row r="687" spans="2:18" x14ac:dyDescent="0.35">
      <c r="B687" s="317">
        <v>45434.65625</v>
      </c>
      <c r="C687">
        <v>43.2</v>
      </c>
      <c r="D687">
        <v>60.6</v>
      </c>
      <c r="E687">
        <v>39.6</v>
      </c>
      <c r="F687">
        <v>44.7</v>
      </c>
      <c r="G687">
        <v>43.2</v>
      </c>
      <c r="H687">
        <v>58</v>
      </c>
      <c r="I687">
        <v>39.6</v>
      </c>
      <c r="J687">
        <v>45</v>
      </c>
      <c r="L687">
        <v>64.099999999999994</v>
      </c>
      <c r="M687">
        <v>40.4</v>
      </c>
      <c r="N687">
        <v>46.1</v>
      </c>
      <c r="P687" t="s">
        <v>878</v>
      </c>
      <c r="Q687">
        <f t="shared" si="24"/>
        <v>40</v>
      </c>
      <c r="R687" t="str">
        <f t="shared" si="25"/>
        <v>-</v>
      </c>
    </row>
    <row r="688" spans="2:18" x14ac:dyDescent="0.35">
      <c r="B688" s="317">
        <v>45434.666666666664</v>
      </c>
      <c r="C688">
        <v>44.4</v>
      </c>
      <c r="D688">
        <v>60.6</v>
      </c>
      <c r="E688">
        <v>40.1</v>
      </c>
      <c r="F688">
        <v>46</v>
      </c>
      <c r="G688">
        <v>44.5</v>
      </c>
      <c r="H688">
        <v>60.7</v>
      </c>
      <c r="I688">
        <v>39.799999999999997</v>
      </c>
      <c r="J688">
        <v>46</v>
      </c>
      <c r="L688">
        <v>61.7</v>
      </c>
      <c r="M688">
        <v>41.3</v>
      </c>
      <c r="N688">
        <v>47.8</v>
      </c>
      <c r="P688" t="s">
        <v>878</v>
      </c>
      <c r="Q688">
        <f t="shared" si="24"/>
        <v>40</v>
      </c>
      <c r="R688" t="str">
        <f t="shared" si="25"/>
        <v>-</v>
      </c>
    </row>
    <row r="689" spans="2:18" x14ac:dyDescent="0.35">
      <c r="B689" s="317">
        <v>45434.677083333336</v>
      </c>
      <c r="C689">
        <v>44.8</v>
      </c>
      <c r="D689">
        <v>54.3</v>
      </c>
      <c r="E689">
        <v>41.7</v>
      </c>
      <c r="F689">
        <v>47</v>
      </c>
      <c r="G689">
        <v>44.9</v>
      </c>
      <c r="H689">
        <v>54.7</v>
      </c>
      <c r="I689">
        <v>41.6</v>
      </c>
      <c r="J689">
        <v>47</v>
      </c>
      <c r="L689">
        <v>57.4</v>
      </c>
      <c r="M689">
        <v>42.5</v>
      </c>
      <c r="N689">
        <v>48.2</v>
      </c>
      <c r="P689" t="s">
        <v>878</v>
      </c>
      <c r="Q689">
        <f t="shared" si="24"/>
        <v>42</v>
      </c>
      <c r="R689" t="str">
        <f t="shared" si="25"/>
        <v>-</v>
      </c>
    </row>
    <row r="690" spans="2:18" x14ac:dyDescent="0.35">
      <c r="B690" s="317">
        <v>45434.6875</v>
      </c>
      <c r="C690">
        <v>46.6</v>
      </c>
      <c r="D690">
        <v>61.4</v>
      </c>
      <c r="E690">
        <v>41.9</v>
      </c>
      <c r="F690">
        <v>48.1</v>
      </c>
      <c r="G690">
        <v>46.8</v>
      </c>
      <c r="H690">
        <v>65</v>
      </c>
      <c r="I690">
        <v>41.9</v>
      </c>
      <c r="J690">
        <v>48.1</v>
      </c>
      <c r="L690">
        <v>66.7</v>
      </c>
      <c r="M690">
        <v>42.8</v>
      </c>
      <c r="N690">
        <v>49.4</v>
      </c>
      <c r="P690" t="s">
        <v>878</v>
      </c>
      <c r="Q690">
        <f t="shared" si="24"/>
        <v>42</v>
      </c>
      <c r="R690" t="str">
        <f t="shared" si="25"/>
        <v>-</v>
      </c>
    </row>
    <row r="691" spans="2:18" x14ac:dyDescent="0.35">
      <c r="B691" s="317">
        <v>45434.697916666664</v>
      </c>
      <c r="C691">
        <v>47.3</v>
      </c>
      <c r="D691">
        <v>66.3</v>
      </c>
      <c r="E691">
        <v>41</v>
      </c>
      <c r="F691">
        <v>47.2</v>
      </c>
      <c r="G691">
        <v>47.5</v>
      </c>
      <c r="H691">
        <v>68.599999999999994</v>
      </c>
      <c r="I691">
        <v>40.799999999999997</v>
      </c>
      <c r="J691">
        <v>47.3</v>
      </c>
      <c r="L691">
        <v>70</v>
      </c>
      <c r="M691">
        <v>41.7</v>
      </c>
      <c r="N691">
        <v>49.1</v>
      </c>
      <c r="P691" t="s">
        <v>878</v>
      </c>
      <c r="Q691">
        <f t="shared" si="24"/>
        <v>41</v>
      </c>
      <c r="R691" t="str">
        <f t="shared" si="25"/>
        <v>-</v>
      </c>
    </row>
    <row r="692" spans="2:18" x14ac:dyDescent="0.35">
      <c r="B692" s="317">
        <v>45434.708333333336</v>
      </c>
      <c r="C692">
        <v>45.8</v>
      </c>
      <c r="D692">
        <v>59.7</v>
      </c>
      <c r="E692">
        <v>42</v>
      </c>
      <c r="F692">
        <v>47.5</v>
      </c>
      <c r="G692">
        <v>45.9</v>
      </c>
      <c r="H692">
        <v>62.5</v>
      </c>
      <c r="I692">
        <v>41.8</v>
      </c>
      <c r="J692">
        <v>47.7</v>
      </c>
      <c r="L692">
        <v>64.599999999999994</v>
      </c>
      <c r="M692">
        <v>42.9</v>
      </c>
      <c r="N692">
        <v>49.1</v>
      </c>
      <c r="P692" t="s">
        <v>878</v>
      </c>
      <c r="Q692">
        <f t="shared" si="24"/>
        <v>42</v>
      </c>
      <c r="R692" t="str">
        <f t="shared" si="25"/>
        <v>-</v>
      </c>
    </row>
    <row r="693" spans="2:18" x14ac:dyDescent="0.35">
      <c r="B693" s="317">
        <v>45434.71875</v>
      </c>
      <c r="C693">
        <v>45.7</v>
      </c>
      <c r="D693">
        <v>64.5</v>
      </c>
      <c r="E693">
        <v>40.5</v>
      </c>
      <c r="F693">
        <v>46.5</v>
      </c>
      <c r="G693">
        <v>45.9</v>
      </c>
      <c r="H693">
        <v>66.5</v>
      </c>
      <c r="I693">
        <v>40.5</v>
      </c>
      <c r="J693">
        <v>46.6</v>
      </c>
      <c r="L693">
        <v>66.900000000000006</v>
      </c>
      <c r="M693">
        <v>41.3</v>
      </c>
      <c r="N693">
        <v>48.4</v>
      </c>
      <c r="P693" t="s">
        <v>878</v>
      </c>
      <c r="Q693">
        <f t="shared" si="24"/>
        <v>41</v>
      </c>
      <c r="R693" t="str">
        <f t="shared" si="25"/>
        <v>-</v>
      </c>
    </row>
    <row r="694" spans="2:18" x14ac:dyDescent="0.35">
      <c r="B694" s="317">
        <v>45434.729166666664</v>
      </c>
      <c r="C694">
        <v>43.4</v>
      </c>
      <c r="D694">
        <v>56.1</v>
      </c>
      <c r="E694">
        <v>38.9</v>
      </c>
      <c r="F694">
        <v>45.3</v>
      </c>
      <c r="G694">
        <v>43.5</v>
      </c>
      <c r="H694">
        <v>56.3</v>
      </c>
      <c r="I694">
        <v>38.799999999999997</v>
      </c>
      <c r="J694">
        <v>45.4</v>
      </c>
      <c r="L694">
        <v>57.4</v>
      </c>
      <c r="M694">
        <v>40</v>
      </c>
      <c r="N694">
        <v>47.2</v>
      </c>
      <c r="P694" t="s">
        <v>878</v>
      </c>
      <c r="Q694">
        <f t="shared" si="24"/>
        <v>39</v>
      </c>
      <c r="R694" t="str">
        <f t="shared" si="25"/>
        <v>-</v>
      </c>
    </row>
    <row r="695" spans="2:18" x14ac:dyDescent="0.35">
      <c r="B695" s="317">
        <v>45434.739583333336</v>
      </c>
      <c r="C695">
        <v>45.2</v>
      </c>
      <c r="D695">
        <v>65.5</v>
      </c>
      <c r="E695">
        <v>38.9</v>
      </c>
      <c r="F695">
        <v>45.5</v>
      </c>
      <c r="G695">
        <v>45.1</v>
      </c>
      <c r="H695">
        <v>64.7</v>
      </c>
      <c r="I695">
        <v>38.799999999999997</v>
      </c>
      <c r="J695">
        <v>45.8</v>
      </c>
      <c r="L695">
        <v>66.8</v>
      </c>
      <c r="M695">
        <v>40.1</v>
      </c>
      <c r="N695">
        <v>47.1</v>
      </c>
      <c r="P695" t="s">
        <v>878</v>
      </c>
      <c r="Q695">
        <f t="shared" si="24"/>
        <v>39</v>
      </c>
      <c r="R695" t="str">
        <f t="shared" si="25"/>
        <v>-</v>
      </c>
    </row>
    <row r="696" spans="2:18" x14ac:dyDescent="0.35">
      <c r="B696" s="317">
        <v>45434.75</v>
      </c>
      <c r="C696">
        <v>45</v>
      </c>
      <c r="D696">
        <v>66.3</v>
      </c>
      <c r="E696">
        <v>38.200000000000003</v>
      </c>
      <c r="F696">
        <v>44</v>
      </c>
      <c r="G696">
        <v>45.1</v>
      </c>
      <c r="H696">
        <v>67.400000000000006</v>
      </c>
      <c r="I696">
        <v>38.1</v>
      </c>
      <c r="J696">
        <v>44.1</v>
      </c>
      <c r="L696">
        <v>67.8</v>
      </c>
      <c r="M696">
        <v>39.200000000000003</v>
      </c>
      <c r="N696">
        <v>45.4</v>
      </c>
      <c r="P696" t="s">
        <v>878</v>
      </c>
      <c r="Q696">
        <f t="shared" si="24"/>
        <v>38</v>
      </c>
      <c r="R696" t="str">
        <f t="shared" si="25"/>
        <v>-</v>
      </c>
    </row>
    <row r="697" spans="2:18" x14ac:dyDescent="0.35">
      <c r="B697" s="317">
        <v>45434.760416666664</v>
      </c>
      <c r="C697">
        <v>42.6</v>
      </c>
      <c r="D697">
        <v>53.5</v>
      </c>
      <c r="E697">
        <v>38.1</v>
      </c>
      <c r="F697">
        <v>44.5</v>
      </c>
      <c r="G697">
        <v>42.6</v>
      </c>
      <c r="H697">
        <v>53.8</v>
      </c>
      <c r="I697">
        <v>38.1</v>
      </c>
      <c r="J697">
        <v>44.6</v>
      </c>
      <c r="L697">
        <v>56.7</v>
      </c>
      <c r="M697">
        <v>38.9</v>
      </c>
      <c r="N697">
        <v>46.2</v>
      </c>
      <c r="P697" t="s">
        <v>878</v>
      </c>
      <c r="Q697">
        <f t="shared" si="24"/>
        <v>38</v>
      </c>
      <c r="R697" t="str">
        <f t="shared" si="25"/>
        <v>-</v>
      </c>
    </row>
    <row r="698" spans="2:18" x14ac:dyDescent="0.35">
      <c r="B698" s="317">
        <v>45434.770833333336</v>
      </c>
      <c r="C698">
        <v>40.700000000000003</v>
      </c>
      <c r="D698">
        <v>47.1</v>
      </c>
      <c r="E698">
        <v>36.4</v>
      </c>
      <c r="F698">
        <v>43.5</v>
      </c>
      <c r="G698">
        <v>40.700000000000003</v>
      </c>
      <c r="H698">
        <v>47.4</v>
      </c>
      <c r="I698">
        <v>36.1</v>
      </c>
      <c r="J698">
        <v>43.6</v>
      </c>
      <c r="L698">
        <v>47.9</v>
      </c>
      <c r="M698">
        <v>37.5</v>
      </c>
      <c r="N698">
        <v>44.8</v>
      </c>
      <c r="P698" t="s">
        <v>878</v>
      </c>
      <c r="Q698">
        <f t="shared" si="24"/>
        <v>36</v>
      </c>
      <c r="R698" t="str">
        <f t="shared" si="25"/>
        <v>-</v>
      </c>
    </row>
    <row r="699" spans="2:18" x14ac:dyDescent="0.35">
      <c r="B699" s="317">
        <v>45434.78125</v>
      </c>
      <c r="C699">
        <v>41.8</v>
      </c>
      <c r="D699">
        <v>51.1</v>
      </c>
      <c r="E699">
        <v>37.200000000000003</v>
      </c>
      <c r="F699">
        <v>44.7</v>
      </c>
      <c r="G699">
        <v>41.8</v>
      </c>
      <c r="H699">
        <v>52.2</v>
      </c>
      <c r="I699">
        <v>37.1</v>
      </c>
      <c r="J699">
        <v>44.7</v>
      </c>
      <c r="L699">
        <v>54.7</v>
      </c>
      <c r="M699">
        <v>38.1</v>
      </c>
      <c r="N699">
        <v>45.9</v>
      </c>
      <c r="P699" t="s">
        <v>878</v>
      </c>
      <c r="Q699">
        <f t="shared" si="24"/>
        <v>37</v>
      </c>
      <c r="R699" t="str">
        <f t="shared" si="25"/>
        <v>-</v>
      </c>
    </row>
    <row r="700" spans="2:18" x14ac:dyDescent="0.35">
      <c r="B700" s="317">
        <v>45434.791666666664</v>
      </c>
      <c r="C700">
        <v>43.7</v>
      </c>
      <c r="D700">
        <v>62.3</v>
      </c>
      <c r="E700">
        <v>36.700000000000003</v>
      </c>
      <c r="F700">
        <v>44.2</v>
      </c>
      <c r="G700">
        <v>43.8</v>
      </c>
      <c r="H700">
        <v>63.3</v>
      </c>
      <c r="I700">
        <v>36.5</v>
      </c>
      <c r="J700">
        <v>44.5</v>
      </c>
      <c r="L700">
        <v>63.4</v>
      </c>
      <c r="M700">
        <v>37.6</v>
      </c>
      <c r="N700">
        <v>45.7</v>
      </c>
      <c r="P700" t="s">
        <v>878</v>
      </c>
      <c r="Q700">
        <f t="shared" si="24"/>
        <v>37</v>
      </c>
      <c r="R700" t="str">
        <f t="shared" si="25"/>
        <v>-</v>
      </c>
    </row>
    <row r="701" spans="2:18" x14ac:dyDescent="0.35">
      <c r="B701" s="317">
        <v>45434.802083333336</v>
      </c>
      <c r="C701">
        <v>44.9</v>
      </c>
      <c r="D701">
        <v>59.4</v>
      </c>
      <c r="E701">
        <v>36</v>
      </c>
      <c r="F701">
        <v>46.6</v>
      </c>
      <c r="G701">
        <v>44.9</v>
      </c>
      <c r="H701">
        <v>60.2</v>
      </c>
      <c r="I701">
        <v>35.9</v>
      </c>
      <c r="J701">
        <v>46.9</v>
      </c>
      <c r="L701">
        <v>62.2</v>
      </c>
      <c r="M701">
        <v>37</v>
      </c>
      <c r="N701">
        <v>49.2</v>
      </c>
      <c r="P701" t="s">
        <v>878</v>
      </c>
      <c r="Q701">
        <f t="shared" si="24"/>
        <v>36</v>
      </c>
      <c r="R701" t="str">
        <f t="shared" si="25"/>
        <v>-</v>
      </c>
    </row>
    <row r="702" spans="2:18" x14ac:dyDescent="0.35">
      <c r="B702" s="317">
        <v>45434.8125</v>
      </c>
      <c r="C702">
        <v>42.5</v>
      </c>
      <c r="D702">
        <v>61.1</v>
      </c>
      <c r="E702">
        <v>34.5</v>
      </c>
      <c r="F702">
        <v>43.7</v>
      </c>
      <c r="G702">
        <v>42.5</v>
      </c>
      <c r="H702">
        <v>61.8</v>
      </c>
      <c r="I702">
        <v>34.299999999999997</v>
      </c>
      <c r="J702">
        <v>43.7</v>
      </c>
      <c r="L702">
        <v>62.4</v>
      </c>
      <c r="M702">
        <v>35.799999999999997</v>
      </c>
      <c r="N702">
        <v>45.9</v>
      </c>
      <c r="P702" t="s">
        <v>878</v>
      </c>
      <c r="Q702">
        <f t="shared" si="24"/>
        <v>34</v>
      </c>
      <c r="R702" t="str">
        <f t="shared" si="25"/>
        <v>-</v>
      </c>
    </row>
    <row r="703" spans="2:18" x14ac:dyDescent="0.35">
      <c r="B703" s="317">
        <v>45434.822916666664</v>
      </c>
      <c r="C703">
        <v>43.2</v>
      </c>
      <c r="D703">
        <v>56.9</v>
      </c>
      <c r="E703">
        <v>35.299999999999997</v>
      </c>
      <c r="F703">
        <v>46.4</v>
      </c>
      <c r="G703">
        <v>43.3</v>
      </c>
      <c r="H703">
        <v>58.9</v>
      </c>
      <c r="I703">
        <v>35.200000000000003</v>
      </c>
      <c r="J703">
        <v>46.4</v>
      </c>
      <c r="L703">
        <v>60.9</v>
      </c>
      <c r="M703">
        <v>36.700000000000003</v>
      </c>
      <c r="N703">
        <v>50.7</v>
      </c>
      <c r="P703" t="s">
        <v>878</v>
      </c>
      <c r="Q703">
        <f t="shared" si="24"/>
        <v>35</v>
      </c>
      <c r="R703" t="str">
        <f t="shared" si="25"/>
        <v>-</v>
      </c>
    </row>
    <row r="704" spans="2:18" x14ac:dyDescent="0.35">
      <c r="B704" s="317">
        <v>45434.833333333336</v>
      </c>
      <c r="C704">
        <v>40.1</v>
      </c>
      <c r="D704">
        <v>50.9</v>
      </c>
      <c r="E704">
        <v>34.4</v>
      </c>
      <c r="F704">
        <v>43.2</v>
      </c>
      <c r="G704">
        <v>40.1</v>
      </c>
      <c r="H704">
        <v>53.8</v>
      </c>
      <c r="I704">
        <v>34.1</v>
      </c>
      <c r="J704">
        <v>43.1</v>
      </c>
      <c r="L704">
        <v>56.1</v>
      </c>
      <c r="M704">
        <v>35.799999999999997</v>
      </c>
      <c r="N704">
        <v>46.6</v>
      </c>
      <c r="P704" t="s">
        <v>878</v>
      </c>
      <c r="Q704">
        <f t="shared" si="24"/>
        <v>34</v>
      </c>
      <c r="R704" t="str">
        <f t="shared" si="25"/>
        <v>-</v>
      </c>
    </row>
    <row r="705" spans="2:18" x14ac:dyDescent="0.35">
      <c r="B705" s="317">
        <v>45434.84375</v>
      </c>
      <c r="C705">
        <v>37.6</v>
      </c>
      <c r="D705">
        <v>50.4</v>
      </c>
      <c r="E705">
        <v>32.6</v>
      </c>
      <c r="F705">
        <v>40</v>
      </c>
      <c r="G705">
        <v>37.700000000000003</v>
      </c>
      <c r="H705">
        <v>49.9</v>
      </c>
      <c r="I705">
        <v>32.5</v>
      </c>
      <c r="J705">
        <v>40.299999999999997</v>
      </c>
      <c r="L705">
        <v>51.7</v>
      </c>
      <c r="M705">
        <v>33.6</v>
      </c>
      <c r="N705">
        <v>42.4</v>
      </c>
      <c r="P705" t="s">
        <v>878</v>
      </c>
      <c r="Q705">
        <f t="shared" si="24"/>
        <v>33</v>
      </c>
      <c r="R705" t="str">
        <f t="shared" si="25"/>
        <v>-</v>
      </c>
    </row>
    <row r="706" spans="2:18" x14ac:dyDescent="0.35">
      <c r="B706" s="317">
        <v>45434.854166666664</v>
      </c>
      <c r="C706">
        <v>37.6</v>
      </c>
      <c r="D706">
        <v>51.8</v>
      </c>
      <c r="E706">
        <v>33.1</v>
      </c>
      <c r="F706">
        <v>40.1</v>
      </c>
      <c r="G706">
        <v>37.799999999999997</v>
      </c>
      <c r="H706">
        <v>53.3</v>
      </c>
      <c r="I706">
        <v>32.700000000000003</v>
      </c>
      <c r="J706">
        <v>40.1</v>
      </c>
      <c r="L706">
        <v>54</v>
      </c>
      <c r="M706">
        <v>34.200000000000003</v>
      </c>
      <c r="N706">
        <v>41.8</v>
      </c>
      <c r="P706" t="s">
        <v>878</v>
      </c>
      <c r="Q706">
        <f t="shared" si="24"/>
        <v>33</v>
      </c>
      <c r="R706" t="str">
        <f t="shared" si="25"/>
        <v>-</v>
      </c>
    </row>
    <row r="707" spans="2:18" x14ac:dyDescent="0.35">
      <c r="B707" s="317">
        <v>45434.864583333336</v>
      </c>
      <c r="C707">
        <v>38.200000000000003</v>
      </c>
      <c r="D707">
        <v>47.1</v>
      </c>
      <c r="E707">
        <v>33.4</v>
      </c>
      <c r="F707">
        <v>41</v>
      </c>
      <c r="G707">
        <v>38.4</v>
      </c>
      <c r="H707">
        <v>51.7</v>
      </c>
      <c r="I707">
        <v>33.1</v>
      </c>
      <c r="J707">
        <v>41</v>
      </c>
      <c r="L707">
        <v>51.8</v>
      </c>
      <c r="M707">
        <v>34.799999999999997</v>
      </c>
      <c r="N707">
        <v>44</v>
      </c>
      <c r="P707" t="s">
        <v>878</v>
      </c>
      <c r="Q707">
        <f t="shared" si="24"/>
        <v>33</v>
      </c>
      <c r="R707" t="str">
        <f t="shared" si="25"/>
        <v>-</v>
      </c>
    </row>
    <row r="708" spans="2:18" x14ac:dyDescent="0.35">
      <c r="B708" s="317">
        <v>45434.875</v>
      </c>
      <c r="C708">
        <v>42.2</v>
      </c>
      <c r="D708">
        <v>62.9</v>
      </c>
      <c r="E708">
        <v>33.299999999999997</v>
      </c>
      <c r="F708">
        <v>42.7</v>
      </c>
      <c r="G708">
        <v>41.7</v>
      </c>
      <c r="H708">
        <v>61.9</v>
      </c>
      <c r="I708">
        <v>33</v>
      </c>
      <c r="J708">
        <v>42.7</v>
      </c>
      <c r="L708">
        <v>63.9</v>
      </c>
      <c r="M708">
        <v>34.5</v>
      </c>
      <c r="N708">
        <v>46.2</v>
      </c>
      <c r="P708" t="s">
        <v>878</v>
      </c>
      <c r="Q708">
        <f t="shared" si="24"/>
        <v>33</v>
      </c>
      <c r="R708" t="str">
        <f t="shared" si="25"/>
        <v>-</v>
      </c>
    </row>
    <row r="709" spans="2:18" x14ac:dyDescent="0.35">
      <c r="B709" s="317">
        <v>45434.885416666664</v>
      </c>
      <c r="C709">
        <v>43.6</v>
      </c>
      <c r="D709">
        <v>56.5</v>
      </c>
      <c r="E709">
        <v>33.6</v>
      </c>
      <c r="F709">
        <v>47.3</v>
      </c>
      <c r="G709">
        <v>43.7</v>
      </c>
      <c r="H709">
        <v>58.2</v>
      </c>
      <c r="I709">
        <v>33.299999999999997</v>
      </c>
      <c r="J709">
        <v>47.8</v>
      </c>
      <c r="L709">
        <v>59.9</v>
      </c>
      <c r="M709">
        <v>35</v>
      </c>
      <c r="N709">
        <v>52</v>
      </c>
      <c r="P709" t="s">
        <v>878</v>
      </c>
      <c r="Q709">
        <f t="shared" si="24"/>
        <v>33</v>
      </c>
      <c r="R709" t="str">
        <f t="shared" si="25"/>
        <v>-</v>
      </c>
    </row>
    <row r="710" spans="2:18" x14ac:dyDescent="0.35">
      <c r="B710" s="317">
        <v>45434.895833333336</v>
      </c>
      <c r="C710">
        <v>38.6</v>
      </c>
      <c r="D710">
        <v>50.5</v>
      </c>
      <c r="E710">
        <v>32.299999999999997</v>
      </c>
      <c r="F710">
        <v>41.6</v>
      </c>
      <c r="G710">
        <v>38.6</v>
      </c>
      <c r="H710">
        <v>52.8</v>
      </c>
      <c r="I710">
        <v>32.200000000000003</v>
      </c>
      <c r="J710">
        <v>41.1</v>
      </c>
      <c r="L710">
        <v>55.1</v>
      </c>
      <c r="M710">
        <v>33.1</v>
      </c>
      <c r="N710">
        <v>45.6</v>
      </c>
      <c r="P710" t="s">
        <v>878</v>
      </c>
      <c r="Q710">
        <f t="shared" si="24"/>
        <v>32</v>
      </c>
      <c r="R710" t="str">
        <f t="shared" si="25"/>
        <v>-</v>
      </c>
    </row>
    <row r="711" spans="2:18" x14ac:dyDescent="0.35">
      <c r="B711" s="317">
        <v>45434.90625</v>
      </c>
      <c r="C711">
        <v>37.5</v>
      </c>
      <c r="D711">
        <v>48.6</v>
      </c>
      <c r="E711">
        <v>32.5</v>
      </c>
      <c r="F711">
        <v>40</v>
      </c>
      <c r="G711">
        <v>37.5</v>
      </c>
      <c r="H711">
        <v>47.4</v>
      </c>
      <c r="I711">
        <v>32.4</v>
      </c>
      <c r="J711">
        <v>40.1</v>
      </c>
      <c r="L711">
        <v>50.3</v>
      </c>
      <c r="M711">
        <v>33.1</v>
      </c>
      <c r="N711">
        <v>41.5</v>
      </c>
      <c r="P711" t="s">
        <v>878</v>
      </c>
      <c r="Q711">
        <f t="shared" si="24"/>
        <v>32</v>
      </c>
      <c r="R711" t="str">
        <f t="shared" si="25"/>
        <v>-</v>
      </c>
    </row>
    <row r="712" spans="2:18" x14ac:dyDescent="0.35">
      <c r="B712" s="317">
        <v>45434.916666666664</v>
      </c>
      <c r="C712">
        <v>36.799999999999997</v>
      </c>
      <c r="D712">
        <v>48.6</v>
      </c>
      <c r="E712">
        <v>32.6</v>
      </c>
      <c r="F712">
        <v>39.4</v>
      </c>
      <c r="G712">
        <v>36.799999999999997</v>
      </c>
      <c r="H712">
        <v>49.2</v>
      </c>
      <c r="I712">
        <v>32.5</v>
      </c>
      <c r="J712">
        <v>39.4</v>
      </c>
      <c r="L712">
        <v>51.1</v>
      </c>
      <c r="M712">
        <v>33.200000000000003</v>
      </c>
      <c r="N712">
        <v>40.299999999999997</v>
      </c>
      <c r="P712" t="s">
        <v>878</v>
      </c>
      <c r="Q712">
        <f t="shared" si="24"/>
        <v>33</v>
      </c>
      <c r="R712" t="str">
        <f t="shared" si="25"/>
        <v>-</v>
      </c>
    </row>
    <row r="713" spans="2:18" x14ac:dyDescent="0.35">
      <c r="B713" s="317">
        <v>45434.927083333336</v>
      </c>
      <c r="C713">
        <v>37.200000000000003</v>
      </c>
      <c r="D713">
        <v>46.9</v>
      </c>
      <c r="E713">
        <v>32</v>
      </c>
      <c r="F713">
        <v>40.4</v>
      </c>
      <c r="G713">
        <v>37.200000000000003</v>
      </c>
      <c r="H713">
        <v>46.4</v>
      </c>
      <c r="I713">
        <v>32</v>
      </c>
      <c r="J713">
        <v>40.4</v>
      </c>
      <c r="L713">
        <v>47.5</v>
      </c>
      <c r="M713">
        <v>32.799999999999997</v>
      </c>
      <c r="N713">
        <v>41.4</v>
      </c>
      <c r="P713" t="s">
        <v>878</v>
      </c>
      <c r="Q713">
        <f t="shared" si="24"/>
        <v>32</v>
      </c>
      <c r="R713" t="str">
        <f t="shared" si="25"/>
        <v>-</v>
      </c>
    </row>
    <row r="714" spans="2:18" x14ac:dyDescent="0.35">
      <c r="B714" s="317">
        <v>45434.9375</v>
      </c>
      <c r="C714">
        <v>39.200000000000003</v>
      </c>
      <c r="D714">
        <v>60.4</v>
      </c>
      <c r="E714">
        <v>31.6</v>
      </c>
      <c r="F714">
        <v>38.5</v>
      </c>
      <c r="G714">
        <v>39</v>
      </c>
      <c r="H714">
        <v>60.2</v>
      </c>
      <c r="I714">
        <v>31.6</v>
      </c>
      <c r="J714">
        <v>38.4</v>
      </c>
      <c r="L714">
        <v>61.5</v>
      </c>
      <c r="M714">
        <v>32.299999999999997</v>
      </c>
      <c r="N714">
        <v>39.6</v>
      </c>
      <c r="P714" t="s">
        <v>878</v>
      </c>
      <c r="Q714">
        <f t="shared" si="24"/>
        <v>32</v>
      </c>
      <c r="R714" t="str">
        <f t="shared" si="25"/>
        <v>-</v>
      </c>
    </row>
    <row r="715" spans="2:18" x14ac:dyDescent="0.35">
      <c r="B715" s="317">
        <v>45434.947916666664</v>
      </c>
      <c r="C715">
        <v>35.1</v>
      </c>
      <c r="D715">
        <v>46</v>
      </c>
      <c r="E715">
        <v>30.9</v>
      </c>
      <c r="F715">
        <v>37.5</v>
      </c>
      <c r="G715">
        <v>35.1</v>
      </c>
      <c r="H715">
        <v>44.7</v>
      </c>
      <c r="I715">
        <v>30.9</v>
      </c>
      <c r="J715">
        <v>37.6</v>
      </c>
      <c r="L715">
        <v>47.8</v>
      </c>
      <c r="M715">
        <v>31.5</v>
      </c>
      <c r="N715">
        <v>38.799999999999997</v>
      </c>
      <c r="P715" t="s">
        <v>878</v>
      </c>
      <c r="Q715">
        <f t="shared" si="24"/>
        <v>31</v>
      </c>
      <c r="R715" t="str">
        <f t="shared" si="25"/>
        <v>-</v>
      </c>
    </row>
    <row r="716" spans="2:18" x14ac:dyDescent="0.35">
      <c r="B716" s="317">
        <v>45434.958333333336</v>
      </c>
      <c r="C716">
        <v>36.6</v>
      </c>
      <c r="D716">
        <v>58.1</v>
      </c>
      <c r="E716">
        <v>29.5</v>
      </c>
      <c r="F716">
        <v>35.799999999999997</v>
      </c>
      <c r="G716">
        <v>36.700000000000003</v>
      </c>
      <c r="H716">
        <v>59</v>
      </c>
      <c r="I716">
        <v>29.6</v>
      </c>
      <c r="J716">
        <v>36</v>
      </c>
      <c r="L716">
        <v>59.8</v>
      </c>
      <c r="M716">
        <v>30</v>
      </c>
      <c r="N716">
        <v>36.9</v>
      </c>
      <c r="P716" t="s">
        <v>879</v>
      </c>
      <c r="Q716" t="str">
        <f t="shared" si="24"/>
        <v>-</v>
      </c>
      <c r="R716">
        <f t="shared" si="25"/>
        <v>30</v>
      </c>
    </row>
    <row r="717" spans="2:18" x14ac:dyDescent="0.35">
      <c r="B717" s="317">
        <v>45434.96875</v>
      </c>
      <c r="C717">
        <v>35.200000000000003</v>
      </c>
      <c r="D717">
        <v>50.2</v>
      </c>
      <c r="E717">
        <v>30.5</v>
      </c>
      <c r="F717">
        <v>36.6</v>
      </c>
      <c r="G717">
        <v>35.200000000000003</v>
      </c>
      <c r="H717">
        <v>51.8</v>
      </c>
      <c r="I717">
        <v>30.5</v>
      </c>
      <c r="J717">
        <v>36.5</v>
      </c>
      <c r="L717">
        <v>55.4</v>
      </c>
      <c r="M717">
        <v>31.2</v>
      </c>
      <c r="N717">
        <v>37.6</v>
      </c>
      <c r="P717" t="s">
        <v>879</v>
      </c>
      <c r="Q717" t="str">
        <f t="shared" ref="Q717:Q766" si="26">IF(P717="D",ROUND(I717,0),"-")</f>
        <v>-</v>
      </c>
      <c r="R717">
        <f t="shared" ref="R717:R766" si="27">IF(P717="N",ROUND(I717,0),"-")</f>
        <v>31</v>
      </c>
    </row>
    <row r="718" spans="2:18" x14ac:dyDescent="0.35">
      <c r="B718" s="317">
        <v>45434.979166666664</v>
      </c>
      <c r="C718">
        <v>36.6</v>
      </c>
      <c r="D718">
        <v>55.8</v>
      </c>
      <c r="E718">
        <v>29.5</v>
      </c>
      <c r="F718">
        <v>37.1</v>
      </c>
      <c r="G718">
        <v>36.700000000000003</v>
      </c>
      <c r="H718">
        <v>56.1</v>
      </c>
      <c r="I718">
        <v>29.4</v>
      </c>
      <c r="J718">
        <v>37.299999999999997</v>
      </c>
      <c r="L718">
        <v>57.1</v>
      </c>
      <c r="M718">
        <v>29.9</v>
      </c>
      <c r="N718">
        <v>38.700000000000003</v>
      </c>
      <c r="P718" t="s">
        <v>879</v>
      </c>
      <c r="Q718" t="str">
        <f t="shared" si="26"/>
        <v>-</v>
      </c>
      <c r="R718">
        <f t="shared" si="27"/>
        <v>29</v>
      </c>
    </row>
    <row r="719" spans="2:18" x14ac:dyDescent="0.35">
      <c r="B719" s="317">
        <v>45434.989583333336</v>
      </c>
      <c r="C719">
        <v>39.4</v>
      </c>
      <c r="D719">
        <v>49.1</v>
      </c>
      <c r="E719">
        <v>30.2</v>
      </c>
      <c r="F719">
        <v>43.5</v>
      </c>
      <c r="G719">
        <v>39.4</v>
      </c>
      <c r="H719">
        <v>49.3</v>
      </c>
      <c r="I719">
        <v>30.1</v>
      </c>
      <c r="J719">
        <v>43.7</v>
      </c>
      <c r="L719">
        <v>49.6</v>
      </c>
      <c r="M719">
        <v>30.7</v>
      </c>
      <c r="N719">
        <v>44.2</v>
      </c>
      <c r="P719" t="s">
        <v>879</v>
      </c>
      <c r="Q719" t="str">
        <f t="shared" si="26"/>
        <v>-</v>
      </c>
      <c r="R719">
        <f t="shared" si="27"/>
        <v>30</v>
      </c>
    </row>
    <row r="720" spans="2:18" x14ac:dyDescent="0.35">
      <c r="B720" s="317">
        <v>45435</v>
      </c>
      <c r="C720">
        <v>47.4</v>
      </c>
      <c r="D720">
        <v>56.2</v>
      </c>
      <c r="E720">
        <v>37.200000000000003</v>
      </c>
      <c r="F720">
        <v>51.9</v>
      </c>
      <c r="G720">
        <v>47.4</v>
      </c>
      <c r="H720">
        <v>56.1</v>
      </c>
      <c r="I720">
        <v>37.200000000000003</v>
      </c>
      <c r="J720">
        <v>51.8</v>
      </c>
      <c r="L720">
        <v>56.7</v>
      </c>
      <c r="M720">
        <v>37.799999999999997</v>
      </c>
      <c r="N720">
        <v>52.2</v>
      </c>
      <c r="P720" t="s">
        <v>879</v>
      </c>
      <c r="Q720" t="str">
        <f t="shared" si="26"/>
        <v>-</v>
      </c>
      <c r="R720">
        <f t="shared" si="27"/>
        <v>37</v>
      </c>
    </row>
    <row r="721" spans="2:18" x14ac:dyDescent="0.35">
      <c r="B721" s="317">
        <v>45435.010416666664</v>
      </c>
      <c r="C721">
        <v>41.8</v>
      </c>
      <c r="D721">
        <v>52.3</v>
      </c>
      <c r="E721">
        <v>37.6</v>
      </c>
      <c r="F721">
        <v>44.2</v>
      </c>
      <c r="G721">
        <v>41.8</v>
      </c>
      <c r="H721">
        <v>52.7</v>
      </c>
      <c r="I721">
        <v>37.6</v>
      </c>
      <c r="J721">
        <v>44.2</v>
      </c>
      <c r="L721">
        <v>55.4</v>
      </c>
      <c r="M721">
        <v>38.200000000000003</v>
      </c>
      <c r="N721">
        <v>44.9</v>
      </c>
      <c r="P721" t="s">
        <v>879</v>
      </c>
      <c r="Q721" t="str">
        <f t="shared" si="26"/>
        <v>-</v>
      </c>
      <c r="R721">
        <f t="shared" si="27"/>
        <v>38</v>
      </c>
    </row>
    <row r="722" spans="2:18" x14ac:dyDescent="0.35">
      <c r="B722" s="317">
        <v>45435.020833333336</v>
      </c>
      <c r="C722">
        <v>37.6</v>
      </c>
      <c r="D722">
        <v>49</v>
      </c>
      <c r="E722">
        <v>31.6</v>
      </c>
      <c r="F722">
        <v>41.6</v>
      </c>
      <c r="G722">
        <v>37.700000000000003</v>
      </c>
      <c r="H722">
        <v>48.8</v>
      </c>
      <c r="I722">
        <v>31.5</v>
      </c>
      <c r="J722">
        <v>41.6</v>
      </c>
      <c r="L722">
        <v>49.9</v>
      </c>
      <c r="M722">
        <v>32.200000000000003</v>
      </c>
      <c r="N722">
        <v>42.3</v>
      </c>
      <c r="P722" t="s">
        <v>879</v>
      </c>
      <c r="Q722" t="str">
        <f t="shared" si="26"/>
        <v>-</v>
      </c>
      <c r="R722">
        <f t="shared" si="27"/>
        <v>32</v>
      </c>
    </row>
    <row r="723" spans="2:18" x14ac:dyDescent="0.35">
      <c r="B723" s="317">
        <v>45435.03125</v>
      </c>
      <c r="C723">
        <v>34.1</v>
      </c>
      <c r="D723">
        <v>45.1</v>
      </c>
      <c r="E723">
        <v>30.7</v>
      </c>
      <c r="F723">
        <v>36.1</v>
      </c>
      <c r="G723">
        <v>34.200000000000003</v>
      </c>
      <c r="H723">
        <v>49</v>
      </c>
      <c r="I723">
        <v>30.7</v>
      </c>
      <c r="J723">
        <v>36.1</v>
      </c>
      <c r="L723">
        <v>50</v>
      </c>
      <c r="M723">
        <v>31.4</v>
      </c>
      <c r="N723">
        <v>37.200000000000003</v>
      </c>
      <c r="P723" t="s">
        <v>879</v>
      </c>
      <c r="Q723" t="str">
        <f t="shared" si="26"/>
        <v>-</v>
      </c>
      <c r="R723">
        <f t="shared" si="27"/>
        <v>31</v>
      </c>
    </row>
    <row r="724" spans="2:18" x14ac:dyDescent="0.35">
      <c r="B724" s="317">
        <v>45435.041666666664</v>
      </c>
      <c r="C724">
        <v>35.5</v>
      </c>
      <c r="D724">
        <v>50.4</v>
      </c>
      <c r="E724">
        <v>29</v>
      </c>
      <c r="F724">
        <v>38.200000000000003</v>
      </c>
      <c r="G724">
        <v>35.5</v>
      </c>
      <c r="H724">
        <v>50.7</v>
      </c>
      <c r="I724">
        <v>29.1</v>
      </c>
      <c r="J724">
        <v>38.200000000000003</v>
      </c>
      <c r="L724">
        <v>51.3</v>
      </c>
      <c r="M724">
        <v>29.6</v>
      </c>
      <c r="N724">
        <v>39.9</v>
      </c>
      <c r="P724" t="s">
        <v>879</v>
      </c>
      <c r="Q724" t="str">
        <f t="shared" si="26"/>
        <v>-</v>
      </c>
      <c r="R724">
        <f t="shared" si="27"/>
        <v>29</v>
      </c>
    </row>
    <row r="725" spans="2:18" x14ac:dyDescent="0.35">
      <c r="B725" s="317">
        <v>45435.052083333336</v>
      </c>
      <c r="C725">
        <v>35.4</v>
      </c>
      <c r="D725">
        <v>50</v>
      </c>
      <c r="E725">
        <v>28.2</v>
      </c>
      <c r="F725">
        <v>38.799999999999997</v>
      </c>
      <c r="G725">
        <v>35.299999999999997</v>
      </c>
      <c r="H725">
        <v>49.2</v>
      </c>
      <c r="I725">
        <v>28.1</v>
      </c>
      <c r="J725">
        <v>38.9</v>
      </c>
      <c r="L725">
        <v>51.8</v>
      </c>
      <c r="M725">
        <v>28.7</v>
      </c>
      <c r="N725">
        <v>40.299999999999997</v>
      </c>
      <c r="P725" t="s">
        <v>879</v>
      </c>
      <c r="Q725" t="str">
        <f t="shared" si="26"/>
        <v>-</v>
      </c>
      <c r="R725">
        <f t="shared" si="27"/>
        <v>28</v>
      </c>
    </row>
    <row r="726" spans="2:18" x14ac:dyDescent="0.35">
      <c r="B726" s="317">
        <v>45435.0625</v>
      </c>
      <c r="C726">
        <v>33.4</v>
      </c>
      <c r="D726">
        <v>46.5</v>
      </c>
      <c r="E726">
        <v>28.8</v>
      </c>
      <c r="F726">
        <v>35.700000000000003</v>
      </c>
      <c r="G726">
        <v>33.5</v>
      </c>
      <c r="H726">
        <v>49.7</v>
      </c>
      <c r="I726">
        <v>28.7</v>
      </c>
      <c r="J726">
        <v>35.700000000000003</v>
      </c>
      <c r="L726">
        <v>51.6</v>
      </c>
      <c r="M726">
        <v>29.5</v>
      </c>
      <c r="N726">
        <v>37.200000000000003</v>
      </c>
      <c r="P726" t="s">
        <v>879</v>
      </c>
      <c r="Q726" t="str">
        <f t="shared" si="26"/>
        <v>-</v>
      </c>
      <c r="R726">
        <f t="shared" si="27"/>
        <v>29</v>
      </c>
    </row>
    <row r="727" spans="2:18" x14ac:dyDescent="0.35">
      <c r="B727" s="317">
        <v>45435.072916666664</v>
      </c>
      <c r="C727">
        <v>34.6</v>
      </c>
      <c r="D727">
        <v>51.9</v>
      </c>
      <c r="E727">
        <v>27.7</v>
      </c>
      <c r="F727">
        <v>36.200000000000003</v>
      </c>
      <c r="G727">
        <v>34.6</v>
      </c>
      <c r="H727">
        <v>53.2</v>
      </c>
      <c r="I727">
        <v>27.6</v>
      </c>
      <c r="J727">
        <v>36</v>
      </c>
      <c r="L727">
        <v>53.7</v>
      </c>
      <c r="M727">
        <v>28.1</v>
      </c>
      <c r="N727">
        <v>37.200000000000003</v>
      </c>
      <c r="P727" t="s">
        <v>879</v>
      </c>
      <c r="Q727" t="str">
        <f t="shared" si="26"/>
        <v>-</v>
      </c>
      <c r="R727">
        <f t="shared" si="27"/>
        <v>28</v>
      </c>
    </row>
    <row r="728" spans="2:18" x14ac:dyDescent="0.35">
      <c r="B728" s="317">
        <v>45435.083333333336</v>
      </c>
      <c r="C728">
        <v>32.299999999999997</v>
      </c>
      <c r="D728">
        <v>48.2</v>
      </c>
      <c r="E728">
        <v>26.9</v>
      </c>
      <c r="F728">
        <v>34.200000000000003</v>
      </c>
      <c r="G728">
        <v>32.4</v>
      </c>
      <c r="H728">
        <v>49</v>
      </c>
      <c r="I728">
        <v>27</v>
      </c>
      <c r="J728">
        <v>34.1</v>
      </c>
      <c r="L728">
        <v>50.2</v>
      </c>
      <c r="M728">
        <v>27.4</v>
      </c>
      <c r="N728">
        <v>35.4</v>
      </c>
      <c r="P728" t="s">
        <v>879</v>
      </c>
      <c r="Q728" t="str">
        <f t="shared" si="26"/>
        <v>-</v>
      </c>
      <c r="R728">
        <f t="shared" si="27"/>
        <v>27</v>
      </c>
    </row>
    <row r="729" spans="2:18" x14ac:dyDescent="0.35">
      <c r="B729" s="317">
        <v>45435.09375</v>
      </c>
      <c r="C729">
        <v>35.700000000000003</v>
      </c>
      <c r="D729">
        <v>47.7</v>
      </c>
      <c r="E729">
        <v>31.1</v>
      </c>
      <c r="F729">
        <v>38.6</v>
      </c>
      <c r="G729">
        <v>35.700000000000003</v>
      </c>
      <c r="H729">
        <v>48.1</v>
      </c>
      <c r="I729">
        <v>31</v>
      </c>
      <c r="J729">
        <v>38.6</v>
      </c>
      <c r="L729">
        <v>52.5</v>
      </c>
      <c r="M729">
        <v>31.7</v>
      </c>
      <c r="N729">
        <v>40.299999999999997</v>
      </c>
      <c r="P729" t="s">
        <v>879</v>
      </c>
      <c r="Q729" t="str">
        <f t="shared" si="26"/>
        <v>-</v>
      </c>
      <c r="R729">
        <f t="shared" si="27"/>
        <v>31</v>
      </c>
    </row>
    <row r="730" spans="2:18" x14ac:dyDescent="0.35">
      <c r="B730" s="317">
        <v>45435.104166666664</v>
      </c>
      <c r="C730">
        <v>35.9</v>
      </c>
      <c r="D730">
        <v>49.5</v>
      </c>
      <c r="E730">
        <v>28.7</v>
      </c>
      <c r="F730">
        <v>38.700000000000003</v>
      </c>
      <c r="G730">
        <v>36.1</v>
      </c>
      <c r="H730">
        <v>51.1</v>
      </c>
      <c r="I730">
        <v>28.7</v>
      </c>
      <c r="J730">
        <v>39</v>
      </c>
      <c r="L730">
        <v>53.7</v>
      </c>
      <c r="M730">
        <v>29.3</v>
      </c>
      <c r="N730">
        <v>40.299999999999997</v>
      </c>
      <c r="P730" t="s">
        <v>879</v>
      </c>
      <c r="Q730" t="str">
        <f t="shared" si="26"/>
        <v>-</v>
      </c>
      <c r="R730">
        <f t="shared" si="27"/>
        <v>29</v>
      </c>
    </row>
    <row r="731" spans="2:18" x14ac:dyDescent="0.35">
      <c r="B731" s="317">
        <v>45435.114583333336</v>
      </c>
      <c r="C731">
        <v>39.4</v>
      </c>
      <c r="D731">
        <v>50.5</v>
      </c>
      <c r="E731">
        <v>33.799999999999997</v>
      </c>
      <c r="F731">
        <v>42.4</v>
      </c>
      <c r="G731">
        <v>39.5</v>
      </c>
      <c r="H731">
        <v>52.8</v>
      </c>
      <c r="I731">
        <v>33.700000000000003</v>
      </c>
      <c r="J731">
        <v>42.5</v>
      </c>
      <c r="L731">
        <v>56</v>
      </c>
      <c r="M731">
        <v>34.6</v>
      </c>
      <c r="N731">
        <v>44.4</v>
      </c>
      <c r="P731" t="s">
        <v>879</v>
      </c>
      <c r="Q731" t="str">
        <f t="shared" si="26"/>
        <v>-</v>
      </c>
      <c r="R731">
        <f t="shared" si="27"/>
        <v>34</v>
      </c>
    </row>
    <row r="732" spans="2:18" x14ac:dyDescent="0.35">
      <c r="B732" s="317">
        <v>45435.125</v>
      </c>
      <c r="C732">
        <v>40.299999999999997</v>
      </c>
      <c r="D732">
        <v>54.4</v>
      </c>
      <c r="E732">
        <v>34.1</v>
      </c>
      <c r="F732">
        <v>43</v>
      </c>
      <c r="G732">
        <v>40.200000000000003</v>
      </c>
      <c r="H732">
        <v>52.6</v>
      </c>
      <c r="I732">
        <v>33.9</v>
      </c>
      <c r="J732">
        <v>42.7</v>
      </c>
      <c r="L732">
        <v>56.8</v>
      </c>
      <c r="M732">
        <v>34.700000000000003</v>
      </c>
      <c r="N732">
        <v>44.9</v>
      </c>
      <c r="P732" t="s">
        <v>879</v>
      </c>
      <c r="Q732" t="str">
        <f t="shared" si="26"/>
        <v>-</v>
      </c>
      <c r="R732">
        <f t="shared" si="27"/>
        <v>34</v>
      </c>
    </row>
    <row r="733" spans="2:18" x14ac:dyDescent="0.35">
      <c r="B733" s="317">
        <v>45435.135416666664</v>
      </c>
      <c r="C733">
        <v>44.9</v>
      </c>
      <c r="D733">
        <v>58.8</v>
      </c>
      <c r="E733">
        <v>35</v>
      </c>
      <c r="F733">
        <v>47.8</v>
      </c>
      <c r="G733">
        <v>44.8</v>
      </c>
      <c r="H733">
        <v>60.2</v>
      </c>
      <c r="I733">
        <v>35.1</v>
      </c>
      <c r="J733">
        <v>48.1</v>
      </c>
      <c r="L733">
        <v>62.5</v>
      </c>
      <c r="M733">
        <v>36.200000000000003</v>
      </c>
      <c r="N733">
        <v>50.6</v>
      </c>
      <c r="P733" t="s">
        <v>879</v>
      </c>
      <c r="Q733" t="str">
        <f t="shared" si="26"/>
        <v>-</v>
      </c>
      <c r="R733">
        <f t="shared" si="27"/>
        <v>35</v>
      </c>
    </row>
    <row r="734" spans="2:18" x14ac:dyDescent="0.35">
      <c r="B734" s="317">
        <v>45435.145833333336</v>
      </c>
      <c r="C734">
        <v>43.2</v>
      </c>
      <c r="D734">
        <v>53.1</v>
      </c>
      <c r="E734">
        <v>36.200000000000003</v>
      </c>
      <c r="F734">
        <v>46.6</v>
      </c>
      <c r="G734">
        <v>43.1</v>
      </c>
      <c r="H734">
        <v>54.6</v>
      </c>
      <c r="I734">
        <v>35.9</v>
      </c>
      <c r="J734">
        <v>46.2</v>
      </c>
      <c r="L734">
        <v>57.9</v>
      </c>
      <c r="M734">
        <v>37</v>
      </c>
      <c r="N734">
        <v>49.2</v>
      </c>
      <c r="P734" t="s">
        <v>879</v>
      </c>
      <c r="Q734" t="str">
        <f t="shared" si="26"/>
        <v>-</v>
      </c>
      <c r="R734">
        <f t="shared" si="27"/>
        <v>36</v>
      </c>
    </row>
    <row r="735" spans="2:18" x14ac:dyDescent="0.35">
      <c r="B735" s="317">
        <v>45435.15625</v>
      </c>
      <c r="C735">
        <v>41.3</v>
      </c>
      <c r="D735">
        <v>62.1</v>
      </c>
      <c r="E735">
        <v>31.7</v>
      </c>
      <c r="F735">
        <v>42.4</v>
      </c>
      <c r="G735">
        <v>41.1</v>
      </c>
      <c r="H735">
        <v>61.5</v>
      </c>
      <c r="I735">
        <v>31.6</v>
      </c>
      <c r="J735">
        <v>42.5</v>
      </c>
      <c r="L735">
        <v>63.8</v>
      </c>
      <c r="M735">
        <v>32.6</v>
      </c>
      <c r="N735">
        <v>44.6</v>
      </c>
      <c r="P735" t="s">
        <v>879</v>
      </c>
      <c r="Q735" t="str">
        <f t="shared" si="26"/>
        <v>-</v>
      </c>
      <c r="R735">
        <f t="shared" si="27"/>
        <v>32</v>
      </c>
    </row>
    <row r="736" spans="2:18" x14ac:dyDescent="0.35">
      <c r="B736" s="317">
        <v>45435.166666666664</v>
      </c>
      <c r="C736">
        <v>35.799999999999997</v>
      </c>
      <c r="D736">
        <v>47.6</v>
      </c>
      <c r="E736">
        <v>31.5</v>
      </c>
      <c r="F736">
        <v>38</v>
      </c>
      <c r="G736">
        <v>36</v>
      </c>
      <c r="H736">
        <v>51.2</v>
      </c>
      <c r="I736">
        <v>31.4</v>
      </c>
      <c r="J736">
        <v>38</v>
      </c>
      <c r="L736">
        <v>51.8</v>
      </c>
      <c r="M736">
        <v>32.200000000000003</v>
      </c>
      <c r="N736">
        <v>40.6</v>
      </c>
      <c r="P736" t="s">
        <v>879</v>
      </c>
      <c r="Q736" t="str">
        <f t="shared" si="26"/>
        <v>-</v>
      </c>
      <c r="R736">
        <f t="shared" si="27"/>
        <v>31</v>
      </c>
    </row>
    <row r="737" spans="2:18" x14ac:dyDescent="0.35">
      <c r="B737" s="317">
        <v>45435.177083333336</v>
      </c>
      <c r="C737">
        <v>40.700000000000003</v>
      </c>
      <c r="D737">
        <v>55.3</v>
      </c>
      <c r="E737">
        <v>34</v>
      </c>
      <c r="F737">
        <v>43.6</v>
      </c>
      <c r="G737">
        <v>40.700000000000003</v>
      </c>
      <c r="H737">
        <v>53</v>
      </c>
      <c r="I737">
        <v>33.700000000000003</v>
      </c>
      <c r="J737">
        <v>43.5</v>
      </c>
      <c r="L737">
        <v>60.4</v>
      </c>
      <c r="M737">
        <v>34.9</v>
      </c>
      <c r="N737">
        <v>46.2</v>
      </c>
      <c r="P737" t="s">
        <v>879</v>
      </c>
      <c r="Q737" t="str">
        <f t="shared" si="26"/>
        <v>-</v>
      </c>
      <c r="R737">
        <f t="shared" si="27"/>
        <v>34</v>
      </c>
    </row>
    <row r="738" spans="2:18" x14ac:dyDescent="0.35">
      <c r="B738" s="317">
        <v>45435.1875</v>
      </c>
      <c r="C738">
        <v>41.4</v>
      </c>
      <c r="D738">
        <v>51.1</v>
      </c>
      <c r="E738">
        <v>34.799999999999997</v>
      </c>
      <c r="F738">
        <v>44.9</v>
      </c>
      <c r="G738">
        <v>41.6</v>
      </c>
      <c r="H738">
        <v>56.2</v>
      </c>
      <c r="I738">
        <v>34.4</v>
      </c>
      <c r="J738">
        <v>44.9</v>
      </c>
      <c r="L738">
        <v>57.4</v>
      </c>
      <c r="M738">
        <v>36</v>
      </c>
      <c r="N738">
        <v>48.3</v>
      </c>
      <c r="P738" t="s">
        <v>879</v>
      </c>
      <c r="Q738" t="str">
        <f t="shared" si="26"/>
        <v>-</v>
      </c>
      <c r="R738">
        <f t="shared" si="27"/>
        <v>34</v>
      </c>
    </row>
    <row r="739" spans="2:18" x14ac:dyDescent="0.35">
      <c r="B739" s="317">
        <v>45435.197916666664</v>
      </c>
      <c r="C739">
        <v>46.8</v>
      </c>
      <c r="D739">
        <v>60.3</v>
      </c>
      <c r="E739">
        <v>40.1</v>
      </c>
      <c r="F739">
        <v>49.6</v>
      </c>
      <c r="G739">
        <v>46.7</v>
      </c>
      <c r="H739">
        <v>61.5</v>
      </c>
      <c r="I739">
        <v>39.6</v>
      </c>
      <c r="J739">
        <v>49.6</v>
      </c>
      <c r="L739">
        <v>61.6</v>
      </c>
      <c r="M739">
        <v>42.1</v>
      </c>
      <c r="N739">
        <v>53.1</v>
      </c>
      <c r="P739" t="s">
        <v>879</v>
      </c>
      <c r="Q739" t="str">
        <f t="shared" si="26"/>
        <v>-</v>
      </c>
      <c r="R739">
        <f t="shared" si="27"/>
        <v>40</v>
      </c>
    </row>
    <row r="740" spans="2:18" x14ac:dyDescent="0.35">
      <c r="B740" s="317">
        <v>45435.208333333336</v>
      </c>
      <c r="C740">
        <v>46.9</v>
      </c>
      <c r="D740">
        <v>58.9</v>
      </c>
      <c r="E740">
        <v>38.4</v>
      </c>
      <c r="F740">
        <v>50.4</v>
      </c>
      <c r="G740">
        <v>46.9</v>
      </c>
      <c r="H740">
        <v>59.7</v>
      </c>
      <c r="I740">
        <v>37.6</v>
      </c>
      <c r="J740">
        <v>50.4</v>
      </c>
      <c r="L740">
        <v>63.5</v>
      </c>
      <c r="M740">
        <v>40.700000000000003</v>
      </c>
      <c r="N740">
        <v>54.4</v>
      </c>
      <c r="P740" t="s">
        <v>879</v>
      </c>
      <c r="Q740" t="str">
        <f t="shared" si="26"/>
        <v>-</v>
      </c>
      <c r="R740">
        <f t="shared" si="27"/>
        <v>38</v>
      </c>
    </row>
    <row r="741" spans="2:18" x14ac:dyDescent="0.35">
      <c r="B741" s="317">
        <v>45435.21875</v>
      </c>
      <c r="C741">
        <v>45.3</v>
      </c>
      <c r="D741">
        <v>55.6</v>
      </c>
      <c r="E741">
        <v>37.9</v>
      </c>
      <c r="F741">
        <v>48.7</v>
      </c>
      <c r="G741">
        <v>45.1</v>
      </c>
      <c r="H741">
        <v>56.1</v>
      </c>
      <c r="I741">
        <v>37</v>
      </c>
      <c r="J741">
        <v>48.4</v>
      </c>
      <c r="L741">
        <v>59.6</v>
      </c>
      <c r="M741">
        <v>39.700000000000003</v>
      </c>
      <c r="N741">
        <v>52.2</v>
      </c>
      <c r="P741" t="s">
        <v>879</v>
      </c>
      <c r="Q741" t="str">
        <f t="shared" si="26"/>
        <v>-</v>
      </c>
      <c r="R741">
        <f t="shared" si="27"/>
        <v>37</v>
      </c>
    </row>
    <row r="742" spans="2:18" x14ac:dyDescent="0.35">
      <c r="B742" s="317">
        <v>45435.229166666664</v>
      </c>
      <c r="C742">
        <v>43</v>
      </c>
      <c r="D742">
        <v>52.7</v>
      </c>
      <c r="E742">
        <v>38.1</v>
      </c>
      <c r="F742">
        <v>45.8</v>
      </c>
      <c r="G742">
        <v>43</v>
      </c>
      <c r="H742">
        <v>53.6</v>
      </c>
      <c r="I742">
        <v>37.6</v>
      </c>
      <c r="J742">
        <v>45.7</v>
      </c>
      <c r="L742">
        <v>57.6</v>
      </c>
      <c r="M742">
        <v>39.9</v>
      </c>
      <c r="N742">
        <v>49.3</v>
      </c>
      <c r="P742" t="s">
        <v>879</v>
      </c>
      <c r="Q742" t="str">
        <f t="shared" si="26"/>
        <v>-</v>
      </c>
      <c r="R742">
        <f t="shared" si="27"/>
        <v>38</v>
      </c>
    </row>
    <row r="743" spans="2:18" x14ac:dyDescent="0.35">
      <c r="B743" s="317">
        <v>45435.239583333336</v>
      </c>
      <c r="C743">
        <v>44.8</v>
      </c>
      <c r="D743">
        <v>56.1</v>
      </c>
      <c r="E743">
        <v>39.5</v>
      </c>
      <c r="F743">
        <v>47.6</v>
      </c>
      <c r="G743">
        <v>44.9</v>
      </c>
      <c r="H743">
        <v>58.8</v>
      </c>
      <c r="I743">
        <v>38.700000000000003</v>
      </c>
      <c r="J743">
        <v>47.7</v>
      </c>
      <c r="L743">
        <v>62.5</v>
      </c>
      <c r="M743">
        <v>41.2</v>
      </c>
      <c r="N743">
        <v>50.7</v>
      </c>
      <c r="P743" t="s">
        <v>879</v>
      </c>
      <c r="Q743" t="str">
        <f t="shared" si="26"/>
        <v>-</v>
      </c>
      <c r="R743">
        <f t="shared" si="27"/>
        <v>39</v>
      </c>
    </row>
    <row r="744" spans="2:18" x14ac:dyDescent="0.35">
      <c r="B744" s="317">
        <v>45435.25</v>
      </c>
      <c r="C744">
        <v>44.6</v>
      </c>
      <c r="D744">
        <v>54.5</v>
      </c>
      <c r="E744">
        <v>39.1</v>
      </c>
      <c r="F744">
        <v>47.7</v>
      </c>
      <c r="G744">
        <v>44.5</v>
      </c>
      <c r="H744">
        <v>57.2</v>
      </c>
      <c r="I744">
        <v>39</v>
      </c>
      <c r="J744">
        <v>47.1</v>
      </c>
      <c r="L744">
        <v>61.4</v>
      </c>
      <c r="M744">
        <v>40.4</v>
      </c>
      <c r="N744">
        <v>51.6</v>
      </c>
      <c r="P744" t="s">
        <v>879</v>
      </c>
      <c r="Q744" t="str">
        <f t="shared" si="26"/>
        <v>-</v>
      </c>
      <c r="R744">
        <f t="shared" si="27"/>
        <v>39</v>
      </c>
    </row>
    <row r="745" spans="2:18" x14ac:dyDescent="0.35">
      <c r="B745" s="317">
        <v>45435.260416666664</v>
      </c>
      <c r="C745">
        <v>44.9</v>
      </c>
      <c r="D745">
        <v>56.2</v>
      </c>
      <c r="E745">
        <v>38.299999999999997</v>
      </c>
      <c r="F745">
        <v>47.9</v>
      </c>
      <c r="G745">
        <v>44.9</v>
      </c>
      <c r="H745">
        <v>56.3</v>
      </c>
      <c r="I745">
        <v>38</v>
      </c>
      <c r="J745">
        <v>47.9</v>
      </c>
      <c r="L745">
        <v>60.3</v>
      </c>
      <c r="M745">
        <v>40.200000000000003</v>
      </c>
      <c r="N745">
        <v>50.7</v>
      </c>
      <c r="P745" t="s">
        <v>879</v>
      </c>
      <c r="Q745" t="str">
        <f t="shared" si="26"/>
        <v>-</v>
      </c>
      <c r="R745">
        <f t="shared" si="27"/>
        <v>38</v>
      </c>
    </row>
    <row r="746" spans="2:18" x14ac:dyDescent="0.35">
      <c r="B746" s="317">
        <v>45435.270833333336</v>
      </c>
      <c r="C746">
        <v>47.9</v>
      </c>
      <c r="D746">
        <v>66.8</v>
      </c>
      <c r="E746">
        <v>40.4</v>
      </c>
      <c r="F746">
        <v>48.8</v>
      </c>
      <c r="G746">
        <v>47.8</v>
      </c>
      <c r="H746">
        <v>66.8</v>
      </c>
      <c r="I746">
        <v>40</v>
      </c>
      <c r="J746">
        <v>48.5</v>
      </c>
      <c r="L746">
        <v>67.7</v>
      </c>
      <c r="M746">
        <v>41.6</v>
      </c>
      <c r="N746">
        <v>51.2</v>
      </c>
      <c r="P746" t="s">
        <v>879</v>
      </c>
      <c r="Q746" t="str">
        <f t="shared" si="26"/>
        <v>-</v>
      </c>
      <c r="R746">
        <f t="shared" si="27"/>
        <v>40</v>
      </c>
    </row>
    <row r="747" spans="2:18" x14ac:dyDescent="0.35">
      <c r="B747" s="317">
        <v>45435.28125</v>
      </c>
      <c r="C747">
        <v>46</v>
      </c>
      <c r="D747">
        <v>59.9</v>
      </c>
      <c r="E747">
        <v>41</v>
      </c>
      <c r="F747">
        <v>48.3</v>
      </c>
      <c r="G747">
        <v>46.1</v>
      </c>
      <c r="H747">
        <v>60.5</v>
      </c>
      <c r="I747">
        <v>40.799999999999997</v>
      </c>
      <c r="J747">
        <v>48.1</v>
      </c>
      <c r="L747">
        <v>65</v>
      </c>
      <c r="M747">
        <v>42</v>
      </c>
      <c r="N747">
        <v>51.2</v>
      </c>
      <c r="P747" t="s">
        <v>879</v>
      </c>
      <c r="Q747" t="str">
        <f t="shared" si="26"/>
        <v>-</v>
      </c>
      <c r="R747">
        <f t="shared" si="27"/>
        <v>41</v>
      </c>
    </row>
    <row r="748" spans="2:18" x14ac:dyDescent="0.35">
      <c r="B748" s="317">
        <v>45435.291666666664</v>
      </c>
      <c r="C748">
        <v>46.6</v>
      </c>
      <c r="D748">
        <v>56.8</v>
      </c>
      <c r="E748">
        <v>41.5</v>
      </c>
      <c r="F748">
        <v>49.2</v>
      </c>
      <c r="G748">
        <v>46.6</v>
      </c>
      <c r="H748">
        <v>55.4</v>
      </c>
      <c r="I748">
        <v>41.3</v>
      </c>
      <c r="J748">
        <v>49.2</v>
      </c>
      <c r="L748">
        <v>61.3</v>
      </c>
      <c r="M748">
        <v>42.7</v>
      </c>
      <c r="N748">
        <v>51</v>
      </c>
      <c r="P748" t="s">
        <v>878</v>
      </c>
      <c r="Q748">
        <f t="shared" si="26"/>
        <v>41</v>
      </c>
      <c r="R748" t="str">
        <f t="shared" si="27"/>
        <v>-</v>
      </c>
    </row>
    <row r="749" spans="2:18" x14ac:dyDescent="0.35">
      <c r="B749" s="317">
        <v>45435.302083333336</v>
      </c>
      <c r="C749">
        <v>46.9</v>
      </c>
      <c r="D749">
        <v>55.1</v>
      </c>
      <c r="E749">
        <v>41.8</v>
      </c>
      <c r="F749">
        <v>49.7</v>
      </c>
      <c r="G749">
        <v>47</v>
      </c>
      <c r="H749">
        <v>57.3</v>
      </c>
      <c r="I749">
        <v>41.4</v>
      </c>
      <c r="J749">
        <v>49.8</v>
      </c>
      <c r="L749">
        <v>59.3</v>
      </c>
      <c r="M749">
        <v>43.1</v>
      </c>
      <c r="N749">
        <v>51.4</v>
      </c>
      <c r="P749" t="s">
        <v>878</v>
      </c>
      <c r="Q749">
        <f t="shared" si="26"/>
        <v>41</v>
      </c>
      <c r="R749" t="str">
        <f t="shared" si="27"/>
        <v>-</v>
      </c>
    </row>
    <row r="750" spans="2:18" x14ac:dyDescent="0.35">
      <c r="B750" s="317">
        <v>45435.3125</v>
      </c>
      <c r="C750">
        <v>49.1</v>
      </c>
      <c r="D750">
        <v>62.5</v>
      </c>
      <c r="E750">
        <v>42.8</v>
      </c>
      <c r="F750">
        <v>51</v>
      </c>
      <c r="G750">
        <v>49.1</v>
      </c>
      <c r="H750">
        <v>63.1</v>
      </c>
      <c r="I750">
        <v>42.4</v>
      </c>
      <c r="J750">
        <v>51</v>
      </c>
      <c r="L750">
        <v>64</v>
      </c>
      <c r="M750">
        <v>44.6</v>
      </c>
      <c r="N750">
        <v>53.6</v>
      </c>
      <c r="P750" t="s">
        <v>878</v>
      </c>
      <c r="Q750">
        <f t="shared" si="26"/>
        <v>42</v>
      </c>
      <c r="R750" t="str">
        <f t="shared" si="27"/>
        <v>-</v>
      </c>
    </row>
    <row r="751" spans="2:18" x14ac:dyDescent="0.35">
      <c r="B751" s="317">
        <v>45435.322916666664</v>
      </c>
      <c r="C751">
        <v>49.5</v>
      </c>
      <c r="D751">
        <v>66.7</v>
      </c>
      <c r="E751">
        <v>43.5</v>
      </c>
      <c r="F751">
        <v>51.4</v>
      </c>
      <c r="G751">
        <v>49.4</v>
      </c>
      <c r="H751">
        <v>68</v>
      </c>
      <c r="I751">
        <v>43.2</v>
      </c>
      <c r="J751">
        <v>51.6</v>
      </c>
      <c r="L751">
        <v>68.3</v>
      </c>
      <c r="M751">
        <v>44.5</v>
      </c>
      <c r="N751">
        <v>56.1</v>
      </c>
      <c r="P751" t="s">
        <v>878</v>
      </c>
      <c r="Q751">
        <f t="shared" si="26"/>
        <v>43</v>
      </c>
      <c r="R751" t="str">
        <f t="shared" si="27"/>
        <v>-</v>
      </c>
    </row>
    <row r="752" spans="2:18" x14ac:dyDescent="0.35">
      <c r="B752" s="317">
        <v>45435.333333333336</v>
      </c>
      <c r="C752">
        <v>46.6</v>
      </c>
      <c r="D752">
        <v>58.1</v>
      </c>
      <c r="E752">
        <v>41.7</v>
      </c>
      <c r="F752">
        <v>49.2</v>
      </c>
      <c r="G752">
        <v>46.7</v>
      </c>
      <c r="H752">
        <v>58.7</v>
      </c>
      <c r="I752">
        <v>41.5</v>
      </c>
      <c r="J752">
        <v>49</v>
      </c>
      <c r="L752">
        <v>59.7</v>
      </c>
      <c r="M752">
        <v>43</v>
      </c>
      <c r="N752">
        <v>51</v>
      </c>
      <c r="P752" t="s">
        <v>878</v>
      </c>
      <c r="Q752">
        <f t="shared" si="26"/>
        <v>42</v>
      </c>
      <c r="R752" t="str">
        <f t="shared" si="27"/>
        <v>-</v>
      </c>
    </row>
    <row r="753" spans="2:18" x14ac:dyDescent="0.35">
      <c r="B753" s="317">
        <v>45435.34375</v>
      </c>
      <c r="C753">
        <v>49.3</v>
      </c>
      <c r="D753">
        <v>69.099999999999994</v>
      </c>
      <c r="E753">
        <v>42</v>
      </c>
      <c r="F753">
        <v>51.3</v>
      </c>
      <c r="G753">
        <v>49.3</v>
      </c>
      <c r="H753">
        <v>69.099999999999994</v>
      </c>
      <c r="I753">
        <v>41.9</v>
      </c>
      <c r="J753">
        <v>51.8</v>
      </c>
      <c r="L753">
        <v>70.099999999999994</v>
      </c>
      <c r="M753">
        <v>43.3</v>
      </c>
      <c r="N753">
        <v>53.6</v>
      </c>
      <c r="P753" t="s">
        <v>878</v>
      </c>
      <c r="Q753">
        <f t="shared" si="26"/>
        <v>42</v>
      </c>
      <c r="R753" t="str">
        <f t="shared" si="27"/>
        <v>-</v>
      </c>
    </row>
    <row r="754" spans="2:18" x14ac:dyDescent="0.35">
      <c r="B754" s="317">
        <v>45435.354166666664</v>
      </c>
      <c r="C754">
        <v>57.3</v>
      </c>
      <c r="D754">
        <v>67.599999999999994</v>
      </c>
      <c r="E754">
        <v>55.5</v>
      </c>
      <c r="F754">
        <v>58.2</v>
      </c>
      <c r="G754">
        <v>57.3</v>
      </c>
      <c r="H754">
        <v>70.7</v>
      </c>
      <c r="I754">
        <v>55.4</v>
      </c>
      <c r="J754">
        <v>58.1</v>
      </c>
      <c r="L754">
        <v>74.7</v>
      </c>
      <c r="M754">
        <v>56.1</v>
      </c>
      <c r="N754">
        <v>60.4</v>
      </c>
      <c r="P754" t="s">
        <v>878</v>
      </c>
      <c r="Q754">
        <f t="shared" si="26"/>
        <v>55</v>
      </c>
      <c r="R754" t="str">
        <f t="shared" si="27"/>
        <v>-</v>
      </c>
    </row>
    <row r="755" spans="2:18" x14ac:dyDescent="0.35">
      <c r="B755" s="317">
        <v>45435.364583333336</v>
      </c>
      <c r="C755">
        <v>55.2</v>
      </c>
      <c r="D755">
        <v>65.5</v>
      </c>
      <c r="E755">
        <v>45.6</v>
      </c>
      <c r="F755">
        <v>57</v>
      </c>
      <c r="G755">
        <v>55.3</v>
      </c>
      <c r="H755">
        <v>67.3</v>
      </c>
      <c r="I755">
        <v>45.5</v>
      </c>
      <c r="J755">
        <v>57.1</v>
      </c>
      <c r="L755">
        <v>71.7</v>
      </c>
      <c r="M755">
        <v>46.8</v>
      </c>
      <c r="N755">
        <v>58.1</v>
      </c>
      <c r="P755" t="s">
        <v>878</v>
      </c>
      <c r="Q755">
        <f t="shared" si="26"/>
        <v>46</v>
      </c>
      <c r="R755" t="str">
        <f t="shared" si="27"/>
        <v>-</v>
      </c>
    </row>
    <row r="756" spans="2:18" x14ac:dyDescent="0.35">
      <c r="B756" s="317">
        <v>45435.375</v>
      </c>
      <c r="C756">
        <v>48</v>
      </c>
      <c r="D756">
        <v>60.8</v>
      </c>
      <c r="E756">
        <v>41.6</v>
      </c>
      <c r="F756">
        <v>50.4</v>
      </c>
      <c r="G756">
        <v>48.1</v>
      </c>
      <c r="H756">
        <v>61.5</v>
      </c>
      <c r="I756">
        <v>41.5</v>
      </c>
      <c r="J756">
        <v>50.2</v>
      </c>
      <c r="L756">
        <v>63.5</v>
      </c>
      <c r="M756">
        <v>42.9</v>
      </c>
      <c r="N756">
        <v>53.8</v>
      </c>
      <c r="P756" t="s">
        <v>878</v>
      </c>
      <c r="Q756">
        <f t="shared" si="26"/>
        <v>42</v>
      </c>
      <c r="R756" t="str">
        <f t="shared" si="27"/>
        <v>-</v>
      </c>
    </row>
    <row r="757" spans="2:18" x14ac:dyDescent="0.35">
      <c r="B757" s="317">
        <v>45435.385416666664</v>
      </c>
      <c r="C757">
        <v>46.9</v>
      </c>
      <c r="D757">
        <v>61.2</v>
      </c>
      <c r="E757">
        <v>41.6</v>
      </c>
      <c r="F757">
        <v>49</v>
      </c>
      <c r="G757">
        <v>46.8</v>
      </c>
      <c r="H757">
        <v>59.5</v>
      </c>
      <c r="I757">
        <v>41.5</v>
      </c>
      <c r="J757">
        <v>49.2</v>
      </c>
      <c r="L757">
        <v>66.5</v>
      </c>
      <c r="M757">
        <v>42.9</v>
      </c>
      <c r="N757">
        <v>50.5</v>
      </c>
      <c r="P757" t="s">
        <v>878</v>
      </c>
      <c r="Q757">
        <f t="shared" si="26"/>
        <v>42</v>
      </c>
      <c r="R757" t="str">
        <f t="shared" si="27"/>
        <v>-</v>
      </c>
    </row>
    <row r="758" spans="2:18" x14ac:dyDescent="0.35">
      <c r="B758" s="317">
        <v>45435.395833333336</v>
      </c>
      <c r="C758">
        <v>50.5</v>
      </c>
      <c r="D758">
        <v>60.6</v>
      </c>
      <c r="E758">
        <v>42.7</v>
      </c>
      <c r="F758">
        <v>54</v>
      </c>
      <c r="G758">
        <v>50.5</v>
      </c>
      <c r="H758">
        <v>60.8</v>
      </c>
      <c r="I758">
        <v>42.5</v>
      </c>
      <c r="J758">
        <v>53.9</v>
      </c>
      <c r="L758">
        <v>62.7</v>
      </c>
      <c r="M758">
        <v>43.9</v>
      </c>
      <c r="N758">
        <v>54.8</v>
      </c>
      <c r="P758" t="s">
        <v>878</v>
      </c>
      <c r="Q758">
        <f t="shared" si="26"/>
        <v>43</v>
      </c>
      <c r="R758" t="str">
        <f t="shared" si="27"/>
        <v>-</v>
      </c>
    </row>
    <row r="759" spans="2:18" x14ac:dyDescent="0.35">
      <c r="B759" s="317">
        <v>45435.40625</v>
      </c>
      <c r="C759">
        <v>45.4</v>
      </c>
      <c r="D759">
        <v>56.4</v>
      </c>
      <c r="E759">
        <v>41.2</v>
      </c>
      <c r="F759">
        <v>47.7</v>
      </c>
      <c r="G759">
        <v>45.5</v>
      </c>
      <c r="H759">
        <v>56.1</v>
      </c>
      <c r="I759">
        <v>41.1</v>
      </c>
      <c r="J759">
        <v>47.7</v>
      </c>
      <c r="L759">
        <v>57.6</v>
      </c>
      <c r="M759">
        <v>42.6</v>
      </c>
      <c r="N759">
        <v>49.3</v>
      </c>
      <c r="P759" t="s">
        <v>878</v>
      </c>
      <c r="Q759">
        <f t="shared" si="26"/>
        <v>41</v>
      </c>
      <c r="R759" t="str">
        <f t="shared" si="27"/>
        <v>-</v>
      </c>
    </row>
    <row r="760" spans="2:18" x14ac:dyDescent="0.35">
      <c r="B760" s="317">
        <v>45435.416666666664</v>
      </c>
      <c r="C760">
        <v>47.2</v>
      </c>
      <c r="D760">
        <v>57.6</v>
      </c>
      <c r="E760">
        <v>43.1</v>
      </c>
      <c r="F760">
        <v>49.3</v>
      </c>
      <c r="G760">
        <v>47.2</v>
      </c>
      <c r="H760">
        <v>58.3</v>
      </c>
      <c r="I760">
        <v>42.9</v>
      </c>
      <c r="J760">
        <v>49.3</v>
      </c>
      <c r="L760">
        <v>59.2</v>
      </c>
      <c r="M760">
        <v>44</v>
      </c>
      <c r="N760">
        <v>51.1</v>
      </c>
      <c r="P760" t="s">
        <v>878</v>
      </c>
      <c r="Q760">
        <f t="shared" si="26"/>
        <v>43</v>
      </c>
      <c r="R760" t="str">
        <f t="shared" si="27"/>
        <v>-</v>
      </c>
    </row>
    <row r="761" spans="2:18" x14ac:dyDescent="0.35">
      <c r="B761" s="317">
        <v>45435.427083333336</v>
      </c>
      <c r="C761">
        <v>49</v>
      </c>
      <c r="D761">
        <v>56.5</v>
      </c>
      <c r="E761">
        <v>43.7</v>
      </c>
      <c r="F761">
        <v>52.1</v>
      </c>
      <c r="G761">
        <v>48.9</v>
      </c>
      <c r="H761">
        <v>56.7</v>
      </c>
      <c r="I761">
        <v>43.6</v>
      </c>
      <c r="J761">
        <v>52.2</v>
      </c>
      <c r="L761">
        <v>61.6</v>
      </c>
      <c r="M761">
        <v>45.2</v>
      </c>
      <c r="N761">
        <v>54</v>
      </c>
      <c r="P761" t="s">
        <v>878</v>
      </c>
      <c r="Q761">
        <f t="shared" si="26"/>
        <v>44</v>
      </c>
      <c r="R761" t="str">
        <f t="shared" si="27"/>
        <v>-</v>
      </c>
    </row>
    <row r="762" spans="2:18" x14ac:dyDescent="0.35">
      <c r="B762" s="317">
        <v>45435.4375</v>
      </c>
      <c r="C762">
        <v>47.6</v>
      </c>
      <c r="D762">
        <v>58.5</v>
      </c>
      <c r="E762">
        <v>43.6</v>
      </c>
      <c r="F762">
        <v>50</v>
      </c>
      <c r="G762">
        <v>47.6</v>
      </c>
      <c r="H762">
        <v>57.8</v>
      </c>
      <c r="I762">
        <v>43.5</v>
      </c>
      <c r="J762">
        <v>50.3</v>
      </c>
      <c r="L762">
        <v>62.4</v>
      </c>
      <c r="M762">
        <v>44.5</v>
      </c>
      <c r="N762">
        <v>51.6</v>
      </c>
      <c r="P762" t="s">
        <v>878</v>
      </c>
      <c r="Q762">
        <f t="shared" si="26"/>
        <v>44</v>
      </c>
      <c r="R762" t="str">
        <f t="shared" si="27"/>
        <v>-</v>
      </c>
    </row>
    <row r="763" spans="2:18" x14ac:dyDescent="0.35">
      <c r="B763" s="317">
        <v>45435.447916666664</v>
      </c>
      <c r="C763">
        <v>47.9</v>
      </c>
      <c r="D763">
        <v>57</v>
      </c>
      <c r="E763">
        <v>42.7</v>
      </c>
      <c r="F763">
        <v>52.2</v>
      </c>
      <c r="G763">
        <v>48</v>
      </c>
      <c r="H763">
        <v>56.9</v>
      </c>
      <c r="I763">
        <v>42.4</v>
      </c>
      <c r="J763">
        <v>52.3</v>
      </c>
      <c r="L763">
        <v>57.5</v>
      </c>
      <c r="M763">
        <v>43.4</v>
      </c>
      <c r="N763">
        <v>53.4</v>
      </c>
      <c r="P763" t="s">
        <v>878</v>
      </c>
      <c r="Q763">
        <f t="shared" si="26"/>
        <v>42</v>
      </c>
      <c r="R763" t="str">
        <f t="shared" si="27"/>
        <v>-</v>
      </c>
    </row>
    <row r="764" spans="2:18" x14ac:dyDescent="0.35">
      <c r="B764" s="317">
        <v>45435.458333333336</v>
      </c>
      <c r="C764">
        <v>53.7</v>
      </c>
      <c r="D764">
        <v>72.599999999999994</v>
      </c>
      <c r="E764">
        <v>44.2</v>
      </c>
      <c r="F764">
        <v>53.2</v>
      </c>
      <c r="G764">
        <v>53.8</v>
      </c>
      <c r="H764">
        <v>72.5</v>
      </c>
      <c r="I764">
        <v>44.1</v>
      </c>
      <c r="J764">
        <v>53.1</v>
      </c>
      <c r="L764">
        <v>73.3</v>
      </c>
      <c r="M764">
        <v>45</v>
      </c>
      <c r="N764">
        <v>54.2</v>
      </c>
      <c r="P764" t="s">
        <v>878</v>
      </c>
      <c r="Q764">
        <f t="shared" si="26"/>
        <v>44</v>
      </c>
      <c r="R764" t="str">
        <f t="shared" si="27"/>
        <v>-</v>
      </c>
    </row>
    <row r="765" spans="2:18" x14ac:dyDescent="0.35">
      <c r="B765" s="317">
        <v>45435.46875</v>
      </c>
      <c r="C765">
        <v>47.8</v>
      </c>
      <c r="D765">
        <v>58.3</v>
      </c>
      <c r="E765">
        <v>44.2</v>
      </c>
      <c r="F765">
        <v>50</v>
      </c>
      <c r="G765">
        <v>47.9</v>
      </c>
      <c r="H765">
        <v>58.9</v>
      </c>
      <c r="I765">
        <v>44.1</v>
      </c>
      <c r="J765">
        <v>50.1</v>
      </c>
      <c r="L765">
        <v>60</v>
      </c>
      <c r="M765">
        <v>45</v>
      </c>
      <c r="N765">
        <v>51.9</v>
      </c>
      <c r="P765" t="s">
        <v>878</v>
      </c>
      <c r="Q765">
        <f t="shared" si="26"/>
        <v>44</v>
      </c>
      <c r="R765" t="str">
        <f t="shared" si="27"/>
        <v>-</v>
      </c>
    </row>
    <row r="766" spans="2:18" x14ac:dyDescent="0.35">
      <c r="B766" s="317">
        <v>45435.479166666664</v>
      </c>
      <c r="C766">
        <v>49.7</v>
      </c>
      <c r="D766">
        <v>65.2</v>
      </c>
      <c r="E766">
        <v>44.1</v>
      </c>
      <c r="F766">
        <v>53.2</v>
      </c>
      <c r="G766">
        <v>49.4</v>
      </c>
      <c r="H766">
        <v>62</v>
      </c>
      <c r="I766">
        <v>44</v>
      </c>
      <c r="J766">
        <v>52.9</v>
      </c>
      <c r="L766">
        <v>73.900000000000006</v>
      </c>
      <c r="M766">
        <v>45</v>
      </c>
      <c r="N766">
        <v>55</v>
      </c>
      <c r="P766" t="s">
        <v>878</v>
      </c>
      <c r="Q766">
        <f t="shared" si="26"/>
        <v>44</v>
      </c>
      <c r="R766" t="str">
        <f t="shared" si="27"/>
        <v>-</v>
      </c>
    </row>
    <row r="767" spans="2:18" x14ac:dyDescent="0.35">
      <c r="B767" t="s">
        <v>881</v>
      </c>
      <c r="C767">
        <v>47.6</v>
      </c>
      <c r="D767">
        <v>89</v>
      </c>
      <c r="E767">
        <v>32.700000000000003</v>
      </c>
      <c r="F767">
        <v>48</v>
      </c>
      <c r="G767">
        <v>47.6</v>
      </c>
      <c r="H767">
        <v>89.9</v>
      </c>
      <c r="I767">
        <v>32.700000000000003</v>
      </c>
      <c r="J767">
        <v>47.9</v>
      </c>
      <c r="L767">
        <v>90.4</v>
      </c>
      <c r="M767">
        <v>33.6</v>
      </c>
      <c r="N767">
        <v>50.7</v>
      </c>
    </row>
  </sheetData>
  <conditionalFormatting sqref="V13:V45">
    <cfRule type="colorScale" priority="2">
      <colorScale>
        <cfvo type="min"/>
        <cfvo type="percentile" val="50"/>
        <cfvo type="max"/>
        <color rgb="FF63BE7B"/>
        <color rgb="FFFCFCFF"/>
        <color rgb="FFF8696B"/>
      </colorScale>
    </cfRule>
  </conditionalFormatting>
  <conditionalFormatting sqref="Y13:Y42">
    <cfRule type="colorScale" priority="1">
      <colorScale>
        <cfvo type="min"/>
        <cfvo type="percentile" val="50"/>
        <cfvo type="max"/>
        <color rgb="FF63BE7B"/>
        <color rgb="FFFCFCFF"/>
        <color rgb="FFF8696B"/>
      </colorScale>
    </cfRule>
  </conditionalFormatting>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8FA0-EF6E-4972-977E-85C24928A9DA}">
  <sheetPr>
    <tabColor theme="0" tint="-0.34998626667073579"/>
  </sheetPr>
  <dimension ref="B1:BN772"/>
  <sheetViews>
    <sheetView zoomScale="70" zoomScaleNormal="70" workbookViewId="0">
      <selection activeCell="T14" sqref="T14"/>
    </sheetView>
  </sheetViews>
  <sheetFormatPr defaultRowHeight="14.5" x14ac:dyDescent="0.35"/>
  <cols>
    <col min="2" max="2" width="17.7265625" bestFit="1" customWidth="1"/>
    <col min="3" max="3" width="17.26953125" bestFit="1" customWidth="1"/>
    <col min="4" max="4" width="6.1796875" bestFit="1" customWidth="1"/>
    <col min="5" max="6" width="6" bestFit="1" customWidth="1"/>
    <col min="7" max="7" width="9.54296875" bestFit="1" customWidth="1"/>
    <col min="8" max="8" width="6.1796875" bestFit="1" customWidth="1"/>
    <col min="9" max="10" width="6" bestFit="1" customWidth="1"/>
    <col min="11" max="11" width="9.54296875" bestFit="1" customWidth="1"/>
    <col min="12" max="12" width="6.1796875" bestFit="1" customWidth="1"/>
    <col min="13" max="14" width="6" bestFit="1" customWidth="1"/>
    <col min="15" max="15" width="4.81640625" customWidth="1"/>
    <col min="16" max="16" width="36.81640625" bestFit="1" customWidth="1"/>
    <col min="17" max="17" width="6.54296875" customWidth="1"/>
    <col min="18" max="18" width="7.1796875" bestFit="1" customWidth="1"/>
    <col min="19" max="19" width="4.81640625" customWidth="1"/>
    <col min="20" max="20" width="18.7265625" customWidth="1"/>
    <col min="21" max="21" width="9.81640625" bestFit="1" customWidth="1"/>
    <col min="22" max="22" width="4.7265625" bestFit="1" customWidth="1"/>
    <col min="23" max="23" width="4.81640625" customWidth="1"/>
    <col min="24" max="24" width="7.1796875" bestFit="1" customWidth="1"/>
    <col min="25" max="25" width="4.7265625" bestFit="1" customWidth="1"/>
    <col min="26" max="39" width="4.81640625" customWidth="1"/>
    <col min="40" max="40" width="17.7265625" bestFit="1" customWidth="1"/>
    <col min="41" max="41" width="17.26953125" bestFit="1" customWidth="1"/>
    <col min="42" max="42" width="6.1796875" bestFit="1" customWidth="1"/>
    <col min="43" max="44" width="6" bestFit="1" customWidth="1"/>
    <col min="45" max="45" width="9.54296875" bestFit="1" customWidth="1"/>
    <col min="46" max="46" width="6.1796875" bestFit="1" customWidth="1"/>
    <col min="47" max="48" width="6" bestFit="1" customWidth="1"/>
    <col min="49" max="49" width="9.54296875" bestFit="1" customWidth="1"/>
    <col min="50" max="50" width="6.1796875" bestFit="1" customWidth="1"/>
    <col min="51" max="52" width="6" bestFit="1" customWidth="1"/>
    <col min="54" max="54" width="21.453125" bestFit="1" customWidth="1"/>
    <col min="55" max="55" width="24.81640625" bestFit="1" customWidth="1"/>
    <col min="56" max="56" width="7.1796875" bestFit="1" customWidth="1"/>
    <col min="57" max="57" width="6" bestFit="1" customWidth="1"/>
    <col min="58" max="58" width="10.81640625" bestFit="1" customWidth="1"/>
    <col min="59" max="59" width="9.1796875" bestFit="1" customWidth="1"/>
    <col min="60" max="60" width="7.1796875" bestFit="1" customWidth="1"/>
    <col min="61" max="61" width="6" bestFit="1" customWidth="1"/>
    <col min="62" max="62" width="10.81640625" bestFit="1" customWidth="1"/>
    <col min="63" max="63" width="8.26953125" bestFit="1" customWidth="1"/>
    <col min="64" max="65" width="6" bestFit="1" customWidth="1"/>
    <col min="66" max="66" width="10.81640625" bestFit="1" customWidth="1"/>
  </cols>
  <sheetData>
    <row r="1" spans="2:66" ht="15" thickBot="1" x14ac:dyDescent="0.4">
      <c r="B1" s="1" t="s">
        <v>841</v>
      </c>
      <c r="Q1" s="211" t="s">
        <v>842</v>
      </c>
      <c r="R1" s="37" t="s">
        <v>843</v>
      </c>
    </row>
    <row r="2" spans="2:66" x14ac:dyDescent="0.35">
      <c r="B2" s="1" t="s">
        <v>844</v>
      </c>
      <c r="P2" s="211" t="s">
        <v>845</v>
      </c>
      <c r="Q2" s="211">
        <f>MIN(Q13:Q772)</f>
        <v>23</v>
      </c>
      <c r="R2" s="37">
        <f>MIN(R13:R772)</f>
        <v>21</v>
      </c>
      <c r="BB2" t="s">
        <v>846</v>
      </c>
      <c r="BC2" t="s">
        <v>882</v>
      </c>
    </row>
    <row r="3" spans="2:66" x14ac:dyDescent="0.35">
      <c r="P3" s="224" t="s">
        <v>848</v>
      </c>
      <c r="Q3" s="224">
        <f>MAX(Q13:Q772)</f>
        <v>45</v>
      </c>
      <c r="R3" s="38">
        <f>MAX(R13:R772)</f>
        <v>44</v>
      </c>
      <c r="BB3" t="s">
        <v>799</v>
      </c>
      <c r="BC3" s="317">
        <v>45427.591099537036</v>
      </c>
    </row>
    <row r="4" spans="2:66" x14ac:dyDescent="0.35">
      <c r="B4" t="s">
        <v>846</v>
      </c>
      <c r="C4" t="s">
        <v>883</v>
      </c>
      <c r="P4" s="224" t="s">
        <v>850</v>
      </c>
      <c r="Q4" s="321">
        <f>U25</f>
        <v>35</v>
      </c>
      <c r="R4" s="312">
        <f>X19</f>
        <v>27</v>
      </c>
      <c r="AN4" t="s">
        <v>846</v>
      </c>
      <c r="AO4" t="s">
        <v>883</v>
      </c>
      <c r="BB4" t="s">
        <v>800</v>
      </c>
      <c r="BC4" s="317">
        <v>45435.509120370371</v>
      </c>
    </row>
    <row r="5" spans="2:66" x14ac:dyDescent="0.35">
      <c r="B5" t="s">
        <v>851</v>
      </c>
      <c r="C5" t="s">
        <v>852</v>
      </c>
      <c r="P5" s="224" t="s">
        <v>853</v>
      </c>
      <c r="Q5" s="322">
        <f>AVERAGE(Q13:Q771)</f>
        <v>35.333996023856862</v>
      </c>
      <c r="R5" s="319">
        <f>AVERAGE(R13:R771)</f>
        <v>29.23828125</v>
      </c>
      <c r="AN5" t="s">
        <v>851</v>
      </c>
      <c r="AO5" t="s">
        <v>852</v>
      </c>
      <c r="BB5" t="s">
        <v>209</v>
      </c>
      <c r="BC5" t="s">
        <v>843</v>
      </c>
      <c r="BG5" t="s">
        <v>212</v>
      </c>
      <c r="BK5" t="s">
        <v>855</v>
      </c>
    </row>
    <row r="6" spans="2:66" x14ac:dyDescent="0.35">
      <c r="B6" t="s">
        <v>799</v>
      </c>
      <c r="C6" s="317">
        <v>45427.59375</v>
      </c>
      <c r="P6" s="224" t="s">
        <v>856</v>
      </c>
      <c r="Q6" s="322" cm="1">
        <f t="array" ref="Q6">[1]!dbaverage(Q13:Q47,Q80:Q143,Q176:Q239,Q272:Q335,Q368:Q431,Q464:Q527,Q560:Q623,Q656:Q719,Q752:Q771)</f>
        <v>36.9</v>
      </c>
      <c r="R6" s="319" cm="1">
        <f t="array" ref="R6">[1]!dbaverage(R48:R79,R144:R175,R240:R271,R336:R367,R432:R463,R528:R559,R624:R655,R720:R751)</f>
        <v>33.9</v>
      </c>
      <c r="AN6" t="s">
        <v>799</v>
      </c>
      <c r="AO6" s="317">
        <v>45427.625</v>
      </c>
      <c r="BC6" t="s">
        <v>857</v>
      </c>
      <c r="BF6" t="s">
        <v>858</v>
      </c>
      <c r="BG6" t="s">
        <v>857</v>
      </c>
      <c r="BJ6" t="s">
        <v>858</v>
      </c>
      <c r="BK6" t="s">
        <v>857</v>
      </c>
      <c r="BN6" t="s">
        <v>858</v>
      </c>
    </row>
    <row r="7" spans="2:66" ht="15" thickBot="1" x14ac:dyDescent="0.4">
      <c r="B7" t="s">
        <v>800</v>
      </c>
      <c r="C7" s="317">
        <v>45435.5</v>
      </c>
      <c r="P7" s="202" t="s">
        <v>859</v>
      </c>
      <c r="Q7" s="324">
        <f>BH10</f>
        <v>33.4</v>
      </c>
      <c r="R7" s="325">
        <f>BD10</f>
        <v>23.9</v>
      </c>
      <c r="AN7" t="s">
        <v>800</v>
      </c>
      <c r="AO7" s="317">
        <v>45435.5</v>
      </c>
      <c r="BC7" t="s">
        <v>860</v>
      </c>
      <c r="BD7" t="s">
        <v>861</v>
      </c>
      <c r="BE7" t="s">
        <v>862</v>
      </c>
      <c r="BF7" t="s">
        <v>863</v>
      </c>
      <c r="BG7" t="s">
        <v>860</v>
      </c>
      <c r="BH7" t="s">
        <v>861</v>
      </c>
      <c r="BI7" t="s">
        <v>862</v>
      </c>
      <c r="BJ7" t="s">
        <v>863</v>
      </c>
      <c r="BK7" t="s">
        <v>860</v>
      </c>
      <c r="BL7" t="s">
        <v>861</v>
      </c>
      <c r="BM7" t="s">
        <v>862</v>
      </c>
      <c r="BN7" t="s">
        <v>863</v>
      </c>
    </row>
    <row r="8" spans="2:66" x14ac:dyDescent="0.35">
      <c r="B8" t="s">
        <v>789</v>
      </c>
      <c r="C8" t="s">
        <v>884</v>
      </c>
      <c r="G8" t="s">
        <v>884</v>
      </c>
      <c r="K8" t="s">
        <v>884</v>
      </c>
      <c r="U8" t="s">
        <v>865</v>
      </c>
      <c r="AN8" t="s">
        <v>789</v>
      </c>
      <c r="AO8" t="s">
        <v>884</v>
      </c>
      <c r="AS8" t="s">
        <v>884</v>
      </c>
      <c r="AW8" t="s">
        <v>884</v>
      </c>
      <c r="BB8" t="s">
        <v>789</v>
      </c>
      <c r="BC8" s="317" t="s">
        <v>786</v>
      </c>
      <c r="BD8" t="s">
        <v>786</v>
      </c>
      <c r="BE8" t="s">
        <v>786</v>
      </c>
      <c r="BF8" t="s">
        <v>866</v>
      </c>
      <c r="BG8" t="s">
        <v>786</v>
      </c>
      <c r="BH8" t="s">
        <v>786</v>
      </c>
      <c r="BI8" t="s">
        <v>786</v>
      </c>
      <c r="BJ8" t="s">
        <v>866</v>
      </c>
      <c r="BK8" t="s">
        <v>786</v>
      </c>
      <c r="BL8" t="s">
        <v>786</v>
      </c>
      <c r="BM8" t="s">
        <v>786</v>
      </c>
      <c r="BN8" t="s">
        <v>866</v>
      </c>
    </row>
    <row r="9" spans="2:66" x14ac:dyDescent="0.35">
      <c r="B9" t="s">
        <v>867</v>
      </c>
      <c r="C9" t="s">
        <v>868</v>
      </c>
      <c r="G9" t="s">
        <v>868</v>
      </c>
      <c r="K9" t="s">
        <v>868</v>
      </c>
      <c r="AN9" t="s">
        <v>867</v>
      </c>
      <c r="AO9" t="s">
        <v>868</v>
      </c>
      <c r="AS9" t="s">
        <v>868</v>
      </c>
      <c r="AW9" t="s">
        <v>868</v>
      </c>
      <c r="BB9" t="s">
        <v>885</v>
      </c>
      <c r="BC9" s="317">
        <v>50.2</v>
      </c>
      <c r="BD9">
        <v>24</v>
      </c>
      <c r="BE9">
        <v>50.4</v>
      </c>
      <c r="BF9" s="318">
        <v>2.6666550925925927</v>
      </c>
      <c r="BG9">
        <v>54.2</v>
      </c>
      <c r="BH9">
        <v>33.9</v>
      </c>
      <c r="BI9">
        <v>49.9</v>
      </c>
      <c r="BJ9" s="318">
        <v>5.2513541666666663</v>
      </c>
      <c r="BK9">
        <v>53.2</v>
      </c>
      <c r="BL9">
        <v>27.4</v>
      </c>
      <c r="BM9">
        <v>50</v>
      </c>
      <c r="BN9" s="318">
        <v>7.918009259259259</v>
      </c>
    </row>
    <row r="10" spans="2:66" x14ac:dyDescent="0.35">
      <c r="B10" t="s">
        <v>870</v>
      </c>
      <c r="C10" t="s">
        <v>857</v>
      </c>
      <c r="G10" t="s">
        <v>871</v>
      </c>
      <c r="K10" t="s">
        <v>872</v>
      </c>
      <c r="Q10" t="s">
        <v>873</v>
      </c>
      <c r="AN10" t="s">
        <v>870</v>
      </c>
      <c r="AO10" t="s">
        <v>857</v>
      </c>
      <c r="AS10" t="s">
        <v>871</v>
      </c>
      <c r="AW10" t="s">
        <v>872</v>
      </c>
      <c r="BB10" t="s">
        <v>886</v>
      </c>
      <c r="BC10">
        <v>50.1</v>
      </c>
      <c r="BD10" s="1">
        <v>23.9</v>
      </c>
      <c r="BE10">
        <v>49.4</v>
      </c>
      <c r="BF10" s="318">
        <v>2.6666550925925927</v>
      </c>
      <c r="BG10">
        <v>54.2</v>
      </c>
      <c r="BH10" s="1">
        <v>33.4</v>
      </c>
      <c r="BI10">
        <v>49.3</v>
      </c>
      <c r="BJ10" s="318">
        <v>5.2513541666666663</v>
      </c>
      <c r="BK10">
        <v>53.2</v>
      </c>
      <c r="BL10">
        <v>27.3</v>
      </c>
      <c r="BM10">
        <v>49.4</v>
      </c>
      <c r="BN10" s="318">
        <v>7.918009259259259</v>
      </c>
    </row>
    <row r="11" spans="2:66" x14ac:dyDescent="0.35">
      <c r="B11" t="s">
        <v>875</v>
      </c>
      <c r="C11" t="s">
        <v>786</v>
      </c>
      <c r="G11" t="s">
        <v>786</v>
      </c>
      <c r="K11" t="s">
        <v>786</v>
      </c>
      <c r="AN11" t="s">
        <v>875</v>
      </c>
      <c r="AO11" t="s">
        <v>786</v>
      </c>
      <c r="AS11" t="s">
        <v>786</v>
      </c>
      <c r="AW11" t="s">
        <v>786</v>
      </c>
    </row>
    <row r="12" spans="2:66" x14ac:dyDescent="0.35">
      <c r="B12" t="s">
        <v>876</v>
      </c>
      <c r="C12" t="s">
        <v>857</v>
      </c>
      <c r="D12" t="s">
        <v>877</v>
      </c>
      <c r="E12" t="s">
        <v>861</v>
      </c>
      <c r="F12" t="s">
        <v>862</v>
      </c>
      <c r="G12" t="s">
        <v>857</v>
      </c>
      <c r="H12" t="s">
        <v>877</v>
      </c>
      <c r="I12" t="s">
        <v>861</v>
      </c>
      <c r="J12" t="s">
        <v>862</v>
      </c>
      <c r="K12" t="s">
        <v>857</v>
      </c>
      <c r="L12" t="s">
        <v>877</v>
      </c>
      <c r="M12" t="s">
        <v>861</v>
      </c>
      <c r="N12" t="s">
        <v>862</v>
      </c>
      <c r="Q12" t="s">
        <v>842</v>
      </c>
      <c r="R12" t="s">
        <v>843</v>
      </c>
      <c r="U12" t="s">
        <v>842</v>
      </c>
      <c r="X12" t="s">
        <v>843</v>
      </c>
      <c r="AN12" t="s">
        <v>876</v>
      </c>
      <c r="AO12" t="s">
        <v>857</v>
      </c>
      <c r="AP12" t="s">
        <v>877</v>
      </c>
      <c r="AQ12" t="s">
        <v>861</v>
      </c>
      <c r="AR12" t="s">
        <v>862</v>
      </c>
      <c r="AS12" t="s">
        <v>857</v>
      </c>
      <c r="AT12" t="s">
        <v>877</v>
      </c>
      <c r="AU12" t="s">
        <v>861</v>
      </c>
      <c r="AV12" t="s">
        <v>862</v>
      </c>
      <c r="AW12" t="s">
        <v>857</v>
      </c>
      <c r="AX12" t="s">
        <v>877</v>
      </c>
      <c r="AY12" t="s">
        <v>861</v>
      </c>
      <c r="AZ12" t="s">
        <v>862</v>
      </c>
    </row>
    <row r="13" spans="2:66" x14ac:dyDescent="0.35">
      <c r="B13" s="317">
        <v>45427.59375</v>
      </c>
      <c r="C13">
        <v>57.8</v>
      </c>
      <c r="D13">
        <v>79.3</v>
      </c>
      <c r="E13">
        <v>37.700000000000003</v>
      </c>
      <c r="F13">
        <v>51.5</v>
      </c>
      <c r="G13">
        <v>55.8</v>
      </c>
      <c r="H13">
        <v>80.3</v>
      </c>
      <c r="I13">
        <v>37.4</v>
      </c>
      <c r="J13">
        <v>50.3</v>
      </c>
      <c r="L13">
        <v>84.7</v>
      </c>
      <c r="M13">
        <v>38.9</v>
      </c>
      <c r="N13">
        <v>57.8</v>
      </c>
      <c r="P13" t="s">
        <v>878</v>
      </c>
      <c r="Q13">
        <f>IF(P13="D",ROUND(I13,0),"-")</f>
        <v>37</v>
      </c>
      <c r="R13" t="str">
        <f>IF(P13="N",ROUND(I13,0),"-")</f>
        <v>-</v>
      </c>
      <c r="U13">
        <f>Q2</f>
        <v>23</v>
      </c>
      <c r="V13">
        <f>COUNTIF($Q$13:$Q$3000,U13)</f>
        <v>1</v>
      </c>
      <c r="X13">
        <f>R2</f>
        <v>21</v>
      </c>
      <c r="Y13">
        <f>COUNTIF($R$13:$R$3000,X13)</f>
        <v>4</v>
      </c>
      <c r="AN13" s="317">
        <v>45427.625</v>
      </c>
      <c r="AO13">
        <v>44.1</v>
      </c>
      <c r="AP13">
        <v>60.9</v>
      </c>
      <c r="AQ13">
        <v>37.6</v>
      </c>
      <c r="AR13">
        <v>45.3</v>
      </c>
      <c r="AS13">
        <v>43.8</v>
      </c>
      <c r="AT13">
        <v>62.6</v>
      </c>
      <c r="AU13">
        <v>37.4</v>
      </c>
      <c r="AV13">
        <v>45.4</v>
      </c>
      <c r="AX13">
        <v>66.2</v>
      </c>
      <c r="AY13">
        <v>39</v>
      </c>
      <c r="AZ13">
        <v>48.6</v>
      </c>
      <c r="BE13" s="318"/>
    </row>
    <row r="14" spans="2:66" x14ac:dyDescent="0.35">
      <c r="B14" s="317">
        <v>45427.604166666664</v>
      </c>
      <c r="C14">
        <v>58.8</v>
      </c>
      <c r="D14">
        <v>79.900000000000006</v>
      </c>
      <c r="E14">
        <v>39.799999999999997</v>
      </c>
      <c r="F14">
        <v>55.7</v>
      </c>
      <c r="G14">
        <v>58.6</v>
      </c>
      <c r="H14">
        <v>80.8</v>
      </c>
      <c r="I14">
        <v>39.700000000000003</v>
      </c>
      <c r="J14">
        <v>53.9</v>
      </c>
      <c r="L14">
        <v>84.7</v>
      </c>
      <c r="M14">
        <v>40.700000000000003</v>
      </c>
      <c r="N14">
        <v>62.3</v>
      </c>
      <c r="P14" t="s">
        <v>878</v>
      </c>
      <c r="Q14">
        <f t="shared" ref="Q14:Q77" si="0">IF(P14="D",ROUND(I14,0),"-")</f>
        <v>40</v>
      </c>
      <c r="R14" t="str">
        <f t="shared" ref="R14:R77" si="1">IF(P14="N",ROUND(I14,0),"-")</f>
        <v>-</v>
      </c>
      <c r="U14">
        <f>U13+1</f>
        <v>24</v>
      </c>
      <c r="V14">
        <f t="shared" ref="V14:V35" si="2">COUNTIF($Q$13:$Q$3000,U14)</f>
        <v>1</v>
      </c>
      <c r="X14">
        <f t="shared" ref="X14:X36" si="3">X13+1</f>
        <v>22</v>
      </c>
      <c r="Y14">
        <f t="shared" ref="Y14:Y36" si="4">COUNTIF($R$13:$R$3000,X14)</f>
        <v>17</v>
      </c>
      <c r="AN14" s="317">
        <v>45427.635416666664</v>
      </c>
      <c r="AO14">
        <v>51.9</v>
      </c>
      <c r="AP14">
        <v>68.8</v>
      </c>
      <c r="AQ14">
        <v>37.5</v>
      </c>
      <c r="AR14">
        <v>53.2</v>
      </c>
      <c r="AS14">
        <v>51.8</v>
      </c>
      <c r="AT14">
        <v>72.5</v>
      </c>
      <c r="AU14">
        <v>37.1</v>
      </c>
      <c r="AV14">
        <v>50.9</v>
      </c>
      <c r="AX14">
        <v>74.599999999999994</v>
      </c>
      <c r="AY14">
        <v>38.799999999999997</v>
      </c>
      <c r="AZ14">
        <v>59.3</v>
      </c>
      <c r="BE14" s="318"/>
    </row>
    <row r="15" spans="2:66" x14ac:dyDescent="0.35">
      <c r="B15" s="317">
        <v>45427.614583333336</v>
      </c>
      <c r="C15">
        <v>43.2</v>
      </c>
      <c r="D15">
        <v>55.6</v>
      </c>
      <c r="E15">
        <v>38.9</v>
      </c>
      <c r="F15">
        <v>45.7</v>
      </c>
      <c r="G15">
        <v>43</v>
      </c>
      <c r="H15">
        <v>59.8</v>
      </c>
      <c r="I15">
        <v>38.700000000000003</v>
      </c>
      <c r="J15">
        <v>45.7</v>
      </c>
      <c r="L15">
        <v>62</v>
      </c>
      <c r="M15">
        <v>40</v>
      </c>
      <c r="N15">
        <v>48</v>
      </c>
      <c r="P15" t="s">
        <v>878</v>
      </c>
      <c r="Q15">
        <f t="shared" si="0"/>
        <v>39</v>
      </c>
      <c r="R15" t="str">
        <f t="shared" si="1"/>
        <v>-</v>
      </c>
      <c r="U15">
        <f t="shared" ref="U15:U35" si="5">U14+1</f>
        <v>25</v>
      </c>
      <c r="V15">
        <f t="shared" si="2"/>
        <v>6</v>
      </c>
      <c r="X15">
        <f t="shared" si="3"/>
        <v>23</v>
      </c>
      <c r="Y15">
        <f t="shared" si="4"/>
        <v>26</v>
      </c>
      <c r="AN15" s="317">
        <v>45427.645833333336</v>
      </c>
      <c r="AO15">
        <v>48.3</v>
      </c>
      <c r="AP15">
        <v>66.2</v>
      </c>
      <c r="AQ15">
        <v>37.200000000000003</v>
      </c>
      <c r="AR15">
        <v>50.3</v>
      </c>
      <c r="AS15">
        <v>48.5</v>
      </c>
      <c r="AT15">
        <v>69.3</v>
      </c>
      <c r="AU15">
        <v>36.700000000000003</v>
      </c>
      <c r="AV15">
        <v>50.1</v>
      </c>
      <c r="AX15">
        <v>71.7</v>
      </c>
      <c r="AY15">
        <v>38.799999999999997</v>
      </c>
      <c r="AZ15">
        <v>54.6</v>
      </c>
      <c r="BE15" s="318"/>
    </row>
    <row r="16" spans="2:66" x14ac:dyDescent="0.35">
      <c r="B16" s="317">
        <v>45427.625</v>
      </c>
      <c r="C16">
        <v>44.1</v>
      </c>
      <c r="D16">
        <v>60.9</v>
      </c>
      <c r="E16">
        <v>37.6</v>
      </c>
      <c r="F16">
        <v>45.3</v>
      </c>
      <c r="G16">
        <v>43.8</v>
      </c>
      <c r="H16">
        <v>62.6</v>
      </c>
      <c r="I16">
        <v>37.4</v>
      </c>
      <c r="J16">
        <v>45.4</v>
      </c>
      <c r="L16">
        <v>66.2</v>
      </c>
      <c r="M16">
        <v>39</v>
      </c>
      <c r="N16">
        <v>48.6</v>
      </c>
      <c r="P16" t="s">
        <v>878</v>
      </c>
      <c r="Q16">
        <f t="shared" si="0"/>
        <v>37</v>
      </c>
      <c r="R16" t="str">
        <f t="shared" si="1"/>
        <v>-</v>
      </c>
      <c r="U16">
        <f t="shared" si="5"/>
        <v>26</v>
      </c>
      <c r="V16">
        <f t="shared" si="2"/>
        <v>1</v>
      </c>
      <c r="X16">
        <f t="shared" si="3"/>
        <v>24</v>
      </c>
      <c r="Y16">
        <f t="shared" si="4"/>
        <v>28</v>
      </c>
      <c r="AN16" s="317">
        <v>45427.65625</v>
      </c>
      <c r="AO16">
        <v>48.6</v>
      </c>
      <c r="AP16">
        <v>66.099999999999994</v>
      </c>
      <c r="AQ16">
        <v>36.700000000000003</v>
      </c>
      <c r="AR16">
        <v>52.4</v>
      </c>
      <c r="AS16">
        <v>49.1</v>
      </c>
      <c r="AT16">
        <v>71.2</v>
      </c>
      <c r="AU16">
        <v>36.6</v>
      </c>
      <c r="AV16">
        <v>50.4</v>
      </c>
      <c r="AX16">
        <v>71.400000000000006</v>
      </c>
      <c r="AY16">
        <v>38</v>
      </c>
      <c r="AZ16">
        <v>57.4</v>
      </c>
    </row>
    <row r="17" spans="2:52" x14ac:dyDescent="0.35">
      <c r="B17" s="317">
        <v>45427.635416666664</v>
      </c>
      <c r="C17">
        <v>51.9</v>
      </c>
      <c r="D17">
        <v>68.8</v>
      </c>
      <c r="E17">
        <v>37.5</v>
      </c>
      <c r="F17">
        <v>53.2</v>
      </c>
      <c r="G17">
        <v>51.8</v>
      </c>
      <c r="H17">
        <v>72.5</v>
      </c>
      <c r="I17">
        <v>37.1</v>
      </c>
      <c r="J17">
        <v>50.9</v>
      </c>
      <c r="L17">
        <v>74.599999999999994</v>
      </c>
      <c r="M17">
        <v>38.799999999999997</v>
      </c>
      <c r="N17">
        <v>59.3</v>
      </c>
      <c r="P17" t="s">
        <v>878</v>
      </c>
      <c r="Q17">
        <f t="shared" si="0"/>
        <v>37</v>
      </c>
      <c r="R17" t="str">
        <f t="shared" si="1"/>
        <v>-</v>
      </c>
      <c r="U17">
        <f t="shared" si="5"/>
        <v>27</v>
      </c>
      <c r="V17">
        <f t="shared" si="2"/>
        <v>6</v>
      </c>
      <c r="X17">
        <f t="shared" si="3"/>
        <v>25</v>
      </c>
      <c r="Y17">
        <f t="shared" si="4"/>
        <v>17</v>
      </c>
      <c r="AN17" s="317">
        <v>45427.666666666664</v>
      </c>
      <c r="AO17">
        <v>48.6</v>
      </c>
      <c r="AP17">
        <v>67.3</v>
      </c>
      <c r="AQ17">
        <v>38.4</v>
      </c>
      <c r="AR17">
        <v>48.4</v>
      </c>
      <c r="AS17">
        <v>48.5</v>
      </c>
      <c r="AT17">
        <v>70.099999999999994</v>
      </c>
      <c r="AU17">
        <v>38.200000000000003</v>
      </c>
      <c r="AV17">
        <v>47.9</v>
      </c>
      <c r="AX17">
        <v>71.5</v>
      </c>
      <c r="AY17">
        <v>39.799999999999997</v>
      </c>
      <c r="AZ17">
        <v>53.6</v>
      </c>
    </row>
    <row r="18" spans="2:52" x14ac:dyDescent="0.35">
      <c r="B18" s="317">
        <v>45427.645833333336</v>
      </c>
      <c r="C18">
        <v>48.3</v>
      </c>
      <c r="D18">
        <v>66.2</v>
      </c>
      <c r="E18">
        <v>37.200000000000003</v>
      </c>
      <c r="F18">
        <v>50.3</v>
      </c>
      <c r="G18">
        <v>48.5</v>
      </c>
      <c r="H18">
        <v>69.3</v>
      </c>
      <c r="I18">
        <v>36.700000000000003</v>
      </c>
      <c r="J18">
        <v>50.1</v>
      </c>
      <c r="L18">
        <v>71.7</v>
      </c>
      <c r="M18">
        <v>38.799999999999997</v>
      </c>
      <c r="N18">
        <v>54.6</v>
      </c>
      <c r="P18" t="s">
        <v>878</v>
      </c>
      <c r="Q18">
        <f t="shared" si="0"/>
        <v>37</v>
      </c>
      <c r="R18" t="str">
        <f t="shared" si="1"/>
        <v>-</v>
      </c>
      <c r="U18">
        <f t="shared" si="5"/>
        <v>28</v>
      </c>
      <c r="V18">
        <f t="shared" si="2"/>
        <v>6</v>
      </c>
      <c r="X18">
        <f t="shared" si="3"/>
        <v>26</v>
      </c>
      <c r="Y18">
        <f t="shared" si="4"/>
        <v>19</v>
      </c>
      <c r="AN18" s="317">
        <v>45427.677083333336</v>
      </c>
      <c r="AO18">
        <v>44.9</v>
      </c>
      <c r="AP18">
        <v>63.3</v>
      </c>
      <c r="AQ18">
        <v>36.5</v>
      </c>
      <c r="AR18">
        <v>47.4</v>
      </c>
      <c r="AS18">
        <v>44.8</v>
      </c>
      <c r="AT18">
        <v>63.2</v>
      </c>
      <c r="AU18">
        <v>36.200000000000003</v>
      </c>
      <c r="AV18">
        <v>47.1</v>
      </c>
      <c r="AX18">
        <v>68.5</v>
      </c>
      <c r="AY18">
        <v>37.9</v>
      </c>
      <c r="AZ18">
        <v>49.4</v>
      </c>
    </row>
    <row r="19" spans="2:52" x14ac:dyDescent="0.35">
      <c r="B19" s="317">
        <v>45427.65625</v>
      </c>
      <c r="C19">
        <v>48.6</v>
      </c>
      <c r="D19">
        <v>66.099999999999994</v>
      </c>
      <c r="E19">
        <v>36.700000000000003</v>
      </c>
      <c r="F19">
        <v>52.4</v>
      </c>
      <c r="G19">
        <v>49.1</v>
      </c>
      <c r="H19">
        <v>71.2</v>
      </c>
      <c r="I19">
        <v>36.6</v>
      </c>
      <c r="J19">
        <v>50.4</v>
      </c>
      <c r="L19">
        <v>71.400000000000006</v>
      </c>
      <c r="M19">
        <v>38</v>
      </c>
      <c r="N19">
        <v>57.4</v>
      </c>
      <c r="P19" t="s">
        <v>878</v>
      </c>
      <c r="Q19">
        <f t="shared" si="0"/>
        <v>37</v>
      </c>
      <c r="R19" t="str">
        <f t="shared" si="1"/>
        <v>-</v>
      </c>
      <c r="U19">
        <f t="shared" si="5"/>
        <v>29</v>
      </c>
      <c r="V19">
        <f t="shared" si="2"/>
        <v>10</v>
      </c>
      <c r="X19">
        <f t="shared" si="3"/>
        <v>27</v>
      </c>
      <c r="Y19">
        <f t="shared" si="4"/>
        <v>30</v>
      </c>
      <c r="AN19" s="317">
        <v>45427.6875</v>
      </c>
      <c r="AO19">
        <v>46.8</v>
      </c>
      <c r="AP19">
        <v>63.2</v>
      </c>
      <c r="AQ19">
        <v>36.9</v>
      </c>
      <c r="AR19">
        <v>48.5</v>
      </c>
      <c r="AS19">
        <v>46.6</v>
      </c>
      <c r="AT19">
        <v>63.9</v>
      </c>
      <c r="AU19">
        <v>36.799999999999997</v>
      </c>
      <c r="AV19">
        <v>48.3</v>
      </c>
      <c r="AX19">
        <v>67.7</v>
      </c>
      <c r="AY19">
        <v>38.299999999999997</v>
      </c>
      <c r="AZ19">
        <v>52.1</v>
      </c>
    </row>
    <row r="20" spans="2:52" x14ac:dyDescent="0.35">
      <c r="B20" s="317">
        <v>45427.666666666664</v>
      </c>
      <c r="C20">
        <v>48.6</v>
      </c>
      <c r="D20">
        <v>67.3</v>
      </c>
      <c r="E20">
        <v>38.4</v>
      </c>
      <c r="F20">
        <v>48.4</v>
      </c>
      <c r="G20">
        <v>48.5</v>
      </c>
      <c r="H20">
        <v>70.099999999999994</v>
      </c>
      <c r="I20">
        <v>38.200000000000003</v>
      </c>
      <c r="J20">
        <v>47.9</v>
      </c>
      <c r="L20">
        <v>71.5</v>
      </c>
      <c r="M20">
        <v>39.799999999999997</v>
      </c>
      <c r="N20">
        <v>53.6</v>
      </c>
      <c r="P20" t="s">
        <v>878</v>
      </c>
      <c r="Q20">
        <f t="shared" si="0"/>
        <v>38</v>
      </c>
      <c r="R20" t="str">
        <f t="shared" si="1"/>
        <v>-</v>
      </c>
      <c r="U20">
        <f t="shared" si="5"/>
        <v>30</v>
      </c>
      <c r="V20">
        <f t="shared" si="2"/>
        <v>10</v>
      </c>
      <c r="X20">
        <f t="shared" si="3"/>
        <v>28</v>
      </c>
      <c r="Y20">
        <f t="shared" si="4"/>
        <v>10</v>
      </c>
      <c r="AN20" s="317">
        <v>45427.697916666664</v>
      </c>
      <c r="AO20">
        <v>51</v>
      </c>
      <c r="AP20">
        <v>68.3</v>
      </c>
      <c r="AQ20">
        <v>38.200000000000003</v>
      </c>
      <c r="AR20">
        <v>54.5</v>
      </c>
      <c r="AS20">
        <v>50.6</v>
      </c>
      <c r="AT20">
        <v>67</v>
      </c>
      <c r="AU20">
        <v>37.6</v>
      </c>
      <c r="AV20">
        <v>53.9</v>
      </c>
      <c r="AX20">
        <v>74.3</v>
      </c>
      <c r="AY20">
        <v>40</v>
      </c>
      <c r="AZ20">
        <v>58.8</v>
      </c>
    </row>
    <row r="21" spans="2:52" x14ac:dyDescent="0.35">
      <c r="B21" s="317">
        <v>45427.677083333336</v>
      </c>
      <c r="C21">
        <v>44.9</v>
      </c>
      <c r="D21">
        <v>63.3</v>
      </c>
      <c r="E21">
        <v>36.5</v>
      </c>
      <c r="F21">
        <v>47.4</v>
      </c>
      <c r="G21">
        <v>44.8</v>
      </c>
      <c r="H21">
        <v>63.2</v>
      </c>
      <c r="I21">
        <v>36.200000000000003</v>
      </c>
      <c r="J21">
        <v>47.1</v>
      </c>
      <c r="L21">
        <v>68.5</v>
      </c>
      <c r="M21">
        <v>37.9</v>
      </c>
      <c r="N21">
        <v>49.4</v>
      </c>
      <c r="P21" t="s">
        <v>878</v>
      </c>
      <c r="Q21">
        <f t="shared" si="0"/>
        <v>36</v>
      </c>
      <c r="R21" t="str">
        <f t="shared" si="1"/>
        <v>-</v>
      </c>
      <c r="U21">
        <f t="shared" si="5"/>
        <v>31</v>
      </c>
      <c r="V21">
        <f t="shared" si="2"/>
        <v>21</v>
      </c>
      <c r="X21">
        <f t="shared" si="3"/>
        <v>29</v>
      </c>
      <c r="Y21">
        <f t="shared" si="4"/>
        <v>15</v>
      </c>
      <c r="AN21" s="317">
        <v>45427.708333333336</v>
      </c>
      <c r="AO21">
        <v>50.1</v>
      </c>
      <c r="AP21">
        <v>68.400000000000006</v>
      </c>
      <c r="AQ21">
        <v>36.9</v>
      </c>
      <c r="AR21">
        <v>50.9</v>
      </c>
      <c r="AS21">
        <v>50.1</v>
      </c>
      <c r="AT21">
        <v>70.900000000000006</v>
      </c>
      <c r="AU21">
        <v>36.6</v>
      </c>
      <c r="AV21">
        <v>49.2</v>
      </c>
      <c r="AX21">
        <v>75.900000000000006</v>
      </c>
      <c r="AY21">
        <v>38.299999999999997</v>
      </c>
      <c r="AZ21">
        <v>56</v>
      </c>
    </row>
    <row r="22" spans="2:52" x14ac:dyDescent="0.35">
      <c r="B22" s="317">
        <v>45427.6875</v>
      </c>
      <c r="C22">
        <v>46.8</v>
      </c>
      <c r="D22">
        <v>63.2</v>
      </c>
      <c r="E22">
        <v>36.9</v>
      </c>
      <c r="F22">
        <v>48.5</v>
      </c>
      <c r="G22">
        <v>46.6</v>
      </c>
      <c r="H22">
        <v>63.9</v>
      </c>
      <c r="I22">
        <v>36.799999999999997</v>
      </c>
      <c r="J22">
        <v>48.3</v>
      </c>
      <c r="L22">
        <v>67.7</v>
      </c>
      <c r="M22">
        <v>38.299999999999997</v>
      </c>
      <c r="N22">
        <v>52.1</v>
      </c>
      <c r="P22" t="s">
        <v>878</v>
      </c>
      <c r="Q22">
        <f t="shared" si="0"/>
        <v>37</v>
      </c>
      <c r="R22" t="str">
        <f t="shared" si="1"/>
        <v>-</v>
      </c>
      <c r="U22">
        <f t="shared" si="5"/>
        <v>32</v>
      </c>
      <c r="V22">
        <f t="shared" si="2"/>
        <v>24</v>
      </c>
      <c r="X22">
        <f t="shared" si="3"/>
        <v>30</v>
      </c>
      <c r="Y22">
        <f t="shared" si="4"/>
        <v>7</v>
      </c>
      <c r="AN22" s="317">
        <v>45427.71875</v>
      </c>
      <c r="AO22">
        <v>48.1</v>
      </c>
      <c r="AP22">
        <v>63.6</v>
      </c>
      <c r="AQ22">
        <v>37.299999999999997</v>
      </c>
      <c r="AR22">
        <v>50.2</v>
      </c>
      <c r="AS22">
        <v>48.3</v>
      </c>
      <c r="AT22">
        <v>66.900000000000006</v>
      </c>
      <c r="AU22">
        <v>36.9</v>
      </c>
      <c r="AV22">
        <v>48.7</v>
      </c>
      <c r="AX22">
        <v>69.599999999999994</v>
      </c>
      <c r="AY22">
        <v>38.9</v>
      </c>
      <c r="AZ22">
        <v>55.2</v>
      </c>
    </row>
    <row r="23" spans="2:52" x14ac:dyDescent="0.35">
      <c r="B23" s="317">
        <v>45427.697916666664</v>
      </c>
      <c r="C23">
        <v>51</v>
      </c>
      <c r="D23">
        <v>68.3</v>
      </c>
      <c r="E23">
        <v>38.200000000000003</v>
      </c>
      <c r="F23">
        <v>54.5</v>
      </c>
      <c r="G23">
        <v>50.6</v>
      </c>
      <c r="H23">
        <v>67</v>
      </c>
      <c r="I23">
        <v>37.6</v>
      </c>
      <c r="J23">
        <v>53.9</v>
      </c>
      <c r="L23">
        <v>74.3</v>
      </c>
      <c r="M23">
        <v>40</v>
      </c>
      <c r="N23">
        <v>58.8</v>
      </c>
      <c r="P23" t="s">
        <v>878</v>
      </c>
      <c r="Q23">
        <f t="shared" si="0"/>
        <v>38</v>
      </c>
      <c r="R23" t="str">
        <f t="shared" si="1"/>
        <v>-</v>
      </c>
      <c r="U23">
        <f t="shared" si="5"/>
        <v>33</v>
      </c>
      <c r="V23">
        <f t="shared" si="2"/>
        <v>50</v>
      </c>
      <c r="X23">
        <f t="shared" si="3"/>
        <v>31</v>
      </c>
      <c r="Y23">
        <f t="shared" si="4"/>
        <v>4</v>
      </c>
      <c r="AN23" s="317">
        <v>45427.729166666664</v>
      </c>
      <c r="AO23">
        <v>50</v>
      </c>
      <c r="AP23">
        <v>72.2</v>
      </c>
      <c r="AQ23">
        <v>36.299999999999997</v>
      </c>
      <c r="AR23">
        <v>47.9</v>
      </c>
      <c r="AS23">
        <v>50.7</v>
      </c>
      <c r="AT23">
        <v>75.5</v>
      </c>
      <c r="AU23">
        <v>36</v>
      </c>
      <c r="AV23">
        <v>46</v>
      </c>
      <c r="AX23">
        <v>77.900000000000006</v>
      </c>
      <c r="AY23">
        <v>37.4</v>
      </c>
      <c r="AZ23">
        <v>53.7</v>
      </c>
    </row>
    <row r="24" spans="2:52" x14ac:dyDescent="0.35">
      <c r="B24" s="317">
        <v>45427.708333333336</v>
      </c>
      <c r="C24">
        <v>50.1</v>
      </c>
      <c r="D24">
        <v>68.400000000000006</v>
      </c>
      <c r="E24">
        <v>36.9</v>
      </c>
      <c r="F24">
        <v>50.9</v>
      </c>
      <c r="G24">
        <v>50.1</v>
      </c>
      <c r="H24">
        <v>70.900000000000006</v>
      </c>
      <c r="I24">
        <v>36.6</v>
      </c>
      <c r="J24">
        <v>49.2</v>
      </c>
      <c r="L24">
        <v>75.900000000000006</v>
      </c>
      <c r="M24">
        <v>38.299999999999997</v>
      </c>
      <c r="N24">
        <v>56</v>
      </c>
      <c r="P24" t="s">
        <v>878</v>
      </c>
      <c r="Q24">
        <f t="shared" si="0"/>
        <v>37</v>
      </c>
      <c r="R24" t="str">
        <f t="shared" si="1"/>
        <v>-</v>
      </c>
      <c r="U24">
        <f t="shared" si="5"/>
        <v>34</v>
      </c>
      <c r="V24">
        <f t="shared" si="2"/>
        <v>60</v>
      </c>
      <c r="X24">
        <f t="shared" si="3"/>
        <v>32</v>
      </c>
      <c r="Y24">
        <f t="shared" si="4"/>
        <v>4</v>
      </c>
      <c r="AN24" s="317">
        <v>45427.739583333336</v>
      </c>
      <c r="AO24">
        <v>45.6</v>
      </c>
      <c r="AP24">
        <v>63.6</v>
      </c>
      <c r="AQ24">
        <v>38.5</v>
      </c>
      <c r="AR24">
        <v>49</v>
      </c>
      <c r="AS24">
        <v>45.3</v>
      </c>
      <c r="AT24">
        <v>64.7</v>
      </c>
      <c r="AU24">
        <v>38.299999999999997</v>
      </c>
      <c r="AV24">
        <v>48.4</v>
      </c>
      <c r="AX24">
        <v>67.2</v>
      </c>
      <c r="AY24">
        <v>39.6</v>
      </c>
      <c r="AZ24">
        <v>50.4</v>
      </c>
    </row>
    <row r="25" spans="2:52" x14ac:dyDescent="0.35">
      <c r="B25" s="317">
        <v>45427.71875</v>
      </c>
      <c r="C25">
        <v>48.1</v>
      </c>
      <c r="D25">
        <v>63.6</v>
      </c>
      <c r="E25">
        <v>37.299999999999997</v>
      </c>
      <c r="F25">
        <v>50.2</v>
      </c>
      <c r="G25">
        <v>48.3</v>
      </c>
      <c r="H25">
        <v>66.900000000000006</v>
      </c>
      <c r="I25">
        <v>36.9</v>
      </c>
      <c r="J25">
        <v>48.7</v>
      </c>
      <c r="L25">
        <v>69.599999999999994</v>
      </c>
      <c r="M25">
        <v>38.9</v>
      </c>
      <c r="N25">
        <v>55.2</v>
      </c>
      <c r="P25" t="s">
        <v>878</v>
      </c>
      <c r="Q25">
        <f t="shared" si="0"/>
        <v>37</v>
      </c>
      <c r="R25" t="str">
        <f t="shared" si="1"/>
        <v>-</v>
      </c>
      <c r="U25">
        <f t="shared" si="5"/>
        <v>35</v>
      </c>
      <c r="V25">
        <f t="shared" si="2"/>
        <v>79</v>
      </c>
      <c r="X25">
        <f t="shared" si="3"/>
        <v>33</v>
      </c>
      <c r="Y25">
        <f t="shared" si="4"/>
        <v>0</v>
      </c>
      <c r="AN25" s="317">
        <v>45427.75</v>
      </c>
      <c r="AO25">
        <v>42.9</v>
      </c>
      <c r="AP25">
        <v>59.6</v>
      </c>
      <c r="AQ25">
        <v>35.299999999999997</v>
      </c>
      <c r="AR25">
        <v>43.1</v>
      </c>
      <c r="AS25">
        <v>43.2</v>
      </c>
      <c r="AT25">
        <v>63.5</v>
      </c>
      <c r="AU25">
        <v>35.1</v>
      </c>
      <c r="AV25">
        <v>43.3</v>
      </c>
      <c r="AX25">
        <v>67.2</v>
      </c>
      <c r="AY25">
        <v>36.299999999999997</v>
      </c>
      <c r="AZ25">
        <v>46</v>
      </c>
    </row>
    <row r="26" spans="2:52" x14ac:dyDescent="0.35">
      <c r="B26" s="317">
        <v>45427.729166666664</v>
      </c>
      <c r="C26">
        <v>50</v>
      </c>
      <c r="D26">
        <v>72.2</v>
      </c>
      <c r="E26">
        <v>36.299999999999997</v>
      </c>
      <c r="F26">
        <v>47.9</v>
      </c>
      <c r="G26">
        <v>50.7</v>
      </c>
      <c r="H26">
        <v>75.5</v>
      </c>
      <c r="I26">
        <v>36</v>
      </c>
      <c r="J26">
        <v>46</v>
      </c>
      <c r="L26">
        <v>77.900000000000006</v>
      </c>
      <c r="M26">
        <v>37.4</v>
      </c>
      <c r="N26">
        <v>53.7</v>
      </c>
      <c r="P26" t="s">
        <v>878</v>
      </c>
      <c r="Q26">
        <f t="shared" si="0"/>
        <v>36</v>
      </c>
      <c r="R26" t="str">
        <f t="shared" si="1"/>
        <v>-</v>
      </c>
      <c r="U26">
        <f t="shared" si="5"/>
        <v>36</v>
      </c>
      <c r="V26">
        <f t="shared" si="2"/>
        <v>71</v>
      </c>
      <c r="X26">
        <f t="shared" si="3"/>
        <v>34</v>
      </c>
      <c r="Y26">
        <f t="shared" si="4"/>
        <v>2</v>
      </c>
      <c r="AN26" s="317">
        <v>45427.760416666664</v>
      </c>
      <c r="AO26">
        <v>43.8</v>
      </c>
      <c r="AP26">
        <v>64.5</v>
      </c>
      <c r="AQ26">
        <v>35.700000000000003</v>
      </c>
      <c r="AR26">
        <v>44</v>
      </c>
      <c r="AS26">
        <v>42.9</v>
      </c>
      <c r="AT26">
        <v>63.6</v>
      </c>
      <c r="AU26">
        <v>35.6</v>
      </c>
      <c r="AV26">
        <v>43.5</v>
      </c>
      <c r="AX26">
        <v>70</v>
      </c>
      <c r="AY26">
        <v>36.799999999999997</v>
      </c>
      <c r="AZ26">
        <v>47.2</v>
      </c>
    </row>
    <row r="27" spans="2:52" x14ac:dyDescent="0.35">
      <c r="B27" s="317">
        <v>45427.739583333336</v>
      </c>
      <c r="C27">
        <v>45.6</v>
      </c>
      <c r="D27">
        <v>63.6</v>
      </c>
      <c r="E27">
        <v>38.5</v>
      </c>
      <c r="F27">
        <v>49</v>
      </c>
      <c r="G27">
        <v>45.3</v>
      </c>
      <c r="H27">
        <v>64.7</v>
      </c>
      <c r="I27">
        <v>38.299999999999997</v>
      </c>
      <c r="J27">
        <v>48.4</v>
      </c>
      <c r="L27">
        <v>67.2</v>
      </c>
      <c r="M27">
        <v>39.6</v>
      </c>
      <c r="N27">
        <v>50.4</v>
      </c>
      <c r="P27" t="s">
        <v>878</v>
      </c>
      <c r="Q27">
        <f t="shared" si="0"/>
        <v>38</v>
      </c>
      <c r="R27" t="str">
        <f t="shared" si="1"/>
        <v>-</v>
      </c>
      <c r="U27">
        <f t="shared" si="5"/>
        <v>37</v>
      </c>
      <c r="V27">
        <f t="shared" si="2"/>
        <v>47</v>
      </c>
      <c r="X27">
        <f t="shared" si="3"/>
        <v>35</v>
      </c>
      <c r="Y27">
        <f t="shared" si="4"/>
        <v>8</v>
      </c>
      <c r="AN27" s="317">
        <v>45427.770833333336</v>
      </c>
      <c r="AO27">
        <v>51.6</v>
      </c>
      <c r="AP27">
        <v>66.3</v>
      </c>
      <c r="AQ27">
        <v>37</v>
      </c>
      <c r="AR27">
        <v>53.9</v>
      </c>
      <c r="AS27">
        <v>50.7</v>
      </c>
      <c r="AT27">
        <v>67</v>
      </c>
      <c r="AU27">
        <v>36.700000000000003</v>
      </c>
      <c r="AV27">
        <v>51</v>
      </c>
      <c r="AX27">
        <v>72.8</v>
      </c>
      <c r="AY27">
        <v>38.299999999999997</v>
      </c>
      <c r="AZ27">
        <v>59.4</v>
      </c>
    </row>
    <row r="28" spans="2:52" x14ac:dyDescent="0.35">
      <c r="B28" s="317">
        <v>45427.75</v>
      </c>
      <c r="C28">
        <v>42.9</v>
      </c>
      <c r="D28">
        <v>59.6</v>
      </c>
      <c r="E28">
        <v>35.299999999999997</v>
      </c>
      <c r="F28">
        <v>43.1</v>
      </c>
      <c r="G28">
        <v>43.2</v>
      </c>
      <c r="H28">
        <v>63.5</v>
      </c>
      <c r="I28">
        <v>35.1</v>
      </c>
      <c r="J28">
        <v>43.3</v>
      </c>
      <c r="L28">
        <v>67.2</v>
      </c>
      <c r="M28">
        <v>36.299999999999997</v>
      </c>
      <c r="N28">
        <v>46</v>
      </c>
      <c r="P28" t="s">
        <v>878</v>
      </c>
      <c r="Q28">
        <f t="shared" si="0"/>
        <v>35</v>
      </c>
      <c r="R28" t="str">
        <f t="shared" si="1"/>
        <v>-</v>
      </c>
      <c r="U28">
        <f t="shared" si="5"/>
        <v>38</v>
      </c>
      <c r="V28">
        <f t="shared" si="2"/>
        <v>24</v>
      </c>
      <c r="X28">
        <f t="shared" si="3"/>
        <v>36</v>
      </c>
      <c r="Y28">
        <f t="shared" si="4"/>
        <v>17</v>
      </c>
      <c r="AN28" s="317">
        <v>45427.78125</v>
      </c>
      <c r="AO28">
        <v>51</v>
      </c>
      <c r="AP28">
        <v>70</v>
      </c>
      <c r="AQ28">
        <v>37.9</v>
      </c>
      <c r="AR28">
        <v>50</v>
      </c>
      <c r="AS28">
        <v>50.8</v>
      </c>
      <c r="AT28">
        <v>70.5</v>
      </c>
      <c r="AU28">
        <v>36.9</v>
      </c>
      <c r="AV28">
        <v>50</v>
      </c>
      <c r="AX28">
        <v>75</v>
      </c>
      <c r="AY28">
        <v>40.299999999999997</v>
      </c>
      <c r="AZ28">
        <v>55.3</v>
      </c>
    </row>
    <row r="29" spans="2:52" x14ac:dyDescent="0.35">
      <c r="B29" s="317">
        <v>45427.760416666664</v>
      </c>
      <c r="C29">
        <v>43.8</v>
      </c>
      <c r="D29">
        <v>64.5</v>
      </c>
      <c r="E29">
        <v>35.700000000000003</v>
      </c>
      <c r="F29">
        <v>44</v>
      </c>
      <c r="G29">
        <v>42.9</v>
      </c>
      <c r="H29">
        <v>63.6</v>
      </c>
      <c r="I29">
        <v>35.6</v>
      </c>
      <c r="J29">
        <v>43.5</v>
      </c>
      <c r="L29">
        <v>70</v>
      </c>
      <c r="M29">
        <v>36.799999999999997</v>
      </c>
      <c r="N29">
        <v>47.2</v>
      </c>
      <c r="P29" t="s">
        <v>878</v>
      </c>
      <c r="Q29">
        <f t="shared" si="0"/>
        <v>36</v>
      </c>
      <c r="R29" t="str">
        <f t="shared" si="1"/>
        <v>-</v>
      </c>
      <c r="U29">
        <f t="shared" si="5"/>
        <v>39</v>
      </c>
      <c r="V29">
        <f t="shared" si="2"/>
        <v>9</v>
      </c>
      <c r="X29">
        <f t="shared" si="3"/>
        <v>37</v>
      </c>
      <c r="Y29">
        <f t="shared" si="4"/>
        <v>7</v>
      </c>
      <c r="AN29" s="317">
        <v>45427.791666666664</v>
      </c>
      <c r="AO29">
        <v>53.6</v>
      </c>
      <c r="AP29">
        <v>74</v>
      </c>
      <c r="AQ29">
        <v>37.299999999999997</v>
      </c>
      <c r="AR29">
        <v>55.2</v>
      </c>
      <c r="AS29">
        <v>52.9</v>
      </c>
      <c r="AT29">
        <v>69.400000000000006</v>
      </c>
      <c r="AU29">
        <v>37</v>
      </c>
      <c r="AV29">
        <v>52.2</v>
      </c>
      <c r="AX29">
        <v>79.2</v>
      </c>
      <c r="AY29">
        <v>38.5</v>
      </c>
      <c r="AZ29">
        <v>61.9</v>
      </c>
    </row>
    <row r="30" spans="2:52" x14ac:dyDescent="0.35">
      <c r="B30" s="317">
        <v>45427.770833333336</v>
      </c>
      <c r="C30">
        <v>51.6</v>
      </c>
      <c r="D30">
        <v>66.3</v>
      </c>
      <c r="E30">
        <v>37</v>
      </c>
      <c r="F30">
        <v>53.9</v>
      </c>
      <c r="G30">
        <v>50.7</v>
      </c>
      <c r="H30">
        <v>67</v>
      </c>
      <c r="I30">
        <v>36.700000000000003</v>
      </c>
      <c r="J30">
        <v>51</v>
      </c>
      <c r="L30">
        <v>72.8</v>
      </c>
      <c r="M30">
        <v>38.299999999999997</v>
      </c>
      <c r="N30">
        <v>59.4</v>
      </c>
      <c r="P30" t="s">
        <v>878</v>
      </c>
      <c r="Q30">
        <f t="shared" si="0"/>
        <v>37</v>
      </c>
      <c r="R30" t="str">
        <f t="shared" si="1"/>
        <v>-</v>
      </c>
      <c r="U30">
        <f t="shared" si="5"/>
        <v>40</v>
      </c>
      <c r="V30">
        <f t="shared" si="2"/>
        <v>16</v>
      </c>
      <c r="X30">
        <f t="shared" si="3"/>
        <v>38</v>
      </c>
      <c r="Y30">
        <f t="shared" si="4"/>
        <v>9</v>
      </c>
      <c r="AN30" s="317">
        <v>45427.802083333336</v>
      </c>
      <c r="AO30">
        <v>42.7</v>
      </c>
      <c r="AP30">
        <v>57</v>
      </c>
      <c r="AQ30">
        <v>37.200000000000003</v>
      </c>
      <c r="AR30">
        <v>44.5</v>
      </c>
      <c r="AS30">
        <v>42.5</v>
      </c>
      <c r="AT30">
        <v>57.7</v>
      </c>
      <c r="AU30">
        <v>36.5</v>
      </c>
      <c r="AV30">
        <v>44.4</v>
      </c>
      <c r="AX30">
        <v>62.4</v>
      </c>
      <c r="AY30">
        <v>38.4</v>
      </c>
      <c r="AZ30">
        <v>48.1</v>
      </c>
    </row>
    <row r="31" spans="2:52" x14ac:dyDescent="0.35">
      <c r="B31" s="317">
        <v>45427.78125</v>
      </c>
      <c r="C31">
        <v>51</v>
      </c>
      <c r="D31">
        <v>70</v>
      </c>
      <c r="E31">
        <v>37.9</v>
      </c>
      <c r="F31">
        <v>50</v>
      </c>
      <c r="G31">
        <v>50.8</v>
      </c>
      <c r="H31">
        <v>70.5</v>
      </c>
      <c r="I31">
        <v>36.9</v>
      </c>
      <c r="J31">
        <v>50</v>
      </c>
      <c r="L31">
        <v>75</v>
      </c>
      <c r="M31">
        <v>40.299999999999997</v>
      </c>
      <c r="N31">
        <v>55.3</v>
      </c>
      <c r="P31" t="s">
        <v>878</v>
      </c>
      <c r="Q31">
        <f t="shared" si="0"/>
        <v>37</v>
      </c>
      <c r="R31" t="str">
        <f t="shared" si="1"/>
        <v>-</v>
      </c>
      <c r="U31">
        <f t="shared" si="5"/>
        <v>41</v>
      </c>
      <c r="V31">
        <f t="shared" si="2"/>
        <v>27</v>
      </c>
      <c r="X31">
        <f t="shared" si="3"/>
        <v>39</v>
      </c>
      <c r="Y31">
        <f t="shared" si="4"/>
        <v>12</v>
      </c>
      <c r="AN31" s="317">
        <v>45427.8125</v>
      </c>
      <c r="AO31">
        <v>48.9</v>
      </c>
      <c r="AP31">
        <v>66.599999999999994</v>
      </c>
      <c r="AQ31">
        <v>35.200000000000003</v>
      </c>
      <c r="AR31">
        <v>48.3</v>
      </c>
      <c r="AS31">
        <v>48.3</v>
      </c>
      <c r="AT31">
        <v>68.3</v>
      </c>
      <c r="AU31">
        <v>34.700000000000003</v>
      </c>
      <c r="AV31">
        <v>47</v>
      </c>
      <c r="AX31">
        <v>71.400000000000006</v>
      </c>
      <c r="AY31">
        <v>37.1</v>
      </c>
      <c r="AZ31">
        <v>53.2</v>
      </c>
    </row>
    <row r="32" spans="2:52" x14ac:dyDescent="0.35">
      <c r="B32" s="317">
        <v>45427.791666666664</v>
      </c>
      <c r="C32">
        <v>53.6</v>
      </c>
      <c r="D32">
        <v>74</v>
      </c>
      <c r="E32">
        <v>37.299999999999997</v>
      </c>
      <c r="F32">
        <v>55.2</v>
      </c>
      <c r="G32">
        <v>52.9</v>
      </c>
      <c r="H32">
        <v>69.400000000000006</v>
      </c>
      <c r="I32">
        <v>37</v>
      </c>
      <c r="J32">
        <v>52.2</v>
      </c>
      <c r="L32">
        <v>79.2</v>
      </c>
      <c r="M32">
        <v>38.5</v>
      </c>
      <c r="N32">
        <v>61.9</v>
      </c>
      <c r="P32" t="s">
        <v>878</v>
      </c>
      <c r="Q32">
        <f t="shared" si="0"/>
        <v>37</v>
      </c>
      <c r="R32" t="str">
        <f t="shared" si="1"/>
        <v>-</v>
      </c>
      <c r="U32">
        <f t="shared" si="5"/>
        <v>42</v>
      </c>
      <c r="V32">
        <f t="shared" si="2"/>
        <v>18</v>
      </c>
      <c r="X32">
        <f t="shared" si="3"/>
        <v>40</v>
      </c>
      <c r="Y32">
        <f t="shared" si="4"/>
        <v>8</v>
      </c>
      <c r="AN32" s="317">
        <v>45427.822916666664</v>
      </c>
      <c r="AO32">
        <v>51.4</v>
      </c>
      <c r="AP32">
        <v>66.599999999999994</v>
      </c>
      <c r="AQ32">
        <v>40.9</v>
      </c>
      <c r="AR32">
        <v>52.9</v>
      </c>
      <c r="AS32">
        <v>51.2</v>
      </c>
      <c r="AT32">
        <v>69.900000000000006</v>
      </c>
      <c r="AU32">
        <v>40.4</v>
      </c>
      <c r="AV32">
        <v>52.7</v>
      </c>
      <c r="AX32">
        <v>71.8</v>
      </c>
      <c r="AY32">
        <v>42.5</v>
      </c>
      <c r="AZ32">
        <v>55</v>
      </c>
    </row>
    <row r="33" spans="2:52" x14ac:dyDescent="0.35">
      <c r="B33" s="317">
        <v>45427.802083333336</v>
      </c>
      <c r="C33">
        <v>42.7</v>
      </c>
      <c r="D33">
        <v>57</v>
      </c>
      <c r="E33">
        <v>37.200000000000003</v>
      </c>
      <c r="F33">
        <v>44.5</v>
      </c>
      <c r="G33">
        <v>42.5</v>
      </c>
      <c r="H33">
        <v>57.7</v>
      </c>
      <c r="I33">
        <v>36.5</v>
      </c>
      <c r="J33">
        <v>44.4</v>
      </c>
      <c r="L33">
        <v>62.4</v>
      </c>
      <c r="M33">
        <v>38.4</v>
      </c>
      <c r="N33">
        <v>48.1</v>
      </c>
      <c r="P33" t="s">
        <v>878</v>
      </c>
      <c r="Q33">
        <f t="shared" si="0"/>
        <v>37</v>
      </c>
      <c r="R33" t="str">
        <f t="shared" si="1"/>
        <v>-</v>
      </c>
      <c r="U33">
        <f t="shared" si="5"/>
        <v>43</v>
      </c>
      <c r="V33">
        <f t="shared" si="2"/>
        <v>12</v>
      </c>
      <c r="X33">
        <f t="shared" si="3"/>
        <v>41</v>
      </c>
      <c r="Y33">
        <f t="shared" si="4"/>
        <v>5</v>
      </c>
      <c r="AN33" s="317">
        <v>45427.833333333336</v>
      </c>
      <c r="AO33">
        <v>47.6</v>
      </c>
      <c r="AP33">
        <v>66.7</v>
      </c>
      <c r="AQ33">
        <v>36.1</v>
      </c>
      <c r="AR33">
        <v>48.2</v>
      </c>
      <c r="AS33">
        <v>46.8</v>
      </c>
      <c r="AT33">
        <v>65.8</v>
      </c>
      <c r="AU33">
        <v>35</v>
      </c>
      <c r="AV33">
        <v>47.6</v>
      </c>
      <c r="AX33">
        <v>72.099999999999994</v>
      </c>
      <c r="AY33">
        <v>38.6</v>
      </c>
      <c r="AZ33">
        <v>51</v>
      </c>
    </row>
    <row r="34" spans="2:52" x14ac:dyDescent="0.35">
      <c r="B34" s="317">
        <v>45427.8125</v>
      </c>
      <c r="C34">
        <v>48.9</v>
      </c>
      <c r="D34">
        <v>66.599999999999994</v>
      </c>
      <c r="E34">
        <v>35.200000000000003</v>
      </c>
      <c r="F34">
        <v>48.3</v>
      </c>
      <c r="G34">
        <v>48.3</v>
      </c>
      <c r="H34">
        <v>68.3</v>
      </c>
      <c r="I34">
        <v>34.700000000000003</v>
      </c>
      <c r="J34">
        <v>47</v>
      </c>
      <c r="L34">
        <v>71.400000000000006</v>
      </c>
      <c r="M34">
        <v>37.1</v>
      </c>
      <c r="N34">
        <v>53.2</v>
      </c>
      <c r="P34" t="s">
        <v>878</v>
      </c>
      <c r="Q34">
        <f t="shared" si="0"/>
        <v>35</v>
      </c>
      <c r="R34" t="str">
        <f t="shared" si="1"/>
        <v>-</v>
      </c>
      <c r="U34">
        <f t="shared" si="5"/>
        <v>44</v>
      </c>
      <c r="V34">
        <f t="shared" si="2"/>
        <v>1</v>
      </c>
      <c r="X34">
        <f t="shared" si="3"/>
        <v>42</v>
      </c>
      <c r="Y34">
        <f t="shared" si="4"/>
        <v>5</v>
      </c>
      <c r="AN34" s="317">
        <v>45427.84375</v>
      </c>
      <c r="AO34">
        <v>41.2</v>
      </c>
      <c r="AP34">
        <v>52.1</v>
      </c>
      <c r="AQ34">
        <v>34.299999999999997</v>
      </c>
      <c r="AR34">
        <v>44.4</v>
      </c>
      <c r="AS34">
        <v>41.1</v>
      </c>
      <c r="AT34">
        <v>53.4</v>
      </c>
      <c r="AU34">
        <v>33.6</v>
      </c>
      <c r="AV34">
        <v>44.4</v>
      </c>
      <c r="AX34">
        <v>55.3</v>
      </c>
      <c r="AY34">
        <v>36.9</v>
      </c>
      <c r="AZ34">
        <v>48</v>
      </c>
    </row>
    <row r="35" spans="2:52" x14ac:dyDescent="0.35">
      <c r="B35" s="317">
        <v>45427.822916666664</v>
      </c>
      <c r="C35">
        <v>51.4</v>
      </c>
      <c r="D35">
        <v>66.599999999999994</v>
      </c>
      <c r="E35">
        <v>40.9</v>
      </c>
      <c r="F35">
        <v>52.9</v>
      </c>
      <c r="G35">
        <v>51.2</v>
      </c>
      <c r="H35">
        <v>69.900000000000006</v>
      </c>
      <c r="I35">
        <v>40.4</v>
      </c>
      <c r="J35">
        <v>52.7</v>
      </c>
      <c r="L35">
        <v>71.8</v>
      </c>
      <c r="M35">
        <v>42.5</v>
      </c>
      <c r="N35">
        <v>55</v>
      </c>
      <c r="P35" t="s">
        <v>878</v>
      </c>
      <c r="Q35">
        <f t="shared" si="0"/>
        <v>40</v>
      </c>
      <c r="R35" t="str">
        <f t="shared" si="1"/>
        <v>-</v>
      </c>
      <c r="U35">
        <f t="shared" si="5"/>
        <v>45</v>
      </c>
      <c r="V35">
        <f t="shared" si="2"/>
        <v>3</v>
      </c>
      <c r="X35">
        <f t="shared" si="3"/>
        <v>43</v>
      </c>
      <c r="Y35">
        <f t="shared" si="4"/>
        <v>1</v>
      </c>
      <c r="AN35" s="317">
        <v>45427.854166666664</v>
      </c>
      <c r="AO35">
        <v>41.7</v>
      </c>
      <c r="AP35">
        <v>52.4</v>
      </c>
      <c r="AQ35">
        <v>33.299999999999997</v>
      </c>
      <c r="AR35">
        <v>45.2</v>
      </c>
      <c r="AS35">
        <v>41.8</v>
      </c>
      <c r="AT35">
        <v>53.4</v>
      </c>
      <c r="AU35">
        <v>32.299999999999997</v>
      </c>
      <c r="AV35">
        <v>45.7</v>
      </c>
      <c r="AX35">
        <v>54.9</v>
      </c>
      <c r="AY35">
        <v>35.9</v>
      </c>
      <c r="AZ35">
        <v>48.8</v>
      </c>
    </row>
    <row r="36" spans="2:52" x14ac:dyDescent="0.35">
      <c r="B36" s="317">
        <v>45427.833333333336</v>
      </c>
      <c r="C36">
        <v>47.6</v>
      </c>
      <c r="D36">
        <v>66.7</v>
      </c>
      <c r="E36">
        <v>36.1</v>
      </c>
      <c r="F36">
        <v>48.2</v>
      </c>
      <c r="G36">
        <v>46.8</v>
      </c>
      <c r="H36">
        <v>65.8</v>
      </c>
      <c r="I36">
        <v>35</v>
      </c>
      <c r="J36">
        <v>47.6</v>
      </c>
      <c r="L36">
        <v>72.099999999999994</v>
      </c>
      <c r="M36">
        <v>38.6</v>
      </c>
      <c r="N36">
        <v>51</v>
      </c>
      <c r="P36" t="s">
        <v>878</v>
      </c>
      <c r="Q36">
        <f t="shared" si="0"/>
        <v>35</v>
      </c>
      <c r="R36" t="str">
        <f t="shared" si="1"/>
        <v>-</v>
      </c>
      <c r="X36">
        <f t="shared" si="3"/>
        <v>44</v>
      </c>
      <c r="Y36">
        <f t="shared" si="4"/>
        <v>1</v>
      </c>
      <c r="AN36" s="317">
        <v>45427.864583333336</v>
      </c>
      <c r="AO36">
        <v>42</v>
      </c>
      <c r="AP36">
        <v>57.6</v>
      </c>
      <c r="AQ36">
        <v>33</v>
      </c>
      <c r="AR36">
        <v>43.9</v>
      </c>
      <c r="AS36">
        <v>41.8</v>
      </c>
      <c r="AT36">
        <v>58.8</v>
      </c>
      <c r="AU36">
        <v>32.200000000000003</v>
      </c>
      <c r="AV36">
        <v>44.3</v>
      </c>
      <c r="AX36">
        <v>63.6</v>
      </c>
      <c r="AY36">
        <v>35.299999999999997</v>
      </c>
      <c r="AZ36">
        <v>47.5</v>
      </c>
    </row>
    <row r="37" spans="2:52" x14ac:dyDescent="0.35">
      <c r="B37" s="317">
        <v>45427.84375</v>
      </c>
      <c r="C37">
        <v>41.2</v>
      </c>
      <c r="D37">
        <v>52.1</v>
      </c>
      <c r="E37">
        <v>34.299999999999997</v>
      </c>
      <c r="F37">
        <v>44.4</v>
      </c>
      <c r="G37">
        <v>41.1</v>
      </c>
      <c r="H37">
        <v>53.4</v>
      </c>
      <c r="I37">
        <v>33.6</v>
      </c>
      <c r="J37">
        <v>44.4</v>
      </c>
      <c r="L37">
        <v>55.3</v>
      </c>
      <c r="M37">
        <v>36.9</v>
      </c>
      <c r="N37">
        <v>48</v>
      </c>
      <c r="P37" t="s">
        <v>878</v>
      </c>
      <c r="Q37">
        <f t="shared" si="0"/>
        <v>34</v>
      </c>
      <c r="R37" t="str">
        <f t="shared" si="1"/>
        <v>-</v>
      </c>
      <c r="AN37" s="317">
        <v>45427.875</v>
      </c>
      <c r="AO37">
        <v>40.799999999999997</v>
      </c>
      <c r="AP37">
        <v>52.8</v>
      </c>
      <c r="AQ37">
        <v>33.4</v>
      </c>
      <c r="AR37">
        <v>43.7</v>
      </c>
      <c r="AS37">
        <v>40.9</v>
      </c>
      <c r="AT37">
        <v>55.5</v>
      </c>
      <c r="AU37">
        <v>32.6</v>
      </c>
      <c r="AV37">
        <v>43.8</v>
      </c>
      <c r="AX37">
        <v>55.8</v>
      </c>
      <c r="AY37">
        <v>36</v>
      </c>
      <c r="AZ37">
        <v>47.5</v>
      </c>
    </row>
    <row r="38" spans="2:52" x14ac:dyDescent="0.35">
      <c r="B38" s="317">
        <v>45427.854166666664</v>
      </c>
      <c r="C38">
        <v>41.7</v>
      </c>
      <c r="D38">
        <v>52.4</v>
      </c>
      <c r="E38">
        <v>33.299999999999997</v>
      </c>
      <c r="F38">
        <v>45.2</v>
      </c>
      <c r="G38">
        <v>41.8</v>
      </c>
      <c r="H38">
        <v>53.4</v>
      </c>
      <c r="I38">
        <v>32.299999999999997</v>
      </c>
      <c r="J38">
        <v>45.7</v>
      </c>
      <c r="L38">
        <v>54.9</v>
      </c>
      <c r="M38">
        <v>35.9</v>
      </c>
      <c r="N38">
        <v>48.8</v>
      </c>
      <c r="P38" t="s">
        <v>878</v>
      </c>
      <c r="Q38">
        <f t="shared" si="0"/>
        <v>32</v>
      </c>
      <c r="R38" t="str">
        <f t="shared" si="1"/>
        <v>-</v>
      </c>
      <c r="AN38" s="317">
        <v>45427.885416666664</v>
      </c>
      <c r="AO38">
        <v>42.2</v>
      </c>
      <c r="AP38">
        <v>68.599999999999994</v>
      </c>
      <c r="AQ38">
        <v>30.7</v>
      </c>
      <c r="AR38">
        <v>42.6</v>
      </c>
      <c r="AS38">
        <v>42.2</v>
      </c>
      <c r="AT38">
        <v>68.8</v>
      </c>
      <c r="AU38">
        <v>30</v>
      </c>
      <c r="AV38">
        <v>42.4</v>
      </c>
      <c r="AX38">
        <v>72.900000000000006</v>
      </c>
      <c r="AY38">
        <v>32.6</v>
      </c>
      <c r="AZ38">
        <v>46.6</v>
      </c>
    </row>
    <row r="39" spans="2:52" x14ac:dyDescent="0.35">
      <c r="B39" s="317">
        <v>45427.864583333336</v>
      </c>
      <c r="C39">
        <v>42</v>
      </c>
      <c r="D39">
        <v>57.6</v>
      </c>
      <c r="E39">
        <v>33</v>
      </c>
      <c r="F39">
        <v>43.9</v>
      </c>
      <c r="G39">
        <v>41.8</v>
      </c>
      <c r="H39">
        <v>58.8</v>
      </c>
      <c r="I39">
        <v>32.200000000000003</v>
      </c>
      <c r="J39">
        <v>44.3</v>
      </c>
      <c r="L39">
        <v>63.6</v>
      </c>
      <c r="M39">
        <v>35.299999999999997</v>
      </c>
      <c r="N39">
        <v>47.5</v>
      </c>
      <c r="P39" t="s">
        <v>878</v>
      </c>
      <c r="Q39">
        <f t="shared" si="0"/>
        <v>32</v>
      </c>
      <c r="R39" t="str">
        <f t="shared" si="1"/>
        <v>-</v>
      </c>
      <c r="AN39" s="317">
        <v>45427.895833333336</v>
      </c>
      <c r="AO39">
        <v>42.4</v>
      </c>
      <c r="AP39">
        <v>56.7</v>
      </c>
      <c r="AQ39">
        <v>30.8</v>
      </c>
      <c r="AR39">
        <v>45.7</v>
      </c>
      <c r="AS39">
        <v>42.5</v>
      </c>
      <c r="AT39">
        <v>60.5</v>
      </c>
      <c r="AU39">
        <v>30.3</v>
      </c>
      <c r="AV39">
        <v>44.8</v>
      </c>
      <c r="AX39">
        <v>60.8</v>
      </c>
      <c r="AY39">
        <v>32.9</v>
      </c>
      <c r="AZ39">
        <v>50.6</v>
      </c>
    </row>
    <row r="40" spans="2:52" x14ac:dyDescent="0.35">
      <c r="B40" s="317">
        <v>45427.875</v>
      </c>
      <c r="C40">
        <v>40.799999999999997</v>
      </c>
      <c r="D40">
        <v>52.8</v>
      </c>
      <c r="E40">
        <v>33.4</v>
      </c>
      <c r="F40">
        <v>43.7</v>
      </c>
      <c r="G40">
        <v>40.9</v>
      </c>
      <c r="H40">
        <v>55.5</v>
      </c>
      <c r="I40">
        <v>32.6</v>
      </c>
      <c r="J40">
        <v>43.8</v>
      </c>
      <c r="L40">
        <v>55.8</v>
      </c>
      <c r="M40">
        <v>36</v>
      </c>
      <c r="N40">
        <v>47.5</v>
      </c>
      <c r="P40" t="s">
        <v>878</v>
      </c>
      <c r="Q40">
        <f t="shared" si="0"/>
        <v>33</v>
      </c>
      <c r="R40" t="str">
        <f t="shared" si="1"/>
        <v>-</v>
      </c>
      <c r="AN40" s="317">
        <v>45427.90625</v>
      </c>
      <c r="AO40">
        <v>39.1</v>
      </c>
      <c r="AP40">
        <v>56.4</v>
      </c>
      <c r="AQ40">
        <v>25.2</v>
      </c>
      <c r="AR40">
        <v>39.4</v>
      </c>
      <c r="AS40">
        <v>39.1</v>
      </c>
      <c r="AT40">
        <v>56.8</v>
      </c>
      <c r="AU40">
        <v>25.1</v>
      </c>
      <c r="AV40">
        <v>38.6</v>
      </c>
      <c r="AX40">
        <v>61.6</v>
      </c>
      <c r="AY40">
        <v>26.1</v>
      </c>
      <c r="AZ40">
        <v>42.6</v>
      </c>
    </row>
    <row r="41" spans="2:52" x14ac:dyDescent="0.35">
      <c r="B41" s="317">
        <v>45427.885416666664</v>
      </c>
      <c r="C41">
        <v>42.2</v>
      </c>
      <c r="D41">
        <v>68.599999999999994</v>
      </c>
      <c r="E41">
        <v>30.7</v>
      </c>
      <c r="F41">
        <v>42.6</v>
      </c>
      <c r="G41">
        <v>42.2</v>
      </c>
      <c r="H41">
        <v>68.8</v>
      </c>
      <c r="I41">
        <v>30</v>
      </c>
      <c r="J41">
        <v>42.4</v>
      </c>
      <c r="L41">
        <v>72.900000000000006</v>
      </c>
      <c r="M41">
        <v>32.6</v>
      </c>
      <c r="N41">
        <v>46.6</v>
      </c>
      <c r="P41" t="s">
        <v>878</v>
      </c>
      <c r="Q41">
        <f t="shared" si="0"/>
        <v>30</v>
      </c>
      <c r="R41" t="str">
        <f t="shared" si="1"/>
        <v>-</v>
      </c>
      <c r="AN41" s="317">
        <v>45427.916666666664</v>
      </c>
      <c r="AO41">
        <v>31.6</v>
      </c>
      <c r="AP41">
        <v>44.2</v>
      </c>
      <c r="AQ41">
        <v>23.4</v>
      </c>
      <c r="AR41">
        <v>35</v>
      </c>
      <c r="AS41">
        <v>31.7</v>
      </c>
      <c r="AT41">
        <v>44.9</v>
      </c>
      <c r="AU41">
        <v>23.3</v>
      </c>
      <c r="AV41">
        <v>34.9</v>
      </c>
      <c r="AX41">
        <v>46.7</v>
      </c>
      <c r="AY41">
        <v>24.2</v>
      </c>
      <c r="AZ41">
        <v>36.299999999999997</v>
      </c>
    </row>
    <row r="42" spans="2:52" x14ac:dyDescent="0.35">
      <c r="B42" s="317">
        <v>45427.895833333336</v>
      </c>
      <c r="C42">
        <v>42.4</v>
      </c>
      <c r="D42">
        <v>56.7</v>
      </c>
      <c r="E42">
        <v>30.8</v>
      </c>
      <c r="F42">
        <v>45.7</v>
      </c>
      <c r="G42">
        <v>42.5</v>
      </c>
      <c r="H42">
        <v>60.5</v>
      </c>
      <c r="I42">
        <v>30.3</v>
      </c>
      <c r="J42">
        <v>44.8</v>
      </c>
      <c r="L42">
        <v>60.8</v>
      </c>
      <c r="M42">
        <v>32.9</v>
      </c>
      <c r="N42">
        <v>50.6</v>
      </c>
      <c r="P42" t="s">
        <v>878</v>
      </c>
      <c r="Q42">
        <f t="shared" si="0"/>
        <v>30</v>
      </c>
      <c r="R42" t="str">
        <f t="shared" si="1"/>
        <v>-</v>
      </c>
      <c r="AN42" s="317">
        <v>45427.927083333336</v>
      </c>
      <c r="AO42">
        <v>33.799999999999997</v>
      </c>
      <c r="AP42">
        <v>46.1</v>
      </c>
      <c r="AQ42">
        <v>24.9</v>
      </c>
      <c r="AR42">
        <v>36.9</v>
      </c>
      <c r="AS42">
        <v>33.799999999999997</v>
      </c>
      <c r="AT42">
        <v>45.9</v>
      </c>
      <c r="AU42">
        <v>24.9</v>
      </c>
      <c r="AV42">
        <v>37</v>
      </c>
      <c r="AX42">
        <v>47.1</v>
      </c>
      <c r="AY42">
        <v>26</v>
      </c>
      <c r="AZ42">
        <v>38.299999999999997</v>
      </c>
    </row>
    <row r="43" spans="2:52" x14ac:dyDescent="0.35">
      <c r="B43" s="317">
        <v>45427.90625</v>
      </c>
      <c r="C43">
        <v>39.1</v>
      </c>
      <c r="D43">
        <v>56.4</v>
      </c>
      <c r="E43">
        <v>25.2</v>
      </c>
      <c r="F43">
        <v>39.4</v>
      </c>
      <c r="G43">
        <v>39.1</v>
      </c>
      <c r="H43">
        <v>56.8</v>
      </c>
      <c r="I43">
        <v>25.1</v>
      </c>
      <c r="J43">
        <v>38.6</v>
      </c>
      <c r="L43">
        <v>61.6</v>
      </c>
      <c r="M43">
        <v>26.1</v>
      </c>
      <c r="N43">
        <v>42.6</v>
      </c>
      <c r="P43" t="s">
        <v>878</v>
      </c>
      <c r="Q43">
        <f t="shared" si="0"/>
        <v>25</v>
      </c>
      <c r="R43" t="str">
        <f t="shared" si="1"/>
        <v>-</v>
      </c>
      <c r="AN43" s="317">
        <v>45427.9375</v>
      </c>
      <c r="AO43">
        <v>34</v>
      </c>
      <c r="AP43">
        <v>54.5</v>
      </c>
      <c r="AQ43">
        <v>24.2</v>
      </c>
      <c r="AR43">
        <v>36.200000000000003</v>
      </c>
      <c r="AS43">
        <v>33.9</v>
      </c>
      <c r="AT43">
        <v>55.7</v>
      </c>
      <c r="AU43">
        <v>24.3</v>
      </c>
      <c r="AV43">
        <v>36.1</v>
      </c>
      <c r="AX43">
        <v>57.4</v>
      </c>
      <c r="AY43">
        <v>25.2</v>
      </c>
      <c r="AZ43">
        <v>37.799999999999997</v>
      </c>
    </row>
    <row r="44" spans="2:52" x14ac:dyDescent="0.35">
      <c r="B44" s="317">
        <v>45427.916666666664</v>
      </c>
      <c r="C44">
        <v>31.6</v>
      </c>
      <c r="D44">
        <v>44.2</v>
      </c>
      <c r="E44">
        <v>23.4</v>
      </c>
      <c r="F44">
        <v>35</v>
      </c>
      <c r="G44">
        <v>31.7</v>
      </c>
      <c r="H44">
        <v>44.9</v>
      </c>
      <c r="I44">
        <v>23.3</v>
      </c>
      <c r="J44">
        <v>34.9</v>
      </c>
      <c r="L44">
        <v>46.7</v>
      </c>
      <c r="M44">
        <v>24.2</v>
      </c>
      <c r="N44">
        <v>36.299999999999997</v>
      </c>
      <c r="P44" t="s">
        <v>878</v>
      </c>
      <c r="Q44">
        <f t="shared" si="0"/>
        <v>23</v>
      </c>
      <c r="R44" t="str">
        <f t="shared" si="1"/>
        <v>-</v>
      </c>
      <c r="AN44" s="317">
        <v>45427.947916666664</v>
      </c>
      <c r="AO44">
        <v>33.9</v>
      </c>
      <c r="AP44">
        <v>46.2</v>
      </c>
      <c r="AQ44">
        <v>26.8</v>
      </c>
      <c r="AR44">
        <v>36.9</v>
      </c>
      <c r="AS44">
        <v>34</v>
      </c>
      <c r="AT44">
        <v>45.4</v>
      </c>
      <c r="AU44">
        <v>26.7</v>
      </c>
      <c r="AV44">
        <v>37.1</v>
      </c>
      <c r="AX44">
        <v>48.4</v>
      </c>
      <c r="AY44">
        <v>27.6</v>
      </c>
      <c r="AZ44">
        <v>38.6</v>
      </c>
    </row>
    <row r="45" spans="2:52" x14ac:dyDescent="0.35">
      <c r="B45" s="317">
        <v>45427.927083333336</v>
      </c>
      <c r="C45">
        <v>33.799999999999997</v>
      </c>
      <c r="D45">
        <v>46.1</v>
      </c>
      <c r="E45">
        <v>24.9</v>
      </c>
      <c r="F45">
        <v>36.9</v>
      </c>
      <c r="G45">
        <v>33.799999999999997</v>
      </c>
      <c r="H45">
        <v>45.9</v>
      </c>
      <c r="I45">
        <v>24.9</v>
      </c>
      <c r="J45">
        <v>37</v>
      </c>
      <c r="L45">
        <v>47.1</v>
      </c>
      <c r="M45">
        <v>26</v>
      </c>
      <c r="N45">
        <v>38.299999999999997</v>
      </c>
      <c r="P45" t="s">
        <v>878</v>
      </c>
      <c r="Q45">
        <f t="shared" si="0"/>
        <v>25</v>
      </c>
      <c r="R45" t="str">
        <f t="shared" si="1"/>
        <v>-</v>
      </c>
      <c r="AN45" s="317">
        <v>45427.958333333336</v>
      </c>
      <c r="AO45">
        <v>31.9</v>
      </c>
      <c r="AP45">
        <v>42.5</v>
      </c>
      <c r="AQ45">
        <v>24.1</v>
      </c>
      <c r="AR45">
        <v>35.700000000000003</v>
      </c>
      <c r="AS45">
        <v>31.9</v>
      </c>
      <c r="AT45">
        <v>44.7</v>
      </c>
      <c r="AU45">
        <v>24</v>
      </c>
      <c r="AV45">
        <v>35.6</v>
      </c>
      <c r="AX45">
        <v>45.7</v>
      </c>
      <c r="AY45">
        <v>24.8</v>
      </c>
      <c r="AZ45">
        <v>37.299999999999997</v>
      </c>
    </row>
    <row r="46" spans="2:52" x14ac:dyDescent="0.35">
      <c r="B46" s="317">
        <v>45427.9375</v>
      </c>
      <c r="C46">
        <v>34</v>
      </c>
      <c r="D46">
        <v>54.5</v>
      </c>
      <c r="E46">
        <v>24.2</v>
      </c>
      <c r="F46">
        <v>36.200000000000003</v>
      </c>
      <c r="G46">
        <v>33.9</v>
      </c>
      <c r="H46">
        <v>55.7</v>
      </c>
      <c r="I46">
        <v>24.3</v>
      </c>
      <c r="J46">
        <v>36.1</v>
      </c>
      <c r="L46">
        <v>57.4</v>
      </c>
      <c r="M46">
        <v>25.2</v>
      </c>
      <c r="N46">
        <v>37.799999999999997</v>
      </c>
      <c r="P46" t="s">
        <v>878</v>
      </c>
      <c r="Q46">
        <f t="shared" si="0"/>
        <v>24</v>
      </c>
      <c r="R46" t="str">
        <f t="shared" si="1"/>
        <v>-</v>
      </c>
      <c r="AN46" s="317">
        <v>45427.96875</v>
      </c>
      <c r="AO46">
        <v>28.6</v>
      </c>
      <c r="AP46">
        <v>43.4</v>
      </c>
      <c r="AQ46">
        <v>22.3</v>
      </c>
      <c r="AR46">
        <v>31.9</v>
      </c>
      <c r="AS46">
        <v>28.6</v>
      </c>
      <c r="AT46">
        <v>43.3</v>
      </c>
      <c r="AU46">
        <v>22.3</v>
      </c>
      <c r="AV46">
        <v>31.6</v>
      </c>
      <c r="AX46">
        <v>43.9</v>
      </c>
      <c r="AY46">
        <v>22.9</v>
      </c>
      <c r="AZ46">
        <v>33.1</v>
      </c>
    </row>
    <row r="47" spans="2:52" x14ac:dyDescent="0.35">
      <c r="B47" s="317">
        <v>45427.947916666664</v>
      </c>
      <c r="C47">
        <v>33.9</v>
      </c>
      <c r="D47">
        <v>46.2</v>
      </c>
      <c r="E47">
        <v>26.8</v>
      </c>
      <c r="F47">
        <v>36.9</v>
      </c>
      <c r="G47">
        <v>34</v>
      </c>
      <c r="H47">
        <v>45.4</v>
      </c>
      <c r="I47">
        <v>26.7</v>
      </c>
      <c r="J47">
        <v>37.1</v>
      </c>
      <c r="L47">
        <v>48.4</v>
      </c>
      <c r="M47">
        <v>27.6</v>
      </c>
      <c r="N47">
        <v>38.6</v>
      </c>
      <c r="P47" t="s">
        <v>878</v>
      </c>
      <c r="Q47">
        <f t="shared" si="0"/>
        <v>27</v>
      </c>
      <c r="R47" t="str">
        <f t="shared" si="1"/>
        <v>-</v>
      </c>
      <c r="AN47" s="317">
        <v>45427.979166666664</v>
      </c>
      <c r="AO47">
        <v>30.8</v>
      </c>
      <c r="AP47">
        <v>45</v>
      </c>
      <c r="AQ47">
        <v>21.7</v>
      </c>
      <c r="AR47">
        <v>35</v>
      </c>
      <c r="AS47">
        <v>30.7</v>
      </c>
      <c r="AT47">
        <v>46.1</v>
      </c>
      <c r="AU47">
        <v>21.7</v>
      </c>
      <c r="AV47">
        <v>34.6</v>
      </c>
      <c r="AX47">
        <v>46.5</v>
      </c>
      <c r="AY47">
        <v>22.2</v>
      </c>
      <c r="AZ47">
        <v>36.299999999999997</v>
      </c>
    </row>
    <row r="48" spans="2:52" x14ac:dyDescent="0.35">
      <c r="B48" s="317">
        <v>45427.958333333336</v>
      </c>
      <c r="C48">
        <v>31.9</v>
      </c>
      <c r="D48">
        <v>42.5</v>
      </c>
      <c r="E48">
        <v>24.1</v>
      </c>
      <c r="F48">
        <v>35.700000000000003</v>
      </c>
      <c r="G48">
        <v>31.9</v>
      </c>
      <c r="H48">
        <v>44.7</v>
      </c>
      <c r="I48">
        <v>24</v>
      </c>
      <c r="J48">
        <v>35.6</v>
      </c>
      <c r="L48">
        <v>45.7</v>
      </c>
      <c r="M48">
        <v>24.8</v>
      </c>
      <c r="N48">
        <v>37.299999999999997</v>
      </c>
      <c r="P48" t="s">
        <v>879</v>
      </c>
      <c r="Q48" t="str">
        <f t="shared" si="0"/>
        <v>-</v>
      </c>
      <c r="R48">
        <f t="shared" si="1"/>
        <v>24</v>
      </c>
      <c r="AN48" s="317">
        <v>45427.989583333336</v>
      </c>
      <c r="AO48">
        <v>30.9</v>
      </c>
      <c r="AP48">
        <v>49.1</v>
      </c>
      <c r="AQ48">
        <v>21.8</v>
      </c>
      <c r="AR48">
        <v>32.9</v>
      </c>
      <c r="AS48">
        <v>30.9</v>
      </c>
      <c r="AT48">
        <v>49.2</v>
      </c>
      <c r="AU48">
        <v>21.8</v>
      </c>
      <c r="AV48">
        <v>32.799999999999997</v>
      </c>
      <c r="AX48">
        <v>50.3</v>
      </c>
      <c r="AY48">
        <v>22.4</v>
      </c>
      <c r="AZ48">
        <v>34.200000000000003</v>
      </c>
    </row>
    <row r="49" spans="2:52" x14ac:dyDescent="0.35">
      <c r="B49" s="317">
        <v>45427.96875</v>
      </c>
      <c r="C49">
        <v>28.6</v>
      </c>
      <c r="D49">
        <v>43.4</v>
      </c>
      <c r="E49">
        <v>22.3</v>
      </c>
      <c r="F49">
        <v>31.9</v>
      </c>
      <c r="G49">
        <v>28.6</v>
      </c>
      <c r="H49">
        <v>43.3</v>
      </c>
      <c r="I49">
        <v>22.3</v>
      </c>
      <c r="J49">
        <v>31.6</v>
      </c>
      <c r="L49">
        <v>43.9</v>
      </c>
      <c r="M49">
        <v>22.9</v>
      </c>
      <c r="N49">
        <v>33.1</v>
      </c>
      <c r="P49" t="s">
        <v>879</v>
      </c>
      <c r="Q49" t="str">
        <f t="shared" si="0"/>
        <v>-</v>
      </c>
      <c r="R49">
        <f t="shared" si="1"/>
        <v>22</v>
      </c>
      <c r="AN49" s="317">
        <v>45428</v>
      </c>
      <c r="AO49">
        <v>27.9</v>
      </c>
      <c r="AP49">
        <v>42.1</v>
      </c>
      <c r="AQ49">
        <v>21.6</v>
      </c>
      <c r="AR49">
        <v>31.2</v>
      </c>
      <c r="AS49">
        <v>27.9</v>
      </c>
      <c r="AT49">
        <v>41.7</v>
      </c>
      <c r="AU49">
        <v>21.6</v>
      </c>
      <c r="AV49">
        <v>31</v>
      </c>
      <c r="AX49">
        <v>43.3</v>
      </c>
      <c r="AY49">
        <v>22.3</v>
      </c>
      <c r="AZ49">
        <v>32.700000000000003</v>
      </c>
    </row>
    <row r="50" spans="2:52" x14ac:dyDescent="0.35">
      <c r="B50" s="317">
        <v>45427.979166666664</v>
      </c>
      <c r="C50">
        <v>30.8</v>
      </c>
      <c r="D50">
        <v>45</v>
      </c>
      <c r="E50">
        <v>21.7</v>
      </c>
      <c r="F50">
        <v>35</v>
      </c>
      <c r="G50">
        <v>30.7</v>
      </c>
      <c r="H50">
        <v>46.1</v>
      </c>
      <c r="I50">
        <v>21.7</v>
      </c>
      <c r="J50">
        <v>34.6</v>
      </c>
      <c r="L50">
        <v>46.5</v>
      </c>
      <c r="M50">
        <v>22.2</v>
      </c>
      <c r="N50">
        <v>36.299999999999997</v>
      </c>
      <c r="P50" t="s">
        <v>879</v>
      </c>
      <c r="Q50" t="str">
        <f t="shared" si="0"/>
        <v>-</v>
      </c>
      <c r="R50">
        <f t="shared" si="1"/>
        <v>22</v>
      </c>
      <c r="AN50" s="317">
        <v>45428.010416666664</v>
      </c>
      <c r="AO50">
        <v>30.7</v>
      </c>
      <c r="AP50">
        <v>44.2</v>
      </c>
      <c r="AQ50">
        <v>21.5</v>
      </c>
      <c r="AR50">
        <v>34.4</v>
      </c>
      <c r="AS50">
        <v>30.6</v>
      </c>
      <c r="AT50">
        <v>43.5</v>
      </c>
      <c r="AU50">
        <v>21.5</v>
      </c>
      <c r="AV50">
        <v>34.200000000000003</v>
      </c>
      <c r="AX50">
        <v>46.4</v>
      </c>
      <c r="AY50">
        <v>22</v>
      </c>
      <c r="AZ50">
        <v>35.700000000000003</v>
      </c>
    </row>
    <row r="51" spans="2:52" x14ac:dyDescent="0.35">
      <c r="B51" s="317">
        <v>45427.989583333336</v>
      </c>
      <c r="C51">
        <v>30.9</v>
      </c>
      <c r="D51">
        <v>49.1</v>
      </c>
      <c r="E51">
        <v>21.8</v>
      </c>
      <c r="F51">
        <v>32.9</v>
      </c>
      <c r="G51">
        <v>30.9</v>
      </c>
      <c r="H51">
        <v>49.2</v>
      </c>
      <c r="I51">
        <v>21.8</v>
      </c>
      <c r="J51">
        <v>32.799999999999997</v>
      </c>
      <c r="L51">
        <v>50.3</v>
      </c>
      <c r="M51">
        <v>22.4</v>
      </c>
      <c r="N51">
        <v>34.200000000000003</v>
      </c>
      <c r="P51" t="s">
        <v>879</v>
      </c>
      <c r="Q51" t="str">
        <f t="shared" si="0"/>
        <v>-</v>
      </c>
      <c r="R51">
        <f t="shared" si="1"/>
        <v>22</v>
      </c>
      <c r="U51" t="s">
        <v>880</v>
      </c>
      <c r="V51">
        <f>SUM(V13:V35)</f>
        <v>503</v>
      </c>
      <c r="Y51">
        <f>SUM(Y13:Y36)</f>
        <v>256</v>
      </c>
      <c r="AN51" s="317">
        <v>45428.020833333336</v>
      </c>
      <c r="AO51">
        <v>25.5</v>
      </c>
      <c r="AP51">
        <v>36.5</v>
      </c>
      <c r="AQ51">
        <v>22.4</v>
      </c>
      <c r="AR51">
        <v>27.7</v>
      </c>
      <c r="AS51">
        <v>25.5</v>
      </c>
      <c r="AT51">
        <v>40.4</v>
      </c>
      <c r="AU51">
        <v>22.4</v>
      </c>
      <c r="AV51">
        <v>27.8</v>
      </c>
      <c r="AX51">
        <v>40.799999999999997</v>
      </c>
      <c r="AY51">
        <v>23.1</v>
      </c>
      <c r="AZ51">
        <v>29</v>
      </c>
    </row>
    <row r="52" spans="2:52" x14ac:dyDescent="0.35">
      <c r="B52" s="317">
        <v>45428</v>
      </c>
      <c r="C52">
        <v>27.9</v>
      </c>
      <c r="D52">
        <v>42.1</v>
      </c>
      <c r="E52">
        <v>21.6</v>
      </c>
      <c r="F52">
        <v>31.2</v>
      </c>
      <c r="G52">
        <v>27.9</v>
      </c>
      <c r="H52">
        <v>41.7</v>
      </c>
      <c r="I52">
        <v>21.6</v>
      </c>
      <c r="J52">
        <v>31</v>
      </c>
      <c r="L52">
        <v>43.3</v>
      </c>
      <c r="M52">
        <v>22.3</v>
      </c>
      <c r="N52">
        <v>32.700000000000003</v>
      </c>
      <c r="P52" t="s">
        <v>879</v>
      </c>
      <c r="Q52" t="str">
        <f t="shared" si="0"/>
        <v>-</v>
      </c>
      <c r="R52">
        <f t="shared" si="1"/>
        <v>22</v>
      </c>
      <c r="AN52" s="317">
        <v>45428.03125</v>
      </c>
      <c r="AO52">
        <v>27.2</v>
      </c>
      <c r="AP52">
        <v>42.7</v>
      </c>
      <c r="AQ52">
        <v>22</v>
      </c>
      <c r="AR52">
        <v>30.1</v>
      </c>
      <c r="AS52">
        <v>27.2</v>
      </c>
      <c r="AT52">
        <v>43.6</v>
      </c>
      <c r="AU52">
        <v>22</v>
      </c>
      <c r="AV52">
        <v>29.8</v>
      </c>
      <c r="AX52">
        <v>44.6</v>
      </c>
      <c r="AY52">
        <v>22.6</v>
      </c>
      <c r="AZ52">
        <v>31</v>
      </c>
    </row>
    <row r="53" spans="2:52" x14ac:dyDescent="0.35">
      <c r="B53" s="317">
        <v>45428.010416666664</v>
      </c>
      <c r="C53">
        <v>30.7</v>
      </c>
      <c r="D53">
        <v>44.2</v>
      </c>
      <c r="E53">
        <v>21.5</v>
      </c>
      <c r="F53">
        <v>34.4</v>
      </c>
      <c r="G53">
        <v>30.6</v>
      </c>
      <c r="H53">
        <v>43.5</v>
      </c>
      <c r="I53">
        <v>21.5</v>
      </c>
      <c r="J53">
        <v>34.200000000000003</v>
      </c>
      <c r="L53">
        <v>46.4</v>
      </c>
      <c r="M53">
        <v>22</v>
      </c>
      <c r="N53">
        <v>35.700000000000003</v>
      </c>
      <c r="P53" t="s">
        <v>879</v>
      </c>
      <c r="Q53" t="str">
        <f t="shared" si="0"/>
        <v>-</v>
      </c>
      <c r="R53">
        <f t="shared" si="1"/>
        <v>22</v>
      </c>
      <c r="AN53" s="317">
        <v>45428.041666666664</v>
      </c>
      <c r="AO53">
        <v>29</v>
      </c>
      <c r="AP53">
        <v>43.9</v>
      </c>
      <c r="AQ53">
        <v>21.8</v>
      </c>
      <c r="AR53">
        <v>32.299999999999997</v>
      </c>
      <c r="AS53">
        <v>29</v>
      </c>
      <c r="AT53">
        <v>43.5</v>
      </c>
      <c r="AU53">
        <v>21.8</v>
      </c>
      <c r="AV53">
        <v>32.299999999999997</v>
      </c>
      <c r="AX53">
        <v>46</v>
      </c>
      <c r="AY53">
        <v>22.3</v>
      </c>
      <c r="AZ53">
        <v>33.9</v>
      </c>
    </row>
    <row r="54" spans="2:52" x14ac:dyDescent="0.35">
      <c r="B54" s="317">
        <v>45428.020833333336</v>
      </c>
      <c r="C54">
        <v>25.5</v>
      </c>
      <c r="D54">
        <v>36.5</v>
      </c>
      <c r="E54">
        <v>22.4</v>
      </c>
      <c r="F54">
        <v>27.7</v>
      </c>
      <c r="G54">
        <v>25.5</v>
      </c>
      <c r="H54">
        <v>40.4</v>
      </c>
      <c r="I54">
        <v>22.4</v>
      </c>
      <c r="J54">
        <v>27.8</v>
      </c>
      <c r="L54">
        <v>40.799999999999997</v>
      </c>
      <c r="M54">
        <v>23.1</v>
      </c>
      <c r="N54">
        <v>29</v>
      </c>
      <c r="P54" t="s">
        <v>879</v>
      </c>
      <c r="Q54" t="str">
        <f t="shared" si="0"/>
        <v>-</v>
      </c>
      <c r="R54">
        <f t="shared" si="1"/>
        <v>22</v>
      </c>
      <c r="AN54" s="317">
        <v>45428.052083333336</v>
      </c>
      <c r="AO54">
        <v>25.8</v>
      </c>
      <c r="AP54">
        <v>39</v>
      </c>
      <c r="AQ54">
        <v>21.4</v>
      </c>
      <c r="AR54">
        <v>28</v>
      </c>
      <c r="AS54">
        <v>25.8</v>
      </c>
      <c r="AT54">
        <v>39.1</v>
      </c>
      <c r="AU54">
        <v>21.3</v>
      </c>
      <c r="AV54">
        <v>28.2</v>
      </c>
      <c r="AX54">
        <v>41.5</v>
      </c>
      <c r="AY54">
        <v>21.8</v>
      </c>
      <c r="AZ54">
        <v>29.7</v>
      </c>
    </row>
    <row r="55" spans="2:52" x14ac:dyDescent="0.35">
      <c r="B55" s="317">
        <v>45428.03125</v>
      </c>
      <c r="C55">
        <v>27.2</v>
      </c>
      <c r="D55">
        <v>42.7</v>
      </c>
      <c r="E55">
        <v>22</v>
      </c>
      <c r="F55">
        <v>30.1</v>
      </c>
      <c r="G55">
        <v>27.2</v>
      </c>
      <c r="H55">
        <v>43.6</v>
      </c>
      <c r="I55">
        <v>22</v>
      </c>
      <c r="J55">
        <v>29.8</v>
      </c>
      <c r="L55">
        <v>44.6</v>
      </c>
      <c r="M55">
        <v>22.6</v>
      </c>
      <c r="N55">
        <v>31</v>
      </c>
      <c r="P55" t="s">
        <v>879</v>
      </c>
      <c r="Q55" t="str">
        <f t="shared" si="0"/>
        <v>-</v>
      </c>
      <c r="R55">
        <f t="shared" si="1"/>
        <v>22</v>
      </c>
      <c r="AN55" s="317">
        <v>45428.0625</v>
      </c>
      <c r="AO55">
        <v>23.6</v>
      </c>
      <c r="AP55">
        <v>38.299999999999997</v>
      </c>
      <c r="AQ55">
        <v>20.8</v>
      </c>
      <c r="AR55">
        <v>24.2</v>
      </c>
      <c r="AS55">
        <v>23.6</v>
      </c>
      <c r="AT55">
        <v>38.9</v>
      </c>
      <c r="AU55">
        <v>20.7</v>
      </c>
      <c r="AV55">
        <v>24</v>
      </c>
      <c r="AX55">
        <v>40.4</v>
      </c>
      <c r="AY55">
        <v>21.2</v>
      </c>
      <c r="AZ55">
        <v>26</v>
      </c>
    </row>
    <row r="56" spans="2:52" x14ac:dyDescent="0.35">
      <c r="B56" s="317">
        <v>45428.041666666664</v>
      </c>
      <c r="C56">
        <v>29</v>
      </c>
      <c r="D56">
        <v>43.9</v>
      </c>
      <c r="E56">
        <v>21.8</v>
      </c>
      <c r="F56">
        <v>32.299999999999997</v>
      </c>
      <c r="G56">
        <v>29</v>
      </c>
      <c r="H56">
        <v>43.5</v>
      </c>
      <c r="I56">
        <v>21.8</v>
      </c>
      <c r="J56">
        <v>32.299999999999997</v>
      </c>
      <c r="L56">
        <v>46</v>
      </c>
      <c r="M56">
        <v>22.3</v>
      </c>
      <c r="N56">
        <v>33.9</v>
      </c>
      <c r="P56" t="s">
        <v>879</v>
      </c>
      <c r="Q56" t="str">
        <f t="shared" si="0"/>
        <v>-</v>
      </c>
      <c r="R56">
        <f t="shared" si="1"/>
        <v>22</v>
      </c>
      <c r="AN56" s="317">
        <v>45428.072916666664</v>
      </c>
      <c r="AO56">
        <v>27.2</v>
      </c>
      <c r="AP56">
        <v>43.4</v>
      </c>
      <c r="AQ56">
        <v>20.9</v>
      </c>
      <c r="AR56">
        <v>30</v>
      </c>
      <c r="AS56">
        <v>27.2</v>
      </c>
      <c r="AT56">
        <v>43.4</v>
      </c>
      <c r="AU56">
        <v>20.9</v>
      </c>
      <c r="AV56">
        <v>29.9</v>
      </c>
      <c r="AX56">
        <v>44.6</v>
      </c>
      <c r="AY56">
        <v>21.3</v>
      </c>
      <c r="AZ56">
        <v>31.3</v>
      </c>
    </row>
    <row r="57" spans="2:52" x14ac:dyDescent="0.35">
      <c r="B57" s="317">
        <v>45428.052083333336</v>
      </c>
      <c r="C57">
        <v>25.8</v>
      </c>
      <c r="D57">
        <v>39</v>
      </c>
      <c r="E57">
        <v>21.4</v>
      </c>
      <c r="F57">
        <v>28</v>
      </c>
      <c r="G57">
        <v>25.8</v>
      </c>
      <c r="H57">
        <v>39.1</v>
      </c>
      <c r="I57">
        <v>21.3</v>
      </c>
      <c r="J57">
        <v>28.2</v>
      </c>
      <c r="L57">
        <v>41.5</v>
      </c>
      <c r="M57">
        <v>21.8</v>
      </c>
      <c r="N57">
        <v>29.7</v>
      </c>
      <c r="P57" t="s">
        <v>879</v>
      </c>
      <c r="Q57" t="str">
        <f t="shared" si="0"/>
        <v>-</v>
      </c>
      <c r="R57">
        <f t="shared" si="1"/>
        <v>21</v>
      </c>
      <c r="AN57" s="317">
        <v>45428.083333333336</v>
      </c>
      <c r="AO57">
        <v>25.7</v>
      </c>
      <c r="AP57">
        <v>39.6</v>
      </c>
      <c r="AQ57">
        <v>21.4</v>
      </c>
      <c r="AR57">
        <v>28.7</v>
      </c>
      <c r="AS57">
        <v>25.7</v>
      </c>
      <c r="AT57">
        <v>40.700000000000003</v>
      </c>
      <c r="AU57">
        <v>21.4</v>
      </c>
      <c r="AV57">
        <v>28.6</v>
      </c>
      <c r="AX57">
        <v>41.4</v>
      </c>
      <c r="AY57">
        <v>21.8</v>
      </c>
      <c r="AZ57">
        <v>29.9</v>
      </c>
    </row>
    <row r="58" spans="2:52" x14ac:dyDescent="0.35">
      <c r="B58" s="317">
        <v>45428.0625</v>
      </c>
      <c r="C58">
        <v>23.6</v>
      </c>
      <c r="D58">
        <v>38.299999999999997</v>
      </c>
      <c r="E58">
        <v>20.8</v>
      </c>
      <c r="F58">
        <v>24.2</v>
      </c>
      <c r="G58">
        <v>23.6</v>
      </c>
      <c r="H58">
        <v>38.9</v>
      </c>
      <c r="I58">
        <v>20.7</v>
      </c>
      <c r="J58">
        <v>24</v>
      </c>
      <c r="L58">
        <v>40.4</v>
      </c>
      <c r="M58">
        <v>21.2</v>
      </c>
      <c r="N58">
        <v>26</v>
      </c>
      <c r="P58" t="s">
        <v>879</v>
      </c>
      <c r="Q58" t="str">
        <f t="shared" si="0"/>
        <v>-</v>
      </c>
      <c r="R58">
        <f t="shared" si="1"/>
        <v>21</v>
      </c>
      <c r="AN58" s="317">
        <v>45428.09375</v>
      </c>
      <c r="AO58">
        <v>26.8</v>
      </c>
      <c r="AP58">
        <v>41.3</v>
      </c>
      <c r="AQ58">
        <v>22.2</v>
      </c>
      <c r="AR58">
        <v>29.8</v>
      </c>
      <c r="AS58">
        <v>26.8</v>
      </c>
      <c r="AT58">
        <v>41.9</v>
      </c>
      <c r="AU58">
        <v>22.2</v>
      </c>
      <c r="AV58">
        <v>29.7</v>
      </c>
      <c r="AX58">
        <v>42.8</v>
      </c>
      <c r="AY58">
        <v>22.7</v>
      </c>
      <c r="AZ58">
        <v>31.2</v>
      </c>
    </row>
    <row r="59" spans="2:52" x14ac:dyDescent="0.35">
      <c r="B59" s="317">
        <v>45428.072916666664</v>
      </c>
      <c r="C59">
        <v>27.2</v>
      </c>
      <c r="D59">
        <v>43.4</v>
      </c>
      <c r="E59">
        <v>20.9</v>
      </c>
      <c r="F59">
        <v>30</v>
      </c>
      <c r="G59">
        <v>27.2</v>
      </c>
      <c r="H59">
        <v>43.4</v>
      </c>
      <c r="I59">
        <v>20.9</v>
      </c>
      <c r="J59">
        <v>29.9</v>
      </c>
      <c r="L59">
        <v>44.6</v>
      </c>
      <c r="M59">
        <v>21.3</v>
      </c>
      <c r="N59">
        <v>31.3</v>
      </c>
      <c r="P59" t="s">
        <v>879</v>
      </c>
      <c r="Q59" t="str">
        <f t="shared" si="0"/>
        <v>-</v>
      </c>
      <c r="R59">
        <f t="shared" si="1"/>
        <v>21</v>
      </c>
      <c r="AN59" s="317">
        <v>45428.104166666664</v>
      </c>
      <c r="AO59">
        <v>30</v>
      </c>
      <c r="AP59">
        <v>54.2</v>
      </c>
      <c r="AQ59">
        <v>22.2</v>
      </c>
      <c r="AR59">
        <v>28.8</v>
      </c>
      <c r="AS59">
        <v>30</v>
      </c>
      <c r="AT59">
        <v>56.4</v>
      </c>
      <c r="AU59">
        <v>22.1</v>
      </c>
      <c r="AV59">
        <v>28.7</v>
      </c>
      <c r="AX59">
        <v>56.5</v>
      </c>
      <c r="AY59">
        <v>22.6</v>
      </c>
      <c r="AZ59">
        <v>30.5</v>
      </c>
    </row>
    <row r="60" spans="2:52" x14ac:dyDescent="0.35">
      <c r="B60" s="317">
        <v>45428.083333333336</v>
      </c>
      <c r="C60">
        <v>25.7</v>
      </c>
      <c r="D60">
        <v>39.6</v>
      </c>
      <c r="E60">
        <v>21.4</v>
      </c>
      <c r="F60">
        <v>28.7</v>
      </c>
      <c r="G60">
        <v>25.7</v>
      </c>
      <c r="H60">
        <v>40.700000000000003</v>
      </c>
      <c r="I60">
        <v>21.4</v>
      </c>
      <c r="J60">
        <v>28.6</v>
      </c>
      <c r="L60">
        <v>41.4</v>
      </c>
      <c r="M60">
        <v>21.8</v>
      </c>
      <c r="N60">
        <v>29.9</v>
      </c>
      <c r="P60" t="s">
        <v>879</v>
      </c>
      <c r="Q60" t="str">
        <f t="shared" si="0"/>
        <v>-</v>
      </c>
      <c r="R60">
        <f t="shared" si="1"/>
        <v>21</v>
      </c>
      <c r="AN60" s="317">
        <v>45428.114583333336</v>
      </c>
      <c r="AO60">
        <v>27.2</v>
      </c>
      <c r="AP60">
        <v>42.7</v>
      </c>
      <c r="AQ60">
        <v>22.2</v>
      </c>
      <c r="AR60">
        <v>27.9</v>
      </c>
      <c r="AS60">
        <v>27.3</v>
      </c>
      <c r="AT60">
        <v>44.2</v>
      </c>
      <c r="AU60">
        <v>22.1</v>
      </c>
      <c r="AV60">
        <v>27.9</v>
      </c>
      <c r="AX60">
        <v>44.4</v>
      </c>
      <c r="AY60">
        <v>22.7</v>
      </c>
      <c r="AZ60">
        <v>28.9</v>
      </c>
    </row>
    <row r="61" spans="2:52" x14ac:dyDescent="0.35">
      <c r="B61" s="317">
        <v>45428.09375</v>
      </c>
      <c r="C61">
        <v>26.8</v>
      </c>
      <c r="D61">
        <v>41.3</v>
      </c>
      <c r="E61">
        <v>22.2</v>
      </c>
      <c r="F61">
        <v>29.8</v>
      </c>
      <c r="G61">
        <v>26.8</v>
      </c>
      <c r="H61">
        <v>41.9</v>
      </c>
      <c r="I61">
        <v>22.2</v>
      </c>
      <c r="J61">
        <v>29.7</v>
      </c>
      <c r="L61">
        <v>42.8</v>
      </c>
      <c r="M61">
        <v>22.7</v>
      </c>
      <c r="N61">
        <v>31.2</v>
      </c>
      <c r="P61" t="s">
        <v>879</v>
      </c>
      <c r="Q61" t="str">
        <f t="shared" si="0"/>
        <v>-</v>
      </c>
      <c r="R61">
        <f t="shared" si="1"/>
        <v>22</v>
      </c>
      <c r="AN61" s="317">
        <v>45428.125</v>
      </c>
      <c r="AO61">
        <v>25.1</v>
      </c>
      <c r="AP61">
        <v>36.6</v>
      </c>
      <c r="AQ61">
        <v>22.9</v>
      </c>
      <c r="AR61">
        <v>26.1</v>
      </c>
      <c r="AS61">
        <v>25.1</v>
      </c>
      <c r="AT61">
        <v>37.200000000000003</v>
      </c>
      <c r="AU61">
        <v>22.8</v>
      </c>
      <c r="AV61">
        <v>26</v>
      </c>
      <c r="AX61">
        <v>39.299999999999997</v>
      </c>
      <c r="AY61">
        <v>23.3</v>
      </c>
      <c r="AZ61">
        <v>26.9</v>
      </c>
    </row>
    <row r="62" spans="2:52" x14ac:dyDescent="0.35">
      <c r="B62" s="317">
        <v>45428.104166666664</v>
      </c>
      <c r="C62">
        <v>30</v>
      </c>
      <c r="D62">
        <v>54.2</v>
      </c>
      <c r="E62">
        <v>22.2</v>
      </c>
      <c r="F62">
        <v>28.8</v>
      </c>
      <c r="G62">
        <v>30</v>
      </c>
      <c r="H62">
        <v>56.4</v>
      </c>
      <c r="I62">
        <v>22.1</v>
      </c>
      <c r="J62">
        <v>28.7</v>
      </c>
      <c r="L62">
        <v>56.5</v>
      </c>
      <c r="M62">
        <v>22.6</v>
      </c>
      <c r="N62">
        <v>30.5</v>
      </c>
      <c r="P62" t="s">
        <v>879</v>
      </c>
      <c r="Q62" t="str">
        <f t="shared" si="0"/>
        <v>-</v>
      </c>
      <c r="R62">
        <f t="shared" si="1"/>
        <v>22</v>
      </c>
      <c r="AN62" s="317">
        <v>45428.135416666664</v>
      </c>
      <c r="AO62">
        <v>23.9</v>
      </c>
      <c r="AP62">
        <v>35.4</v>
      </c>
      <c r="AQ62">
        <v>21.7</v>
      </c>
      <c r="AR62">
        <v>24.3</v>
      </c>
      <c r="AS62">
        <v>23.9</v>
      </c>
      <c r="AT62">
        <v>36.9</v>
      </c>
      <c r="AU62">
        <v>21.7</v>
      </c>
      <c r="AV62">
        <v>24.3</v>
      </c>
      <c r="AX62">
        <v>37.200000000000003</v>
      </c>
      <c r="AY62">
        <v>22.1</v>
      </c>
      <c r="AZ62">
        <v>25.7</v>
      </c>
    </row>
    <row r="63" spans="2:52" x14ac:dyDescent="0.35">
      <c r="B63" s="317">
        <v>45428.114583333336</v>
      </c>
      <c r="C63">
        <v>27.2</v>
      </c>
      <c r="D63">
        <v>42.7</v>
      </c>
      <c r="E63">
        <v>22.2</v>
      </c>
      <c r="F63">
        <v>27.9</v>
      </c>
      <c r="G63">
        <v>27.3</v>
      </c>
      <c r="H63">
        <v>44.2</v>
      </c>
      <c r="I63">
        <v>22.1</v>
      </c>
      <c r="J63">
        <v>27.9</v>
      </c>
      <c r="L63">
        <v>44.4</v>
      </c>
      <c r="M63">
        <v>22.7</v>
      </c>
      <c r="N63">
        <v>28.9</v>
      </c>
      <c r="P63" t="s">
        <v>879</v>
      </c>
      <c r="Q63" t="str">
        <f t="shared" si="0"/>
        <v>-</v>
      </c>
      <c r="R63">
        <f t="shared" si="1"/>
        <v>22</v>
      </c>
      <c r="AN63" s="317">
        <v>45428.145833333336</v>
      </c>
      <c r="AO63">
        <v>27.8</v>
      </c>
      <c r="AP63">
        <v>39.9</v>
      </c>
      <c r="AQ63">
        <v>22.2</v>
      </c>
      <c r="AR63">
        <v>31.4</v>
      </c>
      <c r="AS63">
        <v>27.7</v>
      </c>
      <c r="AT63">
        <v>40.799999999999997</v>
      </c>
      <c r="AU63">
        <v>22.1</v>
      </c>
      <c r="AV63">
        <v>31.5</v>
      </c>
      <c r="AX63">
        <v>40.9</v>
      </c>
      <c r="AY63">
        <v>22.7</v>
      </c>
      <c r="AZ63">
        <v>32.700000000000003</v>
      </c>
    </row>
    <row r="64" spans="2:52" x14ac:dyDescent="0.35">
      <c r="B64" s="317">
        <v>45428.125</v>
      </c>
      <c r="C64">
        <v>25.1</v>
      </c>
      <c r="D64">
        <v>36.6</v>
      </c>
      <c r="E64">
        <v>22.9</v>
      </c>
      <c r="F64">
        <v>26.1</v>
      </c>
      <c r="G64">
        <v>25.1</v>
      </c>
      <c r="H64">
        <v>37.200000000000003</v>
      </c>
      <c r="I64">
        <v>22.8</v>
      </c>
      <c r="J64">
        <v>26</v>
      </c>
      <c r="L64">
        <v>39.299999999999997</v>
      </c>
      <c r="M64">
        <v>23.3</v>
      </c>
      <c r="N64">
        <v>26.9</v>
      </c>
      <c r="P64" t="s">
        <v>879</v>
      </c>
      <c r="Q64" t="str">
        <f t="shared" si="0"/>
        <v>-</v>
      </c>
      <c r="R64">
        <f t="shared" si="1"/>
        <v>23</v>
      </c>
      <c r="AN64" s="317">
        <v>45428.15625</v>
      </c>
      <c r="AO64">
        <v>30.9</v>
      </c>
      <c r="AP64">
        <v>43.7</v>
      </c>
      <c r="AQ64">
        <v>22.6</v>
      </c>
      <c r="AR64">
        <v>34.4</v>
      </c>
      <c r="AS64">
        <v>30.9</v>
      </c>
      <c r="AT64">
        <v>44.3</v>
      </c>
      <c r="AU64">
        <v>22.6</v>
      </c>
      <c r="AV64">
        <v>34.299999999999997</v>
      </c>
      <c r="AX64">
        <v>45</v>
      </c>
      <c r="AY64">
        <v>22.9</v>
      </c>
      <c r="AZ64">
        <v>35.799999999999997</v>
      </c>
    </row>
    <row r="65" spans="2:52" x14ac:dyDescent="0.35">
      <c r="B65" s="317">
        <v>45428.135416666664</v>
      </c>
      <c r="C65">
        <v>23.9</v>
      </c>
      <c r="D65">
        <v>35.4</v>
      </c>
      <c r="E65">
        <v>21.7</v>
      </c>
      <c r="F65">
        <v>24.3</v>
      </c>
      <c r="G65">
        <v>23.9</v>
      </c>
      <c r="H65">
        <v>36.9</v>
      </c>
      <c r="I65">
        <v>21.7</v>
      </c>
      <c r="J65">
        <v>24.3</v>
      </c>
      <c r="L65">
        <v>37.200000000000003</v>
      </c>
      <c r="M65">
        <v>22.1</v>
      </c>
      <c r="N65">
        <v>25.7</v>
      </c>
      <c r="P65" t="s">
        <v>879</v>
      </c>
      <c r="Q65" t="str">
        <f t="shared" si="0"/>
        <v>-</v>
      </c>
      <c r="R65">
        <f t="shared" si="1"/>
        <v>22</v>
      </c>
      <c r="AN65" s="317">
        <v>45428.166666666664</v>
      </c>
      <c r="AO65">
        <v>25.5</v>
      </c>
      <c r="AP65">
        <v>37.299999999999997</v>
      </c>
      <c r="AQ65">
        <v>23</v>
      </c>
      <c r="AR65">
        <v>26.2</v>
      </c>
      <c r="AS65">
        <v>25.6</v>
      </c>
      <c r="AT65">
        <v>36.299999999999997</v>
      </c>
      <c r="AU65">
        <v>23</v>
      </c>
      <c r="AV65">
        <v>26.2</v>
      </c>
      <c r="AX65">
        <v>38</v>
      </c>
      <c r="AY65">
        <v>23.4</v>
      </c>
      <c r="AZ65">
        <v>27.1</v>
      </c>
    </row>
    <row r="66" spans="2:52" x14ac:dyDescent="0.35">
      <c r="B66" s="317">
        <v>45428.145833333336</v>
      </c>
      <c r="C66">
        <v>27.8</v>
      </c>
      <c r="D66">
        <v>39.9</v>
      </c>
      <c r="E66">
        <v>22.2</v>
      </c>
      <c r="F66">
        <v>31.4</v>
      </c>
      <c r="G66">
        <v>27.7</v>
      </c>
      <c r="H66">
        <v>40.799999999999997</v>
      </c>
      <c r="I66">
        <v>22.1</v>
      </c>
      <c r="J66">
        <v>31.5</v>
      </c>
      <c r="L66">
        <v>40.9</v>
      </c>
      <c r="M66">
        <v>22.7</v>
      </c>
      <c r="N66">
        <v>32.700000000000003</v>
      </c>
      <c r="P66" t="s">
        <v>879</v>
      </c>
      <c r="Q66" t="str">
        <f t="shared" si="0"/>
        <v>-</v>
      </c>
      <c r="R66">
        <f t="shared" si="1"/>
        <v>22</v>
      </c>
      <c r="AN66" s="317">
        <v>45428.177083333336</v>
      </c>
      <c r="AO66">
        <v>28</v>
      </c>
      <c r="AP66">
        <v>37.9</v>
      </c>
      <c r="AQ66">
        <v>23.8</v>
      </c>
      <c r="AR66">
        <v>31.1</v>
      </c>
      <c r="AS66">
        <v>28</v>
      </c>
      <c r="AT66">
        <v>38.200000000000003</v>
      </c>
      <c r="AU66">
        <v>23.7</v>
      </c>
      <c r="AV66">
        <v>30.9</v>
      </c>
      <c r="AX66">
        <v>39.200000000000003</v>
      </c>
      <c r="AY66">
        <v>24.1</v>
      </c>
      <c r="AZ66">
        <v>32.5</v>
      </c>
    </row>
    <row r="67" spans="2:52" x14ac:dyDescent="0.35">
      <c r="B67" s="317">
        <v>45428.15625</v>
      </c>
      <c r="C67">
        <v>30.9</v>
      </c>
      <c r="D67">
        <v>43.7</v>
      </c>
      <c r="E67">
        <v>22.6</v>
      </c>
      <c r="F67">
        <v>34.4</v>
      </c>
      <c r="G67">
        <v>30.9</v>
      </c>
      <c r="H67">
        <v>44.3</v>
      </c>
      <c r="I67">
        <v>22.6</v>
      </c>
      <c r="J67">
        <v>34.299999999999997</v>
      </c>
      <c r="L67">
        <v>45</v>
      </c>
      <c r="M67">
        <v>22.9</v>
      </c>
      <c r="N67">
        <v>35.799999999999997</v>
      </c>
      <c r="P67" t="s">
        <v>879</v>
      </c>
      <c r="Q67" t="str">
        <f t="shared" si="0"/>
        <v>-</v>
      </c>
      <c r="R67">
        <f t="shared" si="1"/>
        <v>23</v>
      </c>
      <c r="AN67" s="317">
        <v>45428.1875</v>
      </c>
      <c r="AO67">
        <v>42</v>
      </c>
      <c r="AP67">
        <v>54.8</v>
      </c>
      <c r="AQ67">
        <v>29.7</v>
      </c>
      <c r="AR67">
        <v>45.7</v>
      </c>
      <c r="AS67">
        <v>42.1</v>
      </c>
      <c r="AT67">
        <v>55.2</v>
      </c>
      <c r="AU67">
        <v>29.1</v>
      </c>
      <c r="AV67">
        <v>46.1</v>
      </c>
      <c r="AX67">
        <v>57.5</v>
      </c>
      <c r="AY67">
        <v>31.6</v>
      </c>
      <c r="AZ67">
        <v>50.3</v>
      </c>
    </row>
    <row r="68" spans="2:52" x14ac:dyDescent="0.35">
      <c r="B68" s="317">
        <v>45428.166666666664</v>
      </c>
      <c r="C68">
        <v>25.5</v>
      </c>
      <c r="D68">
        <v>37.299999999999997</v>
      </c>
      <c r="E68">
        <v>23</v>
      </c>
      <c r="F68">
        <v>26.2</v>
      </c>
      <c r="G68">
        <v>25.6</v>
      </c>
      <c r="H68">
        <v>36.299999999999997</v>
      </c>
      <c r="I68">
        <v>23</v>
      </c>
      <c r="J68">
        <v>26.2</v>
      </c>
      <c r="L68">
        <v>38</v>
      </c>
      <c r="M68">
        <v>23.4</v>
      </c>
      <c r="N68">
        <v>27.1</v>
      </c>
      <c r="P68" t="s">
        <v>879</v>
      </c>
      <c r="Q68" t="str">
        <f t="shared" si="0"/>
        <v>-</v>
      </c>
      <c r="R68">
        <f t="shared" si="1"/>
        <v>23</v>
      </c>
      <c r="AN68" s="317">
        <v>45428.197916666664</v>
      </c>
      <c r="AO68">
        <v>55.6</v>
      </c>
      <c r="AP68">
        <v>64.599999999999994</v>
      </c>
      <c r="AQ68">
        <v>42</v>
      </c>
      <c r="AR68">
        <v>60.9</v>
      </c>
      <c r="AS68">
        <v>55.8</v>
      </c>
      <c r="AT68">
        <v>66.400000000000006</v>
      </c>
      <c r="AU68">
        <v>40.6</v>
      </c>
      <c r="AV68">
        <v>61</v>
      </c>
      <c r="AX68">
        <v>68.599999999999994</v>
      </c>
      <c r="AY68">
        <v>45.6</v>
      </c>
      <c r="AZ68">
        <v>64.3</v>
      </c>
    </row>
    <row r="69" spans="2:52" x14ac:dyDescent="0.35">
      <c r="B69" s="317">
        <v>45428.177083333336</v>
      </c>
      <c r="C69">
        <v>28</v>
      </c>
      <c r="D69">
        <v>37.9</v>
      </c>
      <c r="E69">
        <v>23.8</v>
      </c>
      <c r="F69">
        <v>31.1</v>
      </c>
      <c r="G69">
        <v>28</v>
      </c>
      <c r="H69">
        <v>38.200000000000003</v>
      </c>
      <c r="I69">
        <v>23.7</v>
      </c>
      <c r="J69">
        <v>30.9</v>
      </c>
      <c r="L69">
        <v>39.200000000000003</v>
      </c>
      <c r="M69">
        <v>24.1</v>
      </c>
      <c r="N69">
        <v>32.5</v>
      </c>
      <c r="P69" t="s">
        <v>879</v>
      </c>
      <c r="Q69" t="str">
        <f t="shared" si="0"/>
        <v>-</v>
      </c>
      <c r="R69">
        <f t="shared" si="1"/>
        <v>24</v>
      </c>
      <c r="AN69" s="317">
        <v>45428.208333333336</v>
      </c>
      <c r="AO69">
        <v>57.9</v>
      </c>
      <c r="AP69">
        <v>65.3</v>
      </c>
      <c r="AQ69">
        <v>40</v>
      </c>
      <c r="AR69">
        <v>62.5</v>
      </c>
      <c r="AS69">
        <v>57.9</v>
      </c>
      <c r="AT69">
        <v>66.5</v>
      </c>
      <c r="AU69">
        <v>39</v>
      </c>
      <c r="AV69">
        <v>62.9</v>
      </c>
      <c r="AX69">
        <v>68.900000000000006</v>
      </c>
      <c r="AY69">
        <v>43.3</v>
      </c>
      <c r="AZ69">
        <v>65.7</v>
      </c>
    </row>
    <row r="70" spans="2:52" x14ac:dyDescent="0.35">
      <c r="B70" s="317">
        <v>45428.1875</v>
      </c>
      <c r="C70">
        <v>42</v>
      </c>
      <c r="D70">
        <v>54.8</v>
      </c>
      <c r="E70">
        <v>29.7</v>
      </c>
      <c r="F70">
        <v>45.7</v>
      </c>
      <c r="G70">
        <v>42.1</v>
      </c>
      <c r="H70">
        <v>55.2</v>
      </c>
      <c r="I70">
        <v>29.1</v>
      </c>
      <c r="J70">
        <v>46.1</v>
      </c>
      <c r="L70">
        <v>57.5</v>
      </c>
      <c r="M70">
        <v>31.6</v>
      </c>
      <c r="N70">
        <v>50.3</v>
      </c>
      <c r="P70" t="s">
        <v>879</v>
      </c>
      <c r="Q70" t="str">
        <f t="shared" si="0"/>
        <v>-</v>
      </c>
      <c r="R70">
        <f t="shared" si="1"/>
        <v>29</v>
      </c>
      <c r="AN70" s="317">
        <v>45428.21875</v>
      </c>
      <c r="AO70">
        <v>58.2</v>
      </c>
      <c r="AP70">
        <v>71.5</v>
      </c>
      <c r="AQ70">
        <v>37</v>
      </c>
      <c r="AR70">
        <v>63.1</v>
      </c>
      <c r="AS70">
        <v>58.1</v>
      </c>
      <c r="AT70">
        <v>70.7</v>
      </c>
      <c r="AU70">
        <v>36.1</v>
      </c>
      <c r="AV70">
        <v>63.6</v>
      </c>
      <c r="AX70">
        <v>74.099999999999994</v>
      </c>
      <c r="AY70">
        <v>40.700000000000003</v>
      </c>
      <c r="AZ70">
        <v>65.900000000000006</v>
      </c>
    </row>
    <row r="71" spans="2:52" x14ac:dyDescent="0.35">
      <c r="B71" s="317">
        <v>45428.197916666664</v>
      </c>
      <c r="C71">
        <v>55.6</v>
      </c>
      <c r="D71">
        <v>64.599999999999994</v>
      </c>
      <c r="E71">
        <v>42</v>
      </c>
      <c r="F71">
        <v>60.9</v>
      </c>
      <c r="G71">
        <v>55.8</v>
      </c>
      <c r="H71">
        <v>66.400000000000006</v>
      </c>
      <c r="I71">
        <v>40.6</v>
      </c>
      <c r="J71">
        <v>61</v>
      </c>
      <c r="L71">
        <v>68.599999999999994</v>
      </c>
      <c r="M71">
        <v>45.6</v>
      </c>
      <c r="N71">
        <v>64.3</v>
      </c>
      <c r="P71" t="s">
        <v>879</v>
      </c>
      <c r="Q71" t="str">
        <f t="shared" si="0"/>
        <v>-</v>
      </c>
      <c r="R71">
        <f t="shared" si="1"/>
        <v>41</v>
      </c>
      <c r="AN71" s="317">
        <v>45428.229166666664</v>
      </c>
      <c r="AO71">
        <v>56</v>
      </c>
      <c r="AP71">
        <v>71.2</v>
      </c>
      <c r="AQ71">
        <v>35.799999999999997</v>
      </c>
      <c r="AR71">
        <v>61.1</v>
      </c>
      <c r="AS71">
        <v>56.2</v>
      </c>
      <c r="AT71">
        <v>72.900000000000006</v>
      </c>
      <c r="AU71">
        <v>35.1</v>
      </c>
      <c r="AV71">
        <v>61.2</v>
      </c>
      <c r="AX71">
        <v>73.7</v>
      </c>
      <c r="AY71">
        <v>38.6</v>
      </c>
      <c r="AZ71">
        <v>64.3</v>
      </c>
    </row>
    <row r="72" spans="2:52" x14ac:dyDescent="0.35">
      <c r="B72" s="317">
        <v>45428.208333333336</v>
      </c>
      <c r="C72">
        <v>57.9</v>
      </c>
      <c r="D72">
        <v>65.3</v>
      </c>
      <c r="E72">
        <v>40</v>
      </c>
      <c r="F72">
        <v>62.5</v>
      </c>
      <c r="G72">
        <v>57.9</v>
      </c>
      <c r="H72">
        <v>66.5</v>
      </c>
      <c r="I72">
        <v>39</v>
      </c>
      <c r="J72">
        <v>62.9</v>
      </c>
      <c r="L72">
        <v>68.900000000000006</v>
      </c>
      <c r="M72">
        <v>43.3</v>
      </c>
      <c r="N72">
        <v>65.7</v>
      </c>
      <c r="P72" t="s">
        <v>879</v>
      </c>
      <c r="Q72" t="str">
        <f t="shared" si="0"/>
        <v>-</v>
      </c>
      <c r="R72">
        <f t="shared" si="1"/>
        <v>39</v>
      </c>
      <c r="AN72" s="317">
        <v>45428.239583333336</v>
      </c>
      <c r="AO72">
        <v>44.1</v>
      </c>
      <c r="AP72">
        <v>63.4</v>
      </c>
      <c r="AQ72">
        <v>36.1</v>
      </c>
      <c r="AR72">
        <v>46.8</v>
      </c>
      <c r="AS72">
        <v>43.6</v>
      </c>
      <c r="AT72">
        <v>59.9</v>
      </c>
      <c r="AU72">
        <v>35.200000000000003</v>
      </c>
      <c r="AV72">
        <v>47.1</v>
      </c>
      <c r="AX72">
        <v>67.5</v>
      </c>
      <c r="AY72">
        <v>39.299999999999997</v>
      </c>
      <c r="AZ72">
        <v>49.7</v>
      </c>
    </row>
    <row r="73" spans="2:52" x14ac:dyDescent="0.35">
      <c r="B73" s="317">
        <v>45428.21875</v>
      </c>
      <c r="C73">
        <v>58.2</v>
      </c>
      <c r="D73">
        <v>71.5</v>
      </c>
      <c r="E73">
        <v>37</v>
      </c>
      <c r="F73">
        <v>63.1</v>
      </c>
      <c r="G73">
        <v>58.1</v>
      </c>
      <c r="H73">
        <v>70.7</v>
      </c>
      <c r="I73">
        <v>36.1</v>
      </c>
      <c r="J73">
        <v>63.6</v>
      </c>
      <c r="L73">
        <v>74.099999999999994</v>
      </c>
      <c r="M73">
        <v>40.700000000000003</v>
      </c>
      <c r="N73">
        <v>65.900000000000006</v>
      </c>
      <c r="P73" t="s">
        <v>879</v>
      </c>
      <c r="Q73" t="str">
        <f t="shared" si="0"/>
        <v>-</v>
      </c>
      <c r="R73">
        <f t="shared" si="1"/>
        <v>36</v>
      </c>
      <c r="AN73" s="317">
        <v>45428.25</v>
      </c>
      <c r="AO73">
        <v>45.2</v>
      </c>
      <c r="AP73">
        <v>55.6</v>
      </c>
      <c r="AQ73">
        <v>36.799999999999997</v>
      </c>
      <c r="AR73">
        <v>48.6</v>
      </c>
      <c r="AS73">
        <v>44.9</v>
      </c>
      <c r="AT73">
        <v>58.6</v>
      </c>
      <c r="AU73">
        <v>35.5</v>
      </c>
      <c r="AV73">
        <v>48.2</v>
      </c>
      <c r="AX73">
        <v>60.3</v>
      </c>
      <c r="AY73">
        <v>39.799999999999997</v>
      </c>
      <c r="AZ73">
        <v>52.1</v>
      </c>
    </row>
    <row r="74" spans="2:52" x14ac:dyDescent="0.35">
      <c r="B74" s="317">
        <v>45428.229166666664</v>
      </c>
      <c r="C74">
        <v>56</v>
      </c>
      <c r="D74">
        <v>71.2</v>
      </c>
      <c r="E74">
        <v>35.799999999999997</v>
      </c>
      <c r="F74">
        <v>61.1</v>
      </c>
      <c r="G74">
        <v>56.2</v>
      </c>
      <c r="H74">
        <v>72.900000000000006</v>
      </c>
      <c r="I74">
        <v>35.1</v>
      </c>
      <c r="J74">
        <v>61.2</v>
      </c>
      <c r="L74">
        <v>73.7</v>
      </c>
      <c r="M74">
        <v>38.6</v>
      </c>
      <c r="N74">
        <v>64.3</v>
      </c>
      <c r="P74" t="s">
        <v>879</v>
      </c>
      <c r="Q74" t="str">
        <f t="shared" si="0"/>
        <v>-</v>
      </c>
      <c r="R74">
        <f t="shared" si="1"/>
        <v>35</v>
      </c>
      <c r="AN74" s="317">
        <v>45428.260416666664</v>
      </c>
      <c r="AO74">
        <v>48.2</v>
      </c>
      <c r="AP74">
        <v>65.8</v>
      </c>
      <c r="AQ74">
        <v>35.5</v>
      </c>
      <c r="AR74">
        <v>51.2</v>
      </c>
      <c r="AS74">
        <v>48.3</v>
      </c>
      <c r="AT74">
        <v>70.5</v>
      </c>
      <c r="AU74">
        <v>34.799999999999997</v>
      </c>
      <c r="AV74">
        <v>50.7</v>
      </c>
      <c r="AX74">
        <v>71.5</v>
      </c>
      <c r="AY74">
        <v>37.5</v>
      </c>
      <c r="AZ74">
        <v>54.5</v>
      </c>
    </row>
    <row r="75" spans="2:52" x14ac:dyDescent="0.35">
      <c r="B75" s="317">
        <v>45428.239583333336</v>
      </c>
      <c r="C75">
        <v>44.1</v>
      </c>
      <c r="D75">
        <v>63.4</v>
      </c>
      <c r="E75">
        <v>36.1</v>
      </c>
      <c r="F75">
        <v>46.8</v>
      </c>
      <c r="G75">
        <v>43.6</v>
      </c>
      <c r="H75">
        <v>59.9</v>
      </c>
      <c r="I75">
        <v>35.200000000000003</v>
      </c>
      <c r="J75">
        <v>47.1</v>
      </c>
      <c r="L75">
        <v>67.5</v>
      </c>
      <c r="M75">
        <v>39.299999999999997</v>
      </c>
      <c r="N75">
        <v>49.7</v>
      </c>
      <c r="P75" t="s">
        <v>879</v>
      </c>
      <c r="Q75" t="str">
        <f t="shared" si="0"/>
        <v>-</v>
      </c>
      <c r="R75">
        <f t="shared" si="1"/>
        <v>35</v>
      </c>
      <c r="AN75" s="317">
        <v>45428.270833333336</v>
      </c>
      <c r="AO75">
        <v>54.5</v>
      </c>
      <c r="AP75">
        <v>71.2</v>
      </c>
      <c r="AQ75">
        <v>38.1</v>
      </c>
      <c r="AR75">
        <v>59.3</v>
      </c>
      <c r="AS75">
        <v>54.1</v>
      </c>
      <c r="AT75">
        <v>68.8</v>
      </c>
      <c r="AU75">
        <v>36.9</v>
      </c>
      <c r="AV75">
        <v>59.3</v>
      </c>
      <c r="AX75">
        <v>74.8</v>
      </c>
      <c r="AY75">
        <v>40.9</v>
      </c>
      <c r="AZ75">
        <v>63.3</v>
      </c>
    </row>
    <row r="76" spans="2:52" x14ac:dyDescent="0.35">
      <c r="B76" s="317">
        <v>45428.25</v>
      </c>
      <c r="C76">
        <v>45.2</v>
      </c>
      <c r="D76">
        <v>55.6</v>
      </c>
      <c r="E76">
        <v>36.799999999999997</v>
      </c>
      <c r="F76">
        <v>48.6</v>
      </c>
      <c r="G76">
        <v>44.9</v>
      </c>
      <c r="H76">
        <v>58.6</v>
      </c>
      <c r="I76">
        <v>35.5</v>
      </c>
      <c r="J76">
        <v>48.2</v>
      </c>
      <c r="L76">
        <v>60.3</v>
      </c>
      <c r="M76">
        <v>39.799999999999997</v>
      </c>
      <c r="N76">
        <v>52.1</v>
      </c>
      <c r="P76" t="s">
        <v>879</v>
      </c>
      <c r="Q76" t="str">
        <f t="shared" si="0"/>
        <v>-</v>
      </c>
      <c r="R76">
        <f t="shared" si="1"/>
        <v>36</v>
      </c>
      <c r="AN76" s="317">
        <v>45428.28125</v>
      </c>
      <c r="AO76">
        <v>52.5</v>
      </c>
      <c r="AP76">
        <v>67</v>
      </c>
      <c r="AQ76">
        <v>36.6</v>
      </c>
      <c r="AR76">
        <v>55.5</v>
      </c>
      <c r="AS76">
        <v>52</v>
      </c>
      <c r="AT76">
        <v>69.8</v>
      </c>
      <c r="AU76">
        <v>35.799999999999997</v>
      </c>
      <c r="AV76">
        <v>55.6</v>
      </c>
      <c r="AX76">
        <v>73.400000000000006</v>
      </c>
      <c r="AY76">
        <v>38.700000000000003</v>
      </c>
      <c r="AZ76">
        <v>60.5</v>
      </c>
    </row>
    <row r="77" spans="2:52" x14ac:dyDescent="0.35">
      <c r="B77" s="317">
        <v>45428.260416666664</v>
      </c>
      <c r="C77">
        <v>48.2</v>
      </c>
      <c r="D77">
        <v>65.8</v>
      </c>
      <c r="E77">
        <v>35.5</v>
      </c>
      <c r="F77">
        <v>51.2</v>
      </c>
      <c r="G77">
        <v>48.3</v>
      </c>
      <c r="H77">
        <v>70.5</v>
      </c>
      <c r="I77">
        <v>34.799999999999997</v>
      </c>
      <c r="J77">
        <v>50.7</v>
      </c>
      <c r="L77">
        <v>71.5</v>
      </c>
      <c r="M77">
        <v>37.5</v>
      </c>
      <c r="N77">
        <v>54.5</v>
      </c>
      <c r="P77" t="s">
        <v>879</v>
      </c>
      <c r="Q77" t="str">
        <f t="shared" si="0"/>
        <v>-</v>
      </c>
      <c r="R77">
        <f t="shared" si="1"/>
        <v>35</v>
      </c>
      <c r="AN77" s="317">
        <v>45428.291666666664</v>
      </c>
      <c r="AO77">
        <v>53.8</v>
      </c>
      <c r="AP77">
        <v>71.5</v>
      </c>
      <c r="AQ77">
        <v>36.9</v>
      </c>
      <c r="AR77">
        <v>57.8</v>
      </c>
      <c r="AS77">
        <v>53.5</v>
      </c>
      <c r="AT77">
        <v>71.2</v>
      </c>
      <c r="AU77">
        <v>35.9</v>
      </c>
      <c r="AV77">
        <v>56.2</v>
      </c>
      <c r="AX77">
        <v>78.099999999999994</v>
      </c>
      <c r="AY77">
        <v>39.799999999999997</v>
      </c>
      <c r="AZ77">
        <v>63.1</v>
      </c>
    </row>
    <row r="78" spans="2:52" x14ac:dyDescent="0.35">
      <c r="B78" s="317">
        <v>45428.270833333336</v>
      </c>
      <c r="C78">
        <v>54.5</v>
      </c>
      <c r="D78">
        <v>71.2</v>
      </c>
      <c r="E78">
        <v>38.1</v>
      </c>
      <c r="F78">
        <v>59.3</v>
      </c>
      <c r="G78">
        <v>54.1</v>
      </c>
      <c r="H78">
        <v>68.8</v>
      </c>
      <c r="I78">
        <v>36.9</v>
      </c>
      <c r="J78">
        <v>59.3</v>
      </c>
      <c r="L78">
        <v>74.8</v>
      </c>
      <c r="M78">
        <v>40.9</v>
      </c>
      <c r="N78">
        <v>63.3</v>
      </c>
      <c r="P78" t="s">
        <v>879</v>
      </c>
      <c r="Q78" t="str">
        <f t="shared" ref="Q78:Q141" si="6">IF(P78="D",ROUND(I78,0),"-")</f>
        <v>-</v>
      </c>
      <c r="R78">
        <f t="shared" ref="R78:R141" si="7">IF(P78="N",ROUND(I78,0),"-")</f>
        <v>37</v>
      </c>
      <c r="AN78" s="317">
        <v>45428.302083333336</v>
      </c>
      <c r="AO78">
        <v>43.1</v>
      </c>
      <c r="AP78">
        <v>53.2</v>
      </c>
      <c r="AQ78">
        <v>37.299999999999997</v>
      </c>
      <c r="AR78">
        <v>45.8</v>
      </c>
      <c r="AS78">
        <v>43.1</v>
      </c>
      <c r="AT78">
        <v>57.4</v>
      </c>
      <c r="AU78">
        <v>36.200000000000003</v>
      </c>
      <c r="AV78">
        <v>46.3</v>
      </c>
      <c r="AX78">
        <v>57.6</v>
      </c>
      <c r="AY78">
        <v>40.1</v>
      </c>
      <c r="AZ78">
        <v>49.1</v>
      </c>
    </row>
    <row r="79" spans="2:52" x14ac:dyDescent="0.35">
      <c r="B79" s="317">
        <v>45428.28125</v>
      </c>
      <c r="C79">
        <v>52.5</v>
      </c>
      <c r="D79">
        <v>67</v>
      </c>
      <c r="E79">
        <v>36.6</v>
      </c>
      <c r="F79">
        <v>55.5</v>
      </c>
      <c r="G79">
        <v>52</v>
      </c>
      <c r="H79">
        <v>69.8</v>
      </c>
      <c r="I79">
        <v>35.799999999999997</v>
      </c>
      <c r="J79">
        <v>55.6</v>
      </c>
      <c r="L79">
        <v>73.400000000000006</v>
      </c>
      <c r="M79">
        <v>38.700000000000003</v>
      </c>
      <c r="N79">
        <v>60.5</v>
      </c>
      <c r="P79" t="s">
        <v>879</v>
      </c>
      <c r="Q79" t="str">
        <f t="shared" si="6"/>
        <v>-</v>
      </c>
      <c r="R79">
        <f t="shared" si="7"/>
        <v>36</v>
      </c>
      <c r="AN79" s="317">
        <v>45428.3125</v>
      </c>
      <c r="AO79">
        <v>54.7</v>
      </c>
      <c r="AP79">
        <v>70.2</v>
      </c>
      <c r="AQ79">
        <v>38.4</v>
      </c>
      <c r="AR79">
        <v>59.4</v>
      </c>
      <c r="AS79">
        <v>54.7</v>
      </c>
      <c r="AT79">
        <v>72.3</v>
      </c>
      <c r="AU79">
        <v>37.6</v>
      </c>
      <c r="AV79">
        <v>58.5</v>
      </c>
      <c r="AX79">
        <v>73.8</v>
      </c>
      <c r="AY79">
        <v>41</v>
      </c>
      <c r="AZ79">
        <v>63.9</v>
      </c>
    </row>
    <row r="80" spans="2:52" x14ac:dyDescent="0.35">
      <c r="B80" s="317">
        <v>45428.291666666664</v>
      </c>
      <c r="C80">
        <v>53.8</v>
      </c>
      <c r="D80">
        <v>71.5</v>
      </c>
      <c r="E80">
        <v>36.9</v>
      </c>
      <c r="F80">
        <v>57.8</v>
      </c>
      <c r="G80">
        <v>53.5</v>
      </c>
      <c r="H80">
        <v>71.2</v>
      </c>
      <c r="I80">
        <v>35.9</v>
      </c>
      <c r="J80">
        <v>56.2</v>
      </c>
      <c r="L80">
        <v>78.099999999999994</v>
      </c>
      <c r="M80">
        <v>39.799999999999997</v>
      </c>
      <c r="N80">
        <v>63.1</v>
      </c>
      <c r="P80" t="s">
        <v>878</v>
      </c>
      <c r="Q80">
        <f t="shared" si="6"/>
        <v>36</v>
      </c>
      <c r="R80" t="str">
        <f t="shared" si="7"/>
        <v>-</v>
      </c>
      <c r="AN80" s="317">
        <v>45428.322916666664</v>
      </c>
      <c r="AO80">
        <v>54.4</v>
      </c>
      <c r="AP80">
        <v>65.400000000000006</v>
      </c>
      <c r="AQ80">
        <v>39.799999999999997</v>
      </c>
      <c r="AR80">
        <v>60.1</v>
      </c>
      <c r="AS80">
        <v>54.4</v>
      </c>
      <c r="AT80">
        <v>66.400000000000006</v>
      </c>
      <c r="AU80">
        <v>38.700000000000003</v>
      </c>
      <c r="AV80">
        <v>59.5</v>
      </c>
      <c r="AX80">
        <v>69</v>
      </c>
      <c r="AY80">
        <v>42.5</v>
      </c>
      <c r="AZ80">
        <v>63.6</v>
      </c>
    </row>
    <row r="81" spans="2:52" x14ac:dyDescent="0.35">
      <c r="B81" s="317">
        <v>45428.302083333336</v>
      </c>
      <c r="C81">
        <v>43.1</v>
      </c>
      <c r="D81">
        <v>53.2</v>
      </c>
      <c r="E81">
        <v>37.299999999999997</v>
      </c>
      <c r="F81">
        <v>45.8</v>
      </c>
      <c r="G81">
        <v>43.1</v>
      </c>
      <c r="H81">
        <v>57.4</v>
      </c>
      <c r="I81">
        <v>36.200000000000003</v>
      </c>
      <c r="J81">
        <v>46.3</v>
      </c>
      <c r="L81">
        <v>57.6</v>
      </c>
      <c r="M81">
        <v>40.1</v>
      </c>
      <c r="N81">
        <v>49.1</v>
      </c>
      <c r="P81" t="s">
        <v>878</v>
      </c>
      <c r="Q81">
        <f t="shared" si="6"/>
        <v>36</v>
      </c>
      <c r="R81" t="str">
        <f t="shared" si="7"/>
        <v>-</v>
      </c>
      <c r="AN81" s="317">
        <v>45428.333333333336</v>
      </c>
      <c r="AO81">
        <v>52.8</v>
      </c>
      <c r="AP81">
        <v>72.3</v>
      </c>
      <c r="AQ81">
        <v>37.1</v>
      </c>
      <c r="AR81">
        <v>54.9</v>
      </c>
      <c r="AS81">
        <v>53.1</v>
      </c>
      <c r="AT81">
        <v>73.7</v>
      </c>
      <c r="AU81">
        <v>36.700000000000003</v>
      </c>
      <c r="AV81">
        <v>53</v>
      </c>
      <c r="AX81">
        <v>79.7</v>
      </c>
      <c r="AY81">
        <v>39</v>
      </c>
      <c r="AZ81">
        <v>61.6</v>
      </c>
    </row>
    <row r="82" spans="2:52" x14ac:dyDescent="0.35">
      <c r="B82" s="317">
        <v>45428.3125</v>
      </c>
      <c r="C82">
        <v>54.7</v>
      </c>
      <c r="D82">
        <v>70.2</v>
      </c>
      <c r="E82">
        <v>38.4</v>
      </c>
      <c r="F82">
        <v>59.4</v>
      </c>
      <c r="G82">
        <v>54.7</v>
      </c>
      <c r="H82">
        <v>72.3</v>
      </c>
      <c r="I82">
        <v>37.6</v>
      </c>
      <c r="J82">
        <v>58.5</v>
      </c>
      <c r="L82">
        <v>73.8</v>
      </c>
      <c r="M82">
        <v>41</v>
      </c>
      <c r="N82">
        <v>63.9</v>
      </c>
      <c r="P82" t="s">
        <v>878</v>
      </c>
      <c r="Q82">
        <f t="shared" si="6"/>
        <v>38</v>
      </c>
      <c r="R82" t="str">
        <f t="shared" si="7"/>
        <v>-</v>
      </c>
      <c r="AN82" s="317">
        <v>45428.34375</v>
      </c>
      <c r="AO82">
        <v>46.4</v>
      </c>
      <c r="AP82">
        <v>62.4</v>
      </c>
      <c r="AQ82">
        <v>36.5</v>
      </c>
      <c r="AR82">
        <v>49.3</v>
      </c>
      <c r="AS82">
        <v>47</v>
      </c>
      <c r="AT82">
        <v>66.5</v>
      </c>
      <c r="AU82">
        <v>35.799999999999997</v>
      </c>
      <c r="AV82">
        <v>49.4</v>
      </c>
      <c r="AX82">
        <v>66.5</v>
      </c>
      <c r="AY82">
        <v>38.9</v>
      </c>
      <c r="AZ82">
        <v>53.3</v>
      </c>
    </row>
    <row r="83" spans="2:52" x14ac:dyDescent="0.35">
      <c r="B83" s="317">
        <v>45428.322916666664</v>
      </c>
      <c r="C83">
        <v>54.4</v>
      </c>
      <c r="D83">
        <v>65.400000000000006</v>
      </c>
      <c r="E83">
        <v>39.799999999999997</v>
      </c>
      <c r="F83">
        <v>60.1</v>
      </c>
      <c r="G83">
        <v>54.4</v>
      </c>
      <c r="H83">
        <v>66.400000000000006</v>
      </c>
      <c r="I83">
        <v>38.700000000000003</v>
      </c>
      <c r="J83">
        <v>59.5</v>
      </c>
      <c r="L83">
        <v>69</v>
      </c>
      <c r="M83">
        <v>42.5</v>
      </c>
      <c r="N83">
        <v>63.6</v>
      </c>
      <c r="P83" t="s">
        <v>878</v>
      </c>
      <c r="Q83">
        <f t="shared" si="6"/>
        <v>39</v>
      </c>
      <c r="R83" t="str">
        <f t="shared" si="7"/>
        <v>-</v>
      </c>
      <c r="AN83" s="317">
        <v>45428.354166666664</v>
      </c>
      <c r="AO83">
        <v>50.6</v>
      </c>
      <c r="AP83">
        <v>65.8</v>
      </c>
      <c r="AQ83">
        <v>39.1</v>
      </c>
      <c r="AR83">
        <v>52.9</v>
      </c>
      <c r="AS83">
        <v>50.8</v>
      </c>
      <c r="AT83">
        <v>70.900000000000006</v>
      </c>
      <c r="AU83">
        <v>37.9</v>
      </c>
      <c r="AV83">
        <v>53.1</v>
      </c>
      <c r="AX83">
        <v>72.599999999999994</v>
      </c>
      <c r="AY83">
        <v>42.2</v>
      </c>
      <c r="AZ83">
        <v>57</v>
      </c>
    </row>
    <row r="84" spans="2:52" x14ac:dyDescent="0.35">
      <c r="B84" s="317">
        <v>45428.333333333336</v>
      </c>
      <c r="C84">
        <v>52.8</v>
      </c>
      <c r="D84">
        <v>72.3</v>
      </c>
      <c r="E84">
        <v>37.1</v>
      </c>
      <c r="F84">
        <v>54.9</v>
      </c>
      <c r="G84">
        <v>53.1</v>
      </c>
      <c r="H84">
        <v>73.7</v>
      </c>
      <c r="I84">
        <v>36.700000000000003</v>
      </c>
      <c r="J84">
        <v>53</v>
      </c>
      <c r="L84">
        <v>79.7</v>
      </c>
      <c r="M84">
        <v>39</v>
      </c>
      <c r="N84">
        <v>61.6</v>
      </c>
      <c r="P84" t="s">
        <v>878</v>
      </c>
      <c r="Q84">
        <f t="shared" si="6"/>
        <v>37</v>
      </c>
      <c r="R84" t="str">
        <f t="shared" si="7"/>
        <v>-</v>
      </c>
      <c r="AN84" s="317">
        <v>45428.364583333336</v>
      </c>
      <c r="AO84">
        <v>52.1</v>
      </c>
      <c r="AP84">
        <v>68.8</v>
      </c>
      <c r="AQ84">
        <v>38.799999999999997</v>
      </c>
      <c r="AR84">
        <v>57</v>
      </c>
      <c r="AS84">
        <v>51.9</v>
      </c>
      <c r="AT84">
        <v>67</v>
      </c>
      <c r="AU84">
        <v>38.1</v>
      </c>
      <c r="AV84">
        <v>55.7</v>
      </c>
      <c r="AX84">
        <v>76.2</v>
      </c>
      <c r="AY84">
        <v>41.6</v>
      </c>
      <c r="AZ84">
        <v>61.5</v>
      </c>
    </row>
    <row r="85" spans="2:52" x14ac:dyDescent="0.35">
      <c r="B85" s="317">
        <v>45428.34375</v>
      </c>
      <c r="C85">
        <v>46.4</v>
      </c>
      <c r="D85">
        <v>62.4</v>
      </c>
      <c r="E85">
        <v>36.5</v>
      </c>
      <c r="F85">
        <v>49.3</v>
      </c>
      <c r="G85">
        <v>47</v>
      </c>
      <c r="H85">
        <v>66.5</v>
      </c>
      <c r="I85">
        <v>35.799999999999997</v>
      </c>
      <c r="J85">
        <v>49.4</v>
      </c>
      <c r="L85">
        <v>66.5</v>
      </c>
      <c r="M85">
        <v>38.9</v>
      </c>
      <c r="N85">
        <v>53.3</v>
      </c>
      <c r="P85" t="s">
        <v>878</v>
      </c>
      <c r="Q85">
        <f t="shared" si="6"/>
        <v>36</v>
      </c>
      <c r="R85" t="str">
        <f t="shared" si="7"/>
        <v>-</v>
      </c>
      <c r="AN85" s="317">
        <v>45428.375</v>
      </c>
      <c r="AO85">
        <v>45.5</v>
      </c>
      <c r="AP85">
        <v>62.2</v>
      </c>
      <c r="AQ85">
        <v>36.6</v>
      </c>
      <c r="AR85">
        <v>47.4</v>
      </c>
      <c r="AS85">
        <v>44.7</v>
      </c>
      <c r="AT85">
        <v>64.7</v>
      </c>
      <c r="AU85">
        <v>36.1</v>
      </c>
      <c r="AV85">
        <v>46.8</v>
      </c>
      <c r="AX85">
        <v>68.7</v>
      </c>
      <c r="AY85">
        <v>38.4</v>
      </c>
      <c r="AZ85">
        <v>51.9</v>
      </c>
    </row>
    <row r="86" spans="2:52" x14ac:dyDescent="0.35">
      <c r="B86" s="317">
        <v>45428.354166666664</v>
      </c>
      <c r="C86">
        <v>50.6</v>
      </c>
      <c r="D86">
        <v>65.8</v>
      </c>
      <c r="E86">
        <v>39.1</v>
      </c>
      <c r="F86">
        <v>52.9</v>
      </c>
      <c r="G86">
        <v>50.8</v>
      </c>
      <c r="H86">
        <v>70.900000000000006</v>
      </c>
      <c r="I86">
        <v>37.9</v>
      </c>
      <c r="J86">
        <v>53.1</v>
      </c>
      <c r="L86">
        <v>72.599999999999994</v>
      </c>
      <c r="M86">
        <v>42.2</v>
      </c>
      <c r="N86">
        <v>57</v>
      </c>
      <c r="P86" t="s">
        <v>878</v>
      </c>
      <c r="Q86">
        <f t="shared" si="6"/>
        <v>38</v>
      </c>
      <c r="R86" t="str">
        <f t="shared" si="7"/>
        <v>-</v>
      </c>
      <c r="AN86" s="317">
        <v>45428.385416666664</v>
      </c>
      <c r="AO86">
        <v>44.7</v>
      </c>
      <c r="AP86">
        <v>54.3</v>
      </c>
      <c r="AQ86">
        <v>36.6</v>
      </c>
      <c r="AR86">
        <v>48.5</v>
      </c>
      <c r="AS86">
        <v>44.8</v>
      </c>
      <c r="AT86">
        <v>59.7</v>
      </c>
      <c r="AU86">
        <v>35.799999999999997</v>
      </c>
      <c r="AV86">
        <v>48.9</v>
      </c>
      <c r="AX86">
        <v>59.9</v>
      </c>
      <c r="AY86">
        <v>38.299999999999997</v>
      </c>
      <c r="AZ86">
        <v>54.1</v>
      </c>
    </row>
    <row r="87" spans="2:52" x14ac:dyDescent="0.35">
      <c r="B87" s="317">
        <v>45428.364583333336</v>
      </c>
      <c r="C87">
        <v>52.1</v>
      </c>
      <c r="D87">
        <v>68.8</v>
      </c>
      <c r="E87">
        <v>38.799999999999997</v>
      </c>
      <c r="F87">
        <v>57</v>
      </c>
      <c r="G87">
        <v>51.9</v>
      </c>
      <c r="H87">
        <v>67</v>
      </c>
      <c r="I87">
        <v>38.1</v>
      </c>
      <c r="J87">
        <v>55.7</v>
      </c>
      <c r="L87">
        <v>76.2</v>
      </c>
      <c r="M87">
        <v>41.6</v>
      </c>
      <c r="N87">
        <v>61.5</v>
      </c>
      <c r="P87" t="s">
        <v>878</v>
      </c>
      <c r="Q87">
        <f t="shared" si="6"/>
        <v>38</v>
      </c>
      <c r="R87" t="str">
        <f t="shared" si="7"/>
        <v>-</v>
      </c>
      <c r="AN87" s="317">
        <v>45428.395833333336</v>
      </c>
      <c r="AO87">
        <v>49</v>
      </c>
      <c r="AP87">
        <v>68.599999999999994</v>
      </c>
      <c r="AQ87">
        <v>36.1</v>
      </c>
      <c r="AR87">
        <v>52.2</v>
      </c>
      <c r="AS87">
        <v>48.8</v>
      </c>
      <c r="AT87">
        <v>69.8</v>
      </c>
      <c r="AU87">
        <v>35.299999999999997</v>
      </c>
      <c r="AV87">
        <v>50</v>
      </c>
      <c r="AX87">
        <v>73.900000000000006</v>
      </c>
      <c r="AY87">
        <v>38.299999999999997</v>
      </c>
      <c r="AZ87">
        <v>57.3</v>
      </c>
    </row>
    <row r="88" spans="2:52" x14ac:dyDescent="0.35">
      <c r="B88" s="317">
        <v>45428.375</v>
      </c>
      <c r="C88">
        <v>45.5</v>
      </c>
      <c r="D88">
        <v>62.2</v>
      </c>
      <c r="E88">
        <v>36.6</v>
      </c>
      <c r="F88">
        <v>47.4</v>
      </c>
      <c r="G88">
        <v>44.7</v>
      </c>
      <c r="H88">
        <v>64.7</v>
      </c>
      <c r="I88">
        <v>36.1</v>
      </c>
      <c r="J88">
        <v>46.8</v>
      </c>
      <c r="L88">
        <v>68.7</v>
      </c>
      <c r="M88">
        <v>38.4</v>
      </c>
      <c r="N88">
        <v>51.9</v>
      </c>
      <c r="P88" t="s">
        <v>878</v>
      </c>
      <c r="Q88">
        <f t="shared" si="6"/>
        <v>36</v>
      </c>
      <c r="R88" t="str">
        <f t="shared" si="7"/>
        <v>-</v>
      </c>
      <c r="AN88" s="317">
        <v>45428.40625</v>
      </c>
      <c r="AO88">
        <v>50.3</v>
      </c>
      <c r="AP88">
        <v>66.900000000000006</v>
      </c>
      <c r="AQ88">
        <v>35.1</v>
      </c>
      <c r="AR88">
        <v>52</v>
      </c>
      <c r="AS88">
        <v>50</v>
      </c>
      <c r="AT88">
        <v>67.400000000000006</v>
      </c>
      <c r="AU88">
        <v>34.299999999999997</v>
      </c>
      <c r="AV88">
        <v>50.8</v>
      </c>
      <c r="AX88">
        <v>73</v>
      </c>
      <c r="AY88">
        <v>37.4</v>
      </c>
      <c r="AZ88">
        <v>57.8</v>
      </c>
    </row>
    <row r="89" spans="2:52" x14ac:dyDescent="0.35">
      <c r="B89" s="317">
        <v>45428.385416666664</v>
      </c>
      <c r="C89">
        <v>44.7</v>
      </c>
      <c r="D89">
        <v>54.3</v>
      </c>
      <c r="E89">
        <v>36.6</v>
      </c>
      <c r="F89">
        <v>48.5</v>
      </c>
      <c r="G89">
        <v>44.8</v>
      </c>
      <c r="H89">
        <v>59.7</v>
      </c>
      <c r="I89">
        <v>35.799999999999997</v>
      </c>
      <c r="J89">
        <v>48.9</v>
      </c>
      <c r="L89">
        <v>59.9</v>
      </c>
      <c r="M89">
        <v>38.299999999999997</v>
      </c>
      <c r="N89">
        <v>54.1</v>
      </c>
      <c r="P89" t="s">
        <v>878</v>
      </c>
      <c r="Q89">
        <f t="shared" si="6"/>
        <v>36</v>
      </c>
      <c r="R89" t="str">
        <f t="shared" si="7"/>
        <v>-</v>
      </c>
      <c r="AN89" s="317">
        <v>45428.416666666664</v>
      </c>
      <c r="AO89">
        <v>53.2</v>
      </c>
      <c r="AP89">
        <v>70.3</v>
      </c>
      <c r="AQ89">
        <v>42.3</v>
      </c>
      <c r="AR89">
        <v>55.5</v>
      </c>
      <c r="AS89">
        <v>53.6</v>
      </c>
      <c r="AT89">
        <v>73.8</v>
      </c>
      <c r="AU89">
        <v>41.8</v>
      </c>
      <c r="AV89">
        <v>55.1</v>
      </c>
      <c r="AX89">
        <v>75.400000000000006</v>
      </c>
      <c r="AY89">
        <v>43.8</v>
      </c>
      <c r="AZ89">
        <v>60.4</v>
      </c>
    </row>
    <row r="90" spans="2:52" x14ac:dyDescent="0.35">
      <c r="B90" s="317">
        <v>45428.395833333336</v>
      </c>
      <c r="C90">
        <v>49</v>
      </c>
      <c r="D90">
        <v>68.599999999999994</v>
      </c>
      <c r="E90">
        <v>36.1</v>
      </c>
      <c r="F90">
        <v>52.2</v>
      </c>
      <c r="G90">
        <v>48.8</v>
      </c>
      <c r="H90">
        <v>69.8</v>
      </c>
      <c r="I90">
        <v>35.299999999999997</v>
      </c>
      <c r="J90">
        <v>50</v>
      </c>
      <c r="L90">
        <v>73.900000000000006</v>
      </c>
      <c r="M90">
        <v>38.299999999999997</v>
      </c>
      <c r="N90">
        <v>57.3</v>
      </c>
      <c r="P90" t="s">
        <v>878</v>
      </c>
      <c r="Q90">
        <f t="shared" si="6"/>
        <v>35</v>
      </c>
      <c r="R90" t="str">
        <f t="shared" si="7"/>
        <v>-</v>
      </c>
      <c r="AN90" s="317">
        <v>45428.427083333336</v>
      </c>
      <c r="AO90">
        <v>51.5</v>
      </c>
      <c r="AP90">
        <v>68.400000000000006</v>
      </c>
      <c r="AQ90">
        <v>41.5</v>
      </c>
      <c r="AR90">
        <v>53.6</v>
      </c>
      <c r="AS90">
        <v>51.2</v>
      </c>
      <c r="AT90">
        <v>69.099999999999994</v>
      </c>
      <c r="AU90">
        <v>41.6</v>
      </c>
      <c r="AV90">
        <v>53.1</v>
      </c>
      <c r="AX90">
        <v>72.8</v>
      </c>
      <c r="AY90">
        <v>43</v>
      </c>
      <c r="AZ90">
        <v>58.1</v>
      </c>
    </row>
    <row r="91" spans="2:52" x14ac:dyDescent="0.35">
      <c r="B91" s="317">
        <v>45428.40625</v>
      </c>
      <c r="C91">
        <v>50.3</v>
      </c>
      <c r="D91">
        <v>66.900000000000006</v>
      </c>
      <c r="E91">
        <v>35.1</v>
      </c>
      <c r="F91">
        <v>52</v>
      </c>
      <c r="G91">
        <v>50</v>
      </c>
      <c r="H91">
        <v>67.400000000000006</v>
      </c>
      <c r="I91">
        <v>34.299999999999997</v>
      </c>
      <c r="J91">
        <v>50.8</v>
      </c>
      <c r="L91">
        <v>73</v>
      </c>
      <c r="M91">
        <v>37.4</v>
      </c>
      <c r="N91">
        <v>57.8</v>
      </c>
      <c r="P91" t="s">
        <v>878</v>
      </c>
      <c r="Q91">
        <f t="shared" si="6"/>
        <v>34</v>
      </c>
      <c r="R91" t="str">
        <f t="shared" si="7"/>
        <v>-</v>
      </c>
      <c r="AN91" s="317">
        <v>45428.4375</v>
      </c>
      <c r="AO91">
        <v>52.7</v>
      </c>
      <c r="AP91">
        <v>73.8</v>
      </c>
      <c r="AQ91">
        <v>35.6</v>
      </c>
      <c r="AR91">
        <v>50.3</v>
      </c>
      <c r="AS91">
        <v>51.6</v>
      </c>
      <c r="AT91">
        <v>73.8</v>
      </c>
      <c r="AU91">
        <v>35.299999999999997</v>
      </c>
      <c r="AV91">
        <v>49.8</v>
      </c>
      <c r="AX91">
        <v>79.8</v>
      </c>
      <c r="AY91">
        <v>37.299999999999997</v>
      </c>
      <c r="AZ91">
        <v>55.7</v>
      </c>
    </row>
    <row r="92" spans="2:52" x14ac:dyDescent="0.35">
      <c r="B92" s="317">
        <v>45428.416666666664</v>
      </c>
      <c r="C92">
        <v>53.2</v>
      </c>
      <c r="D92">
        <v>70.3</v>
      </c>
      <c r="E92">
        <v>42.3</v>
      </c>
      <c r="F92">
        <v>55.5</v>
      </c>
      <c r="G92">
        <v>53.6</v>
      </c>
      <c r="H92">
        <v>73.8</v>
      </c>
      <c r="I92">
        <v>41.8</v>
      </c>
      <c r="J92">
        <v>55.1</v>
      </c>
      <c r="L92">
        <v>75.400000000000006</v>
      </c>
      <c r="M92">
        <v>43.8</v>
      </c>
      <c r="N92">
        <v>60.4</v>
      </c>
      <c r="P92" t="s">
        <v>878</v>
      </c>
      <c r="Q92">
        <f t="shared" si="6"/>
        <v>42</v>
      </c>
      <c r="R92" t="str">
        <f t="shared" si="7"/>
        <v>-</v>
      </c>
      <c r="AN92" s="317">
        <v>45428.447916666664</v>
      </c>
      <c r="AO92">
        <v>44.1</v>
      </c>
      <c r="AP92">
        <v>59.2</v>
      </c>
      <c r="AQ92">
        <v>36.299999999999997</v>
      </c>
      <c r="AR92">
        <v>47.2</v>
      </c>
      <c r="AS92">
        <v>44.2</v>
      </c>
      <c r="AT92">
        <v>60.5</v>
      </c>
      <c r="AU92">
        <v>35.6</v>
      </c>
      <c r="AV92">
        <v>47</v>
      </c>
      <c r="AX92">
        <v>62.6</v>
      </c>
      <c r="AY92">
        <v>38.200000000000003</v>
      </c>
      <c r="AZ92">
        <v>51.4</v>
      </c>
    </row>
    <row r="93" spans="2:52" x14ac:dyDescent="0.35">
      <c r="B93" s="317">
        <v>45428.427083333336</v>
      </c>
      <c r="C93">
        <v>51.5</v>
      </c>
      <c r="D93">
        <v>68.400000000000006</v>
      </c>
      <c r="E93">
        <v>41.5</v>
      </c>
      <c r="F93">
        <v>53.6</v>
      </c>
      <c r="G93">
        <v>51.2</v>
      </c>
      <c r="H93">
        <v>69.099999999999994</v>
      </c>
      <c r="I93">
        <v>41.6</v>
      </c>
      <c r="J93">
        <v>53.1</v>
      </c>
      <c r="L93">
        <v>72.8</v>
      </c>
      <c r="M93">
        <v>43</v>
      </c>
      <c r="N93">
        <v>58.1</v>
      </c>
      <c r="P93" t="s">
        <v>878</v>
      </c>
      <c r="Q93">
        <f t="shared" si="6"/>
        <v>42</v>
      </c>
      <c r="R93" t="str">
        <f t="shared" si="7"/>
        <v>-</v>
      </c>
      <c r="AN93" s="317">
        <v>45428.458333333336</v>
      </c>
      <c r="AO93">
        <v>49</v>
      </c>
      <c r="AP93">
        <v>67.599999999999994</v>
      </c>
      <c r="AQ93">
        <v>35.799999999999997</v>
      </c>
      <c r="AR93">
        <v>49.1</v>
      </c>
      <c r="AS93">
        <v>48.6</v>
      </c>
      <c r="AT93">
        <v>66.3</v>
      </c>
      <c r="AU93">
        <v>35.4</v>
      </c>
      <c r="AV93">
        <v>48.4</v>
      </c>
      <c r="AX93">
        <v>73.8</v>
      </c>
      <c r="AY93">
        <v>37.6</v>
      </c>
      <c r="AZ93">
        <v>53.6</v>
      </c>
    </row>
    <row r="94" spans="2:52" x14ac:dyDescent="0.35">
      <c r="B94" s="317">
        <v>45428.4375</v>
      </c>
      <c r="C94">
        <v>52.7</v>
      </c>
      <c r="D94">
        <v>73.8</v>
      </c>
      <c r="E94">
        <v>35.6</v>
      </c>
      <c r="F94">
        <v>50.3</v>
      </c>
      <c r="G94">
        <v>51.6</v>
      </c>
      <c r="H94">
        <v>73.8</v>
      </c>
      <c r="I94">
        <v>35.299999999999997</v>
      </c>
      <c r="J94">
        <v>49.8</v>
      </c>
      <c r="L94">
        <v>79.8</v>
      </c>
      <c r="M94">
        <v>37.299999999999997</v>
      </c>
      <c r="N94">
        <v>55.7</v>
      </c>
      <c r="P94" t="s">
        <v>878</v>
      </c>
      <c r="Q94">
        <f t="shared" si="6"/>
        <v>35</v>
      </c>
      <c r="R94" t="str">
        <f t="shared" si="7"/>
        <v>-</v>
      </c>
      <c r="AN94" s="317">
        <v>45428.46875</v>
      </c>
      <c r="AO94">
        <v>46.2</v>
      </c>
      <c r="AP94">
        <v>64.7</v>
      </c>
      <c r="AQ94">
        <v>38</v>
      </c>
      <c r="AR94">
        <v>46.8</v>
      </c>
      <c r="AS94">
        <v>46.8</v>
      </c>
      <c r="AT94">
        <v>68.7</v>
      </c>
      <c r="AU94">
        <v>37.9</v>
      </c>
      <c r="AV94">
        <v>46.8</v>
      </c>
      <c r="AX94">
        <v>71.5</v>
      </c>
      <c r="AY94">
        <v>39.299999999999997</v>
      </c>
      <c r="AZ94">
        <v>50.5</v>
      </c>
    </row>
    <row r="95" spans="2:52" x14ac:dyDescent="0.35">
      <c r="B95" s="317">
        <v>45428.447916666664</v>
      </c>
      <c r="C95">
        <v>44.1</v>
      </c>
      <c r="D95">
        <v>59.2</v>
      </c>
      <c r="E95">
        <v>36.299999999999997</v>
      </c>
      <c r="F95">
        <v>47.2</v>
      </c>
      <c r="G95">
        <v>44.2</v>
      </c>
      <c r="H95">
        <v>60.5</v>
      </c>
      <c r="I95">
        <v>35.6</v>
      </c>
      <c r="J95">
        <v>47</v>
      </c>
      <c r="L95">
        <v>62.6</v>
      </c>
      <c r="M95">
        <v>38.200000000000003</v>
      </c>
      <c r="N95">
        <v>51.4</v>
      </c>
      <c r="P95" t="s">
        <v>878</v>
      </c>
      <c r="Q95">
        <f t="shared" si="6"/>
        <v>36</v>
      </c>
      <c r="R95" t="str">
        <f t="shared" si="7"/>
        <v>-</v>
      </c>
      <c r="AN95" s="317">
        <v>45428.479166666664</v>
      </c>
      <c r="AO95">
        <v>47.5</v>
      </c>
      <c r="AP95">
        <v>69</v>
      </c>
      <c r="AQ95">
        <v>38.6</v>
      </c>
      <c r="AR95">
        <v>48.9</v>
      </c>
      <c r="AS95">
        <v>48.6</v>
      </c>
      <c r="AT95">
        <v>73.3</v>
      </c>
      <c r="AU95">
        <v>38</v>
      </c>
      <c r="AV95">
        <v>49</v>
      </c>
      <c r="AX95">
        <v>74.8</v>
      </c>
      <c r="AY95">
        <v>40.1</v>
      </c>
      <c r="AZ95">
        <v>53</v>
      </c>
    </row>
    <row r="96" spans="2:52" x14ac:dyDescent="0.35">
      <c r="B96" s="317">
        <v>45428.458333333336</v>
      </c>
      <c r="C96">
        <v>49</v>
      </c>
      <c r="D96">
        <v>67.599999999999994</v>
      </c>
      <c r="E96">
        <v>35.799999999999997</v>
      </c>
      <c r="F96">
        <v>49.1</v>
      </c>
      <c r="G96">
        <v>48.6</v>
      </c>
      <c r="H96">
        <v>66.3</v>
      </c>
      <c r="I96">
        <v>35.4</v>
      </c>
      <c r="J96">
        <v>48.4</v>
      </c>
      <c r="L96">
        <v>73.8</v>
      </c>
      <c r="M96">
        <v>37.6</v>
      </c>
      <c r="N96">
        <v>53.6</v>
      </c>
      <c r="P96" t="s">
        <v>878</v>
      </c>
      <c r="Q96">
        <f t="shared" si="6"/>
        <v>35</v>
      </c>
      <c r="R96" t="str">
        <f t="shared" si="7"/>
        <v>-</v>
      </c>
      <c r="AN96" s="317">
        <v>45428.489583333336</v>
      </c>
      <c r="AO96">
        <v>51.2</v>
      </c>
      <c r="AP96">
        <v>65.3</v>
      </c>
      <c r="AQ96">
        <v>37.299999999999997</v>
      </c>
      <c r="AR96">
        <v>52.8</v>
      </c>
      <c r="AS96">
        <v>50.9</v>
      </c>
      <c r="AT96">
        <v>67.2</v>
      </c>
      <c r="AU96">
        <v>37</v>
      </c>
      <c r="AV96">
        <v>51.3</v>
      </c>
      <c r="AX96">
        <v>69.2</v>
      </c>
      <c r="AY96">
        <v>39</v>
      </c>
      <c r="AZ96">
        <v>58.1</v>
      </c>
    </row>
    <row r="97" spans="2:52" x14ac:dyDescent="0.35">
      <c r="B97" s="317">
        <v>45428.46875</v>
      </c>
      <c r="C97">
        <v>46.2</v>
      </c>
      <c r="D97">
        <v>64.7</v>
      </c>
      <c r="E97">
        <v>38</v>
      </c>
      <c r="F97">
        <v>46.8</v>
      </c>
      <c r="G97">
        <v>46.8</v>
      </c>
      <c r="H97">
        <v>68.7</v>
      </c>
      <c r="I97">
        <v>37.9</v>
      </c>
      <c r="J97">
        <v>46.8</v>
      </c>
      <c r="L97">
        <v>71.5</v>
      </c>
      <c r="M97">
        <v>39.299999999999997</v>
      </c>
      <c r="N97">
        <v>50.5</v>
      </c>
      <c r="P97" t="s">
        <v>878</v>
      </c>
      <c r="Q97">
        <f t="shared" si="6"/>
        <v>38</v>
      </c>
      <c r="R97" t="str">
        <f t="shared" si="7"/>
        <v>-</v>
      </c>
      <c r="AN97" s="317">
        <v>45428.5</v>
      </c>
      <c r="AO97">
        <v>52.5</v>
      </c>
      <c r="AP97">
        <v>68.099999999999994</v>
      </c>
      <c r="AQ97">
        <v>43.3</v>
      </c>
      <c r="AR97">
        <v>54.2</v>
      </c>
      <c r="AS97">
        <v>52.3</v>
      </c>
      <c r="AT97">
        <v>69.2</v>
      </c>
      <c r="AU97">
        <v>43</v>
      </c>
      <c r="AV97">
        <v>53</v>
      </c>
      <c r="AX97">
        <v>72.2</v>
      </c>
      <c r="AY97">
        <v>45.4</v>
      </c>
      <c r="AZ97">
        <v>59.6</v>
      </c>
    </row>
    <row r="98" spans="2:52" x14ac:dyDescent="0.35">
      <c r="B98" s="317">
        <v>45428.479166666664</v>
      </c>
      <c r="C98">
        <v>47.5</v>
      </c>
      <c r="D98">
        <v>69</v>
      </c>
      <c r="E98">
        <v>38.6</v>
      </c>
      <c r="F98">
        <v>48.9</v>
      </c>
      <c r="G98">
        <v>48.6</v>
      </c>
      <c r="H98">
        <v>73.3</v>
      </c>
      <c r="I98">
        <v>38</v>
      </c>
      <c r="J98">
        <v>49</v>
      </c>
      <c r="L98">
        <v>74.8</v>
      </c>
      <c r="M98">
        <v>40.1</v>
      </c>
      <c r="N98">
        <v>53</v>
      </c>
      <c r="P98" t="s">
        <v>878</v>
      </c>
      <c r="Q98">
        <f t="shared" si="6"/>
        <v>38</v>
      </c>
      <c r="R98" t="str">
        <f t="shared" si="7"/>
        <v>-</v>
      </c>
      <c r="AN98" s="317">
        <v>45428.510416666664</v>
      </c>
      <c r="AO98">
        <v>51.8</v>
      </c>
      <c r="AP98">
        <v>69.8</v>
      </c>
      <c r="AQ98">
        <v>38.4</v>
      </c>
      <c r="AR98">
        <v>52.1</v>
      </c>
      <c r="AS98">
        <v>50.8</v>
      </c>
      <c r="AT98">
        <v>67.8</v>
      </c>
      <c r="AU98">
        <v>37.799999999999997</v>
      </c>
      <c r="AV98">
        <v>52</v>
      </c>
      <c r="AX98">
        <v>75</v>
      </c>
      <c r="AY98">
        <v>40.5</v>
      </c>
      <c r="AZ98">
        <v>55.3</v>
      </c>
    </row>
    <row r="99" spans="2:52" x14ac:dyDescent="0.35">
      <c r="B99" s="317">
        <v>45428.489583333336</v>
      </c>
      <c r="C99">
        <v>51.2</v>
      </c>
      <c r="D99">
        <v>65.3</v>
      </c>
      <c r="E99">
        <v>37.299999999999997</v>
      </c>
      <c r="F99">
        <v>52.8</v>
      </c>
      <c r="G99">
        <v>50.9</v>
      </c>
      <c r="H99">
        <v>67.2</v>
      </c>
      <c r="I99">
        <v>37</v>
      </c>
      <c r="J99">
        <v>51.3</v>
      </c>
      <c r="L99">
        <v>69.2</v>
      </c>
      <c r="M99">
        <v>39</v>
      </c>
      <c r="N99">
        <v>58.1</v>
      </c>
      <c r="P99" t="s">
        <v>878</v>
      </c>
      <c r="Q99">
        <f t="shared" si="6"/>
        <v>37</v>
      </c>
      <c r="R99" t="str">
        <f t="shared" si="7"/>
        <v>-</v>
      </c>
      <c r="AN99" s="317">
        <v>45428.520833333336</v>
      </c>
      <c r="AO99">
        <v>53.7</v>
      </c>
      <c r="AP99">
        <v>69.3</v>
      </c>
      <c r="AQ99">
        <v>42.3</v>
      </c>
      <c r="AR99">
        <v>52.8</v>
      </c>
      <c r="AS99">
        <v>54.2</v>
      </c>
      <c r="AT99">
        <v>72.400000000000006</v>
      </c>
      <c r="AU99">
        <v>41.9</v>
      </c>
      <c r="AV99">
        <v>52.3</v>
      </c>
      <c r="AX99">
        <v>73.400000000000006</v>
      </c>
      <c r="AY99">
        <v>45.6</v>
      </c>
      <c r="AZ99">
        <v>58.8</v>
      </c>
    </row>
    <row r="100" spans="2:52" x14ac:dyDescent="0.35">
      <c r="B100" s="317">
        <v>45428.5</v>
      </c>
      <c r="C100">
        <v>52.5</v>
      </c>
      <c r="D100">
        <v>68.099999999999994</v>
      </c>
      <c r="E100">
        <v>43.3</v>
      </c>
      <c r="F100">
        <v>54.2</v>
      </c>
      <c r="G100">
        <v>52.3</v>
      </c>
      <c r="H100">
        <v>69.2</v>
      </c>
      <c r="I100">
        <v>43</v>
      </c>
      <c r="J100">
        <v>53</v>
      </c>
      <c r="L100">
        <v>72.2</v>
      </c>
      <c r="M100">
        <v>45.4</v>
      </c>
      <c r="N100">
        <v>59.6</v>
      </c>
      <c r="P100" t="s">
        <v>878</v>
      </c>
      <c r="Q100">
        <f t="shared" si="6"/>
        <v>43</v>
      </c>
      <c r="R100" t="str">
        <f t="shared" si="7"/>
        <v>-</v>
      </c>
      <c r="AN100" s="317">
        <v>45428.53125</v>
      </c>
      <c r="AO100">
        <v>55.4</v>
      </c>
      <c r="AP100">
        <v>70.3</v>
      </c>
      <c r="AQ100">
        <v>34.299999999999997</v>
      </c>
      <c r="AR100">
        <v>58.8</v>
      </c>
      <c r="AS100">
        <v>55.7</v>
      </c>
      <c r="AT100">
        <v>73.900000000000006</v>
      </c>
      <c r="AU100">
        <v>33.9</v>
      </c>
      <c r="AV100">
        <v>55.3</v>
      </c>
      <c r="AX100">
        <v>75</v>
      </c>
      <c r="AY100">
        <v>37</v>
      </c>
      <c r="AZ100">
        <v>65.599999999999994</v>
      </c>
    </row>
    <row r="101" spans="2:52" x14ac:dyDescent="0.35">
      <c r="B101" s="317">
        <v>45428.510416666664</v>
      </c>
      <c r="C101">
        <v>51.8</v>
      </c>
      <c r="D101">
        <v>69.8</v>
      </c>
      <c r="E101">
        <v>38.4</v>
      </c>
      <c r="F101">
        <v>52.1</v>
      </c>
      <c r="G101">
        <v>50.8</v>
      </c>
      <c r="H101">
        <v>67.8</v>
      </c>
      <c r="I101">
        <v>37.799999999999997</v>
      </c>
      <c r="J101">
        <v>52</v>
      </c>
      <c r="L101">
        <v>75</v>
      </c>
      <c r="M101">
        <v>40.5</v>
      </c>
      <c r="N101">
        <v>55.3</v>
      </c>
      <c r="P101" t="s">
        <v>878</v>
      </c>
      <c r="Q101">
        <f t="shared" si="6"/>
        <v>38</v>
      </c>
      <c r="R101" t="str">
        <f t="shared" si="7"/>
        <v>-</v>
      </c>
      <c r="AN101" s="317">
        <v>45428.541666666664</v>
      </c>
      <c r="AO101">
        <v>44.2</v>
      </c>
      <c r="AP101">
        <v>62.7</v>
      </c>
      <c r="AQ101">
        <v>34.700000000000003</v>
      </c>
      <c r="AR101">
        <v>46.3</v>
      </c>
      <c r="AS101">
        <v>44.2</v>
      </c>
      <c r="AT101">
        <v>63.5</v>
      </c>
      <c r="AU101">
        <v>33.9</v>
      </c>
      <c r="AV101">
        <v>46.4</v>
      </c>
      <c r="AX101">
        <v>68.7</v>
      </c>
      <c r="AY101">
        <v>37.1</v>
      </c>
      <c r="AZ101">
        <v>50.8</v>
      </c>
    </row>
    <row r="102" spans="2:52" x14ac:dyDescent="0.35">
      <c r="B102" s="317">
        <v>45428.520833333336</v>
      </c>
      <c r="C102">
        <v>53.7</v>
      </c>
      <c r="D102">
        <v>69.3</v>
      </c>
      <c r="E102">
        <v>42.3</v>
      </c>
      <c r="F102">
        <v>52.8</v>
      </c>
      <c r="G102">
        <v>54.2</v>
      </c>
      <c r="H102">
        <v>72.400000000000006</v>
      </c>
      <c r="I102">
        <v>41.9</v>
      </c>
      <c r="J102">
        <v>52.3</v>
      </c>
      <c r="L102">
        <v>73.400000000000006</v>
      </c>
      <c r="M102">
        <v>45.6</v>
      </c>
      <c r="N102">
        <v>58.8</v>
      </c>
      <c r="P102" t="s">
        <v>878</v>
      </c>
      <c r="Q102">
        <f t="shared" si="6"/>
        <v>42</v>
      </c>
      <c r="R102" t="str">
        <f t="shared" si="7"/>
        <v>-</v>
      </c>
      <c r="AN102" s="317">
        <v>45428.552083333336</v>
      </c>
      <c r="AO102">
        <v>47.3</v>
      </c>
      <c r="AP102">
        <v>66.400000000000006</v>
      </c>
      <c r="AQ102">
        <v>35.200000000000003</v>
      </c>
      <c r="AR102">
        <v>49.1</v>
      </c>
      <c r="AS102">
        <v>47</v>
      </c>
      <c r="AT102">
        <v>65.900000000000006</v>
      </c>
      <c r="AU102">
        <v>34.799999999999997</v>
      </c>
      <c r="AV102">
        <v>48.4</v>
      </c>
      <c r="AX102">
        <v>71.3</v>
      </c>
      <c r="AY102">
        <v>36.9</v>
      </c>
      <c r="AZ102">
        <v>54.2</v>
      </c>
    </row>
    <row r="103" spans="2:52" x14ac:dyDescent="0.35">
      <c r="B103" s="317">
        <v>45428.53125</v>
      </c>
      <c r="C103">
        <v>55.4</v>
      </c>
      <c r="D103">
        <v>70.3</v>
      </c>
      <c r="E103">
        <v>34.299999999999997</v>
      </c>
      <c r="F103">
        <v>58.8</v>
      </c>
      <c r="G103">
        <v>55.7</v>
      </c>
      <c r="H103">
        <v>73.900000000000006</v>
      </c>
      <c r="I103">
        <v>33.9</v>
      </c>
      <c r="J103">
        <v>55.3</v>
      </c>
      <c r="L103">
        <v>75</v>
      </c>
      <c r="M103">
        <v>37</v>
      </c>
      <c r="N103">
        <v>65.599999999999994</v>
      </c>
      <c r="P103" t="s">
        <v>878</v>
      </c>
      <c r="Q103">
        <f t="shared" si="6"/>
        <v>34</v>
      </c>
      <c r="R103" t="str">
        <f t="shared" si="7"/>
        <v>-</v>
      </c>
      <c r="AN103" s="317">
        <v>45428.5625</v>
      </c>
      <c r="AO103">
        <v>45.8</v>
      </c>
      <c r="AP103">
        <v>63.6</v>
      </c>
      <c r="AQ103">
        <v>35.4</v>
      </c>
      <c r="AR103">
        <v>49.7</v>
      </c>
      <c r="AS103">
        <v>45.8</v>
      </c>
      <c r="AT103">
        <v>65.900000000000006</v>
      </c>
      <c r="AU103">
        <v>34.6</v>
      </c>
      <c r="AV103">
        <v>49.5</v>
      </c>
      <c r="AX103">
        <v>67.5</v>
      </c>
      <c r="AY103">
        <v>37.799999999999997</v>
      </c>
      <c r="AZ103">
        <v>53.4</v>
      </c>
    </row>
    <row r="104" spans="2:52" x14ac:dyDescent="0.35">
      <c r="B104" s="317">
        <v>45428.541666666664</v>
      </c>
      <c r="C104">
        <v>44.2</v>
      </c>
      <c r="D104">
        <v>62.7</v>
      </c>
      <c r="E104">
        <v>34.700000000000003</v>
      </c>
      <c r="F104">
        <v>46.3</v>
      </c>
      <c r="G104">
        <v>44.2</v>
      </c>
      <c r="H104">
        <v>63.5</v>
      </c>
      <c r="I104">
        <v>33.9</v>
      </c>
      <c r="J104">
        <v>46.4</v>
      </c>
      <c r="L104">
        <v>68.7</v>
      </c>
      <c r="M104">
        <v>37.1</v>
      </c>
      <c r="N104">
        <v>50.8</v>
      </c>
      <c r="P104" t="s">
        <v>878</v>
      </c>
      <c r="Q104">
        <f t="shared" si="6"/>
        <v>34</v>
      </c>
      <c r="R104" t="str">
        <f t="shared" si="7"/>
        <v>-</v>
      </c>
      <c r="AN104" s="317">
        <v>45428.572916666664</v>
      </c>
      <c r="AO104">
        <v>43.6</v>
      </c>
      <c r="AP104">
        <v>55.2</v>
      </c>
      <c r="AQ104">
        <v>33.799999999999997</v>
      </c>
      <c r="AR104">
        <v>47.9</v>
      </c>
      <c r="AS104">
        <v>43.3</v>
      </c>
      <c r="AT104">
        <v>55.9</v>
      </c>
      <c r="AU104">
        <v>33</v>
      </c>
      <c r="AV104">
        <v>47.3</v>
      </c>
      <c r="AX104">
        <v>60.3</v>
      </c>
      <c r="AY104">
        <v>35.799999999999997</v>
      </c>
      <c r="AZ104">
        <v>52.3</v>
      </c>
    </row>
    <row r="105" spans="2:52" x14ac:dyDescent="0.35">
      <c r="B105" s="317">
        <v>45428.552083333336</v>
      </c>
      <c r="C105">
        <v>47.3</v>
      </c>
      <c r="D105">
        <v>66.400000000000006</v>
      </c>
      <c r="E105">
        <v>35.200000000000003</v>
      </c>
      <c r="F105">
        <v>49.1</v>
      </c>
      <c r="G105">
        <v>47</v>
      </c>
      <c r="H105">
        <v>65.900000000000006</v>
      </c>
      <c r="I105">
        <v>34.799999999999997</v>
      </c>
      <c r="J105">
        <v>48.4</v>
      </c>
      <c r="L105">
        <v>71.3</v>
      </c>
      <c r="M105">
        <v>36.9</v>
      </c>
      <c r="N105">
        <v>54.2</v>
      </c>
      <c r="P105" t="s">
        <v>878</v>
      </c>
      <c r="Q105">
        <f t="shared" si="6"/>
        <v>35</v>
      </c>
      <c r="R105" t="str">
        <f t="shared" si="7"/>
        <v>-</v>
      </c>
      <c r="AN105" s="317">
        <v>45428.583333333336</v>
      </c>
      <c r="AO105">
        <v>43.3</v>
      </c>
      <c r="AP105">
        <v>58.5</v>
      </c>
      <c r="AQ105">
        <v>32.9</v>
      </c>
      <c r="AR105">
        <v>45.9</v>
      </c>
      <c r="AS105">
        <v>43</v>
      </c>
      <c r="AT105">
        <v>59.9</v>
      </c>
      <c r="AU105">
        <v>32.1</v>
      </c>
      <c r="AV105">
        <v>46.2</v>
      </c>
      <c r="AX105">
        <v>62.2</v>
      </c>
      <c r="AY105">
        <v>35.6</v>
      </c>
      <c r="AZ105">
        <v>49.7</v>
      </c>
    </row>
    <row r="106" spans="2:52" x14ac:dyDescent="0.35">
      <c r="B106" s="317">
        <v>45428.5625</v>
      </c>
      <c r="C106">
        <v>45.8</v>
      </c>
      <c r="D106">
        <v>63.6</v>
      </c>
      <c r="E106">
        <v>35.4</v>
      </c>
      <c r="F106">
        <v>49.7</v>
      </c>
      <c r="G106">
        <v>45.8</v>
      </c>
      <c r="H106">
        <v>65.900000000000006</v>
      </c>
      <c r="I106">
        <v>34.6</v>
      </c>
      <c r="J106">
        <v>49.5</v>
      </c>
      <c r="L106">
        <v>67.5</v>
      </c>
      <c r="M106">
        <v>37.799999999999997</v>
      </c>
      <c r="N106">
        <v>53.4</v>
      </c>
      <c r="P106" t="s">
        <v>878</v>
      </c>
      <c r="Q106">
        <f t="shared" si="6"/>
        <v>35</v>
      </c>
      <c r="R106" t="str">
        <f t="shared" si="7"/>
        <v>-</v>
      </c>
      <c r="AN106" s="317">
        <v>45428.59375</v>
      </c>
      <c r="AO106">
        <v>40.700000000000003</v>
      </c>
      <c r="AP106">
        <v>60.6</v>
      </c>
      <c r="AQ106">
        <v>31.4</v>
      </c>
      <c r="AR106">
        <v>41</v>
      </c>
      <c r="AS106">
        <v>40.799999999999997</v>
      </c>
      <c r="AT106">
        <v>61.4</v>
      </c>
      <c r="AU106">
        <v>31</v>
      </c>
      <c r="AV106">
        <v>41</v>
      </c>
      <c r="AX106">
        <v>64.099999999999994</v>
      </c>
      <c r="AY106">
        <v>33.1</v>
      </c>
      <c r="AZ106">
        <v>44.2</v>
      </c>
    </row>
    <row r="107" spans="2:52" x14ac:dyDescent="0.35">
      <c r="B107" s="317">
        <v>45428.572916666664</v>
      </c>
      <c r="C107">
        <v>43.6</v>
      </c>
      <c r="D107">
        <v>55.2</v>
      </c>
      <c r="E107">
        <v>33.799999999999997</v>
      </c>
      <c r="F107">
        <v>47.9</v>
      </c>
      <c r="G107">
        <v>43.3</v>
      </c>
      <c r="H107">
        <v>55.9</v>
      </c>
      <c r="I107">
        <v>33</v>
      </c>
      <c r="J107">
        <v>47.3</v>
      </c>
      <c r="L107">
        <v>60.3</v>
      </c>
      <c r="M107">
        <v>35.799999999999997</v>
      </c>
      <c r="N107">
        <v>52.3</v>
      </c>
      <c r="P107" t="s">
        <v>878</v>
      </c>
      <c r="Q107">
        <f t="shared" si="6"/>
        <v>33</v>
      </c>
      <c r="R107" t="str">
        <f t="shared" si="7"/>
        <v>-</v>
      </c>
      <c r="AN107" s="317">
        <v>45428.604166666664</v>
      </c>
      <c r="AO107">
        <v>47.1</v>
      </c>
      <c r="AP107">
        <v>64.7</v>
      </c>
      <c r="AQ107">
        <v>35.6</v>
      </c>
      <c r="AR107">
        <v>46.5</v>
      </c>
      <c r="AS107">
        <v>47.1</v>
      </c>
      <c r="AT107">
        <v>66.099999999999994</v>
      </c>
      <c r="AU107">
        <v>35.1</v>
      </c>
      <c r="AV107">
        <v>46.6</v>
      </c>
      <c r="AX107">
        <v>70.2</v>
      </c>
      <c r="AY107">
        <v>37.4</v>
      </c>
      <c r="AZ107">
        <v>50.4</v>
      </c>
    </row>
    <row r="108" spans="2:52" x14ac:dyDescent="0.35">
      <c r="B108" s="317">
        <v>45428.583333333336</v>
      </c>
      <c r="C108">
        <v>43.3</v>
      </c>
      <c r="D108">
        <v>58.5</v>
      </c>
      <c r="E108">
        <v>32.9</v>
      </c>
      <c r="F108">
        <v>45.9</v>
      </c>
      <c r="G108">
        <v>43</v>
      </c>
      <c r="H108">
        <v>59.9</v>
      </c>
      <c r="I108">
        <v>32.1</v>
      </c>
      <c r="J108">
        <v>46.2</v>
      </c>
      <c r="L108">
        <v>62.2</v>
      </c>
      <c r="M108">
        <v>35.6</v>
      </c>
      <c r="N108">
        <v>49.7</v>
      </c>
      <c r="P108" t="s">
        <v>878</v>
      </c>
      <c r="Q108">
        <f t="shared" si="6"/>
        <v>32</v>
      </c>
      <c r="R108" t="str">
        <f t="shared" si="7"/>
        <v>-</v>
      </c>
      <c r="AN108" s="317">
        <v>45428.614583333336</v>
      </c>
      <c r="AO108">
        <v>51.9</v>
      </c>
      <c r="AP108">
        <v>67.599999999999994</v>
      </c>
      <c r="AQ108">
        <v>37</v>
      </c>
      <c r="AR108">
        <v>56</v>
      </c>
      <c r="AS108">
        <v>51.7</v>
      </c>
      <c r="AT108">
        <v>67.7</v>
      </c>
      <c r="AU108">
        <v>36.200000000000003</v>
      </c>
      <c r="AV108">
        <v>54.7</v>
      </c>
      <c r="AX108">
        <v>72.2</v>
      </c>
      <c r="AY108">
        <v>39.6</v>
      </c>
      <c r="AZ108">
        <v>61.4</v>
      </c>
    </row>
    <row r="109" spans="2:52" x14ac:dyDescent="0.35">
      <c r="B109" s="317">
        <v>45428.59375</v>
      </c>
      <c r="C109">
        <v>40.700000000000003</v>
      </c>
      <c r="D109">
        <v>60.6</v>
      </c>
      <c r="E109">
        <v>31.4</v>
      </c>
      <c r="F109">
        <v>41</v>
      </c>
      <c r="G109">
        <v>40.799999999999997</v>
      </c>
      <c r="H109">
        <v>61.4</v>
      </c>
      <c r="I109">
        <v>31</v>
      </c>
      <c r="J109">
        <v>41</v>
      </c>
      <c r="L109">
        <v>64.099999999999994</v>
      </c>
      <c r="M109">
        <v>33.1</v>
      </c>
      <c r="N109">
        <v>44.2</v>
      </c>
      <c r="P109" t="s">
        <v>878</v>
      </c>
      <c r="Q109">
        <f t="shared" si="6"/>
        <v>31</v>
      </c>
      <c r="R109" t="str">
        <f t="shared" si="7"/>
        <v>-</v>
      </c>
      <c r="AN109" s="317">
        <v>45428.625</v>
      </c>
      <c r="AO109">
        <v>48.1</v>
      </c>
      <c r="AP109">
        <v>69.2</v>
      </c>
      <c r="AQ109">
        <v>35.9</v>
      </c>
      <c r="AR109">
        <v>50.7</v>
      </c>
      <c r="AS109">
        <v>48.1</v>
      </c>
      <c r="AT109">
        <v>68.5</v>
      </c>
      <c r="AU109">
        <v>35.5</v>
      </c>
      <c r="AV109">
        <v>49.7</v>
      </c>
      <c r="AX109">
        <v>74</v>
      </c>
      <c r="AY109">
        <v>37.299999999999997</v>
      </c>
      <c r="AZ109">
        <v>54.8</v>
      </c>
    </row>
    <row r="110" spans="2:52" x14ac:dyDescent="0.35">
      <c r="B110" s="317">
        <v>45428.604166666664</v>
      </c>
      <c r="C110">
        <v>47.1</v>
      </c>
      <c r="D110">
        <v>64.7</v>
      </c>
      <c r="E110">
        <v>35.6</v>
      </c>
      <c r="F110">
        <v>46.5</v>
      </c>
      <c r="G110">
        <v>47.1</v>
      </c>
      <c r="H110">
        <v>66.099999999999994</v>
      </c>
      <c r="I110">
        <v>35.1</v>
      </c>
      <c r="J110">
        <v>46.6</v>
      </c>
      <c r="L110">
        <v>70.2</v>
      </c>
      <c r="M110">
        <v>37.4</v>
      </c>
      <c r="N110">
        <v>50.4</v>
      </c>
      <c r="P110" t="s">
        <v>878</v>
      </c>
      <c r="Q110">
        <f t="shared" si="6"/>
        <v>35</v>
      </c>
      <c r="R110" t="str">
        <f t="shared" si="7"/>
        <v>-</v>
      </c>
      <c r="AN110" s="317">
        <v>45428.635416666664</v>
      </c>
      <c r="AO110">
        <v>45.3</v>
      </c>
      <c r="AP110">
        <v>59</v>
      </c>
      <c r="AQ110">
        <v>36.1</v>
      </c>
      <c r="AR110">
        <v>48.7</v>
      </c>
      <c r="AS110">
        <v>44.9</v>
      </c>
      <c r="AT110">
        <v>65.599999999999994</v>
      </c>
      <c r="AU110">
        <v>35.799999999999997</v>
      </c>
      <c r="AV110">
        <v>46.4</v>
      </c>
      <c r="AX110">
        <v>68.099999999999994</v>
      </c>
      <c r="AY110">
        <v>37.5</v>
      </c>
      <c r="AZ110">
        <v>54.2</v>
      </c>
    </row>
    <row r="111" spans="2:52" x14ac:dyDescent="0.35">
      <c r="B111" s="317">
        <v>45428.614583333336</v>
      </c>
      <c r="C111">
        <v>51.9</v>
      </c>
      <c r="D111">
        <v>67.599999999999994</v>
      </c>
      <c r="E111">
        <v>37</v>
      </c>
      <c r="F111">
        <v>56</v>
      </c>
      <c r="G111">
        <v>51.7</v>
      </c>
      <c r="H111">
        <v>67.7</v>
      </c>
      <c r="I111">
        <v>36.200000000000003</v>
      </c>
      <c r="J111">
        <v>54.7</v>
      </c>
      <c r="L111">
        <v>72.2</v>
      </c>
      <c r="M111">
        <v>39.6</v>
      </c>
      <c r="N111">
        <v>61.4</v>
      </c>
      <c r="P111" t="s">
        <v>878</v>
      </c>
      <c r="Q111">
        <f t="shared" si="6"/>
        <v>36</v>
      </c>
      <c r="R111" t="str">
        <f t="shared" si="7"/>
        <v>-</v>
      </c>
      <c r="AN111" s="317">
        <v>45428.645833333336</v>
      </c>
      <c r="AO111">
        <v>44.8</v>
      </c>
      <c r="AP111">
        <v>60</v>
      </c>
      <c r="AQ111">
        <v>37.4</v>
      </c>
      <c r="AR111">
        <v>46.5</v>
      </c>
      <c r="AS111">
        <v>44.9</v>
      </c>
      <c r="AT111">
        <v>63.9</v>
      </c>
      <c r="AU111">
        <v>37.1</v>
      </c>
      <c r="AV111">
        <v>46.5</v>
      </c>
      <c r="AX111">
        <v>65.900000000000006</v>
      </c>
      <c r="AY111">
        <v>39.200000000000003</v>
      </c>
      <c r="AZ111">
        <v>50.4</v>
      </c>
    </row>
    <row r="112" spans="2:52" x14ac:dyDescent="0.35">
      <c r="B112" s="317">
        <v>45428.625</v>
      </c>
      <c r="C112">
        <v>48.1</v>
      </c>
      <c r="D112">
        <v>69.2</v>
      </c>
      <c r="E112">
        <v>35.9</v>
      </c>
      <c r="F112">
        <v>50.7</v>
      </c>
      <c r="G112">
        <v>48.1</v>
      </c>
      <c r="H112">
        <v>68.5</v>
      </c>
      <c r="I112">
        <v>35.5</v>
      </c>
      <c r="J112">
        <v>49.7</v>
      </c>
      <c r="L112">
        <v>74</v>
      </c>
      <c r="M112">
        <v>37.299999999999997</v>
      </c>
      <c r="N112">
        <v>54.8</v>
      </c>
      <c r="P112" t="s">
        <v>878</v>
      </c>
      <c r="Q112">
        <f t="shared" si="6"/>
        <v>36</v>
      </c>
      <c r="R112" t="str">
        <f t="shared" si="7"/>
        <v>-</v>
      </c>
      <c r="AN112" s="317">
        <v>45428.65625</v>
      </c>
      <c r="AO112">
        <v>54.4</v>
      </c>
      <c r="AP112">
        <v>63.2</v>
      </c>
      <c r="AQ112">
        <v>40.700000000000003</v>
      </c>
      <c r="AR112">
        <v>58.6</v>
      </c>
      <c r="AS112">
        <v>54.4</v>
      </c>
      <c r="AT112">
        <v>62.4</v>
      </c>
      <c r="AU112">
        <v>40.200000000000003</v>
      </c>
      <c r="AV112">
        <v>58.6</v>
      </c>
      <c r="AX112">
        <v>67.900000000000006</v>
      </c>
      <c r="AY112">
        <v>42.4</v>
      </c>
      <c r="AZ112">
        <v>59.5</v>
      </c>
    </row>
    <row r="113" spans="2:52" x14ac:dyDescent="0.35">
      <c r="B113" s="317">
        <v>45428.635416666664</v>
      </c>
      <c r="C113">
        <v>45.3</v>
      </c>
      <c r="D113">
        <v>59</v>
      </c>
      <c r="E113">
        <v>36.1</v>
      </c>
      <c r="F113">
        <v>48.7</v>
      </c>
      <c r="G113">
        <v>44.9</v>
      </c>
      <c r="H113">
        <v>65.599999999999994</v>
      </c>
      <c r="I113">
        <v>35.799999999999997</v>
      </c>
      <c r="J113">
        <v>46.4</v>
      </c>
      <c r="L113">
        <v>68.099999999999994</v>
      </c>
      <c r="M113">
        <v>37.5</v>
      </c>
      <c r="N113">
        <v>54.2</v>
      </c>
      <c r="P113" t="s">
        <v>878</v>
      </c>
      <c r="Q113">
        <f t="shared" si="6"/>
        <v>36</v>
      </c>
      <c r="R113" t="str">
        <f t="shared" si="7"/>
        <v>-</v>
      </c>
      <c r="AN113" s="317">
        <v>45428.666666666664</v>
      </c>
      <c r="AO113">
        <v>50.5</v>
      </c>
      <c r="AP113">
        <v>58</v>
      </c>
      <c r="AQ113">
        <v>45.5</v>
      </c>
      <c r="AR113">
        <v>54.1</v>
      </c>
      <c r="AS113">
        <v>50.4</v>
      </c>
      <c r="AT113">
        <v>57.8</v>
      </c>
      <c r="AU113">
        <v>45.4</v>
      </c>
      <c r="AV113">
        <v>54</v>
      </c>
      <c r="AX113">
        <v>63.5</v>
      </c>
      <c r="AY113">
        <v>46.5</v>
      </c>
      <c r="AZ113">
        <v>55.1</v>
      </c>
    </row>
    <row r="114" spans="2:52" x14ac:dyDescent="0.35">
      <c r="B114" s="317">
        <v>45428.645833333336</v>
      </c>
      <c r="C114">
        <v>44.8</v>
      </c>
      <c r="D114">
        <v>60</v>
      </c>
      <c r="E114">
        <v>37.4</v>
      </c>
      <c r="F114">
        <v>46.5</v>
      </c>
      <c r="G114">
        <v>44.9</v>
      </c>
      <c r="H114">
        <v>63.9</v>
      </c>
      <c r="I114">
        <v>37.1</v>
      </c>
      <c r="J114">
        <v>46.5</v>
      </c>
      <c r="L114">
        <v>65.900000000000006</v>
      </c>
      <c r="M114">
        <v>39.200000000000003</v>
      </c>
      <c r="N114">
        <v>50.4</v>
      </c>
      <c r="P114" t="s">
        <v>878</v>
      </c>
      <c r="Q114">
        <f t="shared" si="6"/>
        <v>37</v>
      </c>
      <c r="R114" t="str">
        <f t="shared" si="7"/>
        <v>-</v>
      </c>
      <c r="AN114" s="317">
        <v>45428.677083333336</v>
      </c>
      <c r="AO114">
        <v>44.2</v>
      </c>
      <c r="AP114">
        <v>50.8</v>
      </c>
      <c r="AQ114">
        <v>40.799999999999997</v>
      </c>
      <c r="AR114">
        <v>46.4</v>
      </c>
      <c r="AS114">
        <v>44.2</v>
      </c>
      <c r="AT114">
        <v>50.5</v>
      </c>
      <c r="AU114">
        <v>40.6</v>
      </c>
      <c r="AV114">
        <v>46.5</v>
      </c>
      <c r="AX114">
        <v>54.8</v>
      </c>
      <c r="AY114">
        <v>41.9</v>
      </c>
      <c r="AZ114">
        <v>48.2</v>
      </c>
    </row>
    <row r="115" spans="2:52" x14ac:dyDescent="0.35">
      <c r="B115" s="317">
        <v>45428.65625</v>
      </c>
      <c r="C115">
        <v>54.4</v>
      </c>
      <c r="D115">
        <v>63.2</v>
      </c>
      <c r="E115">
        <v>40.700000000000003</v>
      </c>
      <c r="F115">
        <v>58.6</v>
      </c>
      <c r="G115">
        <v>54.4</v>
      </c>
      <c r="H115">
        <v>62.4</v>
      </c>
      <c r="I115">
        <v>40.200000000000003</v>
      </c>
      <c r="J115">
        <v>58.6</v>
      </c>
      <c r="L115">
        <v>67.900000000000006</v>
      </c>
      <c r="M115">
        <v>42.4</v>
      </c>
      <c r="N115">
        <v>59.5</v>
      </c>
      <c r="P115" t="s">
        <v>878</v>
      </c>
      <c r="Q115">
        <f t="shared" si="6"/>
        <v>40</v>
      </c>
      <c r="R115" t="str">
        <f t="shared" si="7"/>
        <v>-</v>
      </c>
      <c r="AN115" s="317">
        <v>45428.6875</v>
      </c>
      <c r="AO115">
        <v>48</v>
      </c>
      <c r="AP115">
        <v>68.3</v>
      </c>
      <c r="AQ115">
        <v>40.799999999999997</v>
      </c>
      <c r="AR115">
        <v>51.3</v>
      </c>
      <c r="AS115">
        <v>47.3</v>
      </c>
      <c r="AT115">
        <v>61.6</v>
      </c>
      <c r="AU115">
        <v>40.5</v>
      </c>
      <c r="AV115">
        <v>50.7</v>
      </c>
      <c r="AX115">
        <v>75.7</v>
      </c>
      <c r="AY115">
        <v>41.8</v>
      </c>
      <c r="AZ115">
        <v>55.5</v>
      </c>
    </row>
    <row r="116" spans="2:52" x14ac:dyDescent="0.35">
      <c r="B116" s="317">
        <v>45428.666666666664</v>
      </c>
      <c r="C116">
        <v>50.5</v>
      </c>
      <c r="D116">
        <v>58</v>
      </c>
      <c r="E116">
        <v>45.5</v>
      </c>
      <c r="F116">
        <v>54.1</v>
      </c>
      <c r="G116">
        <v>50.4</v>
      </c>
      <c r="H116">
        <v>57.8</v>
      </c>
      <c r="I116">
        <v>45.4</v>
      </c>
      <c r="J116">
        <v>54</v>
      </c>
      <c r="L116">
        <v>63.5</v>
      </c>
      <c r="M116">
        <v>46.5</v>
      </c>
      <c r="N116">
        <v>55.1</v>
      </c>
      <c r="P116" t="s">
        <v>878</v>
      </c>
      <c r="Q116">
        <f t="shared" si="6"/>
        <v>45</v>
      </c>
      <c r="R116" t="str">
        <f t="shared" si="7"/>
        <v>-</v>
      </c>
      <c r="AN116" s="317">
        <v>45428.697916666664</v>
      </c>
      <c r="AO116">
        <v>53.1</v>
      </c>
      <c r="AP116">
        <v>67.2</v>
      </c>
      <c r="AQ116">
        <v>45.3</v>
      </c>
      <c r="AR116">
        <v>56.3</v>
      </c>
      <c r="AS116">
        <v>53</v>
      </c>
      <c r="AT116">
        <v>68</v>
      </c>
      <c r="AU116">
        <v>44.7</v>
      </c>
      <c r="AV116">
        <v>55.9</v>
      </c>
      <c r="AX116">
        <v>72.5</v>
      </c>
      <c r="AY116">
        <v>47.3</v>
      </c>
      <c r="AZ116">
        <v>60.1</v>
      </c>
    </row>
    <row r="117" spans="2:52" x14ac:dyDescent="0.35">
      <c r="B117" s="317">
        <v>45428.677083333336</v>
      </c>
      <c r="C117">
        <v>44.2</v>
      </c>
      <c r="D117">
        <v>50.8</v>
      </c>
      <c r="E117">
        <v>40.799999999999997</v>
      </c>
      <c r="F117">
        <v>46.4</v>
      </c>
      <c r="G117">
        <v>44.2</v>
      </c>
      <c r="H117">
        <v>50.5</v>
      </c>
      <c r="I117">
        <v>40.6</v>
      </c>
      <c r="J117">
        <v>46.5</v>
      </c>
      <c r="L117">
        <v>54.8</v>
      </c>
      <c r="M117">
        <v>41.9</v>
      </c>
      <c r="N117">
        <v>48.2</v>
      </c>
      <c r="P117" t="s">
        <v>878</v>
      </c>
      <c r="Q117">
        <f t="shared" si="6"/>
        <v>41</v>
      </c>
      <c r="R117" t="str">
        <f t="shared" si="7"/>
        <v>-</v>
      </c>
      <c r="AN117" s="317">
        <v>45428.708333333336</v>
      </c>
      <c r="AO117">
        <v>52.2</v>
      </c>
      <c r="AP117">
        <v>65.5</v>
      </c>
      <c r="AQ117">
        <v>44.2</v>
      </c>
      <c r="AR117">
        <v>55</v>
      </c>
      <c r="AS117">
        <v>52.1</v>
      </c>
      <c r="AT117">
        <v>67.7</v>
      </c>
      <c r="AU117">
        <v>43.1</v>
      </c>
      <c r="AV117">
        <v>54</v>
      </c>
      <c r="AX117">
        <v>70.3</v>
      </c>
      <c r="AY117">
        <v>46.6</v>
      </c>
      <c r="AZ117">
        <v>59.2</v>
      </c>
    </row>
    <row r="118" spans="2:52" x14ac:dyDescent="0.35">
      <c r="B118" s="317">
        <v>45428.6875</v>
      </c>
      <c r="C118">
        <v>48</v>
      </c>
      <c r="D118">
        <v>68.3</v>
      </c>
      <c r="E118">
        <v>40.799999999999997</v>
      </c>
      <c r="F118">
        <v>51.3</v>
      </c>
      <c r="G118">
        <v>47.3</v>
      </c>
      <c r="H118">
        <v>61.6</v>
      </c>
      <c r="I118">
        <v>40.5</v>
      </c>
      <c r="J118">
        <v>50.7</v>
      </c>
      <c r="L118">
        <v>75.7</v>
      </c>
      <c r="M118">
        <v>41.8</v>
      </c>
      <c r="N118">
        <v>55.5</v>
      </c>
      <c r="P118" t="s">
        <v>878</v>
      </c>
      <c r="Q118">
        <f t="shared" si="6"/>
        <v>41</v>
      </c>
      <c r="R118" t="str">
        <f t="shared" si="7"/>
        <v>-</v>
      </c>
      <c r="AN118" s="317">
        <v>45428.71875</v>
      </c>
      <c r="AO118">
        <v>47.6</v>
      </c>
      <c r="AP118">
        <v>59.9</v>
      </c>
      <c r="AQ118">
        <v>43.3</v>
      </c>
      <c r="AR118">
        <v>49.1</v>
      </c>
      <c r="AS118">
        <v>47.5</v>
      </c>
      <c r="AT118">
        <v>61.6</v>
      </c>
      <c r="AU118">
        <v>42.7</v>
      </c>
      <c r="AV118">
        <v>49</v>
      </c>
      <c r="AX118">
        <v>65.099999999999994</v>
      </c>
      <c r="AY118">
        <v>45.3</v>
      </c>
      <c r="AZ118">
        <v>52.7</v>
      </c>
    </row>
    <row r="119" spans="2:52" x14ac:dyDescent="0.35">
      <c r="B119" s="317">
        <v>45428.697916666664</v>
      </c>
      <c r="C119">
        <v>53.1</v>
      </c>
      <c r="D119">
        <v>67.2</v>
      </c>
      <c r="E119">
        <v>45.3</v>
      </c>
      <c r="F119">
        <v>56.3</v>
      </c>
      <c r="G119">
        <v>53</v>
      </c>
      <c r="H119">
        <v>68</v>
      </c>
      <c r="I119">
        <v>44.7</v>
      </c>
      <c r="J119">
        <v>55.9</v>
      </c>
      <c r="L119">
        <v>72.5</v>
      </c>
      <c r="M119">
        <v>47.3</v>
      </c>
      <c r="N119">
        <v>60.1</v>
      </c>
      <c r="P119" t="s">
        <v>878</v>
      </c>
      <c r="Q119">
        <f t="shared" si="6"/>
        <v>45</v>
      </c>
      <c r="R119" t="str">
        <f t="shared" si="7"/>
        <v>-</v>
      </c>
      <c r="AN119" s="317">
        <v>45428.729166666664</v>
      </c>
      <c r="AO119">
        <v>45.6</v>
      </c>
      <c r="AP119">
        <v>57.7</v>
      </c>
      <c r="AQ119">
        <v>40.9</v>
      </c>
      <c r="AR119">
        <v>48.4</v>
      </c>
      <c r="AS119">
        <v>45.5</v>
      </c>
      <c r="AT119">
        <v>59.6</v>
      </c>
      <c r="AU119">
        <v>40.5</v>
      </c>
      <c r="AV119">
        <v>48.2</v>
      </c>
      <c r="AX119">
        <v>62.2</v>
      </c>
      <c r="AY119">
        <v>42.2</v>
      </c>
      <c r="AZ119">
        <v>52</v>
      </c>
    </row>
    <row r="120" spans="2:52" x14ac:dyDescent="0.35">
      <c r="B120" s="317">
        <v>45428.708333333336</v>
      </c>
      <c r="C120">
        <v>52.2</v>
      </c>
      <c r="D120">
        <v>65.5</v>
      </c>
      <c r="E120">
        <v>44.2</v>
      </c>
      <c r="F120">
        <v>55</v>
      </c>
      <c r="G120">
        <v>52.1</v>
      </c>
      <c r="H120">
        <v>67.7</v>
      </c>
      <c r="I120">
        <v>43.1</v>
      </c>
      <c r="J120">
        <v>54</v>
      </c>
      <c r="L120">
        <v>70.3</v>
      </c>
      <c r="M120">
        <v>46.6</v>
      </c>
      <c r="N120">
        <v>59.2</v>
      </c>
      <c r="P120" t="s">
        <v>878</v>
      </c>
      <c r="Q120">
        <f t="shared" si="6"/>
        <v>43</v>
      </c>
      <c r="R120" t="str">
        <f t="shared" si="7"/>
        <v>-</v>
      </c>
      <c r="AN120" s="317">
        <v>45428.739583333336</v>
      </c>
      <c r="AO120">
        <v>46</v>
      </c>
      <c r="AP120">
        <v>63.4</v>
      </c>
      <c r="AQ120">
        <v>40</v>
      </c>
      <c r="AR120">
        <v>48.7</v>
      </c>
      <c r="AS120">
        <v>46.2</v>
      </c>
      <c r="AT120">
        <v>64.099999999999994</v>
      </c>
      <c r="AU120">
        <v>39.700000000000003</v>
      </c>
      <c r="AV120">
        <v>47.7</v>
      </c>
      <c r="AX120">
        <v>66.400000000000006</v>
      </c>
      <c r="AY120">
        <v>41.1</v>
      </c>
      <c r="AZ120">
        <v>54.2</v>
      </c>
    </row>
    <row r="121" spans="2:52" x14ac:dyDescent="0.35">
      <c r="B121" s="317">
        <v>45428.71875</v>
      </c>
      <c r="C121">
        <v>47.6</v>
      </c>
      <c r="D121">
        <v>59.9</v>
      </c>
      <c r="E121">
        <v>43.3</v>
      </c>
      <c r="F121">
        <v>49.1</v>
      </c>
      <c r="G121">
        <v>47.5</v>
      </c>
      <c r="H121">
        <v>61.6</v>
      </c>
      <c r="I121">
        <v>42.7</v>
      </c>
      <c r="J121">
        <v>49</v>
      </c>
      <c r="L121">
        <v>65.099999999999994</v>
      </c>
      <c r="M121">
        <v>45.3</v>
      </c>
      <c r="N121">
        <v>52.7</v>
      </c>
      <c r="P121" t="s">
        <v>878</v>
      </c>
      <c r="Q121">
        <f t="shared" si="6"/>
        <v>43</v>
      </c>
      <c r="R121" t="str">
        <f t="shared" si="7"/>
        <v>-</v>
      </c>
      <c r="AN121" s="317">
        <v>45428.75</v>
      </c>
      <c r="AO121">
        <v>47.6</v>
      </c>
      <c r="AP121">
        <v>65.5</v>
      </c>
      <c r="AQ121">
        <v>38.6</v>
      </c>
      <c r="AR121">
        <v>49.3</v>
      </c>
      <c r="AS121">
        <v>48</v>
      </c>
      <c r="AT121">
        <v>68.8</v>
      </c>
      <c r="AU121">
        <v>38.1</v>
      </c>
      <c r="AV121">
        <v>48.7</v>
      </c>
      <c r="AX121">
        <v>70.900000000000006</v>
      </c>
      <c r="AY121">
        <v>40.1</v>
      </c>
      <c r="AZ121">
        <v>53.4</v>
      </c>
    </row>
    <row r="122" spans="2:52" x14ac:dyDescent="0.35">
      <c r="B122" s="317">
        <v>45428.729166666664</v>
      </c>
      <c r="C122">
        <v>45.6</v>
      </c>
      <c r="D122">
        <v>57.7</v>
      </c>
      <c r="E122">
        <v>40.9</v>
      </c>
      <c r="F122">
        <v>48.4</v>
      </c>
      <c r="G122">
        <v>45.5</v>
      </c>
      <c r="H122">
        <v>59.6</v>
      </c>
      <c r="I122">
        <v>40.5</v>
      </c>
      <c r="J122">
        <v>48.2</v>
      </c>
      <c r="L122">
        <v>62.2</v>
      </c>
      <c r="M122">
        <v>42.2</v>
      </c>
      <c r="N122">
        <v>52</v>
      </c>
      <c r="P122" t="s">
        <v>878</v>
      </c>
      <c r="Q122">
        <f t="shared" si="6"/>
        <v>41</v>
      </c>
      <c r="R122" t="str">
        <f t="shared" si="7"/>
        <v>-</v>
      </c>
      <c r="AN122" s="317">
        <v>45428.760416666664</v>
      </c>
      <c r="AO122">
        <v>49.6</v>
      </c>
      <c r="AP122">
        <v>65.8</v>
      </c>
      <c r="AQ122">
        <v>36.9</v>
      </c>
      <c r="AR122">
        <v>53.2</v>
      </c>
      <c r="AS122">
        <v>49.3</v>
      </c>
      <c r="AT122">
        <v>69.400000000000006</v>
      </c>
      <c r="AU122">
        <v>36.200000000000003</v>
      </c>
      <c r="AV122">
        <v>52.9</v>
      </c>
      <c r="AX122">
        <v>70.7</v>
      </c>
      <c r="AY122">
        <v>39.200000000000003</v>
      </c>
      <c r="AZ122">
        <v>57.6</v>
      </c>
    </row>
    <row r="123" spans="2:52" x14ac:dyDescent="0.35">
      <c r="B123" s="317">
        <v>45428.739583333336</v>
      </c>
      <c r="C123">
        <v>46</v>
      </c>
      <c r="D123">
        <v>63.4</v>
      </c>
      <c r="E123">
        <v>40</v>
      </c>
      <c r="F123">
        <v>48.7</v>
      </c>
      <c r="G123">
        <v>46.2</v>
      </c>
      <c r="H123">
        <v>64.099999999999994</v>
      </c>
      <c r="I123">
        <v>39.700000000000003</v>
      </c>
      <c r="J123">
        <v>47.7</v>
      </c>
      <c r="L123">
        <v>66.400000000000006</v>
      </c>
      <c r="M123">
        <v>41.1</v>
      </c>
      <c r="N123">
        <v>54.2</v>
      </c>
      <c r="P123" t="s">
        <v>878</v>
      </c>
      <c r="Q123">
        <f t="shared" si="6"/>
        <v>40</v>
      </c>
      <c r="R123" t="str">
        <f t="shared" si="7"/>
        <v>-</v>
      </c>
      <c r="AN123" s="317">
        <v>45428.770833333336</v>
      </c>
      <c r="AO123">
        <v>51.4</v>
      </c>
      <c r="AP123">
        <v>68.099999999999994</v>
      </c>
      <c r="AQ123">
        <v>35.9</v>
      </c>
      <c r="AR123">
        <v>54.4</v>
      </c>
      <c r="AS123">
        <v>51.2</v>
      </c>
      <c r="AT123">
        <v>71.099999999999994</v>
      </c>
      <c r="AU123">
        <v>35.299999999999997</v>
      </c>
      <c r="AV123">
        <v>53.6</v>
      </c>
      <c r="AX123">
        <v>73.5</v>
      </c>
      <c r="AY123">
        <v>37.9</v>
      </c>
      <c r="AZ123">
        <v>59.2</v>
      </c>
    </row>
    <row r="124" spans="2:52" x14ac:dyDescent="0.35">
      <c r="B124" s="317">
        <v>45428.75</v>
      </c>
      <c r="C124">
        <v>47.6</v>
      </c>
      <c r="D124">
        <v>65.5</v>
      </c>
      <c r="E124">
        <v>38.6</v>
      </c>
      <c r="F124">
        <v>49.3</v>
      </c>
      <c r="G124">
        <v>48</v>
      </c>
      <c r="H124">
        <v>68.8</v>
      </c>
      <c r="I124">
        <v>38.1</v>
      </c>
      <c r="J124">
        <v>48.7</v>
      </c>
      <c r="L124">
        <v>70.900000000000006</v>
      </c>
      <c r="M124">
        <v>40.1</v>
      </c>
      <c r="N124">
        <v>53.4</v>
      </c>
      <c r="P124" t="s">
        <v>878</v>
      </c>
      <c r="Q124">
        <f t="shared" si="6"/>
        <v>38</v>
      </c>
      <c r="R124" t="str">
        <f t="shared" si="7"/>
        <v>-</v>
      </c>
      <c r="AN124" s="317">
        <v>45428.78125</v>
      </c>
      <c r="AO124">
        <v>53.1</v>
      </c>
      <c r="AP124">
        <v>71</v>
      </c>
      <c r="AQ124">
        <v>36.5</v>
      </c>
      <c r="AR124">
        <v>53.2</v>
      </c>
      <c r="AS124">
        <v>51.9</v>
      </c>
      <c r="AT124">
        <v>71.3</v>
      </c>
      <c r="AU124">
        <v>35.5</v>
      </c>
      <c r="AV124">
        <v>53.3</v>
      </c>
      <c r="AX124">
        <v>75.599999999999994</v>
      </c>
      <c r="AY124">
        <v>39.700000000000003</v>
      </c>
      <c r="AZ124">
        <v>58.1</v>
      </c>
    </row>
    <row r="125" spans="2:52" x14ac:dyDescent="0.35">
      <c r="B125" s="317">
        <v>45428.760416666664</v>
      </c>
      <c r="C125">
        <v>49.6</v>
      </c>
      <c r="D125">
        <v>65.8</v>
      </c>
      <c r="E125">
        <v>36.9</v>
      </c>
      <c r="F125">
        <v>53.2</v>
      </c>
      <c r="G125">
        <v>49.3</v>
      </c>
      <c r="H125">
        <v>69.400000000000006</v>
      </c>
      <c r="I125">
        <v>36.200000000000003</v>
      </c>
      <c r="J125">
        <v>52.9</v>
      </c>
      <c r="L125">
        <v>70.7</v>
      </c>
      <c r="M125">
        <v>39.200000000000003</v>
      </c>
      <c r="N125">
        <v>57.6</v>
      </c>
      <c r="P125" t="s">
        <v>878</v>
      </c>
      <c r="Q125">
        <f t="shared" si="6"/>
        <v>36</v>
      </c>
      <c r="R125" t="str">
        <f t="shared" si="7"/>
        <v>-</v>
      </c>
      <c r="AN125" s="317">
        <v>45428.791666666664</v>
      </c>
      <c r="AO125">
        <v>54.1</v>
      </c>
      <c r="AP125">
        <v>73.900000000000006</v>
      </c>
      <c r="AQ125">
        <v>38.1</v>
      </c>
      <c r="AR125">
        <v>56.8</v>
      </c>
      <c r="AS125">
        <v>54.1</v>
      </c>
      <c r="AT125">
        <v>75.5</v>
      </c>
      <c r="AU125">
        <v>37.200000000000003</v>
      </c>
      <c r="AV125">
        <v>54.8</v>
      </c>
      <c r="AX125">
        <v>77.900000000000006</v>
      </c>
      <c r="AY125">
        <v>40.1</v>
      </c>
      <c r="AZ125">
        <v>62.1</v>
      </c>
    </row>
    <row r="126" spans="2:52" x14ac:dyDescent="0.35">
      <c r="B126" s="317">
        <v>45428.770833333336</v>
      </c>
      <c r="C126">
        <v>51.4</v>
      </c>
      <c r="D126">
        <v>68.099999999999994</v>
      </c>
      <c r="E126">
        <v>35.9</v>
      </c>
      <c r="F126">
        <v>54.4</v>
      </c>
      <c r="G126">
        <v>51.2</v>
      </c>
      <c r="H126">
        <v>71.099999999999994</v>
      </c>
      <c r="I126">
        <v>35.299999999999997</v>
      </c>
      <c r="J126">
        <v>53.6</v>
      </c>
      <c r="L126">
        <v>73.5</v>
      </c>
      <c r="M126">
        <v>37.9</v>
      </c>
      <c r="N126">
        <v>59.2</v>
      </c>
      <c r="P126" t="s">
        <v>878</v>
      </c>
      <c r="Q126">
        <f t="shared" si="6"/>
        <v>35</v>
      </c>
      <c r="R126" t="str">
        <f t="shared" si="7"/>
        <v>-</v>
      </c>
      <c r="AN126" s="317">
        <v>45428.802083333336</v>
      </c>
      <c r="AO126">
        <v>51.6</v>
      </c>
      <c r="AP126">
        <v>67</v>
      </c>
      <c r="AQ126">
        <v>37.4</v>
      </c>
      <c r="AR126">
        <v>55.6</v>
      </c>
      <c r="AS126">
        <v>50.9</v>
      </c>
      <c r="AT126">
        <v>66.7</v>
      </c>
      <c r="AU126">
        <v>37.1</v>
      </c>
      <c r="AV126">
        <v>52.7</v>
      </c>
      <c r="AX126">
        <v>73</v>
      </c>
      <c r="AY126">
        <v>38.799999999999997</v>
      </c>
      <c r="AZ126">
        <v>61.7</v>
      </c>
    </row>
    <row r="127" spans="2:52" x14ac:dyDescent="0.35">
      <c r="B127" s="317">
        <v>45428.78125</v>
      </c>
      <c r="C127">
        <v>53.1</v>
      </c>
      <c r="D127">
        <v>71</v>
      </c>
      <c r="E127">
        <v>36.5</v>
      </c>
      <c r="F127">
        <v>53.2</v>
      </c>
      <c r="G127">
        <v>51.9</v>
      </c>
      <c r="H127">
        <v>71.3</v>
      </c>
      <c r="I127">
        <v>35.5</v>
      </c>
      <c r="J127">
        <v>53.3</v>
      </c>
      <c r="L127">
        <v>75.599999999999994</v>
      </c>
      <c r="M127">
        <v>39.700000000000003</v>
      </c>
      <c r="N127">
        <v>58.1</v>
      </c>
      <c r="P127" t="s">
        <v>878</v>
      </c>
      <c r="Q127">
        <f t="shared" si="6"/>
        <v>36</v>
      </c>
      <c r="R127" t="str">
        <f t="shared" si="7"/>
        <v>-</v>
      </c>
      <c r="AN127" s="317">
        <v>45428.8125</v>
      </c>
      <c r="AO127">
        <v>50</v>
      </c>
      <c r="AP127">
        <v>68.099999999999994</v>
      </c>
      <c r="AQ127">
        <v>37.1</v>
      </c>
      <c r="AR127">
        <v>51</v>
      </c>
      <c r="AS127">
        <v>50.9</v>
      </c>
      <c r="AT127">
        <v>72.599999999999994</v>
      </c>
      <c r="AU127">
        <v>36.4</v>
      </c>
      <c r="AV127">
        <v>49.2</v>
      </c>
      <c r="AX127">
        <v>74.7</v>
      </c>
      <c r="AY127">
        <v>38.9</v>
      </c>
      <c r="AZ127">
        <v>55.7</v>
      </c>
    </row>
    <row r="128" spans="2:52" x14ac:dyDescent="0.35">
      <c r="B128" s="317">
        <v>45428.791666666664</v>
      </c>
      <c r="C128">
        <v>54.1</v>
      </c>
      <c r="D128">
        <v>73.900000000000006</v>
      </c>
      <c r="E128">
        <v>38.1</v>
      </c>
      <c r="F128">
        <v>56.8</v>
      </c>
      <c r="G128">
        <v>54.1</v>
      </c>
      <c r="H128">
        <v>75.5</v>
      </c>
      <c r="I128">
        <v>37.200000000000003</v>
      </c>
      <c r="J128">
        <v>54.8</v>
      </c>
      <c r="L128">
        <v>77.900000000000006</v>
      </c>
      <c r="M128">
        <v>40.1</v>
      </c>
      <c r="N128">
        <v>62.1</v>
      </c>
      <c r="P128" t="s">
        <v>878</v>
      </c>
      <c r="Q128">
        <f t="shared" si="6"/>
        <v>37</v>
      </c>
      <c r="R128" t="str">
        <f t="shared" si="7"/>
        <v>-</v>
      </c>
      <c r="AN128" s="317">
        <v>45428.822916666664</v>
      </c>
      <c r="AO128">
        <v>48.1</v>
      </c>
      <c r="AP128">
        <v>62.4</v>
      </c>
      <c r="AQ128">
        <v>38.9</v>
      </c>
      <c r="AR128">
        <v>51.4</v>
      </c>
      <c r="AS128">
        <v>48</v>
      </c>
      <c r="AT128">
        <v>67</v>
      </c>
      <c r="AU128">
        <v>38.5</v>
      </c>
      <c r="AV128">
        <v>49.2</v>
      </c>
      <c r="AX128">
        <v>67.2</v>
      </c>
      <c r="AY128">
        <v>40.5</v>
      </c>
      <c r="AZ128">
        <v>57.3</v>
      </c>
    </row>
    <row r="129" spans="2:52" x14ac:dyDescent="0.35">
      <c r="B129" s="317">
        <v>45428.802083333336</v>
      </c>
      <c r="C129">
        <v>51.6</v>
      </c>
      <c r="D129">
        <v>67</v>
      </c>
      <c r="E129">
        <v>37.4</v>
      </c>
      <c r="F129">
        <v>55.6</v>
      </c>
      <c r="G129">
        <v>50.9</v>
      </c>
      <c r="H129">
        <v>66.7</v>
      </c>
      <c r="I129">
        <v>37.1</v>
      </c>
      <c r="J129">
        <v>52.7</v>
      </c>
      <c r="L129">
        <v>73</v>
      </c>
      <c r="M129">
        <v>38.799999999999997</v>
      </c>
      <c r="N129">
        <v>61.7</v>
      </c>
      <c r="P129" t="s">
        <v>878</v>
      </c>
      <c r="Q129">
        <f t="shared" si="6"/>
        <v>37</v>
      </c>
      <c r="R129" t="str">
        <f t="shared" si="7"/>
        <v>-</v>
      </c>
      <c r="AN129" s="317">
        <v>45428.833333333336</v>
      </c>
      <c r="AO129">
        <v>48.1</v>
      </c>
      <c r="AP129">
        <v>70</v>
      </c>
      <c r="AQ129">
        <v>38</v>
      </c>
      <c r="AR129">
        <v>47.1</v>
      </c>
      <c r="AS129">
        <v>48.2</v>
      </c>
      <c r="AT129">
        <v>69.2</v>
      </c>
      <c r="AU129">
        <v>37.299999999999997</v>
      </c>
      <c r="AV129">
        <v>46.6</v>
      </c>
      <c r="AX129">
        <v>74.900000000000006</v>
      </c>
      <c r="AY129">
        <v>40</v>
      </c>
      <c r="AZ129">
        <v>51.2</v>
      </c>
    </row>
    <row r="130" spans="2:52" x14ac:dyDescent="0.35">
      <c r="B130" s="317">
        <v>45428.8125</v>
      </c>
      <c r="C130">
        <v>50</v>
      </c>
      <c r="D130">
        <v>68.099999999999994</v>
      </c>
      <c r="E130">
        <v>37.1</v>
      </c>
      <c r="F130">
        <v>51</v>
      </c>
      <c r="G130">
        <v>50.9</v>
      </c>
      <c r="H130">
        <v>72.599999999999994</v>
      </c>
      <c r="I130">
        <v>36.4</v>
      </c>
      <c r="J130">
        <v>49.2</v>
      </c>
      <c r="L130">
        <v>74.7</v>
      </c>
      <c r="M130">
        <v>38.9</v>
      </c>
      <c r="N130">
        <v>55.7</v>
      </c>
      <c r="P130" t="s">
        <v>878</v>
      </c>
      <c r="Q130">
        <f t="shared" si="6"/>
        <v>36</v>
      </c>
      <c r="R130" t="str">
        <f t="shared" si="7"/>
        <v>-</v>
      </c>
      <c r="AN130" s="317">
        <v>45428.84375</v>
      </c>
      <c r="AO130">
        <v>48.6</v>
      </c>
      <c r="AP130">
        <v>64.900000000000006</v>
      </c>
      <c r="AQ130">
        <v>37</v>
      </c>
      <c r="AR130">
        <v>51.6</v>
      </c>
      <c r="AS130">
        <v>48.6</v>
      </c>
      <c r="AT130">
        <v>65.099999999999994</v>
      </c>
      <c r="AU130">
        <v>35.9</v>
      </c>
      <c r="AV130">
        <v>50.5</v>
      </c>
      <c r="AX130">
        <v>68.599999999999994</v>
      </c>
      <c r="AY130">
        <v>39.6</v>
      </c>
      <c r="AZ130">
        <v>55.7</v>
      </c>
    </row>
    <row r="131" spans="2:52" x14ac:dyDescent="0.35">
      <c r="B131" s="317">
        <v>45428.822916666664</v>
      </c>
      <c r="C131">
        <v>48.1</v>
      </c>
      <c r="D131">
        <v>62.4</v>
      </c>
      <c r="E131">
        <v>38.9</v>
      </c>
      <c r="F131">
        <v>51.4</v>
      </c>
      <c r="G131">
        <v>48</v>
      </c>
      <c r="H131">
        <v>67</v>
      </c>
      <c r="I131">
        <v>38.5</v>
      </c>
      <c r="J131">
        <v>49.2</v>
      </c>
      <c r="L131">
        <v>67.2</v>
      </c>
      <c r="M131">
        <v>40.5</v>
      </c>
      <c r="N131">
        <v>57.3</v>
      </c>
      <c r="P131" t="s">
        <v>878</v>
      </c>
      <c r="Q131">
        <f t="shared" si="6"/>
        <v>39</v>
      </c>
      <c r="R131" t="str">
        <f t="shared" si="7"/>
        <v>-</v>
      </c>
      <c r="AN131" s="317">
        <v>45428.854166666664</v>
      </c>
      <c r="AO131">
        <v>45</v>
      </c>
      <c r="AP131">
        <v>58.9</v>
      </c>
      <c r="AQ131">
        <v>35.200000000000003</v>
      </c>
      <c r="AR131">
        <v>49</v>
      </c>
      <c r="AS131">
        <v>45.3</v>
      </c>
      <c r="AT131">
        <v>61.4</v>
      </c>
      <c r="AU131">
        <v>34.700000000000003</v>
      </c>
      <c r="AV131">
        <v>49.4</v>
      </c>
      <c r="AX131">
        <v>61.5</v>
      </c>
      <c r="AY131">
        <v>37.799999999999997</v>
      </c>
      <c r="AZ131">
        <v>53.5</v>
      </c>
    </row>
    <row r="132" spans="2:52" x14ac:dyDescent="0.35">
      <c r="B132" s="317">
        <v>45428.833333333336</v>
      </c>
      <c r="C132">
        <v>48.1</v>
      </c>
      <c r="D132">
        <v>70</v>
      </c>
      <c r="E132">
        <v>38</v>
      </c>
      <c r="F132">
        <v>47.1</v>
      </c>
      <c r="G132">
        <v>48.2</v>
      </c>
      <c r="H132">
        <v>69.2</v>
      </c>
      <c r="I132">
        <v>37.299999999999997</v>
      </c>
      <c r="J132">
        <v>46.6</v>
      </c>
      <c r="L132">
        <v>74.900000000000006</v>
      </c>
      <c r="M132">
        <v>40</v>
      </c>
      <c r="N132">
        <v>51.2</v>
      </c>
      <c r="P132" t="s">
        <v>878</v>
      </c>
      <c r="Q132">
        <f t="shared" si="6"/>
        <v>37</v>
      </c>
      <c r="R132" t="str">
        <f t="shared" si="7"/>
        <v>-</v>
      </c>
      <c r="AN132" s="317">
        <v>45428.864583333336</v>
      </c>
      <c r="AO132">
        <v>52.9</v>
      </c>
      <c r="AP132">
        <v>66.900000000000006</v>
      </c>
      <c r="AQ132">
        <v>34.4</v>
      </c>
      <c r="AR132">
        <v>57.8</v>
      </c>
      <c r="AS132">
        <v>53</v>
      </c>
      <c r="AT132">
        <v>72</v>
      </c>
      <c r="AU132">
        <v>34</v>
      </c>
      <c r="AV132">
        <v>55.4</v>
      </c>
      <c r="AX132">
        <v>72.099999999999994</v>
      </c>
      <c r="AY132">
        <v>36.6</v>
      </c>
      <c r="AZ132">
        <v>63.3</v>
      </c>
    </row>
    <row r="133" spans="2:52" x14ac:dyDescent="0.35">
      <c r="B133" s="317">
        <v>45428.84375</v>
      </c>
      <c r="C133">
        <v>48.6</v>
      </c>
      <c r="D133">
        <v>64.900000000000006</v>
      </c>
      <c r="E133">
        <v>37</v>
      </c>
      <c r="F133">
        <v>51.6</v>
      </c>
      <c r="G133">
        <v>48.6</v>
      </c>
      <c r="H133">
        <v>65.099999999999994</v>
      </c>
      <c r="I133">
        <v>35.9</v>
      </c>
      <c r="J133">
        <v>50.5</v>
      </c>
      <c r="L133">
        <v>68.599999999999994</v>
      </c>
      <c r="M133">
        <v>39.6</v>
      </c>
      <c r="N133">
        <v>55.7</v>
      </c>
      <c r="P133" t="s">
        <v>878</v>
      </c>
      <c r="Q133">
        <f t="shared" si="6"/>
        <v>36</v>
      </c>
      <c r="R133" t="str">
        <f t="shared" si="7"/>
        <v>-</v>
      </c>
      <c r="AN133" s="317">
        <v>45428.875</v>
      </c>
      <c r="AO133">
        <v>46.8</v>
      </c>
      <c r="AP133">
        <v>69.7</v>
      </c>
      <c r="AQ133">
        <v>34</v>
      </c>
      <c r="AR133">
        <v>45</v>
      </c>
      <c r="AS133">
        <v>46.3</v>
      </c>
      <c r="AT133">
        <v>70.7</v>
      </c>
      <c r="AU133">
        <v>33.4</v>
      </c>
      <c r="AV133">
        <v>45.1</v>
      </c>
      <c r="AX133">
        <v>76.8</v>
      </c>
      <c r="AY133">
        <v>35.700000000000003</v>
      </c>
      <c r="AZ133">
        <v>48.2</v>
      </c>
    </row>
    <row r="134" spans="2:52" x14ac:dyDescent="0.35">
      <c r="B134" s="317">
        <v>45428.854166666664</v>
      </c>
      <c r="C134">
        <v>45</v>
      </c>
      <c r="D134">
        <v>58.9</v>
      </c>
      <c r="E134">
        <v>35.200000000000003</v>
      </c>
      <c r="F134">
        <v>49</v>
      </c>
      <c r="G134">
        <v>45.3</v>
      </c>
      <c r="H134">
        <v>61.4</v>
      </c>
      <c r="I134">
        <v>34.700000000000003</v>
      </c>
      <c r="J134">
        <v>49.4</v>
      </c>
      <c r="L134">
        <v>61.5</v>
      </c>
      <c r="M134">
        <v>37.799999999999997</v>
      </c>
      <c r="N134">
        <v>53.5</v>
      </c>
      <c r="P134" t="s">
        <v>878</v>
      </c>
      <c r="Q134">
        <f t="shared" si="6"/>
        <v>35</v>
      </c>
      <c r="R134" t="str">
        <f t="shared" si="7"/>
        <v>-</v>
      </c>
      <c r="AN134" s="317">
        <v>45428.885416666664</v>
      </c>
      <c r="AO134">
        <v>45.4</v>
      </c>
      <c r="AP134">
        <v>59.1</v>
      </c>
      <c r="AQ134">
        <v>31.1</v>
      </c>
      <c r="AR134">
        <v>49.8</v>
      </c>
      <c r="AS134">
        <v>45.3</v>
      </c>
      <c r="AT134">
        <v>60.2</v>
      </c>
      <c r="AU134">
        <v>30.6</v>
      </c>
      <c r="AV134">
        <v>47.5</v>
      </c>
      <c r="AX134">
        <v>64.400000000000006</v>
      </c>
      <c r="AY134">
        <v>33.200000000000003</v>
      </c>
      <c r="AZ134">
        <v>55.3</v>
      </c>
    </row>
    <row r="135" spans="2:52" x14ac:dyDescent="0.35">
      <c r="B135" s="317">
        <v>45428.864583333336</v>
      </c>
      <c r="C135">
        <v>52.9</v>
      </c>
      <c r="D135">
        <v>66.900000000000006</v>
      </c>
      <c r="E135">
        <v>34.4</v>
      </c>
      <c r="F135">
        <v>57.8</v>
      </c>
      <c r="G135">
        <v>53</v>
      </c>
      <c r="H135">
        <v>72</v>
      </c>
      <c r="I135">
        <v>34</v>
      </c>
      <c r="J135">
        <v>55.4</v>
      </c>
      <c r="L135">
        <v>72.099999999999994</v>
      </c>
      <c r="M135">
        <v>36.6</v>
      </c>
      <c r="N135">
        <v>63.3</v>
      </c>
      <c r="P135" t="s">
        <v>878</v>
      </c>
      <c r="Q135">
        <f t="shared" si="6"/>
        <v>34</v>
      </c>
      <c r="R135" t="str">
        <f t="shared" si="7"/>
        <v>-</v>
      </c>
      <c r="AN135" s="317">
        <v>45428.895833333336</v>
      </c>
      <c r="AO135">
        <v>43.3</v>
      </c>
      <c r="AP135">
        <v>58.1</v>
      </c>
      <c r="AQ135">
        <v>29.2</v>
      </c>
      <c r="AR135">
        <v>46</v>
      </c>
      <c r="AS135">
        <v>43.4</v>
      </c>
      <c r="AT135">
        <v>62.2</v>
      </c>
      <c r="AU135">
        <v>29.1</v>
      </c>
      <c r="AV135">
        <v>43.7</v>
      </c>
      <c r="AX135">
        <v>62.3</v>
      </c>
      <c r="AY135">
        <v>30.2</v>
      </c>
      <c r="AZ135">
        <v>51.6</v>
      </c>
    </row>
    <row r="136" spans="2:52" x14ac:dyDescent="0.35">
      <c r="B136" s="317">
        <v>45428.875</v>
      </c>
      <c r="C136">
        <v>46.8</v>
      </c>
      <c r="D136">
        <v>69.7</v>
      </c>
      <c r="E136">
        <v>34</v>
      </c>
      <c r="F136">
        <v>45</v>
      </c>
      <c r="G136">
        <v>46.3</v>
      </c>
      <c r="H136">
        <v>70.7</v>
      </c>
      <c r="I136">
        <v>33.4</v>
      </c>
      <c r="J136">
        <v>45.1</v>
      </c>
      <c r="L136">
        <v>76.8</v>
      </c>
      <c r="M136">
        <v>35.700000000000003</v>
      </c>
      <c r="N136">
        <v>48.2</v>
      </c>
      <c r="P136" t="s">
        <v>878</v>
      </c>
      <c r="Q136">
        <f t="shared" si="6"/>
        <v>33</v>
      </c>
      <c r="R136" t="str">
        <f t="shared" si="7"/>
        <v>-</v>
      </c>
      <c r="AN136" s="317">
        <v>45428.90625</v>
      </c>
      <c r="AO136">
        <v>35.6</v>
      </c>
      <c r="AP136">
        <v>48.6</v>
      </c>
      <c r="AQ136">
        <v>28</v>
      </c>
      <c r="AR136">
        <v>38.200000000000003</v>
      </c>
      <c r="AS136">
        <v>35.5</v>
      </c>
      <c r="AT136">
        <v>48.7</v>
      </c>
      <c r="AU136">
        <v>27.7</v>
      </c>
      <c r="AV136">
        <v>38.1</v>
      </c>
      <c r="AX136">
        <v>49.3</v>
      </c>
      <c r="AY136">
        <v>29.1</v>
      </c>
      <c r="AZ136">
        <v>39.799999999999997</v>
      </c>
    </row>
    <row r="137" spans="2:52" x14ac:dyDescent="0.35">
      <c r="B137" s="317">
        <v>45428.885416666664</v>
      </c>
      <c r="C137">
        <v>45.4</v>
      </c>
      <c r="D137">
        <v>59.1</v>
      </c>
      <c r="E137">
        <v>31.1</v>
      </c>
      <c r="F137">
        <v>49.8</v>
      </c>
      <c r="G137">
        <v>45.3</v>
      </c>
      <c r="H137">
        <v>60.2</v>
      </c>
      <c r="I137">
        <v>30.6</v>
      </c>
      <c r="J137">
        <v>47.5</v>
      </c>
      <c r="L137">
        <v>64.400000000000006</v>
      </c>
      <c r="M137">
        <v>33.200000000000003</v>
      </c>
      <c r="N137">
        <v>55.3</v>
      </c>
      <c r="P137" t="s">
        <v>878</v>
      </c>
      <c r="Q137">
        <f t="shared" si="6"/>
        <v>31</v>
      </c>
      <c r="R137" t="str">
        <f t="shared" si="7"/>
        <v>-</v>
      </c>
      <c r="AN137" s="317">
        <v>45428.916666666664</v>
      </c>
      <c r="AO137">
        <v>36.9</v>
      </c>
      <c r="AP137">
        <v>49.4</v>
      </c>
      <c r="AQ137">
        <v>28.5</v>
      </c>
      <c r="AR137">
        <v>40.200000000000003</v>
      </c>
      <c r="AS137">
        <v>36.9</v>
      </c>
      <c r="AT137">
        <v>50.1</v>
      </c>
      <c r="AU137">
        <v>28.5</v>
      </c>
      <c r="AV137">
        <v>40.1</v>
      </c>
      <c r="AX137">
        <v>50.4</v>
      </c>
      <c r="AY137">
        <v>29.5</v>
      </c>
      <c r="AZ137">
        <v>41.4</v>
      </c>
    </row>
    <row r="138" spans="2:52" x14ac:dyDescent="0.35">
      <c r="B138" s="317">
        <v>45428.895833333336</v>
      </c>
      <c r="C138">
        <v>43.3</v>
      </c>
      <c r="D138">
        <v>58.1</v>
      </c>
      <c r="E138">
        <v>29.2</v>
      </c>
      <c r="F138">
        <v>46</v>
      </c>
      <c r="G138">
        <v>43.4</v>
      </c>
      <c r="H138">
        <v>62.2</v>
      </c>
      <c r="I138">
        <v>29.1</v>
      </c>
      <c r="J138">
        <v>43.7</v>
      </c>
      <c r="L138">
        <v>62.3</v>
      </c>
      <c r="M138">
        <v>30.2</v>
      </c>
      <c r="N138">
        <v>51.6</v>
      </c>
      <c r="P138" t="s">
        <v>878</v>
      </c>
      <c r="Q138">
        <f t="shared" si="6"/>
        <v>29</v>
      </c>
      <c r="R138" t="str">
        <f t="shared" si="7"/>
        <v>-</v>
      </c>
      <c r="AN138" s="317">
        <v>45428.927083333336</v>
      </c>
      <c r="AO138">
        <v>36.5</v>
      </c>
      <c r="AP138">
        <v>47.4</v>
      </c>
      <c r="AQ138">
        <v>27.1</v>
      </c>
      <c r="AR138">
        <v>40.200000000000003</v>
      </c>
      <c r="AS138">
        <v>36.5</v>
      </c>
      <c r="AT138">
        <v>47.9</v>
      </c>
      <c r="AU138">
        <v>27.2</v>
      </c>
      <c r="AV138">
        <v>40.4</v>
      </c>
      <c r="AX138">
        <v>48</v>
      </c>
      <c r="AY138">
        <v>28.1</v>
      </c>
      <c r="AZ138">
        <v>41.5</v>
      </c>
    </row>
    <row r="139" spans="2:52" x14ac:dyDescent="0.35">
      <c r="B139" s="317">
        <v>45428.90625</v>
      </c>
      <c r="C139">
        <v>35.6</v>
      </c>
      <c r="D139">
        <v>48.6</v>
      </c>
      <c r="E139">
        <v>28</v>
      </c>
      <c r="F139">
        <v>38.200000000000003</v>
      </c>
      <c r="G139">
        <v>35.5</v>
      </c>
      <c r="H139">
        <v>48.7</v>
      </c>
      <c r="I139">
        <v>27.7</v>
      </c>
      <c r="J139">
        <v>38.1</v>
      </c>
      <c r="L139">
        <v>49.3</v>
      </c>
      <c r="M139">
        <v>29.1</v>
      </c>
      <c r="N139">
        <v>39.799999999999997</v>
      </c>
      <c r="P139" t="s">
        <v>878</v>
      </c>
      <c r="Q139">
        <f t="shared" si="6"/>
        <v>28</v>
      </c>
      <c r="R139" t="str">
        <f t="shared" si="7"/>
        <v>-</v>
      </c>
      <c r="AN139" s="317">
        <v>45428.9375</v>
      </c>
      <c r="AO139">
        <v>34.299999999999997</v>
      </c>
      <c r="AP139">
        <v>50.4</v>
      </c>
      <c r="AQ139">
        <v>24.9</v>
      </c>
      <c r="AR139">
        <v>37.9</v>
      </c>
      <c r="AS139">
        <v>34.299999999999997</v>
      </c>
      <c r="AT139">
        <v>50.5</v>
      </c>
      <c r="AU139">
        <v>24.6</v>
      </c>
      <c r="AV139">
        <v>37.4</v>
      </c>
      <c r="AX139">
        <v>52.1</v>
      </c>
      <c r="AY139">
        <v>25.8</v>
      </c>
      <c r="AZ139">
        <v>39.299999999999997</v>
      </c>
    </row>
    <row r="140" spans="2:52" x14ac:dyDescent="0.35">
      <c r="B140" s="317">
        <v>45428.916666666664</v>
      </c>
      <c r="C140">
        <v>36.9</v>
      </c>
      <c r="D140">
        <v>49.4</v>
      </c>
      <c r="E140">
        <v>28.5</v>
      </c>
      <c r="F140">
        <v>40.200000000000003</v>
      </c>
      <c r="G140">
        <v>36.9</v>
      </c>
      <c r="H140">
        <v>50.1</v>
      </c>
      <c r="I140">
        <v>28.5</v>
      </c>
      <c r="J140">
        <v>40.1</v>
      </c>
      <c r="L140">
        <v>50.4</v>
      </c>
      <c r="M140">
        <v>29.5</v>
      </c>
      <c r="N140">
        <v>41.4</v>
      </c>
      <c r="P140" t="s">
        <v>878</v>
      </c>
      <c r="Q140">
        <f t="shared" si="6"/>
        <v>29</v>
      </c>
      <c r="R140" t="str">
        <f t="shared" si="7"/>
        <v>-</v>
      </c>
      <c r="AN140" s="317">
        <v>45428.947916666664</v>
      </c>
      <c r="AO140">
        <v>33.1</v>
      </c>
      <c r="AP140">
        <v>45.8</v>
      </c>
      <c r="AQ140">
        <v>24.6</v>
      </c>
      <c r="AR140">
        <v>36.299999999999997</v>
      </c>
      <c r="AS140">
        <v>33.1</v>
      </c>
      <c r="AT140">
        <v>46</v>
      </c>
      <c r="AU140">
        <v>24.8</v>
      </c>
      <c r="AV140">
        <v>36.6</v>
      </c>
      <c r="AX140">
        <v>46.5</v>
      </c>
      <c r="AY140">
        <v>25.7</v>
      </c>
      <c r="AZ140">
        <v>37.799999999999997</v>
      </c>
    </row>
    <row r="141" spans="2:52" x14ac:dyDescent="0.35">
      <c r="B141" s="317">
        <v>45428.927083333336</v>
      </c>
      <c r="C141">
        <v>36.5</v>
      </c>
      <c r="D141">
        <v>47.4</v>
      </c>
      <c r="E141">
        <v>27.1</v>
      </c>
      <c r="F141">
        <v>40.200000000000003</v>
      </c>
      <c r="G141">
        <v>36.5</v>
      </c>
      <c r="H141">
        <v>47.9</v>
      </c>
      <c r="I141">
        <v>27.2</v>
      </c>
      <c r="J141">
        <v>40.4</v>
      </c>
      <c r="L141">
        <v>48</v>
      </c>
      <c r="M141">
        <v>28.1</v>
      </c>
      <c r="N141">
        <v>41.5</v>
      </c>
      <c r="P141" t="s">
        <v>878</v>
      </c>
      <c r="Q141">
        <f t="shared" si="6"/>
        <v>27</v>
      </c>
      <c r="R141" t="str">
        <f t="shared" si="7"/>
        <v>-</v>
      </c>
      <c r="AN141" s="317">
        <v>45428.958333333336</v>
      </c>
      <c r="AO141">
        <v>34.700000000000003</v>
      </c>
      <c r="AP141">
        <v>48.2</v>
      </c>
      <c r="AQ141">
        <v>23.5</v>
      </c>
      <c r="AR141">
        <v>38.6</v>
      </c>
      <c r="AS141">
        <v>34.700000000000003</v>
      </c>
      <c r="AT141">
        <v>48.7</v>
      </c>
      <c r="AU141">
        <v>23.5</v>
      </c>
      <c r="AV141">
        <v>38.799999999999997</v>
      </c>
      <c r="AX141">
        <v>49.5</v>
      </c>
      <c r="AY141">
        <v>24.3</v>
      </c>
      <c r="AZ141">
        <v>39.9</v>
      </c>
    </row>
    <row r="142" spans="2:52" x14ac:dyDescent="0.35">
      <c r="B142" s="317">
        <v>45428.9375</v>
      </c>
      <c r="C142">
        <v>34.299999999999997</v>
      </c>
      <c r="D142">
        <v>50.4</v>
      </c>
      <c r="E142">
        <v>24.9</v>
      </c>
      <c r="F142">
        <v>37.9</v>
      </c>
      <c r="G142">
        <v>34.299999999999997</v>
      </c>
      <c r="H142">
        <v>50.5</v>
      </c>
      <c r="I142">
        <v>24.6</v>
      </c>
      <c r="J142">
        <v>37.4</v>
      </c>
      <c r="L142">
        <v>52.1</v>
      </c>
      <c r="M142">
        <v>25.8</v>
      </c>
      <c r="N142">
        <v>39.299999999999997</v>
      </c>
      <c r="P142" t="s">
        <v>878</v>
      </c>
      <c r="Q142">
        <f t="shared" ref="Q142:Q205" si="8">IF(P142="D",ROUND(I142,0),"-")</f>
        <v>25</v>
      </c>
      <c r="R142" t="str">
        <f t="shared" ref="R142:R205" si="9">IF(P142="N",ROUND(I142,0),"-")</f>
        <v>-</v>
      </c>
      <c r="AN142" s="317">
        <v>45428.96875</v>
      </c>
      <c r="AO142">
        <v>33.799999999999997</v>
      </c>
      <c r="AP142">
        <v>47</v>
      </c>
      <c r="AQ142">
        <v>24.4</v>
      </c>
      <c r="AR142">
        <v>38</v>
      </c>
      <c r="AS142">
        <v>33.799999999999997</v>
      </c>
      <c r="AT142">
        <v>47.4</v>
      </c>
      <c r="AU142">
        <v>24.2</v>
      </c>
      <c r="AV142">
        <v>37.700000000000003</v>
      </c>
      <c r="AX142">
        <v>48.4</v>
      </c>
      <c r="AY142">
        <v>25.2</v>
      </c>
      <c r="AZ142">
        <v>39.1</v>
      </c>
    </row>
    <row r="143" spans="2:52" x14ac:dyDescent="0.35">
      <c r="B143" s="317">
        <v>45428.947916666664</v>
      </c>
      <c r="C143">
        <v>33.1</v>
      </c>
      <c r="D143">
        <v>45.8</v>
      </c>
      <c r="E143">
        <v>24.6</v>
      </c>
      <c r="F143">
        <v>36.299999999999997</v>
      </c>
      <c r="G143">
        <v>33.1</v>
      </c>
      <c r="H143">
        <v>46</v>
      </c>
      <c r="I143">
        <v>24.8</v>
      </c>
      <c r="J143">
        <v>36.6</v>
      </c>
      <c r="L143">
        <v>46.5</v>
      </c>
      <c r="M143">
        <v>25.7</v>
      </c>
      <c r="N143">
        <v>37.799999999999997</v>
      </c>
      <c r="P143" t="s">
        <v>878</v>
      </c>
      <c r="Q143">
        <f t="shared" si="8"/>
        <v>25</v>
      </c>
      <c r="R143" t="str">
        <f t="shared" si="9"/>
        <v>-</v>
      </c>
      <c r="AN143" s="317">
        <v>45428.979166666664</v>
      </c>
      <c r="AO143">
        <v>31.5</v>
      </c>
      <c r="AP143">
        <v>44.3</v>
      </c>
      <c r="AQ143">
        <v>23.2</v>
      </c>
      <c r="AR143">
        <v>35</v>
      </c>
      <c r="AS143">
        <v>31.5</v>
      </c>
      <c r="AT143">
        <v>44.3</v>
      </c>
      <c r="AU143">
        <v>23</v>
      </c>
      <c r="AV143">
        <v>34.9</v>
      </c>
      <c r="AX143">
        <v>45</v>
      </c>
      <c r="AY143">
        <v>24</v>
      </c>
      <c r="AZ143">
        <v>36</v>
      </c>
    </row>
    <row r="144" spans="2:52" x14ac:dyDescent="0.35">
      <c r="B144" s="317">
        <v>45428.958333333336</v>
      </c>
      <c r="C144">
        <v>34.700000000000003</v>
      </c>
      <c r="D144">
        <v>48.2</v>
      </c>
      <c r="E144">
        <v>23.5</v>
      </c>
      <c r="F144">
        <v>38.6</v>
      </c>
      <c r="G144">
        <v>34.700000000000003</v>
      </c>
      <c r="H144">
        <v>48.7</v>
      </c>
      <c r="I144">
        <v>23.5</v>
      </c>
      <c r="J144">
        <v>38.799999999999997</v>
      </c>
      <c r="L144">
        <v>49.5</v>
      </c>
      <c r="M144">
        <v>24.3</v>
      </c>
      <c r="N144">
        <v>39.9</v>
      </c>
      <c r="P144" t="s">
        <v>879</v>
      </c>
      <c r="Q144" t="str">
        <f t="shared" si="8"/>
        <v>-</v>
      </c>
      <c r="R144">
        <f t="shared" si="9"/>
        <v>24</v>
      </c>
      <c r="AN144" s="317">
        <v>45428.989583333336</v>
      </c>
      <c r="AO144">
        <v>29.4</v>
      </c>
      <c r="AP144">
        <v>39.9</v>
      </c>
      <c r="AQ144">
        <v>24.3</v>
      </c>
      <c r="AR144">
        <v>32.299999999999997</v>
      </c>
      <c r="AS144">
        <v>29.3</v>
      </c>
      <c r="AT144">
        <v>39</v>
      </c>
      <c r="AU144">
        <v>24.1</v>
      </c>
      <c r="AV144">
        <v>32.4</v>
      </c>
      <c r="AX144">
        <v>41</v>
      </c>
      <c r="AY144">
        <v>25.6</v>
      </c>
      <c r="AZ144">
        <v>33.6</v>
      </c>
    </row>
    <row r="145" spans="2:52" x14ac:dyDescent="0.35">
      <c r="B145" s="317">
        <v>45428.96875</v>
      </c>
      <c r="C145">
        <v>33.799999999999997</v>
      </c>
      <c r="D145">
        <v>47</v>
      </c>
      <c r="E145">
        <v>24.4</v>
      </c>
      <c r="F145">
        <v>38</v>
      </c>
      <c r="G145">
        <v>33.799999999999997</v>
      </c>
      <c r="H145">
        <v>47.4</v>
      </c>
      <c r="I145">
        <v>24.2</v>
      </c>
      <c r="J145">
        <v>37.700000000000003</v>
      </c>
      <c r="L145">
        <v>48.4</v>
      </c>
      <c r="M145">
        <v>25.2</v>
      </c>
      <c r="N145">
        <v>39.1</v>
      </c>
      <c r="P145" t="s">
        <v>879</v>
      </c>
      <c r="Q145" t="str">
        <f t="shared" si="8"/>
        <v>-</v>
      </c>
      <c r="R145">
        <f t="shared" si="9"/>
        <v>24</v>
      </c>
      <c r="AN145" s="317">
        <v>45429</v>
      </c>
      <c r="AO145">
        <v>29.3</v>
      </c>
      <c r="AP145">
        <v>45.3</v>
      </c>
      <c r="AQ145">
        <v>24.4</v>
      </c>
      <c r="AR145">
        <v>31</v>
      </c>
      <c r="AS145">
        <v>29.4</v>
      </c>
      <c r="AT145">
        <v>45.8</v>
      </c>
      <c r="AU145">
        <v>24.2</v>
      </c>
      <c r="AV145">
        <v>31.1</v>
      </c>
      <c r="AX145">
        <v>46</v>
      </c>
      <c r="AY145">
        <v>25.2</v>
      </c>
      <c r="AZ145">
        <v>32.6</v>
      </c>
    </row>
    <row r="146" spans="2:52" x14ac:dyDescent="0.35">
      <c r="B146" s="317">
        <v>45428.979166666664</v>
      </c>
      <c r="C146">
        <v>31.5</v>
      </c>
      <c r="D146">
        <v>44.3</v>
      </c>
      <c r="E146">
        <v>23.2</v>
      </c>
      <c r="F146">
        <v>35</v>
      </c>
      <c r="G146">
        <v>31.5</v>
      </c>
      <c r="H146">
        <v>44.3</v>
      </c>
      <c r="I146">
        <v>23</v>
      </c>
      <c r="J146">
        <v>34.9</v>
      </c>
      <c r="L146">
        <v>45</v>
      </c>
      <c r="M146">
        <v>24</v>
      </c>
      <c r="N146">
        <v>36</v>
      </c>
      <c r="P146" t="s">
        <v>879</v>
      </c>
      <c r="Q146" t="str">
        <f t="shared" si="8"/>
        <v>-</v>
      </c>
      <c r="R146">
        <f t="shared" si="9"/>
        <v>23</v>
      </c>
      <c r="AN146" s="317">
        <v>45429.010416666664</v>
      </c>
      <c r="AO146">
        <v>29.4</v>
      </c>
      <c r="AP146">
        <v>45.9</v>
      </c>
      <c r="AQ146">
        <v>24.6</v>
      </c>
      <c r="AR146">
        <v>31.2</v>
      </c>
      <c r="AS146">
        <v>29.5</v>
      </c>
      <c r="AT146">
        <v>46</v>
      </c>
      <c r="AU146">
        <v>24.6</v>
      </c>
      <c r="AV146">
        <v>31.1</v>
      </c>
      <c r="AX146">
        <v>46.7</v>
      </c>
      <c r="AY146">
        <v>25.4</v>
      </c>
      <c r="AZ146">
        <v>32.6</v>
      </c>
    </row>
    <row r="147" spans="2:52" x14ac:dyDescent="0.35">
      <c r="B147" s="317">
        <v>45428.989583333336</v>
      </c>
      <c r="C147">
        <v>29.4</v>
      </c>
      <c r="D147">
        <v>39.9</v>
      </c>
      <c r="E147">
        <v>24.3</v>
      </c>
      <c r="F147">
        <v>32.299999999999997</v>
      </c>
      <c r="G147">
        <v>29.3</v>
      </c>
      <c r="H147">
        <v>39</v>
      </c>
      <c r="I147">
        <v>24.1</v>
      </c>
      <c r="J147">
        <v>32.4</v>
      </c>
      <c r="L147">
        <v>41</v>
      </c>
      <c r="M147">
        <v>25.6</v>
      </c>
      <c r="N147">
        <v>33.6</v>
      </c>
      <c r="P147" t="s">
        <v>879</v>
      </c>
      <c r="Q147" t="str">
        <f t="shared" si="8"/>
        <v>-</v>
      </c>
      <c r="R147">
        <f t="shared" si="9"/>
        <v>24</v>
      </c>
      <c r="AN147" s="317">
        <v>45429.020833333336</v>
      </c>
      <c r="AO147">
        <v>29.4</v>
      </c>
      <c r="AP147">
        <v>42.2</v>
      </c>
      <c r="AQ147">
        <v>23.8</v>
      </c>
      <c r="AR147">
        <v>32.200000000000003</v>
      </c>
      <c r="AS147">
        <v>29.4</v>
      </c>
      <c r="AT147">
        <v>41.4</v>
      </c>
      <c r="AU147">
        <v>23.7</v>
      </c>
      <c r="AV147">
        <v>31.9</v>
      </c>
      <c r="AX147">
        <v>44.7</v>
      </c>
      <c r="AY147">
        <v>24.6</v>
      </c>
      <c r="AZ147">
        <v>33.299999999999997</v>
      </c>
    </row>
    <row r="148" spans="2:52" x14ac:dyDescent="0.35">
      <c r="B148" s="317">
        <v>45429</v>
      </c>
      <c r="C148">
        <v>29.3</v>
      </c>
      <c r="D148">
        <v>45.3</v>
      </c>
      <c r="E148">
        <v>24.4</v>
      </c>
      <c r="F148">
        <v>31</v>
      </c>
      <c r="G148">
        <v>29.4</v>
      </c>
      <c r="H148">
        <v>45.8</v>
      </c>
      <c r="I148">
        <v>24.2</v>
      </c>
      <c r="J148">
        <v>31.1</v>
      </c>
      <c r="L148">
        <v>46</v>
      </c>
      <c r="M148">
        <v>25.2</v>
      </c>
      <c r="N148">
        <v>32.6</v>
      </c>
      <c r="P148" t="s">
        <v>879</v>
      </c>
      <c r="Q148" t="str">
        <f t="shared" si="8"/>
        <v>-</v>
      </c>
      <c r="R148">
        <f t="shared" si="9"/>
        <v>24</v>
      </c>
      <c r="AN148" s="317">
        <v>45429.03125</v>
      </c>
      <c r="AO148">
        <v>29.2</v>
      </c>
      <c r="AP148">
        <v>38.5</v>
      </c>
      <c r="AQ148">
        <v>25.6</v>
      </c>
      <c r="AR148">
        <v>32.1</v>
      </c>
      <c r="AS148">
        <v>29.2</v>
      </c>
      <c r="AT148">
        <v>38.299999999999997</v>
      </c>
      <c r="AU148">
        <v>25.5</v>
      </c>
      <c r="AV148">
        <v>32.1</v>
      </c>
      <c r="AX148">
        <v>41.3</v>
      </c>
      <c r="AY148">
        <v>26.2</v>
      </c>
      <c r="AZ148">
        <v>33</v>
      </c>
    </row>
    <row r="149" spans="2:52" x14ac:dyDescent="0.35">
      <c r="B149" s="317">
        <v>45429.010416666664</v>
      </c>
      <c r="C149">
        <v>29.4</v>
      </c>
      <c r="D149">
        <v>45.9</v>
      </c>
      <c r="E149">
        <v>24.6</v>
      </c>
      <c r="F149">
        <v>31.2</v>
      </c>
      <c r="G149">
        <v>29.5</v>
      </c>
      <c r="H149">
        <v>46</v>
      </c>
      <c r="I149">
        <v>24.6</v>
      </c>
      <c r="J149">
        <v>31.1</v>
      </c>
      <c r="L149">
        <v>46.7</v>
      </c>
      <c r="M149">
        <v>25.4</v>
      </c>
      <c r="N149">
        <v>32.6</v>
      </c>
      <c r="P149" t="s">
        <v>879</v>
      </c>
      <c r="Q149" t="str">
        <f t="shared" si="8"/>
        <v>-</v>
      </c>
      <c r="R149">
        <f t="shared" si="9"/>
        <v>25</v>
      </c>
      <c r="AN149" s="317">
        <v>45429.041666666664</v>
      </c>
      <c r="AO149">
        <v>32.6</v>
      </c>
      <c r="AP149">
        <v>43.4</v>
      </c>
      <c r="AQ149">
        <v>29.8</v>
      </c>
      <c r="AR149">
        <v>34.4</v>
      </c>
      <c r="AS149">
        <v>32.6</v>
      </c>
      <c r="AT149">
        <v>44</v>
      </c>
      <c r="AU149">
        <v>29.8</v>
      </c>
      <c r="AV149">
        <v>34.4</v>
      </c>
      <c r="AX149">
        <v>44.7</v>
      </c>
      <c r="AY149">
        <v>30.5</v>
      </c>
      <c r="AZ149">
        <v>35.1</v>
      </c>
    </row>
    <row r="150" spans="2:52" x14ac:dyDescent="0.35">
      <c r="B150" s="317">
        <v>45429.020833333336</v>
      </c>
      <c r="C150">
        <v>29.4</v>
      </c>
      <c r="D150">
        <v>42.2</v>
      </c>
      <c r="E150">
        <v>23.8</v>
      </c>
      <c r="F150">
        <v>32.200000000000003</v>
      </c>
      <c r="G150">
        <v>29.4</v>
      </c>
      <c r="H150">
        <v>41.4</v>
      </c>
      <c r="I150">
        <v>23.7</v>
      </c>
      <c r="J150">
        <v>31.9</v>
      </c>
      <c r="L150">
        <v>44.7</v>
      </c>
      <c r="M150">
        <v>24.6</v>
      </c>
      <c r="N150">
        <v>33.299999999999997</v>
      </c>
      <c r="P150" t="s">
        <v>879</v>
      </c>
      <c r="Q150" t="str">
        <f t="shared" si="8"/>
        <v>-</v>
      </c>
      <c r="R150">
        <f t="shared" si="9"/>
        <v>24</v>
      </c>
      <c r="AN150" s="317">
        <v>45429.052083333336</v>
      </c>
      <c r="AO150">
        <v>37</v>
      </c>
      <c r="AP150">
        <v>52</v>
      </c>
      <c r="AQ150">
        <v>29.5</v>
      </c>
      <c r="AR150">
        <v>36.6</v>
      </c>
      <c r="AS150">
        <v>37.1</v>
      </c>
      <c r="AT150">
        <v>53.1</v>
      </c>
      <c r="AU150">
        <v>29.5</v>
      </c>
      <c r="AV150">
        <v>36.5</v>
      </c>
      <c r="AX150">
        <v>55.3</v>
      </c>
      <c r="AY150">
        <v>30.1</v>
      </c>
      <c r="AZ150">
        <v>38.4</v>
      </c>
    </row>
    <row r="151" spans="2:52" x14ac:dyDescent="0.35">
      <c r="B151" s="317">
        <v>45429.03125</v>
      </c>
      <c r="C151">
        <v>29.2</v>
      </c>
      <c r="D151">
        <v>38.5</v>
      </c>
      <c r="E151">
        <v>25.6</v>
      </c>
      <c r="F151">
        <v>32.1</v>
      </c>
      <c r="G151">
        <v>29.2</v>
      </c>
      <c r="H151">
        <v>38.299999999999997</v>
      </c>
      <c r="I151">
        <v>25.5</v>
      </c>
      <c r="J151">
        <v>32.1</v>
      </c>
      <c r="L151">
        <v>41.3</v>
      </c>
      <c r="M151">
        <v>26.2</v>
      </c>
      <c r="N151">
        <v>33</v>
      </c>
      <c r="P151" t="s">
        <v>879</v>
      </c>
      <c r="Q151" t="str">
        <f t="shared" si="8"/>
        <v>-</v>
      </c>
      <c r="R151">
        <f t="shared" si="9"/>
        <v>26</v>
      </c>
      <c r="AN151" s="317">
        <v>45429.0625</v>
      </c>
      <c r="AO151">
        <v>31.8</v>
      </c>
      <c r="AP151">
        <v>43.6</v>
      </c>
      <c r="AQ151">
        <v>28.1</v>
      </c>
      <c r="AR151">
        <v>34.1</v>
      </c>
      <c r="AS151">
        <v>31.8</v>
      </c>
      <c r="AT151">
        <v>46.3</v>
      </c>
      <c r="AU151">
        <v>28.1</v>
      </c>
      <c r="AV151">
        <v>34.200000000000003</v>
      </c>
      <c r="AX151">
        <v>46.9</v>
      </c>
      <c r="AY151">
        <v>28.6</v>
      </c>
      <c r="AZ151">
        <v>35.200000000000003</v>
      </c>
    </row>
    <row r="152" spans="2:52" x14ac:dyDescent="0.35">
      <c r="B152" s="317">
        <v>45429.041666666664</v>
      </c>
      <c r="C152">
        <v>32.6</v>
      </c>
      <c r="D152">
        <v>43.4</v>
      </c>
      <c r="E152">
        <v>29.8</v>
      </c>
      <c r="F152">
        <v>34.4</v>
      </c>
      <c r="G152">
        <v>32.6</v>
      </c>
      <c r="H152">
        <v>44</v>
      </c>
      <c r="I152">
        <v>29.8</v>
      </c>
      <c r="J152">
        <v>34.4</v>
      </c>
      <c r="L152">
        <v>44.7</v>
      </c>
      <c r="M152">
        <v>30.5</v>
      </c>
      <c r="N152">
        <v>35.1</v>
      </c>
      <c r="P152" t="s">
        <v>879</v>
      </c>
      <c r="Q152" t="str">
        <f t="shared" si="8"/>
        <v>-</v>
      </c>
      <c r="R152">
        <f t="shared" si="9"/>
        <v>30</v>
      </c>
      <c r="AN152" s="317">
        <v>45429.072916666664</v>
      </c>
      <c r="AO152">
        <v>30.2</v>
      </c>
      <c r="AP152">
        <v>37.6</v>
      </c>
      <c r="AQ152">
        <v>26.3</v>
      </c>
      <c r="AR152">
        <v>32.4</v>
      </c>
      <c r="AS152">
        <v>30.1</v>
      </c>
      <c r="AT152">
        <v>38.299999999999997</v>
      </c>
      <c r="AU152">
        <v>26.3</v>
      </c>
      <c r="AV152">
        <v>32.5</v>
      </c>
      <c r="AX152">
        <v>43.5</v>
      </c>
      <c r="AY152">
        <v>27</v>
      </c>
      <c r="AZ152">
        <v>33.9</v>
      </c>
    </row>
    <row r="153" spans="2:52" x14ac:dyDescent="0.35">
      <c r="B153" s="317">
        <v>45429.052083333336</v>
      </c>
      <c r="C153">
        <v>37</v>
      </c>
      <c r="D153">
        <v>52</v>
      </c>
      <c r="E153">
        <v>29.5</v>
      </c>
      <c r="F153">
        <v>36.6</v>
      </c>
      <c r="G153">
        <v>37.1</v>
      </c>
      <c r="H153">
        <v>53.1</v>
      </c>
      <c r="I153">
        <v>29.5</v>
      </c>
      <c r="J153">
        <v>36.5</v>
      </c>
      <c r="L153">
        <v>55.3</v>
      </c>
      <c r="M153">
        <v>30.1</v>
      </c>
      <c r="N153">
        <v>38.4</v>
      </c>
      <c r="P153" t="s">
        <v>879</v>
      </c>
      <c r="Q153" t="str">
        <f t="shared" si="8"/>
        <v>-</v>
      </c>
      <c r="R153">
        <f t="shared" si="9"/>
        <v>30</v>
      </c>
      <c r="AN153" s="317">
        <v>45429.083333333336</v>
      </c>
      <c r="AO153">
        <v>29.9</v>
      </c>
      <c r="AP153">
        <v>37.5</v>
      </c>
      <c r="AQ153">
        <v>27</v>
      </c>
      <c r="AR153">
        <v>32</v>
      </c>
      <c r="AS153">
        <v>29.9</v>
      </c>
      <c r="AT153">
        <v>38</v>
      </c>
      <c r="AU153">
        <v>26.9</v>
      </c>
      <c r="AV153">
        <v>31.9</v>
      </c>
      <c r="AX153">
        <v>41.5</v>
      </c>
      <c r="AY153">
        <v>27.7</v>
      </c>
      <c r="AZ153">
        <v>33.5</v>
      </c>
    </row>
    <row r="154" spans="2:52" x14ac:dyDescent="0.35">
      <c r="B154" s="317">
        <v>45429.0625</v>
      </c>
      <c r="C154">
        <v>31.8</v>
      </c>
      <c r="D154">
        <v>43.6</v>
      </c>
      <c r="E154">
        <v>28.1</v>
      </c>
      <c r="F154">
        <v>34.1</v>
      </c>
      <c r="G154">
        <v>31.8</v>
      </c>
      <c r="H154">
        <v>46.3</v>
      </c>
      <c r="I154">
        <v>28.1</v>
      </c>
      <c r="J154">
        <v>34.200000000000003</v>
      </c>
      <c r="L154">
        <v>46.9</v>
      </c>
      <c r="M154">
        <v>28.6</v>
      </c>
      <c r="N154">
        <v>35.200000000000003</v>
      </c>
      <c r="P154" t="s">
        <v>879</v>
      </c>
      <c r="Q154" t="str">
        <f t="shared" si="8"/>
        <v>-</v>
      </c>
      <c r="R154">
        <f t="shared" si="9"/>
        <v>28</v>
      </c>
      <c r="AN154" s="317">
        <v>45429.09375</v>
      </c>
      <c r="AO154">
        <v>29.6</v>
      </c>
      <c r="AP154">
        <v>39.299999999999997</v>
      </c>
      <c r="AQ154">
        <v>27.1</v>
      </c>
      <c r="AR154">
        <v>31.6</v>
      </c>
      <c r="AS154">
        <v>29.7</v>
      </c>
      <c r="AT154">
        <v>40</v>
      </c>
      <c r="AU154">
        <v>27</v>
      </c>
      <c r="AV154">
        <v>31.5</v>
      </c>
      <c r="AX154">
        <v>40.700000000000003</v>
      </c>
      <c r="AY154">
        <v>27.7</v>
      </c>
      <c r="AZ154">
        <v>32.700000000000003</v>
      </c>
    </row>
    <row r="155" spans="2:52" x14ac:dyDescent="0.35">
      <c r="B155" s="317">
        <v>45429.072916666664</v>
      </c>
      <c r="C155">
        <v>30.2</v>
      </c>
      <c r="D155">
        <v>37.6</v>
      </c>
      <c r="E155">
        <v>26.3</v>
      </c>
      <c r="F155">
        <v>32.4</v>
      </c>
      <c r="G155">
        <v>30.1</v>
      </c>
      <c r="H155">
        <v>38.299999999999997</v>
      </c>
      <c r="I155">
        <v>26.3</v>
      </c>
      <c r="J155">
        <v>32.5</v>
      </c>
      <c r="L155">
        <v>43.5</v>
      </c>
      <c r="M155">
        <v>27</v>
      </c>
      <c r="N155">
        <v>33.9</v>
      </c>
      <c r="P155" t="s">
        <v>879</v>
      </c>
      <c r="Q155" t="str">
        <f t="shared" si="8"/>
        <v>-</v>
      </c>
      <c r="R155">
        <f t="shared" si="9"/>
        <v>26</v>
      </c>
      <c r="AN155" s="317">
        <v>45429.104166666664</v>
      </c>
      <c r="AO155">
        <v>28.5</v>
      </c>
      <c r="AP155">
        <v>34.299999999999997</v>
      </c>
      <c r="AQ155">
        <v>26.3</v>
      </c>
      <c r="AR155">
        <v>30.2</v>
      </c>
      <c r="AS155">
        <v>28.6</v>
      </c>
      <c r="AT155">
        <v>34.799999999999997</v>
      </c>
      <c r="AU155">
        <v>26.3</v>
      </c>
      <c r="AV155">
        <v>30.3</v>
      </c>
      <c r="AX155">
        <v>36.200000000000003</v>
      </c>
      <c r="AY155">
        <v>26.9</v>
      </c>
      <c r="AZ155">
        <v>31.2</v>
      </c>
    </row>
    <row r="156" spans="2:52" x14ac:dyDescent="0.35">
      <c r="B156" s="317">
        <v>45429.083333333336</v>
      </c>
      <c r="C156">
        <v>29.9</v>
      </c>
      <c r="D156">
        <v>37.5</v>
      </c>
      <c r="E156">
        <v>27</v>
      </c>
      <c r="F156">
        <v>32</v>
      </c>
      <c r="G156">
        <v>29.9</v>
      </c>
      <c r="H156">
        <v>38</v>
      </c>
      <c r="I156">
        <v>26.9</v>
      </c>
      <c r="J156">
        <v>31.9</v>
      </c>
      <c r="L156">
        <v>41.5</v>
      </c>
      <c r="M156">
        <v>27.7</v>
      </c>
      <c r="N156">
        <v>33.5</v>
      </c>
      <c r="P156" t="s">
        <v>879</v>
      </c>
      <c r="Q156" t="str">
        <f t="shared" si="8"/>
        <v>-</v>
      </c>
      <c r="R156">
        <f t="shared" si="9"/>
        <v>27</v>
      </c>
      <c r="AN156" s="317">
        <v>45429.114583333336</v>
      </c>
      <c r="AO156">
        <v>28.8</v>
      </c>
      <c r="AP156">
        <v>34.700000000000003</v>
      </c>
      <c r="AQ156">
        <v>26.9</v>
      </c>
      <c r="AR156">
        <v>30.3</v>
      </c>
      <c r="AS156">
        <v>28.8</v>
      </c>
      <c r="AT156">
        <v>36.700000000000003</v>
      </c>
      <c r="AU156">
        <v>26.9</v>
      </c>
      <c r="AV156">
        <v>30.3</v>
      </c>
      <c r="AX156">
        <v>37.4</v>
      </c>
      <c r="AY156">
        <v>27.4</v>
      </c>
      <c r="AZ156">
        <v>31.3</v>
      </c>
    </row>
    <row r="157" spans="2:52" x14ac:dyDescent="0.35">
      <c r="B157" s="317">
        <v>45429.09375</v>
      </c>
      <c r="C157">
        <v>29.6</v>
      </c>
      <c r="D157">
        <v>39.299999999999997</v>
      </c>
      <c r="E157">
        <v>27.1</v>
      </c>
      <c r="F157">
        <v>31.6</v>
      </c>
      <c r="G157">
        <v>29.7</v>
      </c>
      <c r="H157">
        <v>40</v>
      </c>
      <c r="I157">
        <v>27</v>
      </c>
      <c r="J157">
        <v>31.5</v>
      </c>
      <c r="L157">
        <v>40.700000000000003</v>
      </c>
      <c r="M157">
        <v>27.7</v>
      </c>
      <c r="N157">
        <v>32.700000000000003</v>
      </c>
      <c r="P157" t="s">
        <v>879</v>
      </c>
      <c r="Q157" t="str">
        <f t="shared" si="8"/>
        <v>-</v>
      </c>
      <c r="R157">
        <f t="shared" si="9"/>
        <v>27</v>
      </c>
      <c r="AN157" s="317">
        <v>45429.125</v>
      </c>
      <c r="AO157">
        <v>29.8</v>
      </c>
      <c r="AP157">
        <v>44.4</v>
      </c>
      <c r="AQ157">
        <v>25.9</v>
      </c>
      <c r="AR157">
        <v>31.8</v>
      </c>
      <c r="AS157">
        <v>29.8</v>
      </c>
      <c r="AT157">
        <v>44.4</v>
      </c>
      <c r="AU157">
        <v>25.8</v>
      </c>
      <c r="AV157">
        <v>31.9</v>
      </c>
      <c r="AX157">
        <v>45.1</v>
      </c>
      <c r="AY157">
        <v>26.5</v>
      </c>
      <c r="AZ157">
        <v>32.700000000000003</v>
      </c>
    </row>
    <row r="158" spans="2:52" x14ac:dyDescent="0.35">
      <c r="B158" s="317">
        <v>45429.104166666664</v>
      </c>
      <c r="C158">
        <v>28.5</v>
      </c>
      <c r="D158">
        <v>34.299999999999997</v>
      </c>
      <c r="E158">
        <v>26.3</v>
      </c>
      <c r="F158">
        <v>30.2</v>
      </c>
      <c r="G158">
        <v>28.6</v>
      </c>
      <c r="H158">
        <v>34.799999999999997</v>
      </c>
      <c r="I158">
        <v>26.3</v>
      </c>
      <c r="J158">
        <v>30.3</v>
      </c>
      <c r="L158">
        <v>36.200000000000003</v>
      </c>
      <c r="M158">
        <v>26.9</v>
      </c>
      <c r="N158">
        <v>31.2</v>
      </c>
      <c r="P158" t="s">
        <v>879</v>
      </c>
      <c r="Q158" t="str">
        <f t="shared" si="8"/>
        <v>-</v>
      </c>
      <c r="R158">
        <f t="shared" si="9"/>
        <v>26</v>
      </c>
      <c r="AN158" s="317">
        <v>45429.135416666664</v>
      </c>
      <c r="AO158">
        <v>30</v>
      </c>
      <c r="AP158">
        <v>47</v>
      </c>
      <c r="AQ158">
        <v>26.4</v>
      </c>
      <c r="AR158">
        <v>30.9</v>
      </c>
      <c r="AS158">
        <v>30</v>
      </c>
      <c r="AT158">
        <v>47.1</v>
      </c>
      <c r="AU158">
        <v>26.4</v>
      </c>
      <c r="AV158">
        <v>30.8</v>
      </c>
      <c r="AX158">
        <v>47.5</v>
      </c>
      <c r="AY158">
        <v>26.9</v>
      </c>
      <c r="AZ158">
        <v>31.8</v>
      </c>
    </row>
    <row r="159" spans="2:52" x14ac:dyDescent="0.35">
      <c r="B159" s="317">
        <v>45429.114583333336</v>
      </c>
      <c r="C159">
        <v>28.8</v>
      </c>
      <c r="D159">
        <v>34.700000000000003</v>
      </c>
      <c r="E159">
        <v>26.9</v>
      </c>
      <c r="F159">
        <v>30.3</v>
      </c>
      <c r="G159">
        <v>28.8</v>
      </c>
      <c r="H159">
        <v>36.700000000000003</v>
      </c>
      <c r="I159">
        <v>26.9</v>
      </c>
      <c r="J159">
        <v>30.3</v>
      </c>
      <c r="L159">
        <v>37.4</v>
      </c>
      <c r="M159">
        <v>27.4</v>
      </c>
      <c r="N159">
        <v>31.3</v>
      </c>
      <c r="P159" t="s">
        <v>879</v>
      </c>
      <c r="Q159" t="str">
        <f t="shared" si="8"/>
        <v>-</v>
      </c>
      <c r="R159">
        <f t="shared" si="9"/>
        <v>27</v>
      </c>
      <c r="AN159" s="317">
        <v>45429.145833333336</v>
      </c>
      <c r="AO159">
        <v>31.2</v>
      </c>
      <c r="AP159">
        <v>46.6</v>
      </c>
      <c r="AQ159">
        <v>27.3</v>
      </c>
      <c r="AR159">
        <v>33</v>
      </c>
      <c r="AS159">
        <v>31.1</v>
      </c>
      <c r="AT159">
        <v>45.5</v>
      </c>
      <c r="AU159">
        <v>27.3</v>
      </c>
      <c r="AV159">
        <v>32.9</v>
      </c>
      <c r="AX159">
        <v>50</v>
      </c>
      <c r="AY159">
        <v>28.1</v>
      </c>
      <c r="AZ159">
        <v>34</v>
      </c>
    </row>
    <row r="160" spans="2:52" x14ac:dyDescent="0.35">
      <c r="B160" s="317">
        <v>45429.125</v>
      </c>
      <c r="C160">
        <v>29.8</v>
      </c>
      <c r="D160">
        <v>44.4</v>
      </c>
      <c r="E160">
        <v>25.9</v>
      </c>
      <c r="F160">
        <v>31.8</v>
      </c>
      <c r="G160">
        <v>29.8</v>
      </c>
      <c r="H160">
        <v>44.4</v>
      </c>
      <c r="I160">
        <v>25.8</v>
      </c>
      <c r="J160">
        <v>31.9</v>
      </c>
      <c r="L160">
        <v>45.1</v>
      </c>
      <c r="M160">
        <v>26.5</v>
      </c>
      <c r="N160">
        <v>32.700000000000003</v>
      </c>
      <c r="P160" t="s">
        <v>879</v>
      </c>
      <c r="Q160" t="str">
        <f t="shared" si="8"/>
        <v>-</v>
      </c>
      <c r="R160">
        <f t="shared" si="9"/>
        <v>26</v>
      </c>
      <c r="AN160" s="317">
        <v>45429.15625</v>
      </c>
      <c r="AO160">
        <v>30.2</v>
      </c>
      <c r="AP160">
        <v>40.1</v>
      </c>
      <c r="AQ160">
        <v>26.5</v>
      </c>
      <c r="AR160">
        <v>33.4</v>
      </c>
      <c r="AS160">
        <v>30.2</v>
      </c>
      <c r="AT160">
        <v>41.5</v>
      </c>
      <c r="AU160">
        <v>26.5</v>
      </c>
      <c r="AV160">
        <v>33</v>
      </c>
      <c r="AX160">
        <v>42.1</v>
      </c>
      <c r="AY160">
        <v>27</v>
      </c>
      <c r="AZ160">
        <v>34.5</v>
      </c>
    </row>
    <row r="161" spans="2:52" x14ac:dyDescent="0.35">
      <c r="B161" s="317">
        <v>45429.135416666664</v>
      </c>
      <c r="C161">
        <v>30</v>
      </c>
      <c r="D161">
        <v>47</v>
      </c>
      <c r="E161">
        <v>26.4</v>
      </c>
      <c r="F161">
        <v>30.9</v>
      </c>
      <c r="G161">
        <v>30</v>
      </c>
      <c r="H161">
        <v>47.1</v>
      </c>
      <c r="I161">
        <v>26.4</v>
      </c>
      <c r="J161">
        <v>30.8</v>
      </c>
      <c r="L161">
        <v>47.5</v>
      </c>
      <c r="M161">
        <v>26.9</v>
      </c>
      <c r="N161">
        <v>31.8</v>
      </c>
      <c r="P161" t="s">
        <v>879</v>
      </c>
      <c r="Q161" t="str">
        <f t="shared" si="8"/>
        <v>-</v>
      </c>
      <c r="R161">
        <f t="shared" si="9"/>
        <v>26</v>
      </c>
      <c r="AN161" s="317">
        <v>45429.166666666664</v>
      </c>
      <c r="AO161">
        <v>29.9</v>
      </c>
      <c r="AP161">
        <v>38.200000000000003</v>
      </c>
      <c r="AQ161">
        <v>26.8</v>
      </c>
      <c r="AR161">
        <v>31.8</v>
      </c>
      <c r="AS161">
        <v>29.9</v>
      </c>
      <c r="AT161">
        <v>38.799999999999997</v>
      </c>
      <c r="AU161">
        <v>26.7</v>
      </c>
      <c r="AV161">
        <v>31.9</v>
      </c>
      <c r="AX161">
        <v>40.299999999999997</v>
      </c>
      <c r="AY161">
        <v>27.4</v>
      </c>
      <c r="AZ161">
        <v>32.799999999999997</v>
      </c>
    </row>
    <row r="162" spans="2:52" x14ac:dyDescent="0.35">
      <c r="B162" s="317">
        <v>45429.145833333336</v>
      </c>
      <c r="C162">
        <v>31.2</v>
      </c>
      <c r="D162">
        <v>46.6</v>
      </c>
      <c r="E162">
        <v>27.3</v>
      </c>
      <c r="F162">
        <v>33</v>
      </c>
      <c r="G162">
        <v>31.1</v>
      </c>
      <c r="H162">
        <v>45.5</v>
      </c>
      <c r="I162">
        <v>27.3</v>
      </c>
      <c r="J162">
        <v>32.9</v>
      </c>
      <c r="L162">
        <v>50</v>
      </c>
      <c r="M162">
        <v>28.1</v>
      </c>
      <c r="N162">
        <v>34</v>
      </c>
      <c r="P162" t="s">
        <v>879</v>
      </c>
      <c r="Q162" t="str">
        <f t="shared" si="8"/>
        <v>-</v>
      </c>
      <c r="R162">
        <f t="shared" si="9"/>
        <v>27</v>
      </c>
      <c r="AN162" s="317">
        <v>45429.177083333336</v>
      </c>
      <c r="AO162">
        <v>31.6</v>
      </c>
      <c r="AP162">
        <v>47.4</v>
      </c>
      <c r="AQ162">
        <v>27.4</v>
      </c>
      <c r="AR162">
        <v>32.6</v>
      </c>
      <c r="AS162">
        <v>31.3</v>
      </c>
      <c r="AT162">
        <v>47.7</v>
      </c>
      <c r="AU162">
        <v>27.2</v>
      </c>
      <c r="AV162">
        <v>32.6</v>
      </c>
      <c r="AX162">
        <v>52.2</v>
      </c>
      <c r="AY162">
        <v>28.1</v>
      </c>
      <c r="AZ162">
        <v>34</v>
      </c>
    </row>
    <row r="163" spans="2:52" x14ac:dyDescent="0.35">
      <c r="B163" s="317">
        <v>45429.15625</v>
      </c>
      <c r="C163">
        <v>30.2</v>
      </c>
      <c r="D163">
        <v>40.1</v>
      </c>
      <c r="E163">
        <v>26.5</v>
      </c>
      <c r="F163">
        <v>33.4</v>
      </c>
      <c r="G163">
        <v>30.2</v>
      </c>
      <c r="H163">
        <v>41.5</v>
      </c>
      <c r="I163">
        <v>26.5</v>
      </c>
      <c r="J163">
        <v>33</v>
      </c>
      <c r="L163">
        <v>42.1</v>
      </c>
      <c r="M163">
        <v>27</v>
      </c>
      <c r="N163">
        <v>34.5</v>
      </c>
      <c r="P163" t="s">
        <v>879</v>
      </c>
      <c r="Q163" t="str">
        <f t="shared" si="8"/>
        <v>-</v>
      </c>
      <c r="R163">
        <f t="shared" si="9"/>
        <v>27</v>
      </c>
      <c r="AN163" s="317">
        <v>45429.1875</v>
      </c>
      <c r="AO163">
        <v>51.7</v>
      </c>
      <c r="AP163">
        <v>65.400000000000006</v>
      </c>
      <c r="AQ163">
        <v>33</v>
      </c>
      <c r="AR163">
        <v>55.2</v>
      </c>
      <c r="AS163">
        <v>51.8</v>
      </c>
      <c r="AT163">
        <v>67.099999999999994</v>
      </c>
      <c r="AU163">
        <v>31.2</v>
      </c>
      <c r="AV163">
        <v>54.7</v>
      </c>
      <c r="AX163">
        <v>69.7</v>
      </c>
      <c r="AY163">
        <v>37</v>
      </c>
      <c r="AZ163">
        <v>59.6</v>
      </c>
    </row>
    <row r="164" spans="2:52" x14ac:dyDescent="0.35">
      <c r="B164" s="317">
        <v>45429.166666666664</v>
      </c>
      <c r="C164">
        <v>29.9</v>
      </c>
      <c r="D164">
        <v>38.200000000000003</v>
      </c>
      <c r="E164">
        <v>26.8</v>
      </c>
      <c r="F164">
        <v>31.8</v>
      </c>
      <c r="G164">
        <v>29.9</v>
      </c>
      <c r="H164">
        <v>38.799999999999997</v>
      </c>
      <c r="I164">
        <v>26.7</v>
      </c>
      <c r="J164">
        <v>31.9</v>
      </c>
      <c r="L164">
        <v>40.299999999999997</v>
      </c>
      <c r="M164">
        <v>27.4</v>
      </c>
      <c r="N164">
        <v>32.799999999999997</v>
      </c>
      <c r="P164" t="s">
        <v>879</v>
      </c>
      <c r="Q164" t="str">
        <f t="shared" si="8"/>
        <v>-</v>
      </c>
      <c r="R164">
        <f t="shared" si="9"/>
        <v>27</v>
      </c>
      <c r="AN164" s="317">
        <v>45429.197916666664</v>
      </c>
      <c r="AO164">
        <v>57.3</v>
      </c>
      <c r="AP164">
        <v>65</v>
      </c>
      <c r="AQ164">
        <v>44.2</v>
      </c>
      <c r="AR164">
        <v>62.1</v>
      </c>
      <c r="AS164">
        <v>57.3</v>
      </c>
      <c r="AT164">
        <v>67.2</v>
      </c>
      <c r="AU164">
        <v>42.1</v>
      </c>
      <c r="AV164">
        <v>62.2</v>
      </c>
      <c r="AX164">
        <v>68.7</v>
      </c>
      <c r="AY164">
        <v>48.2</v>
      </c>
      <c r="AZ164">
        <v>65.2</v>
      </c>
    </row>
    <row r="165" spans="2:52" x14ac:dyDescent="0.35">
      <c r="B165" s="317">
        <v>45429.177083333336</v>
      </c>
      <c r="C165">
        <v>31.6</v>
      </c>
      <c r="D165">
        <v>47.4</v>
      </c>
      <c r="E165">
        <v>27.4</v>
      </c>
      <c r="F165">
        <v>32.6</v>
      </c>
      <c r="G165">
        <v>31.3</v>
      </c>
      <c r="H165">
        <v>47.7</v>
      </c>
      <c r="I165">
        <v>27.2</v>
      </c>
      <c r="J165">
        <v>32.6</v>
      </c>
      <c r="L165">
        <v>52.2</v>
      </c>
      <c r="M165">
        <v>28.1</v>
      </c>
      <c r="N165">
        <v>34</v>
      </c>
      <c r="P165" t="s">
        <v>879</v>
      </c>
      <c r="Q165" t="str">
        <f t="shared" si="8"/>
        <v>-</v>
      </c>
      <c r="R165">
        <f t="shared" si="9"/>
        <v>27</v>
      </c>
      <c r="AN165" s="317">
        <v>45429.208333333336</v>
      </c>
      <c r="AO165">
        <v>57.1</v>
      </c>
      <c r="AP165">
        <v>66.099999999999994</v>
      </c>
      <c r="AQ165">
        <v>40.1</v>
      </c>
      <c r="AR165">
        <v>61.1</v>
      </c>
      <c r="AS165">
        <v>57.2</v>
      </c>
      <c r="AT165">
        <v>67.7</v>
      </c>
      <c r="AU165">
        <v>38.200000000000003</v>
      </c>
      <c r="AV165">
        <v>61.6</v>
      </c>
      <c r="AX165">
        <v>69.900000000000006</v>
      </c>
      <c r="AY165">
        <v>44.8</v>
      </c>
      <c r="AZ165">
        <v>64.400000000000006</v>
      </c>
    </row>
    <row r="166" spans="2:52" x14ac:dyDescent="0.35">
      <c r="B166" s="317">
        <v>45429.1875</v>
      </c>
      <c r="C166">
        <v>51.7</v>
      </c>
      <c r="D166">
        <v>65.400000000000006</v>
      </c>
      <c r="E166">
        <v>33</v>
      </c>
      <c r="F166">
        <v>55.2</v>
      </c>
      <c r="G166">
        <v>51.8</v>
      </c>
      <c r="H166">
        <v>67.099999999999994</v>
      </c>
      <c r="I166">
        <v>31.2</v>
      </c>
      <c r="J166">
        <v>54.7</v>
      </c>
      <c r="L166">
        <v>69.7</v>
      </c>
      <c r="M166">
        <v>37</v>
      </c>
      <c r="N166">
        <v>59.6</v>
      </c>
      <c r="P166" t="s">
        <v>879</v>
      </c>
      <c r="Q166" t="str">
        <f t="shared" si="8"/>
        <v>-</v>
      </c>
      <c r="R166">
        <f t="shared" si="9"/>
        <v>31</v>
      </c>
      <c r="AN166" s="317">
        <v>45429.21875</v>
      </c>
      <c r="AO166">
        <v>58.9</v>
      </c>
      <c r="AP166">
        <v>68.099999999999994</v>
      </c>
      <c r="AQ166">
        <v>44.2</v>
      </c>
      <c r="AR166">
        <v>63.2</v>
      </c>
      <c r="AS166">
        <v>58.9</v>
      </c>
      <c r="AT166">
        <v>70.8</v>
      </c>
      <c r="AU166">
        <v>39.5</v>
      </c>
      <c r="AV166">
        <v>63.5</v>
      </c>
      <c r="AX166">
        <v>73.5</v>
      </c>
      <c r="AY166">
        <v>49.6</v>
      </c>
      <c r="AZ166">
        <v>66.2</v>
      </c>
    </row>
    <row r="167" spans="2:52" x14ac:dyDescent="0.35">
      <c r="B167" s="317">
        <v>45429.197916666664</v>
      </c>
      <c r="C167">
        <v>57.3</v>
      </c>
      <c r="D167">
        <v>65</v>
      </c>
      <c r="E167">
        <v>44.2</v>
      </c>
      <c r="F167">
        <v>62.1</v>
      </c>
      <c r="G167">
        <v>57.3</v>
      </c>
      <c r="H167">
        <v>67.2</v>
      </c>
      <c r="I167">
        <v>42.1</v>
      </c>
      <c r="J167">
        <v>62.2</v>
      </c>
      <c r="L167">
        <v>68.7</v>
      </c>
      <c r="M167">
        <v>48.2</v>
      </c>
      <c r="N167">
        <v>65.2</v>
      </c>
      <c r="P167" t="s">
        <v>879</v>
      </c>
      <c r="Q167" t="str">
        <f t="shared" si="8"/>
        <v>-</v>
      </c>
      <c r="R167">
        <f t="shared" si="9"/>
        <v>42</v>
      </c>
      <c r="AN167" s="317">
        <v>45429.229166666664</v>
      </c>
      <c r="AO167">
        <v>52.7</v>
      </c>
      <c r="AP167">
        <v>68</v>
      </c>
      <c r="AQ167">
        <v>37.4</v>
      </c>
      <c r="AR167">
        <v>57.9</v>
      </c>
      <c r="AS167">
        <v>52.3</v>
      </c>
      <c r="AT167">
        <v>65.099999999999994</v>
      </c>
      <c r="AU167">
        <v>35.299999999999997</v>
      </c>
      <c r="AV167">
        <v>55.5</v>
      </c>
      <c r="AX167">
        <v>73.2</v>
      </c>
      <c r="AY167">
        <v>42</v>
      </c>
      <c r="AZ167">
        <v>62</v>
      </c>
    </row>
    <row r="168" spans="2:52" x14ac:dyDescent="0.35">
      <c r="B168" s="317">
        <v>45429.208333333336</v>
      </c>
      <c r="C168">
        <v>57.1</v>
      </c>
      <c r="D168">
        <v>66.099999999999994</v>
      </c>
      <c r="E168">
        <v>40.1</v>
      </c>
      <c r="F168">
        <v>61.1</v>
      </c>
      <c r="G168">
        <v>57.2</v>
      </c>
      <c r="H168">
        <v>67.7</v>
      </c>
      <c r="I168">
        <v>38.200000000000003</v>
      </c>
      <c r="J168">
        <v>61.6</v>
      </c>
      <c r="L168">
        <v>69.900000000000006</v>
      </c>
      <c r="M168">
        <v>44.8</v>
      </c>
      <c r="N168">
        <v>64.400000000000006</v>
      </c>
      <c r="P168" t="s">
        <v>879</v>
      </c>
      <c r="Q168" t="str">
        <f t="shared" si="8"/>
        <v>-</v>
      </c>
      <c r="R168">
        <f t="shared" si="9"/>
        <v>38</v>
      </c>
      <c r="AN168" s="317">
        <v>45429.239583333336</v>
      </c>
      <c r="AO168">
        <v>48</v>
      </c>
      <c r="AP168">
        <v>63.3</v>
      </c>
      <c r="AQ168">
        <v>35.9</v>
      </c>
      <c r="AR168">
        <v>49.1</v>
      </c>
      <c r="AS168">
        <v>47.8</v>
      </c>
      <c r="AT168">
        <v>64</v>
      </c>
      <c r="AU168">
        <v>33.5</v>
      </c>
      <c r="AV168">
        <v>49.1</v>
      </c>
      <c r="AX168">
        <v>65.3</v>
      </c>
      <c r="AY168">
        <v>40</v>
      </c>
      <c r="AZ168">
        <v>51.6</v>
      </c>
    </row>
    <row r="169" spans="2:52" x14ac:dyDescent="0.35">
      <c r="B169" s="317">
        <v>45429.21875</v>
      </c>
      <c r="C169">
        <v>58.9</v>
      </c>
      <c r="D169">
        <v>68.099999999999994</v>
      </c>
      <c r="E169">
        <v>44.2</v>
      </c>
      <c r="F169">
        <v>63.2</v>
      </c>
      <c r="G169">
        <v>58.9</v>
      </c>
      <c r="H169">
        <v>70.8</v>
      </c>
      <c r="I169">
        <v>39.5</v>
      </c>
      <c r="J169">
        <v>63.5</v>
      </c>
      <c r="L169">
        <v>73.5</v>
      </c>
      <c r="M169">
        <v>49.6</v>
      </c>
      <c r="N169">
        <v>66.2</v>
      </c>
      <c r="P169" t="s">
        <v>879</v>
      </c>
      <c r="Q169" t="str">
        <f t="shared" si="8"/>
        <v>-</v>
      </c>
      <c r="R169">
        <f t="shared" si="9"/>
        <v>40</v>
      </c>
      <c r="AN169" s="317">
        <v>45429.25</v>
      </c>
      <c r="AO169">
        <v>56</v>
      </c>
      <c r="AP169">
        <v>66.099999999999994</v>
      </c>
      <c r="AQ169">
        <v>33</v>
      </c>
      <c r="AR169">
        <v>61.5</v>
      </c>
      <c r="AS169">
        <v>55.9</v>
      </c>
      <c r="AT169">
        <v>67</v>
      </c>
      <c r="AU169">
        <v>31.6</v>
      </c>
      <c r="AV169">
        <v>61.6</v>
      </c>
      <c r="AX169">
        <v>71.2</v>
      </c>
      <c r="AY169">
        <v>36.700000000000003</v>
      </c>
      <c r="AZ169">
        <v>65.099999999999994</v>
      </c>
    </row>
    <row r="170" spans="2:52" x14ac:dyDescent="0.35">
      <c r="B170" s="317">
        <v>45429.229166666664</v>
      </c>
      <c r="C170">
        <v>52.7</v>
      </c>
      <c r="D170">
        <v>68</v>
      </c>
      <c r="E170">
        <v>37.4</v>
      </c>
      <c r="F170">
        <v>57.9</v>
      </c>
      <c r="G170">
        <v>52.3</v>
      </c>
      <c r="H170">
        <v>65.099999999999994</v>
      </c>
      <c r="I170">
        <v>35.299999999999997</v>
      </c>
      <c r="J170">
        <v>55.5</v>
      </c>
      <c r="L170">
        <v>73.2</v>
      </c>
      <c r="M170">
        <v>42</v>
      </c>
      <c r="N170">
        <v>62</v>
      </c>
      <c r="P170" t="s">
        <v>879</v>
      </c>
      <c r="Q170" t="str">
        <f t="shared" si="8"/>
        <v>-</v>
      </c>
      <c r="R170">
        <f t="shared" si="9"/>
        <v>35</v>
      </c>
      <c r="AN170" s="317">
        <v>45429.260416666664</v>
      </c>
      <c r="AO170">
        <v>54.7</v>
      </c>
      <c r="AP170">
        <v>62.9</v>
      </c>
      <c r="AQ170">
        <v>30.7</v>
      </c>
      <c r="AR170">
        <v>59.6</v>
      </c>
      <c r="AS170">
        <v>54.7</v>
      </c>
      <c r="AT170">
        <v>65.400000000000006</v>
      </c>
      <c r="AU170">
        <v>30.2</v>
      </c>
      <c r="AV170">
        <v>60.2</v>
      </c>
      <c r="AX170">
        <v>67.2</v>
      </c>
      <c r="AY170">
        <v>34.5</v>
      </c>
      <c r="AZ170">
        <v>62.8</v>
      </c>
    </row>
    <row r="171" spans="2:52" x14ac:dyDescent="0.35">
      <c r="B171" s="317">
        <v>45429.239583333336</v>
      </c>
      <c r="C171">
        <v>48</v>
      </c>
      <c r="D171">
        <v>63.3</v>
      </c>
      <c r="E171">
        <v>35.9</v>
      </c>
      <c r="F171">
        <v>49.1</v>
      </c>
      <c r="G171">
        <v>47.8</v>
      </c>
      <c r="H171">
        <v>64</v>
      </c>
      <c r="I171">
        <v>33.5</v>
      </c>
      <c r="J171">
        <v>49.1</v>
      </c>
      <c r="L171">
        <v>65.3</v>
      </c>
      <c r="M171">
        <v>40</v>
      </c>
      <c r="N171">
        <v>51.6</v>
      </c>
      <c r="P171" t="s">
        <v>879</v>
      </c>
      <c r="Q171" t="str">
        <f t="shared" si="8"/>
        <v>-</v>
      </c>
      <c r="R171">
        <f t="shared" si="9"/>
        <v>34</v>
      </c>
      <c r="AN171" s="317">
        <v>45429.270833333336</v>
      </c>
      <c r="AO171">
        <v>47.9</v>
      </c>
      <c r="AP171">
        <v>65.599999999999994</v>
      </c>
      <c r="AQ171">
        <v>30.2</v>
      </c>
      <c r="AR171">
        <v>48.9</v>
      </c>
      <c r="AS171">
        <v>48.9</v>
      </c>
      <c r="AT171">
        <v>70.2</v>
      </c>
      <c r="AU171">
        <v>29.6</v>
      </c>
      <c r="AV171">
        <v>48</v>
      </c>
      <c r="AX171">
        <v>73.099999999999994</v>
      </c>
      <c r="AY171">
        <v>32.700000000000003</v>
      </c>
      <c r="AZ171">
        <v>54.4</v>
      </c>
    </row>
    <row r="172" spans="2:52" x14ac:dyDescent="0.35">
      <c r="B172" s="317">
        <v>45429.25</v>
      </c>
      <c r="C172">
        <v>56</v>
      </c>
      <c r="D172">
        <v>66.099999999999994</v>
      </c>
      <c r="E172">
        <v>33</v>
      </c>
      <c r="F172">
        <v>61.5</v>
      </c>
      <c r="G172">
        <v>55.9</v>
      </c>
      <c r="H172">
        <v>67</v>
      </c>
      <c r="I172">
        <v>31.6</v>
      </c>
      <c r="J172">
        <v>61.6</v>
      </c>
      <c r="L172">
        <v>71.2</v>
      </c>
      <c r="M172">
        <v>36.700000000000003</v>
      </c>
      <c r="N172">
        <v>65.099999999999994</v>
      </c>
      <c r="P172" t="s">
        <v>879</v>
      </c>
      <c r="Q172" t="str">
        <f t="shared" si="8"/>
        <v>-</v>
      </c>
      <c r="R172">
        <f t="shared" si="9"/>
        <v>32</v>
      </c>
      <c r="AN172" s="317">
        <v>45429.28125</v>
      </c>
      <c r="AO172">
        <v>47</v>
      </c>
      <c r="AP172">
        <v>65.3</v>
      </c>
      <c r="AQ172">
        <v>34</v>
      </c>
      <c r="AR172">
        <v>47</v>
      </c>
      <c r="AS172">
        <v>47.8</v>
      </c>
      <c r="AT172">
        <v>69</v>
      </c>
      <c r="AU172">
        <v>32.1</v>
      </c>
      <c r="AV172">
        <v>47.2</v>
      </c>
      <c r="AX172">
        <v>69.3</v>
      </c>
      <c r="AY172">
        <v>38</v>
      </c>
      <c r="AZ172">
        <v>50.2</v>
      </c>
    </row>
    <row r="173" spans="2:52" x14ac:dyDescent="0.35">
      <c r="B173" s="317">
        <v>45429.260416666664</v>
      </c>
      <c r="C173">
        <v>54.7</v>
      </c>
      <c r="D173">
        <v>62.9</v>
      </c>
      <c r="E173">
        <v>30.7</v>
      </c>
      <c r="F173">
        <v>59.6</v>
      </c>
      <c r="G173">
        <v>54.7</v>
      </c>
      <c r="H173">
        <v>65.400000000000006</v>
      </c>
      <c r="I173">
        <v>30.2</v>
      </c>
      <c r="J173">
        <v>60.2</v>
      </c>
      <c r="L173">
        <v>67.2</v>
      </c>
      <c r="M173">
        <v>34.5</v>
      </c>
      <c r="N173">
        <v>62.8</v>
      </c>
      <c r="P173" t="s">
        <v>879</v>
      </c>
      <c r="Q173" t="str">
        <f t="shared" si="8"/>
        <v>-</v>
      </c>
      <c r="R173">
        <f t="shared" si="9"/>
        <v>30</v>
      </c>
      <c r="AN173" s="317">
        <v>45429.291666666664</v>
      </c>
      <c r="AO173">
        <v>54.7</v>
      </c>
      <c r="AP173">
        <v>68.099999999999994</v>
      </c>
      <c r="AQ173">
        <v>35.1</v>
      </c>
      <c r="AR173">
        <v>60</v>
      </c>
      <c r="AS173">
        <v>54.9</v>
      </c>
      <c r="AT173">
        <v>70.400000000000006</v>
      </c>
      <c r="AU173">
        <v>33.700000000000003</v>
      </c>
      <c r="AV173">
        <v>60</v>
      </c>
      <c r="AX173">
        <v>73.599999999999994</v>
      </c>
      <c r="AY173">
        <v>38.299999999999997</v>
      </c>
      <c r="AZ173">
        <v>63.6</v>
      </c>
    </row>
    <row r="174" spans="2:52" x14ac:dyDescent="0.35">
      <c r="B174" s="317">
        <v>45429.270833333336</v>
      </c>
      <c r="C174">
        <v>47.9</v>
      </c>
      <c r="D174">
        <v>65.599999999999994</v>
      </c>
      <c r="E174">
        <v>30.2</v>
      </c>
      <c r="F174">
        <v>48.9</v>
      </c>
      <c r="G174">
        <v>48.9</v>
      </c>
      <c r="H174">
        <v>70.2</v>
      </c>
      <c r="I174">
        <v>29.6</v>
      </c>
      <c r="J174">
        <v>48</v>
      </c>
      <c r="L174">
        <v>73.099999999999994</v>
      </c>
      <c r="M174">
        <v>32.700000000000003</v>
      </c>
      <c r="N174">
        <v>54.4</v>
      </c>
      <c r="P174" t="s">
        <v>879</v>
      </c>
      <c r="Q174" t="str">
        <f t="shared" si="8"/>
        <v>-</v>
      </c>
      <c r="R174">
        <f t="shared" si="9"/>
        <v>30</v>
      </c>
      <c r="AN174" s="317">
        <v>45429.302083333336</v>
      </c>
      <c r="AO174">
        <v>56.5</v>
      </c>
      <c r="AP174">
        <v>73</v>
      </c>
      <c r="AQ174">
        <v>35.299999999999997</v>
      </c>
      <c r="AR174">
        <v>60.6</v>
      </c>
      <c r="AS174">
        <v>56.6</v>
      </c>
      <c r="AT174">
        <v>73.5</v>
      </c>
      <c r="AU174">
        <v>34.5</v>
      </c>
      <c r="AV174">
        <v>60.7</v>
      </c>
      <c r="AX174">
        <v>76.599999999999994</v>
      </c>
      <c r="AY174">
        <v>39.200000000000003</v>
      </c>
      <c r="AZ174">
        <v>63.8</v>
      </c>
    </row>
    <row r="175" spans="2:52" x14ac:dyDescent="0.35">
      <c r="B175" s="317">
        <v>45429.28125</v>
      </c>
      <c r="C175">
        <v>47</v>
      </c>
      <c r="D175">
        <v>65.3</v>
      </c>
      <c r="E175">
        <v>34</v>
      </c>
      <c r="F175">
        <v>47</v>
      </c>
      <c r="G175">
        <v>47.8</v>
      </c>
      <c r="H175">
        <v>69</v>
      </c>
      <c r="I175">
        <v>32.1</v>
      </c>
      <c r="J175">
        <v>47.2</v>
      </c>
      <c r="L175">
        <v>69.3</v>
      </c>
      <c r="M175">
        <v>38</v>
      </c>
      <c r="N175">
        <v>50.2</v>
      </c>
      <c r="P175" t="s">
        <v>879</v>
      </c>
      <c r="Q175" t="str">
        <f t="shared" si="8"/>
        <v>-</v>
      </c>
      <c r="R175">
        <f t="shared" si="9"/>
        <v>32</v>
      </c>
      <c r="AN175" s="317">
        <v>45429.3125</v>
      </c>
      <c r="AO175">
        <v>56</v>
      </c>
      <c r="AP175">
        <v>68.7</v>
      </c>
      <c r="AQ175">
        <v>33.299999999999997</v>
      </c>
      <c r="AR175">
        <v>61.3</v>
      </c>
      <c r="AS175">
        <v>56</v>
      </c>
      <c r="AT175">
        <v>73.3</v>
      </c>
      <c r="AU175">
        <v>32.5</v>
      </c>
      <c r="AV175">
        <v>61</v>
      </c>
      <c r="AX175">
        <v>73.5</v>
      </c>
      <c r="AY175">
        <v>36.200000000000003</v>
      </c>
      <c r="AZ175">
        <v>64.8</v>
      </c>
    </row>
    <row r="176" spans="2:52" x14ac:dyDescent="0.35">
      <c r="B176" s="317">
        <v>45429.291666666664</v>
      </c>
      <c r="C176">
        <v>54.7</v>
      </c>
      <c r="D176">
        <v>68.099999999999994</v>
      </c>
      <c r="E176">
        <v>35.1</v>
      </c>
      <c r="F176">
        <v>60</v>
      </c>
      <c r="G176">
        <v>54.9</v>
      </c>
      <c r="H176">
        <v>70.400000000000006</v>
      </c>
      <c r="I176">
        <v>33.700000000000003</v>
      </c>
      <c r="J176">
        <v>60</v>
      </c>
      <c r="L176">
        <v>73.599999999999994</v>
      </c>
      <c r="M176">
        <v>38.299999999999997</v>
      </c>
      <c r="N176">
        <v>63.6</v>
      </c>
      <c r="P176" t="s">
        <v>878</v>
      </c>
      <c r="Q176">
        <f t="shared" si="8"/>
        <v>34</v>
      </c>
      <c r="R176" t="str">
        <f t="shared" si="9"/>
        <v>-</v>
      </c>
      <c r="AN176" s="317">
        <v>45429.322916666664</v>
      </c>
      <c r="AO176">
        <v>51.6</v>
      </c>
      <c r="AP176">
        <v>68.2</v>
      </c>
      <c r="AQ176">
        <v>35.799999999999997</v>
      </c>
      <c r="AR176">
        <v>53.2</v>
      </c>
      <c r="AS176">
        <v>51.5</v>
      </c>
      <c r="AT176">
        <v>72.599999999999994</v>
      </c>
      <c r="AU176">
        <v>34.6</v>
      </c>
      <c r="AV176">
        <v>51.7</v>
      </c>
      <c r="AX176">
        <v>75.099999999999994</v>
      </c>
      <c r="AY176">
        <v>39</v>
      </c>
      <c r="AZ176">
        <v>58.1</v>
      </c>
    </row>
    <row r="177" spans="2:52" x14ac:dyDescent="0.35">
      <c r="B177" s="317">
        <v>45429.302083333336</v>
      </c>
      <c r="C177">
        <v>56.5</v>
      </c>
      <c r="D177">
        <v>73</v>
      </c>
      <c r="E177">
        <v>35.299999999999997</v>
      </c>
      <c r="F177">
        <v>60.6</v>
      </c>
      <c r="G177">
        <v>56.6</v>
      </c>
      <c r="H177">
        <v>73.5</v>
      </c>
      <c r="I177">
        <v>34.5</v>
      </c>
      <c r="J177">
        <v>60.7</v>
      </c>
      <c r="L177">
        <v>76.599999999999994</v>
      </c>
      <c r="M177">
        <v>39.200000000000003</v>
      </c>
      <c r="N177">
        <v>63.8</v>
      </c>
      <c r="P177" t="s">
        <v>878</v>
      </c>
      <c r="Q177">
        <f t="shared" si="8"/>
        <v>35</v>
      </c>
      <c r="R177" t="str">
        <f t="shared" si="9"/>
        <v>-</v>
      </c>
      <c r="AN177" s="317">
        <v>45429.333333333336</v>
      </c>
      <c r="AO177">
        <v>48.9</v>
      </c>
      <c r="AP177">
        <v>69.599999999999994</v>
      </c>
      <c r="AQ177">
        <v>31.9</v>
      </c>
      <c r="AR177">
        <v>45.4</v>
      </c>
      <c r="AS177">
        <v>49.8</v>
      </c>
      <c r="AT177">
        <v>72</v>
      </c>
      <c r="AU177">
        <v>31.2</v>
      </c>
      <c r="AV177">
        <v>44.8</v>
      </c>
      <c r="AX177">
        <v>74.099999999999994</v>
      </c>
      <c r="AY177">
        <v>34.200000000000003</v>
      </c>
      <c r="AZ177">
        <v>49.3</v>
      </c>
    </row>
    <row r="178" spans="2:52" x14ac:dyDescent="0.35">
      <c r="B178" s="317">
        <v>45429.3125</v>
      </c>
      <c r="C178">
        <v>56</v>
      </c>
      <c r="D178">
        <v>68.7</v>
      </c>
      <c r="E178">
        <v>33.299999999999997</v>
      </c>
      <c r="F178">
        <v>61.3</v>
      </c>
      <c r="G178">
        <v>56</v>
      </c>
      <c r="H178">
        <v>73.3</v>
      </c>
      <c r="I178">
        <v>32.5</v>
      </c>
      <c r="J178">
        <v>61</v>
      </c>
      <c r="L178">
        <v>73.5</v>
      </c>
      <c r="M178">
        <v>36.200000000000003</v>
      </c>
      <c r="N178">
        <v>64.8</v>
      </c>
      <c r="P178" t="s">
        <v>878</v>
      </c>
      <c r="Q178">
        <f t="shared" si="8"/>
        <v>33</v>
      </c>
      <c r="R178" t="str">
        <f t="shared" si="9"/>
        <v>-</v>
      </c>
      <c r="AN178" s="317">
        <v>45429.34375</v>
      </c>
      <c r="AO178">
        <v>54.9</v>
      </c>
      <c r="AP178">
        <v>72.400000000000006</v>
      </c>
      <c r="AQ178">
        <v>32.200000000000003</v>
      </c>
      <c r="AR178">
        <v>56.3</v>
      </c>
      <c r="AS178">
        <v>55.1</v>
      </c>
      <c r="AT178">
        <v>74.5</v>
      </c>
      <c r="AU178">
        <v>31.8</v>
      </c>
      <c r="AV178">
        <v>52.2</v>
      </c>
      <c r="AX178">
        <v>77.599999999999994</v>
      </c>
      <c r="AY178">
        <v>34.299999999999997</v>
      </c>
      <c r="AZ178">
        <v>62.8</v>
      </c>
    </row>
    <row r="179" spans="2:52" x14ac:dyDescent="0.35">
      <c r="B179" s="317">
        <v>45429.322916666664</v>
      </c>
      <c r="C179">
        <v>51.6</v>
      </c>
      <c r="D179">
        <v>68.2</v>
      </c>
      <c r="E179">
        <v>35.799999999999997</v>
      </c>
      <c r="F179">
        <v>53.2</v>
      </c>
      <c r="G179">
        <v>51.5</v>
      </c>
      <c r="H179">
        <v>72.599999999999994</v>
      </c>
      <c r="I179">
        <v>34.6</v>
      </c>
      <c r="J179">
        <v>51.7</v>
      </c>
      <c r="L179">
        <v>75.099999999999994</v>
      </c>
      <c r="M179">
        <v>39</v>
      </c>
      <c r="N179">
        <v>58.1</v>
      </c>
      <c r="P179" t="s">
        <v>878</v>
      </c>
      <c r="Q179">
        <f t="shared" si="8"/>
        <v>35</v>
      </c>
      <c r="R179" t="str">
        <f t="shared" si="9"/>
        <v>-</v>
      </c>
      <c r="AN179" s="317">
        <v>45429.354166666664</v>
      </c>
      <c r="AO179">
        <v>51.8</v>
      </c>
      <c r="AP179">
        <v>67.2</v>
      </c>
      <c r="AQ179">
        <v>32.799999999999997</v>
      </c>
      <c r="AR179">
        <v>50.9</v>
      </c>
      <c r="AS179">
        <v>51.1</v>
      </c>
      <c r="AT179">
        <v>69.5</v>
      </c>
      <c r="AU179">
        <v>32.6</v>
      </c>
      <c r="AV179">
        <v>48.2</v>
      </c>
      <c r="AX179">
        <v>74</v>
      </c>
      <c r="AY179">
        <v>34.799999999999997</v>
      </c>
      <c r="AZ179">
        <v>58.5</v>
      </c>
    </row>
    <row r="180" spans="2:52" x14ac:dyDescent="0.35">
      <c r="B180" s="317">
        <v>45429.333333333336</v>
      </c>
      <c r="C180">
        <v>48.9</v>
      </c>
      <c r="D180">
        <v>69.599999999999994</v>
      </c>
      <c r="E180">
        <v>31.9</v>
      </c>
      <c r="F180">
        <v>45.4</v>
      </c>
      <c r="G180">
        <v>49.8</v>
      </c>
      <c r="H180">
        <v>72</v>
      </c>
      <c r="I180">
        <v>31.2</v>
      </c>
      <c r="J180">
        <v>44.8</v>
      </c>
      <c r="L180">
        <v>74.099999999999994</v>
      </c>
      <c r="M180">
        <v>34.200000000000003</v>
      </c>
      <c r="N180">
        <v>49.3</v>
      </c>
      <c r="P180" t="s">
        <v>878</v>
      </c>
      <c r="Q180">
        <f t="shared" si="8"/>
        <v>31</v>
      </c>
      <c r="R180" t="str">
        <f t="shared" si="9"/>
        <v>-</v>
      </c>
      <c r="AN180" s="317">
        <v>45429.364583333336</v>
      </c>
      <c r="AO180">
        <v>52.3</v>
      </c>
      <c r="AP180">
        <v>68.599999999999994</v>
      </c>
      <c r="AQ180">
        <v>35.299999999999997</v>
      </c>
      <c r="AR180">
        <v>55.4</v>
      </c>
      <c r="AS180">
        <v>52.4</v>
      </c>
      <c r="AT180">
        <v>72.2</v>
      </c>
      <c r="AU180">
        <v>34.299999999999997</v>
      </c>
      <c r="AV180">
        <v>55.1</v>
      </c>
      <c r="AX180">
        <v>72.3</v>
      </c>
      <c r="AY180">
        <v>38.200000000000003</v>
      </c>
      <c r="AZ180">
        <v>59.4</v>
      </c>
    </row>
    <row r="181" spans="2:52" x14ac:dyDescent="0.35">
      <c r="B181" s="317">
        <v>45429.34375</v>
      </c>
      <c r="C181">
        <v>54.9</v>
      </c>
      <c r="D181">
        <v>72.400000000000006</v>
      </c>
      <c r="E181">
        <v>32.200000000000003</v>
      </c>
      <c r="F181">
        <v>56.3</v>
      </c>
      <c r="G181">
        <v>55.1</v>
      </c>
      <c r="H181">
        <v>74.5</v>
      </c>
      <c r="I181">
        <v>31.8</v>
      </c>
      <c r="J181">
        <v>52.2</v>
      </c>
      <c r="L181">
        <v>77.599999999999994</v>
      </c>
      <c r="M181">
        <v>34.299999999999997</v>
      </c>
      <c r="N181">
        <v>62.8</v>
      </c>
      <c r="P181" t="s">
        <v>878</v>
      </c>
      <c r="Q181">
        <f t="shared" si="8"/>
        <v>32</v>
      </c>
      <c r="R181" t="str">
        <f t="shared" si="9"/>
        <v>-</v>
      </c>
      <c r="AN181" s="317">
        <v>45429.375</v>
      </c>
      <c r="AO181">
        <v>51.5</v>
      </c>
      <c r="AP181">
        <v>67.900000000000006</v>
      </c>
      <c r="AQ181">
        <v>34.9</v>
      </c>
      <c r="AR181">
        <v>53.4</v>
      </c>
      <c r="AS181">
        <v>51.1</v>
      </c>
      <c r="AT181">
        <v>70.7</v>
      </c>
      <c r="AU181">
        <v>33.6</v>
      </c>
      <c r="AV181">
        <v>52.9</v>
      </c>
      <c r="AX181">
        <v>74.900000000000006</v>
      </c>
      <c r="AY181">
        <v>38.299999999999997</v>
      </c>
      <c r="AZ181">
        <v>58.1</v>
      </c>
    </row>
    <row r="182" spans="2:52" x14ac:dyDescent="0.35">
      <c r="B182" s="317">
        <v>45429.354166666664</v>
      </c>
      <c r="C182">
        <v>51.8</v>
      </c>
      <c r="D182">
        <v>67.2</v>
      </c>
      <c r="E182">
        <v>32.799999999999997</v>
      </c>
      <c r="F182">
        <v>50.9</v>
      </c>
      <c r="G182">
        <v>51.1</v>
      </c>
      <c r="H182">
        <v>69.5</v>
      </c>
      <c r="I182">
        <v>32.6</v>
      </c>
      <c r="J182">
        <v>48.2</v>
      </c>
      <c r="L182">
        <v>74</v>
      </c>
      <c r="M182">
        <v>34.799999999999997</v>
      </c>
      <c r="N182">
        <v>58.5</v>
      </c>
      <c r="P182" t="s">
        <v>878</v>
      </c>
      <c r="Q182">
        <f t="shared" si="8"/>
        <v>33</v>
      </c>
      <c r="R182" t="str">
        <f t="shared" si="9"/>
        <v>-</v>
      </c>
      <c r="AN182" s="317">
        <v>45429.385416666664</v>
      </c>
      <c r="AO182">
        <v>50</v>
      </c>
      <c r="AP182">
        <v>68</v>
      </c>
      <c r="AQ182">
        <v>36.1</v>
      </c>
      <c r="AR182">
        <v>52.2</v>
      </c>
      <c r="AS182">
        <v>49.6</v>
      </c>
      <c r="AT182">
        <v>70.599999999999994</v>
      </c>
      <c r="AU182">
        <v>35.299999999999997</v>
      </c>
      <c r="AV182">
        <v>51.1</v>
      </c>
      <c r="AX182">
        <v>75.2</v>
      </c>
      <c r="AY182">
        <v>38.799999999999997</v>
      </c>
      <c r="AZ182">
        <v>57.2</v>
      </c>
    </row>
    <row r="183" spans="2:52" x14ac:dyDescent="0.35">
      <c r="B183" s="317">
        <v>45429.364583333336</v>
      </c>
      <c r="C183">
        <v>52.3</v>
      </c>
      <c r="D183">
        <v>68.599999999999994</v>
      </c>
      <c r="E183">
        <v>35.299999999999997</v>
      </c>
      <c r="F183">
        <v>55.4</v>
      </c>
      <c r="G183">
        <v>52.4</v>
      </c>
      <c r="H183">
        <v>72.2</v>
      </c>
      <c r="I183">
        <v>34.299999999999997</v>
      </c>
      <c r="J183">
        <v>55.1</v>
      </c>
      <c r="L183">
        <v>72.3</v>
      </c>
      <c r="M183">
        <v>38.200000000000003</v>
      </c>
      <c r="N183">
        <v>59.4</v>
      </c>
      <c r="P183" t="s">
        <v>878</v>
      </c>
      <c r="Q183">
        <f t="shared" si="8"/>
        <v>34</v>
      </c>
      <c r="R183" t="str">
        <f t="shared" si="9"/>
        <v>-</v>
      </c>
      <c r="AN183" s="317">
        <v>45429.395833333336</v>
      </c>
      <c r="AO183">
        <v>52.3</v>
      </c>
      <c r="AP183">
        <v>68.7</v>
      </c>
      <c r="AQ183">
        <v>35.6</v>
      </c>
      <c r="AR183">
        <v>55.3</v>
      </c>
      <c r="AS183">
        <v>51.5</v>
      </c>
      <c r="AT183">
        <v>67.900000000000006</v>
      </c>
      <c r="AU183">
        <v>35</v>
      </c>
      <c r="AV183">
        <v>54.1</v>
      </c>
      <c r="AX183">
        <v>73.900000000000006</v>
      </c>
      <c r="AY183">
        <v>38.1</v>
      </c>
      <c r="AZ183">
        <v>61.5</v>
      </c>
    </row>
    <row r="184" spans="2:52" x14ac:dyDescent="0.35">
      <c r="B184" s="317">
        <v>45429.375</v>
      </c>
      <c r="C184">
        <v>51.5</v>
      </c>
      <c r="D184">
        <v>67.900000000000006</v>
      </c>
      <c r="E184">
        <v>34.9</v>
      </c>
      <c r="F184">
        <v>53.4</v>
      </c>
      <c r="G184">
        <v>51.1</v>
      </c>
      <c r="H184">
        <v>70.7</v>
      </c>
      <c r="I184">
        <v>33.6</v>
      </c>
      <c r="J184">
        <v>52.9</v>
      </c>
      <c r="L184">
        <v>74.900000000000006</v>
      </c>
      <c r="M184">
        <v>38.299999999999997</v>
      </c>
      <c r="N184">
        <v>58.1</v>
      </c>
      <c r="P184" t="s">
        <v>878</v>
      </c>
      <c r="Q184">
        <f t="shared" si="8"/>
        <v>34</v>
      </c>
      <c r="R184" t="str">
        <f t="shared" si="9"/>
        <v>-</v>
      </c>
      <c r="AN184" s="317">
        <v>45429.40625</v>
      </c>
      <c r="AO184">
        <v>51.6</v>
      </c>
      <c r="AP184">
        <v>68.5</v>
      </c>
      <c r="AQ184">
        <v>34.9</v>
      </c>
      <c r="AR184">
        <v>52.3</v>
      </c>
      <c r="AS184">
        <v>51.2</v>
      </c>
      <c r="AT184">
        <v>69.099999999999994</v>
      </c>
      <c r="AU184">
        <v>34.5</v>
      </c>
      <c r="AV184">
        <v>50.5</v>
      </c>
      <c r="AX184">
        <v>73.900000000000006</v>
      </c>
      <c r="AY184">
        <v>36.200000000000003</v>
      </c>
      <c r="AZ184">
        <v>58.6</v>
      </c>
    </row>
    <row r="185" spans="2:52" x14ac:dyDescent="0.35">
      <c r="B185" s="317">
        <v>45429.385416666664</v>
      </c>
      <c r="C185">
        <v>50</v>
      </c>
      <c r="D185">
        <v>68</v>
      </c>
      <c r="E185">
        <v>36.1</v>
      </c>
      <c r="F185">
        <v>52.2</v>
      </c>
      <c r="G185">
        <v>49.6</v>
      </c>
      <c r="H185">
        <v>70.599999999999994</v>
      </c>
      <c r="I185">
        <v>35.299999999999997</v>
      </c>
      <c r="J185">
        <v>51.1</v>
      </c>
      <c r="L185">
        <v>75.2</v>
      </c>
      <c r="M185">
        <v>38.799999999999997</v>
      </c>
      <c r="N185">
        <v>57.2</v>
      </c>
      <c r="P185" t="s">
        <v>878</v>
      </c>
      <c r="Q185">
        <f t="shared" si="8"/>
        <v>35</v>
      </c>
      <c r="R185" t="str">
        <f t="shared" si="9"/>
        <v>-</v>
      </c>
      <c r="AN185" s="317">
        <v>45429.416666666664</v>
      </c>
      <c r="AO185">
        <v>49.3</v>
      </c>
      <c r="AP185">
        <v>70.599999999999994</v>
      </c>
      <c r="AQ185">
        <v>35.200000000000003</v>
      </c>
      <c r="AR185">
        <v>50.7</v>
      </c>
      <c r="AS185">
        <v>49.2</v>
      </c>
      <c r="AT185">
        <v>71.599999999999994</v>
      </c>
      <c r="AU185">
        <v>34.799999999999997</v>
      </c>
      <c r="AV185">
        <v>50.1</v>
      </c>
      <c r="AX185">
        <v>74.599999999999994</v>
      </c>
      <c r="AY185">
        <v>36.9</v>
      </c>
      <c r="AZ185">
        <v>55.2</v>
      </c>
    </row>
    <row r="186" spans="2:52" x14ac:dyDescent="0.35">
      <c r="B186" s="317">
        <v>45429.395833333336</v>
      </c>
      <c r="C186">
        <v>52.3</v>
      </c>
      <c r="D186">
        <v>68.7</v>
      </c>
      <c r="E186">
        <v>35.6</v>
      </c>
      <c r="F186">
        <v>55.3</v>
      </c>
      <c r="G186">
        <v>51.5</v>
      </c>
      <c r="H186">
        <v>67.900000000000006</v>
      </c>
      <c r="I186">
        <v>35</v>
      </c>
      <c r="J186">
        <v>54.1</v>
      </c>
      <c r="L186">
        <v>73.900000000000006</v>
      </c>
      <c r="M186">
        <v>38.1</v>
      </c>
      <c r="N186">
        <v>61.5</v>
      </c>
      <c r="P186" t="s">
        <v>878</v>
      </c>
      <c r="Q186">
        <f t="shared" si="8"/>
        <v>35</v>
      </c>
      <c r="R186" t="str">
        <f t="shared" si="9"/>
        <v>-</v>
      </c>
      <c r="AN186" s="317">
        <v>45429.427083333336</v>
      </c>
      <c r="AO186">
        <v>45.2</v>
      </c>
      <c r="AP186">
        <v>64.2</v>
      </c>
      <c r="AQ186">
        <v>34.9</v>
      </c>
      <c r="AR186">
        <v>45.5</v>
      </c>
      <c r="AS186">
        <v>45.9</v>
      </c>
      <c r="AT186">
        <v>70</v>
      </c>
      <c r="AU186">
        <v>34.200000000000003</v>
      </c>
      <c r="AV186">
        <v>45.1</v>
      </c>
      <c r="AX186">
        <v>70.599999999999994</v>
      </c>
      <c r="AY186">
        <v>36.9</v>
      </c>
      <c r="AZ186">
        <v>48.6</v>
      </c>
    </row>
    <row r="187" spans="2:52" x14ac:dyDescent="0.35">
      <c r="B187" s="317">
        <v>45429.40625</v>
      </c>
      <c r="C187">
        <v>51.6</v>
      </c>
      <c r="D187">
        <v>68.5</v>
      </c>
      <c r="E187">
        <v>34.9</v>
      </c>
      <c r="F187">
        <v>52.3</v>
      </c>
      <c r="G187">
        <v>51.2</v>
      </c>
      <c r="H187">
        <v>69.099999999999994</v>
      </c>
      <c r="I187">
        <v>34.5</v>
      </c>
      <c r="J187">
        <v>50.5</v>
      </c>
      <c r="L187">
        <v>73.900000000000006</v>
      </c>
      <c r="M187">
        <v>36.200000000000003</v>
      </c>
      <c r="N187">
        <v>58.6</v>
      </c>
      <c r="P187" t="s">
        <v>878</v>
      </c>
      <c r="Q187">
        <f t="shared" si="8"/>
        <v>35</v>
      </c>
      <c r="R187" t="str">
        <f t="shared" si="9"/>
        <v>-</v>
      </c>
      <c r="AN187" s="317">
        <v>45429.4375</v>
      </c>
      <c r="AO187">
        <v>44.8</v>
      </c>
      <c r="AP187">
        <v>59.3</v>
      </c>
      <c r="AQ187">
        <v>34.6</v>
      </c>
      <c r="AR187">
        <v>49.2</v>
      </c>
      <c r="AS187">
        <v>44.6</v>
      </c>
      <c r="AT187">
        <v>60.8</v>
      </c>
      <c r="AU187">
        <v>33.9</v>
      </c>
      <c r="AV187">
        <v>48.9</v>
      </c>
      <c r="AX187">
        <v>63.3</v>
      </c>
      <c r="AY187">
        <v>36.799999999999997</v>
      </c>
      <c r="AZ187">
        <v>52.8</v>
      </c>
    </row>
    <row r="188" spans="2:52" x14ac:dyDescent="0.35">
      <c r="B188" s="317">
        <v>45429.416666666664</v>
      </c>
      <c r="C188">
        <v>49.3</v>
      </c>
      <c r="D188">
        <v>70.599999999999994</v>
      </c>
      <c r="E188">
        <v>35.200000000000003</v>
      </c>
      <c r="F188">
        <v>50.7</v>
      </c>
      <c r="G188">
        <v>49.2</v>
      </c>
      <c r="H188">
        <v>71.599999999999994</v>
      </c>
      <c r="I188">
        <v>34.799999999999997</v>
      </c>
      <c r="J188">
        <v>50.1</v>
      </c>
      <c r="L188">
        <v>74.599999999999994</v>
      </c>
      <c r="M188">
        <v>36.9</v>
      </c>
      <c r="N188">
        <v>55.2</v>
      </c>
      <c r="P188" t="s">
        <v>878</v>
      </c>
      <c r="Q188">
        <f t="shared" si="8"/>
        <v>35</v>
      </c>
      <c r="R188" t="str">
        <f t="shared" si="9"/>
        <v>-</v>
      </c>
      <c r="AN188" s="317">
        <v>45429.447916666664</v>
      </c>
      <c r="AO188">
        <v>45.3</v>
      </c>
      <c r="AP188">
        <v>59.5</v>
      </c>
      <c r="AQ188">
        <v>32.700000000000003</v>
      </c>
      <c r="AR188">
        <v>49.3</v>
      </c>
      <c r="AS188">
        <v>45.7</v>
      </c>
      <c r="AT188">
        <v>64.3</v>
      </c>
      <c r="AU188">
        <v>32.299999999999997</v>
      </c>
      <c r="AV188">
        <v>48.1</v>
      </c>
      <c r="AX188">
        <v>64.400000000000006</v>
      </c>
      <c r="AY188">
        <v>34.6</v>
      </c>
      <c r="AZ188">
        <v>54.1</v>
      </c>
    </row>
    <row r="189" spans="2:52" x14ac:dyDescent="0.35">
      <c r="B189" s="317">
        <v>45429.427083333336</v>
      </c>
      <c r="C189">
        <v>45.2</v>
      </c>
      <c r="D189">
        <v>64.2</v>
      </c>
      <c r="E189">
        <v>34.9</v>
      </c>
      <c r="F189">
        <v>45.5</v>
      </c>
      <c r="G189">
        <v>45.9</v>
      </c>
      <c r="H189">
        <v>70</v>
      </c>
      <c r="I189">
        <v>34.200000000000003</v>
      </c>
      <c r="J189">
        <v>45.1</v>
      </c>
      <c r="L189">
        <v>70.599999999999994</v>
      </c>
      <c r="M189">
        <v>36.9</v>
      </c>
      <c r="N189">
        <v>48.6</v>
      </c>
      <c r="P189" t="s">
        <v>878</v>
      </c>
      <c r="Q189">
        <f t="shared" si="8"/>
        <v>34</v>
      </c>
      <c r="R189" t="str">
        <f t="shared" si="9"/>
        <v>-</v>
      </c>
      <c r="AN189" s="317">
        <v>45429.458333333336</v>
      </c>
      <c r="AO189">
        <v>41.6</v>
      </c>
      <c r="AP189">
        <v>53.3</v>
      </c>
      <c r="AQ189">
        <v>35.5</v>
      </c>
      <c r="AR189">
        <v>44.9</v>
      </c>
      <c r="AS189">
        <v>41.8</v>
      </c>
      <c r="AT189">
        <v>57.6</v>
      </c>
      <c r="AU189">
        <v>35.1</v>
      </c>
      <c r="AV189">
        <v>44.9</v>
      </c>
      <c r="AX189">
        <v>58.7</v>
      </c>
      <c r="AY189">
        <v>36.700000000000003</v>
      </c>
      <c r="AZ189">
        <v>47.5</v>
      </c>
    </row>
    <row r="190" spans="2:52" x14ac:dyDescent="0.35">
      <c r="B190" s="317">
        <v>45429.4375</v>
      </c>
      <c r="C190">
        <v>44.8</v>
      </c>
      <c r="D190">
        <v>59.3</v>
      </c>
      <c r="E190">
        <v>34.6</v>
      </c>
      <c r="F190">
        <v>49.2</v>
      </c>
      <c r="G190">
        <v>44.6</v>
      </c>
      <c r="H190">
        <v>60.8</v>
      </c>
      <c r="I190">
        <v>33.9</v>
      </c>
      <c r="J190">
        <v>48.9</v>
      </c>
      <c r="L190">
        <v>63.3</v>
      </c>
      <c r="M190">
        <v>36.799999999999997</v>
      </c>
      <c r="N190">
        <v>52.8</v>
      </c>
      <c r="P190" t="s">
        <v>878</v>
      </c>
      <c r="Q190">
        <f t="shared" si="8"/>
        <v>34</v>
      </c>
      <c r="R190" t="str">
        <f t="shared" si="9"/>
        <v>-</v>
      </c>
      <c r="AN190" s="317">
        <v>45429.46875</v>
      </c>
      <c r="AO190">
        <v>39.4</v>
      </c>
      <c r="AP190">
        <v>51</v>
      </c>
      <c r="AQ190">
        <v>32.200000000000003</v>
      </c>
      <c r="AR190">
        <v>42.6</v>
      </c>
      <c r="AS190">
        <v>39.4</v>
      </c>
      <c r="AT190">
        <v>53.2</v>
      </c>
      <c r="AU190">
        <v>31.6</v>
      </c>
      <c r="AV190">
        <v>42.7</v>
      </c>
      <c r="AX190">
        <v>56.1</v>
      </c>
      <c r="AY190">
        <v>33.299999999999997</v>
      </c>
      <c r="AZ190">
        <v>47.2</v>
      </c>
    </row>
    <row r="191" spans="2:52" x14ac:dyDescent="0.35">
      <c r="B191" s="317">
        <v>45429.447916666664</v>
      </c>
      <c r="C191">
        <v>45.3</v>
      </c>
      <c r="D191">
        <v>59.5</v>
      </c>
      <c r="E191">
        <v>32.700000000000003</v>
      </c>
      <c r="F191">
        <v>49.3</v>
      </c>
      <c r="G191">
        <v>45.7</v>
      </c>
      <c r="H191">
        <v>64.3</v>
      </c>
      <c r="I191">
        <v>32.299999999999997</v>
      </c>
      <c r="J191">
        <v>48.1</v>
      </c>
      <c r="L191">
        <v>64.400000000000006</v>
      </c>
      <c r="M191">
        <v>34.6</v>
      </c>
      <c r="N191">
        <v>54.1</v>
      </c>
      <c r="P191" t="s">
        <v>878</v>
      </c>
      <c r="Q191">
        <f t="shared" si="8"/>
        <v>32</v>
      </c>
      <c r="R191" t="str">
        <f t="shared" si="9"/>
        <v>-</v>
      </c>
      <c r="AN191" s="317">
        <v>45429.479166666664</v>
      </c>
      <c r="AO191">
        <v>42.1</v>
      </c>
      <c r="AP191">
        <v>55.1</v>
      </c>
      <c r="AQ191">
        <v>34.799999999999997</v>
      </c>
      <c r="AR191">
        <v>45</v>
      </c>
      <c r="AS191">
        <v>42.6</v>
      </c>
      <c r="AT191">
        <v>61.2</v>
      </c>
      <c r="AU191">
        <v>34.299999999999997</v>
      </c>
      <c r="AV191">
        <v>45.1</v>
      </c>
      <c r="AX191">
        <v>61.8</v>
      </c>
      <c r="AY191">
        <v>36.4</v>
      </c>
      <c r="AZ191">
        <v>48.6</v>
      </c>
    </row>
    <row r="192" spans="2:52" x14ac:dyDescent="0.35">
      <c r="B192" s="317">
        <v>45429.458333333336</v>
      </c>
      <c r="C192">
        <v>41.6</v>
      </c>
      <c r="D192">
        <v>53.3</v>
      </c>
      <c r="E192">
        <v>35.5</v>
      </c>
      <c r="F192">
        <v>44.9</v>
      </c>
      <c r="G192">
        <v>41.8</v>
      </c>
      <c r="H192">
        <v>57.6</v>
      </c>
      <c r="I192">
        <v>35.1</v>
      </c>
      <c r="J192">
        <v>44.9</v>
      </c>
      <c r="L192">
        <v>58.7</v>
      </c>
      <c r="M192">
        <v>36.700000000000003</v>
      </c>
      <c r="N192">
        <v>47.5</v>
      </c>
      <c r="P192" t="s">
        <v>878</v>
      </c>
      <c r="Q192">
        <f t="shared" si="8"/>
        <v>35</v>
      </c>
      <c r="R192" t="str">
        <f t="shared" si="9"/>
        <v>-</v>
      </c>
      <c r="AN192" s="317">
        <v>45429.489583333336</v>
      </c>
      <c r="AO192">
        <v>42.5</v>
      </c>
      <c r="AP192">
        <v>56.5</v>
      </c>
      <c r="AQ192">
        <v>35.200000000000003</v>
      </c>
      <c r="AR192">
        <v>45.6</v>
      </c>
      <c r="AS192">
        <v>42.6</v>
      </c>
      <c r="AT192">
        <v>56.4</v>
      </c>
      <c r="AU192">
        <v>34.700000000000003</v>
      </c>
      <c r="AV192">
        <v>45.7</v>
      </c>
      <c r="AX192">
        <v>61.4</v>
      </c>
      <c r="AY192">
        <v>36.6</v>
      </c>
      <c r="AZ192">
        <v>49.3</v>
      </c>
    </row>
    <row r="193" spans="2:52" x14ac:dyDescent="0.35">
      <c r="B193" s="317">
        <v>45429.46875</v>
      </c>
      <c r="C193">
        <v>39.4</v>
      </c>
      <c r="D193">
        <v>51</v>
      </c>
      <c r="E193">
        <v>32.200000000000003</v>
      </c>
      <c r="F193">
        <v>42.6</v>
      </c>
      <c r="G193">
        <v>39.4</v>
      </c>
      <c r="H193">
        <v>53.2</v>
      </c>
      <c r="I193">
        <v>31.6</v>
      </c>
      <c r="J193">
        <v>42.7</v>
      </c>
      <c r="L193">
        <v>56.1</v>
      </c>
      <c r="M193">
        <v>33.299999999999997</v>
      </c>
      <c r="N193">
        <v>47.2</v>
      </c>
      <c r="P193" t="s">
        <v>878</v>
      </c>
      <c r="Q193">
        <f t="shared" si="8"/>
        <v>32</v>
      </c>
      <c r="R193" t="str">
        <f t="shared" si="9"/>
        <v>-</v>
      </c>
      <c r="AN193" s="317">
        <v>45429.5</v>
      </c>
      <c r="AO193">
        <v>42</v>
      </c>
      <c r="AP193">
        <v>52.9</v>
      </c>
      <c r="AQ193">
        <v>36.4</v>
      </c>
      <c r="AR193">
        <v>44.5</v>
      </c>
      <c r="AS193">
        <v>42.1</v>
      </c>
      <c r="AT193">
        <v>55.6</v>
      </c>
      <c r="AU193">
        <v>36</v>
      </c>
      <c r="AV193">
        <v>44.6</v>
      </c>
      <c r="AX193">
        <v>56.1</v>
      </c>
      <c r="AY193">
        <v>38</v>
      </c>
      <c r="AZ193">
        <v>46.5</v>
      </c>
    </row>
    <row r="194" spans="2:52" x14ac:dyDescent="0.35">
      <c r="B194" s="317">
        <v>45429.479166666664</v>
      </c>
      <c r="C194">
        <v>42.1</v>
      </c>
      <c r="D194">
        <v>55.1</v>
      </c>
      <c r="E194">
        <v>34.799999999999997</v>
      </c>
      <c r="F194">
        <v>45</v>
      </c>
      <c r="G194">
        <v>42.6</v>
      </c>
      <c r="H194">
        <v>61.2</v>
      </c>
      <c r="I194">
        <v>34.299999999999997</v>
      </c>
      <c r="J194">
        <v>45.1</v>
      </c>
      <c r="L194">
        <v>61.8</v>
      </c>
      <c r="M194">
        <v>36.4</v>
      </c>
      <c r="N194">
        <v>48.6</v>
      </c>
      <c r="P194" t="s">
        <v>878</v>
      </c>
      <c r="Q194">
        <f t="shared" si="8"/>
        <v>34</v>
      </c>
      <c r="R194" t="str">
        <f t="shared" si="9"/>
        <v>-</v>
      </c>
      <c r="AN194" s="317">
        <v>45429.510416666664</v>
      </c>
      <c r="AO194">
        <v>40</v>
      </c>
      <c r="AP194">
        <v>50.9</v>
      </c>
      <c r="AQ194">
        <v>34.299999999999997</v>
      </c>
      <c r="AR194">
        <v>42.8</v>
      </c>
      <c r="AS194">
        <v>40</v>
      </c>
      <c r="AT194">
        <v>50.8</v>
      </c>
      <c r="AU194">
        <v>33.700000000000003</v>
      </c>
      <c r="AV194">
        <v>42.8</v>
      </c>
      <c r="AX194">
        <v>52.9</v>
      </c>
      <c r="AY194">
        <v>36.299999999999997</v>
      </c>
      <c r="AZ194">
        <v>45.7</v>
      </c>
    </row>
    <row r="195" spans="2:52" x14ac:dyDescent="0.35">
      <c r="B195" s="317">
        <v>45429.489583333336</v>
      </c>
      <c r="C195">
        <v>42.5</v>
      </c>
      <c r="D195">
        <v>56.5</v>
      </c>
      <c r="E195">
        <v>35.200000000000003</v>
      </c>
      <c r="F195">
        <v>45.6</v>
      </c>
      <c r="G195">
        <v>42.6</v>
      </c>
      <c r="H195">
        <v>56.4</v>
      </c>
      <c r="I195">
        <v>34.700000000000003</v>
      </c>
      <c r="J195">
        <v>45.7</v>
      </c>
      <c r="L195">
        <v>61.4</v>
      </c>
      <c r="M195">
        <v>36.6</v>
      </c>
      <c r="N195">
        <v>49.3</v>
      </c>
      <c r="P195" t="s">
        <v>878</v>
      </c>
      <c r="Q195">
        <f t="shared" si="8"/>
        <v>35</v>
      </c>
      <c r="R195" t="str">
        <f t="shared" si="9"/>
        <v>-</v>
      </c>
      <c r="AN195" s="317">
        <v>45429.520833333336</v>
      </c>
      <c r="AO195">
        <v>42.7</v>
      </c>
      <c r="AP195">
        <v>51.1</v>
      </c>
      <c r="AQ195">
        <v>34.299999999999997</v>
      </c>
      <c r="AR195">
        <v>45.5</v>
      </c>
      <c r="AS195">
        <v>42.7</v>
      </c>
      <c r="AT195">
        <v>52</v>
      </c>
      <c r="AU195">
        <v>33.9</v>
      </c>
      <c r="AV195">
        <v>45.3</v>
      </c>
      <c r="AX195">
        <v>54.5</v>
      </c>
      <c r="AY195">
        <v>35.9</v>
      </c>
      <c r="AZ195">
        <v>47.5</v>
      </c>
    </row>
    <row r="196" spans="2:52" x14ac:dyDescent="0.35">
      <c r="B196" s="317">
        <v>45429.5</v>
      </c>
      <c r="C196">
        <v>42</v>
      </c>
      <c r="D196">
        <v>52.9</v>
      </c>
      <c r="E196">
        <v>36.4</v>
      </c>
      <c r="F196">
        <v>44.5</v>
      </c>
      <c r="G196">
        <v>42.1</v>
      </c>
      <c r="H196">
        <v>55.6</v>
      </c>
      <c r="I196">
        <v>36</v>
      </c>
      <c r="J196">
        <v>44.6</v>
      </c>
      <c r="L196">
        <v>56.1</v>
      </c>
      <c r="M196">
        <v>38</v>
      </c>
      <c r="N196">
        <v>46.5</v>
      </c>
      <c r="P196" t="s">
        <v>878</v>
      </c>
      <c r="Q196">
        <f t="shared" si="8"/>
        <v>36</v>
      </c>
      <c r="R196" t="str">
        <f t="shared" si="9"/>
        <v>-</v>
      </c>
      <c r="AN196" s="317">
        <v>45429.53125</v>
      </c>
      <c r="AO196">
        <v>50.9</v>
      </c>
      <c r="AP196">
        <v>69.8</v>
      </c>
      <c r="AQ196">
        <v>31.9</v>
      </c>
      <c r="AR196">
        <v>48</v>
      </c>
      <c r="AS196">
        <v>50.8</v>
      </c>
      <c r="AT196">
        <v>73.3</v>
      </c>
      <c r="AU196">
        <v>31.4</v>
      </c>
      <c r="AV196">
        <v>47.4</v>
      </c>
      <c r="AX196">
        <v>75.3</v>
      </c>
      <c r="AY196">
        <v>34.1</v>
      </c>
      <c r="AZ196">
        <v>54.1</v>
      </c>
    </row>
    <row r="197" spans="2:52" x14ac:dyDescent="0.35">
      <c r="B197" s="317">
        <v>45429.510416666664</v>
      </c>
      <c r="C197">
        <v>40</v>
      </c>
      <c r="D197">
        <v>50.9</v>
      </c>
      <c r="E197">
        <v>34.299999999999997</v>
      </c>
      <c r="F197">
        <v>42.8</v>
      </c>
      <c r="G197">
        <v>40</v>
      </c>
      <c r="H197">
        <v>50.8</v>
      </c>
      <c r="I197">
        <v>33.700000000000003</v>
      </c>
      <c r="J197">
        <v>42.8</v>
      </c>
      <c r="L197">
        <v>52.9</v>
      </c>
      <c r="M197">
        <v>36.299999999999997</v>
      </c>
      <c r="N197">
        <v>45.7</v>
      </c>
      <c r="P197" t="s">
        <v>878</v>
      </c>
      <c r="Q197">
        <f t="shared" si="8"/>
        <v>34</v>
      </c>
      <c r="R197" t="str">
        <f t="shared" si="9"/>
        <v>-</v>
      </c>
      <c r="AN197" s="317">
        <v>45429.541666666664</v>
      </c>
      <c r="AO197">
        <v>44.5</v>
      </c>
      <c r="AP197">
        <v>58.6</v>
      </c>
      <c r="AQ197">
        <v>31.6</v>
      </c>
      <c r="AR197">
        <v>47.7</v>
      </c>
      <c r="AS197">
        <v>44.7</v>
      </c>
      <c r="AT197">
        <v>60</v>
      </c>
      <c r="AU197">
        <v>31.2</v>
      </c>
      <c r="AV197">
        <v>46.8</v>
      </c>
      <c r="AX197">
        <v>63.2</v>
      </c>
      <c r="AY197">
        <v>33.1</v>
      </c>
      <c r="AZ197">
        <v>52.9</v>
      </c>
    </row>
    <row r="198" spans="2:52" x14ac:dyDescent="0.35">
      <c r="B198" s="317">
        <v>45429.520833333336</v>
      </c>
      <c r="C198">
        <v>42.7</v>
      </c>
      <c r="D198">
        <v>51.1</v>
      </c>
      <c r="E198">
        <v>34.299999999999997</v>
      </c>
      <c r="F198">
        <v>45.5</v>
      </c>
      <c r="G198">
        <v>42.7</v>
      </c>
      <c r="H198">
        <v>52</v>
      </c>
      <c r="I198">
        <v>33.9</v>
      </c>
      <c r="J198">
        <v>45.3</v>
      </c>
      <c r="L198">
        <v>54.5</v>
      </c>
      <c r="M198">
        <v>35.9</v>
      </c>
      <c r="N198">
        <v>47.5</v>
      </c>
      <c r="P198" t="s">
        <v>878</v>
      </c>
      <c r="Q198">
        <f t="shared" si="8"/>
        <v>34</v>
      </c>
      <c r="R198" t="str">
        <f t="shared" si="9"/>
        <v>-</v>
      </c>
      <c r="AN198" s="317">
        <v>45429.552083333336</v>
      </c>
      <c r="AO198">
        <v>39</v>
      </c>
      <c r="AP198">
        <v>49.3</v>
      </c>
      <c r="AQ198">
        <v>30.6</v>
      </c>
      <c r="AR198">
        <v>43.4</v>
      </c>
      <c r="AS198">
        <v>38.9</v>
      </c>
      <c r="AT198">
        <v>51.2</v>
      </c>
      <c r="AU198">
        <v>30.3</v>
      </c>
      <c r="AV198">
        <v>43.5</v>
      </c>
      <c r="AX198">
        <v>54.6</v>
      </c>
      <c r="AY198">
        <v>31.9</v>
      </c>
      <c r="AZ198">
        <v>45.9</v>
      </c>
    </row>
    <row r="199" spans="2:52" x14ac:dyDescent="0.35">
      <c r="B199" s="317">
        <v>45429.53125</v>
      </c>
      <c r="C199">
        <v>50.9</v>
      </c>
      <c r="D199">
        <v>69.8</v>
      </c>
      <c r="E199">
        <v>31.9</v>
      </c>
      <c r="F199">
        <v>48</v>
      </c>
      <c r="G199">
        <v>50.8</v>
      </c>
      <c r="H199">
        <v>73.3</v>
      </c>
      <c r="I199">
        <v>31.4</v>
      </c>
      <c r="J199">
        <v>47.4</v>
      </c>
      <c r="L199">
        <v>75.3</v>
      </c>
      <c r="M199">
        <v>34.1</v>
      </c>
      <c r="N199">
        <v>54.1</v>
      </c>
      <c r="P199" t="s">
        <v>878</v>
      </c>
      <c r="Q199">
        <f t="shared" si="8"/>
        <v>31</v>
      </c>
      <c r="R199" t="str">
        <f t="shared" si="9"/>
        <v>-</v>
      </c>
      <c r="AN199" s="317">
        <v>45429.5625</v>
      </c>
      <c r="AO199">
        <v>48.3</v>
      </c>
      <c r="AP199">
        <v>63.2</v>
      </c>
      <c r="AQ199">
        <v>32.299999999999997</v>
      </c>
      <c r="AR199">
        <v>52.5</v>
      </c>
      <c r="AS199">
        <v>47.6</v>
      </c>
      <c r="AT199">
        <v>66.900000000000006</v>
      </c>
      <c r="AU199">
        <v>31.9</v>
      </c>
      <c r="AV199">
        <v>50.5</v>
      </c>
      <c r="AX199">
        <v>68.099999999999994</v>
      </c>
      <c r="AY199">
        <v>34.4</v>
      </c>
      <c r="AZ199">
        <v>58.5</v>
      </c>
    </row>
    <row r="200" spans="2:52" x14ac:dyDescent="0.35">
      <c r="B200" s="317">
        <v>45429.541666666664</v>
      </c>
      <c r="C200">
        <v>44.5</v>
      </c>
      <c r="D200">
        <v>58.6</v>
      </c>
      <c r="E200">
        <v>31.6</v>
      </c>
      <c r="F200">
        <v>47.7</v>
      </c>
      <c r="G200">
        <v>44.7</v>
      </c>
      <c r="H200">
        <v>60</v>
      </c>
      <c r="I200">
        <v>31.2</v>
      </c>
      <c r="J200">
        <v>46.8</v>
      </c>
      <c r="L200">
        <v>63.2</v>
      </c>
      <c r="M200">
        <v>33.1</v>
      </c>
      <c r="N200">
        <v>52.9</v>
      </c>
      <c r="P200" t="s">
        <v>878</v>
      </c>
      <c r="Q200">
        <f t="shared" si="8"/>
        <v>31</v>
      </c>
      <c r="R200" t="str">
        <f t="shared" si="9"/>
        <v>-</v>
      </c>
      <c r="AN200" s="317">
        <v>45429.572916666664</v>
      </c>
      <c r="AO200">
        <v>43</v>
      </c>
      <c r="AP200">
        <v>53.7</v>
      </c>
      <c r="AQ200">
        <v>34.700000000000003</v>
      </c>
      <c r="AR200">
        <v>46.7</v>
      </c>
      <c r="AS200">
        <v>42.8</v>
      </c>
      <c r="AT200">
        <v>56.6</v>
      </c>
      <c r="AU200">
        <v>33.4</v>
      </c>
      <c r="AV200">
        <v>46.2</v>
      </c>
      <c r="AX200">
        <v>58.2</v>
      </c>
      <c r="AY200">
        <v>37.4</v>
      </c>
      <c r="AZ200">
        <v>50.7</v>
      </c>
    </row>
    <row r="201" spans="2:52" x14ac:dyDescent="0.35">
      <c r="B201" s="317">
        <v>45429.552083333336</v>
      </c>
      <c r="C201">
        <v>39</v>
      </c>
      <c r="D201">
        <v>49.3</v>
      </c>
      <c r="E201">
        <v>30.6</v>
      </c>
      <c r="F201">
        <v>43.4</v>
      </c>
      <c r="G201">
        <v>38.9</v>
      </c>
      <c r="H201">
        <v>51.2</v>
      </c>
      <c r="I201">
        <v>30.3</v>
      </c>
      <c r="J201">
        <v>43.5</v>
      </c>
      <c r="L201">
        <v>54.6</v>
      </c>
      <c r="M201">
        <v>31.9</v>
      </c>
      <c r="N201">
        <v>45.9</v>
      </c>
      <c r="P201" t="s">
        <v>878</v>
      </c>
      <c r="Q201">
        <f t="shared" si="8"/>
        <v>30</v>
      </c>
      <c r="R201" t="str">
        <f t="shared" si="9"/>
        <v>-</v>
      </c>
      <c r="AN201" s="317">
        <v>45429.583333333336</v>
      </c>
      <c r="AO201">
        <v>45.2</v>
      </c>
      <c r="AP201">
        <v>56.4</v>
      </c>
      <c r="AQ201">
        <v>38.4</v>
      </c>
      <c r="AR201">
        <v>48.1</v>
      </c>
      <c r="AS201">
        <v>45.3</v>
      </c>
      <c r="AT201">
        <v>59.9</v>
      </c>
      <c r="AU201">
        <v>37.5</v>
      </c>
      <c r="AV201">
        <v>47.9</v>
      </c>
      <c r="AX201">
        <v>62.7</v>
      </c>
      <c r="AY201">
        <v>40.9</v>
      </c>
      <c r="AZ201">
        <v>51.7</v>
      </c>
    </row>
    <row r="202" spans="2:52" x14ac:dyDescent="0.35">
      <c r="B202" s="317">
        <v>45429.5625</v>
      </c>
      <c r="C202">
        <v>48.3</v>
      </c>
      <c r="D202">
        <v>63.2</v>
      </c>
      <c r="E202">
        <v>32.299999999999997</v>
      </c>
      <c r="F202">
        <v>52.5</v>
      </c>
      <c r="G202">
        <v>47.6</v>
      </c>
      <c r="H202">
        <v>66.900000000000006</v>
      </c>
      <c r="I202">
        <v>31.9</v>
      </c>
      <c r="J202">
        <v>50.5</v>
      </c>
      <c r="L202">
        <v>68.099999999999994</v>
      </c>
      <c r="M202">
        <v>34.4</v>
      </c>
      <c r="N202">
        <v>58.5</v>
      </c>
      <c r="P202" t="s">
        <v>878</v>
      </c>
      <c r="Q202">
        <f t="shared" si="8"/>
        <v>32</v>
      </c>
      <c r="R202" t="str">
        <f t="shared" si="9"/>
        <v>-</v>
      </c>
      <c r="AN202" s="317">
        <v>45429.59375</v>
      </c>
      <c r="AO202">
        <v>45.5</v>
      </c>
      <c r="AP202">
        <v>58.8</v>
      </c>
      <c r="AQ202">
        <v>38.5</v>
      </c>
      <c r="AR202">
        <v>48.8</v>
      </c>
      <c r="AS202">
        <v>45.6</v>
      </c>
      <c r="AT202">
        <v>62.2</v>
      </c>
      <c r="AU202">
        <v>38</v>
      </c>
      <c r="AV202">
        <v>49.1</v>
      </c>
      <c r="AX202">
        <v>63.9</v>
      </c>
      <c r="AY202">
        <v>40.5</v>
      </c>
      <c r="AZ202">
        <v>52.4</v>
      </c>
    </row>
    <row r="203" spans="2:52" x14ac:dyDescent="0.35">
      <c r="B203" s="317">
        <v>45429.572916666664</v>
      </c>
      <c r="C203">
        <v>43</v>
      </c>
      <c r="D203">
        <v>53.7</v>
      </c>
      <c r="E203">
        <v>34.700000000000003</v>
      </c>
      <c r="F203">
        <v>46.7</v>
      </c>
      <c r="G203">
        <v>42.8</v>
      </c>
      <c r="H203">
        <v>56.6</v>
      </c>
      <c r="I203">
        <v>33.4</v>
      </c>
      <c r="J203">
        <v>46.2</v>
      </c>
      <c r="L203">
        <v>58.2</v>
      </c>
      <c r="M203">
        <v>37.4</v>
      </c>
      <c r="N203">
        <v>50.7</v>
      </c>
      <c r="P203" t="s">
        <v>878</v>
      </c>
      <c r="Q203">
        <f t="shared" si="8"/>
        <v>33</v>
      </c>
      <c r="R203" t="str">
        <f t="shared" si="9"/>
        <v>-</v>
      </c>
      <c r="AN203" s="317">
        <v>45429.604166666664</v>
      </c>
      <c r="AO203">
        <v>48</v>
      </c>
      <c r="AP203">
        <v>70.7</v>
      </c>
      <c r="AQ203">
        <v>37.200000000000003</v>
      </c>
      <c r="AR203">
        <v>46.7</v>
      </c>
      <c r="AS203">
        <v>48.4</v>
      </c>
      <c r="AT203">
        <v>71</v>
      </c>
      <c r="AU203">
        <v>36.799999999999997</v>
      </c>
      <c r="AV203">
        <v>46.9</v>
      </c>
      <c r="AX203">
        <v>74.7</v>
      </c>
      <c r="AY203">
        <v>39.1</v>
      </c>
      <c r="AZ203">
        <v>50.5</v>
      </c>
    </row>
    <row r="204" spans="2:52" x14ac:dyDescent="0.35">
      <c r="B204" s="317">
        <v>45429.583333333336</v>
      </c>
      <c r="C204">
        <v>45.2</v>
      </c>
      <c r="D204">
        <v>56.4</v>
      </c>
      <c r="E204">
        <v>38.4</v>
      </c>
      <c r="F204">
        <v>48.1</v>
      </c>
      <c r="G204">
        <v>45.3</v>
      </c>
      <c r="H204">
        <v>59.9</v>
      </c>
      <c r="I204">
        <v>37.5</v>
      </c>
      <c r="J204">
        <v>47.9</v>
      </c>
      <c r="L204">
        <v>62.7</v>
      </c>
      <c r="M204">
        <v>40.9</v>
      </c>
      <c r="N204">
        <v>51.7</v>
      </c>
      <c r="P204" t="s">
        <v>878</v>
      </c>
      <c r="Q204">
        <f t="shared" si="8"/>
        <v>38</v>
      </c>
      <c r="R204" t="str">
        <f t="shared" si="9"/>
        <v>-</v>
      </c>
      <c r="AN204" s="317">
        <v>45429.614583333336</v>
      </c>
      <c r="AO204">
        <v>45.3</v>
      </c>
      <c r="AP204">
        <v>61.6</v>
      </c>
      <c r="AQ204">
        <v>37.9</v>
      </c>
      <c r="AR204">
        <v>48.3</v>
      </c>
      <c r="AS204">
        <v>45.3</v>
      </c>
      <c r="AT204">
        <v>61</v>
      </c>
      <c r="AU204">
        <v>37.6</v>
      </c>
      <c r="AV204">
        <v>47.9</v>
      </c>
      <c r="AX204">
        <v>65.099999999999994</v>
      </c>
      <c r="AY204">
        <v>39.299999999999997</v>
      </c>
      <c r="AZ204">
        <v>52.5</v>
      </c>
    </row>
    <row r="205" spans="2:52" x14ac:dyDescent="0.35">
      <c r="B205" s="317">
        <v>45429.59375</v>
      </c>
      <c r="C205">
        <v>45.5</v>
      </c>
      <c r="D205">
        <v>58.8</v>
      </c>
      <c r="E205">
        <v>38.5</v>
      </c>
      <c r="F205">
        <v>48.8</v>
      </c>
      <c r="G205">
        <v>45.6</v>
      </c>
      <c r="H205">
        <v>62.2</v>
      </c>
      <c r="I205">
        <v>38</v>
      </c>
      <c r="J205">
        <v>49.1</v>
      </c>
      <c r="L205">
        <v>63.9</v>
      </c>
      <c r="M205">
        <v>40.5</v>
      </c>
      <c r="N205">
        <v>52.4</v>
      </c>
      <c r="P205" t="s">
        <v>878</v>
      </c>
      <c r="Q205">
        <f t="shared" si="8"/>
        <v>38</v>
      </c>
      <c r="R205" t="str">
        <f t="shared" si="9"/>
        <v>-</v>
      </c>
      <c r="AN205" s="317">
        <v>45429.625</v>
      </c>
      <c r="AO205">
        <v>44.2</v>
      </c>
      <c r="AP205">
        <v>57.8</v>
      </c>
      <c r="AQ205">
        <v>38</v>
      </c>
      <c r="AR205">
        <v>46.8</v>
      </c>
      <c r="AS205">
        <v>44.3</v>
      </c>
      <c r="AT205">
        <v>60.7</v>
      </c>
      <c r="AU205">
        <v>37.299999999999997</v>
      </c>
      <c r="AV205">
        <v>46.9</v>
      </c>
      <c r="AX205">
        <v>62.2</v>
      </c>
      <c r="AY205">
        <v>39.799999999999997</v>
      </c>
      <c r="AZ205">
        <v>50.1</v>
      </c>
    </row>
    <row r="206" spans="2:52" x14ac:dyDescent="0.35">
      <c r="B206" s="317">
        <v>45429.604166666664</v>
      </c>
      <c r="C206">
        <v>48</v>
      </c>
      <c r="D206">
        <v>70.7</v>
      </c>
      <c r="E206">
        <v>37.200000000000003</v>
      </c>
      <c r="F206">
        <v>46.7</v>
      </c>
      <c r="G206">
        <v>48.4</v>
      </c>
      <c r="H206">
        <v>71</v>
      </c>
      <c r="I206">
        <v>36.799999999999997</v>
      </c>
      <c r="J206">
        <v>46.9</v>
      </c>
      <c r="L206">
        <v>74.7</v>
      </c>
      <c r="M206">
        <v>39.1</v>
      </c>
      <c r="N206">
        <v>50.5</v>
      </c>
      <c r="P206" t="s">
        <v>878</v>
      </c>
      <c r="Q206">
        <f t="shared" ref="Q206:Q269" si="10">IF(P206="D",ROUND(I206,0),"-")</f>
        <v>37</v>
      </c>
      <c r="R206" t="str">
        <f t="shared" ref="R206:R269" si="11">IF(P206="N",ROUND(I206,0),"-")</f>
        <v>-</v>
      </c>
      <c r="AN206" s="317">
        <v>45429.635416666664</v>
      </c>
      <c r="AO206">
        <v>46.2</v>
      </c>
      <c r="AP206">
        <v>61.3</v>
      </c>
      <c r="AQ206">
        <v>39</v>
      </c>
      <c r="AR206">
        <v>49.5</v>
      </c>
      <c r="AS206">
        <v>46.4</v>
      </c>
      <c r="AT206">
        <v>60.3</v>
      </c>
      <c r="AU206">
        <v>38.700000000000003</v>
      </c>
      <c r="AV206">
        <v>49.4</v>
      </c>
      <c r="AX206">
        <v>63.7</v>
      </c>
      <c r="AY206">
        <v>40.4</v>
      </c>
      <c r="AZ206">
        <v>54.1</v>
      </c>
    </row>
    <row r="207" spans="2:52" x14ac:dyDescent="0.35">
      <c r="B207" s="317">
        <v>45429.614583333336</v>
      </c>
      <c r="C207">
        <v>45.3</v>
      </c>
      <c r="D207">
        <v>61.6</v>
      </c>
      <c r="E207">
        <v>37.9</v>
      </c>
      <c r="F207">
        <v>48.3</v>
      </c>
      <c r="G207">
        <v>45.3</v>
      </c>
      <c r="H207">
        <v>61</v>
      </c>
      <c r="I207">
        <v>37.6</v>
      </c>
      <c r="J207">
        <v>47.9</v>
      </c>
      <c r="L207">
        <v>65.099999999999994</v>
      </c>
      <c r="M207">
        <v>39.299999999999997</v>
      </c>
      <c r="N207">
        <v>52.5</v>
      </c>
      <c r="P207" t="s">
        <v>878</v>
      </c>
      <c r="Q207">
        <f t="shared" si="10"/>
        <v>38</v>
      </c>
      <c r="R207" t="str">
        <f t="shared" si="11"/>
        <v>-</v>
      </c>
      <c r="AN207" s="317">
        <v>45429.645833333336</v>
      </c>
      <c r="AO207">
        <v>50.6</v>
      </c>
      <c r="AP207">
        <v>68.400000000000006</v>
      </c>
      <c r="AQ207">
        <v>39.9</v>
      </c>
      <c r="AR207">
        <v>54.2</v>
      </c>
      <c r="AS207">
        <v>50.7</v>
      </c>
      <c r="AT207">
        <v>70.400000000000006</v>
      </c>
      <c r="AU207">
        <v>39.5</v>
      </c>
      <c r="AV207">
        <v>52.2</v>
      </c>
      <c r="AX207">
        <v>72.3</v>
      </c>
      <c r="AY207">
        <v>41.6</v>
      </c>
      <c r="AZ207">
        <v>60.3</v>
      </c>
    </row>
    <row r="208" spans="2:52" x14ac:dyDescent="0.35">
      <c r="B208" s="317">
        <v>45429.625</v>
      </c>
      <c r="C208">
        <v>44.2</v>
      </c>
      <c r="D208">
        <v>57.8</v>
      </c>
      <c r="E208">
        <v>38</v>
      </c>
      <c r="F208">
        <v>46.8</v>
      </c>
      <c r="G208">
        <v>44.3</v>
      </c>
      <c r="H208">
        <v>60.7</v>
      </c>
      <c r="I208">
        <v>37.299999999999997</v>
      </c>
      <c r="J208">
        <v>46.9</v>
      </c>
      <c r="L208">
        <v>62.2</v>
      </c>
      <c r="M208">
        <v>39.799999999999997</v>
      </c>
      <c r="N208">
        <v>50.1</v>
      </c>
      <c r="P208" t="s">
        <v>878</v>
      </c>
      <c r="Q208">
        <f t="shared" si="10"/>
        <v>37</v>
      </c>
      <c r="R208" t="str">
        <f t="shared" si="11"/>
        <v>-</v>
      </c>
      <c r="AN208" s="317">
        <v>45429.65625</v>
      </c>
      <c r="AO208">
        <v>51.7</v>
      </c>
      <c r="AP208">
        <v>68.3</v>
      </c>
      <c r="AQ208">
        <v>40.700000000000003</v>
      </c>
      <c r="AR208">
        <v>49.1</v>
      </c>
      <c r="AS208">
        <v>50.4</v>
      </c>
      <c r="AT208">
        <v>67.2</v>
      </c>
      <c r="AU208">
        <v>40.1</v>
      </c>
      <c r="AV208">
        <v>49.3</v>
      </c>
      <c r="AX208">
        <v>73.599999999999994</v>
      </c>
      <c r="AY208">
        <v>42.3</v>
      </c>
      <c r="AZ208">
        <v>54.4</v>
      </c>
    </row>
    <row r="209" spans="2:52" x14ac:dyDescent="0.35">
      <c r="B209" s="317">
        <v>45429.635416666664</v>
      </c>
      <c r="C209">
        <v>46.2</v>
      </c>
      <c r="D209">
        <v>61.3</v>
      </c>
      <c r="E209">
        <v>39</v>
      </c>
      <c r="F209">
        <v>49.5</v>
      </c>
      <c r="G209">
        <v>46.4</v>
      </c>
      <c r="H209">
        <v>60.3</v>
      </c>
      <c r="I209">
        <v>38.700000000000003</v>
      </c>
      <c r="J209">
        <v>49.4</v>
      </c>
      <c r="L209">
        <v>63.7</v>
      </c>
      <c r="M209">
        <v>40.4</v>
      </c>
      <c r="N209">
        <v>54.1</v>
      </c>
      <c r="P209" t="s">
        <v>878</v>
      </c>
      <c r="Q209">
        <f t="shared" si="10"/>
        <v>39</v>
      </c>
      <c r="R209" t="str">
        <f t="shared" si="11"/>
        <v>-</v>
      </c>
      <c r="AN209" s="317">
        <v>45429.666666666664</v>
      </c>
      <c r="AO209">
        <v>52.6</v>
      </c>
      <c r="AP209">
        <v>73.7</v>
      </c>
      <c r="AQ209">
        <v>38.5</v>
      </c>
      <c r="AR209">
        <v>52.3</v>
      </c>
      <c r="AS209">
        <v>52.2</v>
      </c>
      <c r="AT209">
        <v>77.2</v>
      </c>
      <c r="AU209">
        <v>38</v>
      </c>
      <c r="AV209">
        <v>51.3</v>
      </c>
      <c r="AX209">
        <v>80</v>
      </c>
      <c r="AY209">
        <v>40</v>
      </c>
      <c r="AZ209">
        <v>57.8</v>
      </c>
    </row>
    <row r="210" spans="2:52" x14ac:dyDescent="0.35">
      <c r="B210" s="317">
        <v>45429.645833333336</v>
      </c>
      <c r="C210">
        <v>50.6</v>
      </c>
      <c r="D210">
        <v>68.400000000000006</v>
      </c>
      <c r="E210">
        <v>39.9</v>
      </c>
      <c r="F210">
        <v>54.2</v>
      </c>
      <c r="G210">
        <v>50.7</v>
      </c>
      <c r="H210">
        <v>70.400000000000006</v>
      </c>
      <c r="I210">
        <v>39.5</v>
      </c>
      <c r="J210">
        <v>52.2</v>
      </c>
      <c r="L210">
        <v>72.3</v>
      </c>
      <c r="M210">
        <v>41.6</v>
      </c>
      <c r="N210">
        <v>60.3</v>
      </c>
      <c r="P210" t="s">
        <v>878</v>
      </c>
      <c r="Q210">
        <f t="shared" si="10"/>
        <v>40</v>
      </c>
      <c r="R210" t="str">
        <f t="shared" si="11"/>
        <v>-</v>
      </c>
      <c r="AN210" s="317">
        <v>45429.677083333336</v>
      </c>
      <c r="AO210">
        <v>51.9</v>
      </c>
      <c r="AP210">
        <v>73.2</v>
      </c>
      <c r="AQ210">
        <v>38.299999999999997</v>
      </c>
      <c r="AR210">
        <v>51.1</v>
      </c>
      <c r="AS210">
        <v>51.2</v>
      </c>
      <c r="AT210">
        <v>72.099999999999994</v>
      </c>
      <c r="AU210">
        <v>37.9</v>
      </c>
      <c r="AV210">
        <v>50.9</v>
      </c>
      <c r="AX210">
        <v>77.3</v>
      </c>
      <c r="AY210">
        <v>40.5</v>
      </c>
      <c r="AZ210">
        <v>55.9</v>
      </c>
    </row>
    <row r="211" spans="2:52" x14ac:dyDescent="0.35">
      <c r="B211" s="317">
        <v>45429.65625</v>
      </c>
      <c r="C211">
        <v>51.7</v>
      </c>
      <c r="D211">
        <v>68.3</v>
      </c>
      <c r="E211">
        <v>40.700000000000003</v>
      </c>
      <c r="F211">
        <v>49.1</v>
      </c>
      <c r="G211">
        <v>50.4</v>
      </c>
      <c r="H211">
        <v>67.2</v>
      </c>
      <c r="I211">
        <v>40.1</v>
      </c>
      <c r="J211">
        <v>49.3</v>
      </c>
      <c r="L211">
        <v>73.599999999999994</v>
      </c>
      <c r="M211">
        <v>42.3</v>
      </c>
      <c r="N211">
        <v>54.4</v>
      </c>
      <c r="P211" t="s">
        <v>878</v>
      </c>
      <c r="Q211">
        <f t="shared" si="10"/>
        <v>40</v>
      </c>
      <c r="R211" t="str">
        <f t="shared" si="11"/>
        <v>-</v>
      </c>
      <c r="AN211" s="317">
        <v>45429.6875</v>
      </c>
      <c r="AO211">
        <v>45.2</v>
      </c>
      <c r="AP211">
        <v>62.6</v>
      </c>
      <c r="AQ211">
        <v>36.299999999999997</v>
      </c>
      <c r="AR211">
        <v>47.9</v>
      </c>
      <c r="AS211">
        <v>45.3</v>
      </c>
      <c r="AT211">
        <v>64.2</v>
      </c>
      <c r="AU211">
        <v>35.799999999999997</v>
      </c>
      <c r="AV211">
        <v>47.7</v>
      </c>
      <c r="AX211">
        <v>70</v>
      </c>
      <c r="AY211">
        <v>37.799999999999997</v>
      </c>
      <c r="AZ211">
        <v>52.3</v>
      </c>
    </row>
    <row r="212" spans="2:52" x14ac:dyDescent="0.35">
      <c r="B212" s="317">
        <v>45429.666666666664</v>
      </c>
      <c r="C212">
        <v>52.6</v>
      </c>
      <c r="D212">
        <v>73.7</v>
      </c>
      <c r="E212">
        <v>38.5</v>
      </c>
      <c r="F212">
        <v>52.3</v>
      </c>
      <c r="G212">
        <v>52.2</v>
      </c>
      <c r="H212">
        <v>77.2</v>
      </c>
      <c r="I212">
        <v>38</v>
      </c>
      <c r="J212">
        <v>51.3</v>
      </c>
      <c r="L212">
        <v>80</v>
      </c>
      <c r="M212">
        <v>40</v>
      </c>
      <c r="N212">
        <v>57.8</v>
      </c>
      <c r="P212" t="s">
        <v>878</v>
      </c>
      <c r="Q212">
        <f t="shared" si="10"/>
        <v>38</v>
      </c>
      <c r="R212" t="str">
        <f t="shared" si="11"/>
        <v>-</v>
      </c>
      <c r="AN212" s="317">
        <v>45429.697916666664</v>
      </c>
      <c r="AO212">
        <v>43.3</v>
      </c>
      <c r="AP212">
        <v>56.8</v>
      </c>
      <c r="AQ212">
        <v>34.6</v>
      </c>
      <c r="AR212">
        <v>47.3</v>
      </c>
      <c r="AS212">
        <v>43.4</v>
      </c>
      <c r="AT212">
        <v>59.6</v>
      </c>
      <c r="AU212">
        <v>34.4</v>
      </c>
      <c r="AV212">
        <v>46.8</v>
      </c>
      <c r="AX212">
        <v>59.8</v>
      </c>
      <c r="AY212">
        <v>35.9</v>
      </c>
      <c r="AZ212">
        <v>51.2</v>
      </c>
    </row>
    <row r="213" spans="2:52" x14ac:dyDescent="0.35">
      <c r="B213" s="317">
        <v>45429.677083333336</v>
      </c>
      <c r="C213">
        <v>51.9</v>
      </c>
      <c r="D213">
        <v>73.2</v>
      </c>
      <c r="E213">
        <v>38.299999999999997</v>
      </c>
      <c r="F213">
        <v>51.1</v>
      </c>
      <c r="G213">
        <v>51.2</v>
      </c>
      <c r="H213">
        <v>72.099999999999994</v>
      </c>
      <c r="I213">
        <v>37.9</v>
      </c>
      <c r="J213">
        <v>50.9</v>
      </c>
      <c r="L213">
        <v>77.3</v>
      </c>
      <c r="M213">
        <v>40.5</v>
      </c>
      <c r="N213">
        <v>55.9</v>
      </c>
      <c r="P213" t="s">
        <v>878</v>
      </c>
      <c r="Q213">
        <f t="shared" si="10"/>
        <v>38</v>
      </c>
      <c r="R213" t="str">
        <f t="shared" si="11"/>
        <v>-</v>
      </c>
      <c r="AN213" s="317">
        <v>45429.708333333336</v>
      </c>
      <c r="AO213">
        <v>43.3</v>
      </c>
      <c r="AP213">
        <v>52.8</v>
      </c>
      <c r="AQ213">
        <v>35.799999999999997</v>
      </c>
      <c r="AR213">
        <v>47.2</v>
      </c>
      <c r="AS213">
        <v>43.2</v>
      </c>
      <c r="AT213">
        <v>55.8</v>
      </c>
      <c r="AU213">
        <v>35.200000000000003</v>
      </c>
      <c r="AV213">
        <v>46.6</v>
      </c>
      <c r="AX213">
        <v>57.7</v>
      </c>
      <c r="AY213">
        <v>37.5</v>
      </c>
      <c r="AZ213">
        <v>51.2</v>
      </c>
    </row>
    <row r="214" spans="2:52" x14ac:dyDescent="0.35">
      <c r="B214" s="317">
        <v>45429.6875</v>
      </c>
      <c r="C214">
        <v>45.2</v>
      </c>
      <c r="D214">
        <v>62.6</v>
      </c>
      <c r="E214">
        <v>36.299999999999997</v>
      </c>
      <c r="F214">
        <v>47.9</v>
      </c>
      <c r="G214">
        <v>45.3</v>
      </c>
      <c r="H214">
        <v>64.2</v>
      </c>
      <c r="I214">
        <v>35.799999999999997</v>
      </c>
      <c r="J214">
        <v>47.7</v>
      </c>
      <c r="L214">
        <v>70</v>
      </c>
      <c r="M214">
        <v>37.799999999999997</v>
      </c>
      <c r="N214">
        <v>52.3</v>
      </c>
      <c r="P214" t="s">
        <v>878</v>
      </c>
      <c r="Q214">
        <f t="shared" si="10"/>
        <v>36</v>
      </c>
      <c r="R214" t="str">
        <f t="shared" si="11"/>
        <v>-</v>
      </c>
      <c r="AN214" s="317">
        <v>45429.71875</v>
      </c>
      <c r="AO214">
        <v>46.6</v>
      </c>
      <c r="AP214">
        <v>66.7</v>
      </c>
      <c r="AQ214">
        <v>35.9</v>
      </c>
      <c r="AR214">
        <v>47.4</v>
      </c>
      <c r="AS214">
        <v>47.3</v>
      </c>
      <c r="AT214">
        <v>71.3</v>
      </c>
      <c r="AU214">
        <v>35</v>
      </c>
      <c r="AV214">
        <v>46.9</v>
      </c>
      <c r="AX214">
        <v>72.2</v>
      </c>
      <c r="AY214">
        <v>38.200000000000003</v>
      </c>
      <c r="AZ214">
        <v>51.9</v>
      </c>
    </row>
    <row r="215" spans="2:52" x14ac:dyDescent="0.35">
      <c r="B215" s="317">
        <v>45429.697916666664</v>
      </c>
      <c r="C215">
        <v>43.3</v>
      </c>
      <c r="D215">
        <v>56.8</v>
      </c>
      <c r="E215">
        <v>34.6</v>
      </c>
      <c r="F215">
        <v>47.3</v>
      </c>
      <c r="G215">
        <v>43.4</v>
      </c>
      <c r="H215">
        <v>59.6</v>
      </c>
      <c r="I215">
        <v>34.4</v>
      </c>
      <c r="J215">
        <v>46.8</v>
      </c>
      <c r="L215">
        <v>59.8</v>
      </c>
      <c r="M215">
        <v>35.9</v>
      </c>
      <c r="N215">
        <v>51.2</v>
      </c>
      <c r="P215" t="s">
        <v>878</v>
      </c>
      <c r="Q215">
        <f t="shared" si="10"/>
        <v>34</v>
      </c>
      <c r="R215" t="str">
        <f t="shared" si="11"/>
        <v>-</v>
      </c>
      <c r="AN215" s="317">
        <v>45429.729166666664</v>
      </c>
      <c r="AO215">
        <v>55.9</v>
      </c>
      <c r="AP215">
        <v>69.2</v>
      </c>
      <c r="AQ215">
        <v>35.6</v>
      </c>
      <c r="AR215">
        <v>61.1</v>
      </c>
      <c r="AS215">
        <v>56</v>
      </c>
      <c r="AT215">
        <v>71</v>
      </c>
      <c r="AU215">
        <v>35.4</v>
      </c>
      <c r="AV215">
        <v>59.9</v>
      </c>
      <c r="AX215">
        <v>74.599999999999994</v>
      </c>
      <c r="AY215">
        <v>37.799999999999997</v>
      </c>
      <c r="AZ215">
        <v>66.5</v>
      </c>
    </row>
    <row r="216" spans="2:52" x14ac:dyDescent="0.35">
      <c r="B216" s="317">
        <v>45429.708333333336</v>
      </c>
      <c r="C216">
        <v>43.3</v>
      </c>
      <c r="D216">
        <v>52.8</v>
      </c>
      <c r="E216">
        <v>35.799999999999997</v>
      </c>
      <c r="F216">
        <v>47.2</v>
      </c>
      <c r="G216">
        <v>43.2</v>
      </c>
      <c r="H216">
        <v>55.8</v>
      </c>
      <c r="I216">
        <v>35.200000000000003</v>
      </c>
      <c r="J216">
        <v>46.6</v>
      </c>
      <c r="L216">
        <v>57.7</v>
      </c>
      <c r="M216">
        <v>37.5</v>
      </c>
      <c r="N216">
        <v>51.2</v>
      </c>
      <c r="P216" t="s">
        <v>878</v>
      </c>
      <c r="Q216">
        <f t="shared" si="10"/>
        <v>35</v>
      </c>
      <c r="R216" t="str">
        <f t="shared" si="11"/>
        <v>-</v>
      </c>
      <c r="AN216" s="317">
        <v>45429.739583333336</v>
      </c>
      <c r="AO216">
        <v>49.9</v>
      </c>
      <c r="AP216">
        <v>68.900000000000006</v>
      </c>
      <c r="AQ216">
        <v>37.799999999999997</v>
      </c>
      <c r="AR216">
        <v>50.7</v>
      </c>
      <c r="AS216">
        <v>49.9</v>
      </c>
      <c r="AT216">
        <v>69.2</v>
      </c>
      <c r="AU216">
        <v>37.1</v>
      </c>
      <c r="AV216">
        <v>49.6</v>
      </c>
      <c r="AX216">
        <v>75.900000000000006</v>
      </c>
      <c r="AY216">
        <v>39.5</v>
      </c>
      <c r="AZ216">
        <v>55.5</v>
      </c>
    </row>
    <row r="217" spans="2:52" x14ac:dyDescent="0.35">
      <c r="B217" s="317">
        <v>45429.71875</v>
      </c>
      <c r="C217">
        <v>46.6</v>
      </c>
      <c r="D217">
        <v>66.7</v>
      </c>
      <c r="E217">
        <v>35.9</v>
      </c>
      <c r="F217">
        <v>47.4</v>
      </c>
      <c r="G217">
        <v>47.3</v>
      </c>
      <c r="H217">
        <v>71.3</v>
      </c>
      <c r="I217">
        <v>35</v>
      </c>
      <c r="J217">
        <v>46.9</v>
      </c>
      <c r="L217">
        <v>72.2</v>
      </c>
      <c r="M217">
        <v>38.200000000000003</v>
      </c>
      <c r="N217">
        <v>51.9</v>
      </c>
      <c r="P217" t="s">
        <v>878</v>
      </c>
      <c r="Q217">
        <f t="shared" si="10"/>
        <v>35</v>
      </c>
      <c r="R217" t="str">
        <f t="shared" si="11"/>
        <v>-</v>
      </c>
      <c r="AN217" s="317">
        <v>45429.75</v>
      </c>
      <c r="AO217">
        <v>46.2</v>
      </c>
      <c r="AP217">
        <v>62.6</v>
      </c>
      <c r="AQ217">
        <v>37.700000000000003</v>
      </c>
      <c r="AR217">
        <v>48.5</v>
      </c>
      <c r="AS217">
        <v>46.1</v>
      </c>
      <c r="AT217">
        <v>63.1</v>
      </c>
      <c r="AU217">
        <v>36.9</v>
      </c>
      <c r="AV217">
        <v>48.2</v>
      </c>
      <c r="AX217">
        <v>67.400000000000006</v>
      </c>
      <c r="AY217">
        <v>39.799999999999997</v>
      </c>
      <c r="AZ217">
        <v>52.3</v>
      </c>
    </row>
    <row r="218" spans="2:52" x14ac:dyDescent="0.35">
      <c r="B218" s="317">
        <v>45429.729166666664</v>
      </c>
      <c r="C218">
        <v>55.9</v>
      </c>
      <c r="D218">
        <v>69.2</v>
      </c>
      <c r="E218">
        <v>35.6</v>
      </c>
      <c r="F218">
        <v>61.1</v>
      </c>
      <c r="G218">
        <v>56</v>
      </c>
      <c r="H218">
        <v>71</v>
      </c>
      <c r="I218">
        <v>35.4</v>
      </c>
      <c r="J218">
        <v>59.9</v>
      </c>
      <c r="L218">
        <v>74.599999999999994</v>
      </c>
      <c r="M218">
        <v>37.799999999999997</v>
      </c>
      <c r="N218">
        <v>66.5</v>
      </c>
      <c r="P218" t="s">
        <v>878</v>
      </c>
      <c r="Q218">
        <f t="shared" si="10"/>
        <v>35</v>
      </c>
      <c r="R218" t="str">
        <f t="shared" si="11"/>
        <v>-</v>
      </c>
      <c r="AN218" s="317">
        <v>45429.760416666664</v>
      </c>
      <c r="AO218">
        <v>59.7</v>
      </c>
      <c r="AP218">
        <v>73.8</v>
      </c>
      <c r="AQ218">
        <v>36.700000000000003</v>
      </c>
      <c r="AR218">
        <v>63.1</v>
      </c>
      <c r="AS218">
        <v>59.7</v>
      </c>
      <c r="AT218">
        <v>74.3</v>
      </c>
      <c r="AU218">
        <v>35.1</v>
      </c>
      <c r="AV218">
        <v>63.3</v>
      </c>
      <c r="AX218">
        <v>74.400000000000006</v>
      </c>
      <c r="AY218">
        <v>40</v>
      </c>
      <c r="AZ218">
        <v>64.2</v>
      </c>
    </row>
    <row r="219" spans="2:52" x14ac:dyDescent="0.35">
      <c r="B219" s="317">
        <v>45429.739583333336</v>
      </c>
      <c r="C219">
        <v>49.9</v>
      </c>
      <c r="D219">
        <v>68.900000000000006</v>
      </c>
      <c r="E219">
        <v>37.799999999999997</v>
      </c>
      <c r="F219">
        <v>50.7</v>
      </c>
      <c r="G219">
        <v>49.9</v>
      </c>
      <c r="H219">
        <v>69.2</v>
      </c>
      <c r="I219">
        <v>37.1</v>
      </c>
      <c r="J219">
        <v>49.6</v>
      </c>
      <c r="L219">
        <v>75.900000000000006</v>
      </c>
      <c r="M219">
        <v>39.5</v>
      </c>
      <c r="N219">
        <v>55.5</v>
      </c>
      <c r="P219" t="s">
        <v>878</v>
      </c>
      <c r="Q219">
        <f t="shared" si="10"/>
        <v>37</v>
      </c>
      <c r="R219" t="str">
        <f t="shared" si="11"/>
        <v>-</v>
      </c>
      <c r="AN219" s="317">
        <v>45429.770833333336</v>
      </c>
      <c r="AO219">
        <v>76.3</v>
      </c>
      <c r="AP219">
        <v>88.3</v>
      </c>
      <c r="AQ219">
        <v>37.799999999999997</v>
      </c>
      <c r="AR219">
        <v>82.4</v>
      </c>
      <c r="AS219">
        <v>76.3</v>
      </c>
      <c r="AT219">
        <v>89.1</v>
      </c>
      <c r="AU219">
        <v>36.700000000000003</v>
      </c>
      <c r="AV219">
        <v>82.2</v>
      </c>
      <c r="AX219">
        <v>89.3</v>
      </c>
      <c r="AY219">
        <v>41.5</v>
      </c>
      <c r="AZ219">
        <v>83.6</v>
      </c>
    </row>
    <row r="220" spans="2:52" x14ac:dyDescent="0.35">
      <c r="B220" s="317">
        <v>45429.75</v>
      </c>
      <c r="C220">
        <v>46.2</v>
      </c>
      <c r="D220">
        <v>62.6</v>
      </c>
      <c r="E220">
        <v>37.700000000000003</v>
      </c>
      <c r="F220">
        <v>48.5</v>
      </c>
      <c r="G220">
        <v>46.1</v>
      </c>
      <c r="H220">
        <v>63.1</v>
      </c>
      <c r="I220">
        <v>36.9</v>
      </c>
      <c r="J220">
        <v>48.2</v>
      </c>
      <c r="L220">
        <v>67.400000000000006</v>
      </c>
      <c r="M220">
        <v>39.799999999999997</v>
      </c>
      <c r="N220">
        <v>52.3</v>
      </c>
      <c r="P220" t="s">
        <v>878</v>
      </c>
      <c r="Q220">
        <f t="shared" si="10"/>
        <v>37</v>
      </c>
      <c r="R220" t="str">
        <f t="shared" si="11"/>
        <v>-</v>
      </c>
      <c r="AN220" s="317">
        <v>45429.78125</v>
      </c>
      <c r="AO220">
        <v>74.8</v>
      </c>
      <c r="AP220">
        <v>86.5</v>
      </c>
      <c r="AQ220">
        <v>41.9</v>
      </c>
      <c r="AR220">
        <v>78.900000000000006</v>
      </c>
      <c r="AS220">
        <v>74.8</v>
      </c>
      <c r="AT220">
        <v>86.6</v>
      </c>
      <c r="AU220">
        <v>40.4</v>
      </c>
      <c r="AV220">
        <v>79.099999999999994</v>
      </c>
      <c r="AX220">
        <v>87.8</v>
      </c>
      <c r="AY220">
        <v>45.9</v>
      </c>
      <c r="AZ220">
        <v>80.2</v>
      </c>
    </row>
    <row r="221" spans="2:52" x14ac:dyDescent="0.35">
      <c r="B221" s="317">
        <v>45429.760416666664</v>
      </c>
      <c r="C221">
        <v>59.7</v>
      </c>
      <c r="D221">
        <v>73.8</v>
      </c>
      <c r="E221">
        <v>36.700000000000003</v>
      </c>
      <c r="F221">
        <v>63.1</v>
      </c>
      <c r="G221">
        <v>59.7</v>
      </c>
      <c r="H221">
        <v>74.3</v>
      </c>
      <c r="I221">
        <v>35.1</v>
      </c>
      <c r="J221">
        <v>63.3</v>
      </c>
      <c r="L221">
        <v>74.400000000000006</v>
      </c>
      <c r="M221">
        <v>40</v>
      </c>
      <c r="N221">
        <v>64.2</v>
      </c>
      <c r="P221" t="s">
        <v>878</v>
      </c>
      <c r="Q221">
        <f t="shared" si="10"/>
        <v>35</v>
      </c>
      <c r="R221" t="str">
        <f t="shared" si="11"/>
        <v>-</v>
      </c>
      <c r="AN221" s="317">
        <v>45429.791666666664</v>
      </c>
      <c r="AO221">
        <v>67.8</v>
      </c>
      <c r="AP221">
        <v>76.900000000000006</v>
      </c>
      <c r="AQ221">
        <v>35.299999999999997</v>
      </c>
      <c r="AR221">
        <v>72.2</v>
      </c>
      <c r="AS221">
        <v>67.8</v>
      </c>
      <c r="AT221">
        <v>76.900000000000006</v>
      </c>
      <c r="AU221">
        <v>34.799999999999997</v>
      </c>
      <c r="AV221">
        <v>72.2</v>
      </c>
      <c r="AX221">
        <v>77.8</v>
      </c>
      <c r="AY221">
        <v>37.5</v>
      </c>
      <c r="AZ221">
        <v>73</v>
      </c>
    </row>
    <row r="222" spans="2:52" x14ac:dyDescent="0.35">
      <c r="B222" s="317">
        <v>45429.770833333336</v>
      </c>
      <c r="C222">
        <v>76.3</v>
      </c>
      <c r="D222">
        <v>88.3</v>
      </c>
      <c r="E222">
        <v>37.799999999999997</v>
      </c>
      <c r="F222">
        <v>82.4</v>
      </c>
      <c r="G222">
        <v>76.3</v>
      </c>
      <c r="H222">
        <v>89.1</v>
      </c>
      <c r="I222">
        <v>36.700000000000003</v>
      </c>
      <c r="J222">
        <v>82.2</v>
      </c>
      <c r="L222">
        <v>89.3</v>
      </c>
      <c r="M222">
        <v>41.5</v>
      </c>
      <c r="N222">
        <v>83.6</v>
      </c>
      <c r="P222" t="s">
        <v>878</v>
      </c>
      <c r="Q222">
        <f t="shared" si="10"/>
        <v>37</v>
      </c>
      <c r="R222" t="str">
        <f t="shared" si="11"/>
        <v>-</v>
      </c>
      <c r="AN222" s="317">
        <v>45429.802083333336</v>
      </c>
      <c r="AO222">
        <v>63.9</v>
      </c>
      <c r="AP222">
        <v>71.2</v>
      </c>
      <c r="AQ222">
        <v>42.8</v>
      </c>
      <c r="AR222">
        <v>67</v>
      </c>
      <c r="AS222">
        <v>63.9</v>
      </c>
      <c r="AT222">
        <v>71</v>
      </c>
      <c r="AU222">
        <v>41.1</v>
      </c>
      <c r="AV222">
        <v>67.099999999999994</v>
      </c>
      <c r="AX222">
        <v>72</v>
      </c>
      <c r="AY222">
        <v>46.8</v>
      </c>
      <c r="AZ222">
        <v>67.8</v>
      </c>
    </row>
    <row r="223" spans="2:52" x14ac:dyDescent="0.35">
      <c r="B223" s="317">
        <v>45429.78125</v>
      </c>
      <c r="C223">
        <v>74.8</v>
      </c>
      <c r="D223">
        <v>86.5</v>
      </c>
      <c r="E223">
        <v>41.9</v>
      </c>
      <c r="F223">
        <v>78.900000000000006</v>
      </c>
      <c r="G223">
        <v>74.8</v>
      </c>
      <c r="H223">
        <v>86.6</v>
      </c>
      <c r="I223">
        <v>40.4</v>
      </c>
      <c r="J223">
        <v>79.099999999999994</v>
      </c>
      <c r="L223">
        <v>87.8</v>
      </c>
      <c r="M223">
        <v>45.9</v>
      </c>
      <c r="N223">
        <v>80.2</v>
      </c>
      <c r="P223" t="s">
        <v>878</v>
      </c>
      <c r="Q223">
        <f t="shared" si="10"/>
        <v>40</v>
      </c>
      <c r="R223" t="str">
        <f t="shared" si="11"/>
        <v>-</v>
      </c>
      <c r="AN223" s="317">
        <v>45429.8125</v>
      </c>
      <c r="AO223">
        <v>43.3</v>
      </c>
      <c r="AP223">
        <v>57.2</v>
      </c>
      <c r="AQ223">
        <v>34.6</v>
      </c>
      <c r="AR223">
        <v>46.1</v>
      </c>
      <c r="AS223">
        <v>43.1</v>
      </c>
      <c r="AT223">
        <v>59.5</v>
      </c>
      <c r="AU223">
        <v>34.200000000000003</v>
      </c>
      <c r="AV223">
        <v>45.1</v>
      </c>
      <c r="AX223">
        <v>62.6</v>
      </c>
      <c r="AY223">
        <v>35.9</v>
      </c>
      <c r="AZ223">
        <v>50.6</v>
      </c>
    </row>
    <row r="224" spans="2:52" x14ac:dyDescent="0.35">
      <c r="B224" s="317">
        <v>45429.791666666664</v>
      </c>
      <c r="C224">
        <v>67.8</v>
      </c>
      <c r="D224">
        <v>76.900000000000006</v>
      </c>
      <c r="E224">
        <v>35.299999999999997</v>
      </c>
      <c r="F224">
        <v>72.2</v>
      </c>
      <c r="G224">
        <v>67.8</v>
      </c>
      <c r="H224">
        <v>76.900000000000006</v>
      </c>
      <c r="I224">
        <v>34.799999999999997</v>
      </c>
      <c r="J224">
        <v>72.2</v>
      </c>
      <c r="L224">
        <v>77.8</v>
      </c>
      <c r="M224">
        <v>37.5</v>
      </c>
      <c r="N224">
        <v>73</v>
      </c>
      <c r="P224" t="s">
        <v>878</v>
      </c>
      <c r="Q224">
        <f t="shared" si="10"/>
        <v>35</v>
      </c>
      <c r="R224" t="str">
        <f t="shared" si="11"/>
        <v>-</v>
      </c>
      <c r="AN224" s="317">
        <v>45429.822916666664</v>
      </c>
      <c r="AO224">
        <v>50.3</v>
      </c>
      <c r="AP224">
        <v>66</v>
      </c>
      <c r="AQ224">
        <v>34</v>
      </c>
      <c r="AR224">
        <v>52.4</v>
      </c>
      <c r="AS224">
        <v>50.3</v>
      </c>
      <c r="AT224">
        <v>70</v>
      </c>
      <c r="AU224">
        <v>33.6</v>
      </c>
      <c r="AV224">
        <v>48.7</v>
      </c>
      <c r="AX224">
        <v>70.900000000000006</v>
      </c>
      <c r="AY224">
        <v>35.700000000000003</v>
      </c>
      <c r="AZ224">
        <v>59.9</v>
      </c>
    </row>
    <row r="225" spans="2:52" x14ac:dyDescent="0.35">
      <c r="B225" s="317">
        <v>45429.802083333336</v>
      </c>
      <c r="C225">
        <v>63.9</v>
      </c>
      <c r="D225">
        <v>71.2</v>
      </c>
      <c r="E225">
        <v>42.8</v>
      </c>
      <c r="F225">
        <v>67</v>
      </c>
      <c r="G225">
        <v>63.9</v>
      </c>
      <c r="H225">
        <v>71</v>
      </c>
      <c r="I225">
        <v>41.1</v>
      </c>
      <c r="J225">
        <v>67.099999999999994</v>
      </c>
      <c r="L225">
        <v>72</v>
      </c>
      <c r="M225">
        <v>46.8</v>
      </c>
      <c r="N225">
        <v>67.8</v>
      </c>
      <c r="P225" t="s">
        <v>878</v>
      </c>
      <c r="Q225">
        <f t="shared" si="10"/>
        <v>41</v>
      </c>
      <c r="R225" t="str">
        <f t="shared" si="11"/>
        <v>-</v>
      </c>
      <c r="AN225" s="317">
        <v>45429.833333333336</v>
      </c>
      <c r="AO225">
        <v>55.5</v>
      </c>
      <c r="AP225">
        <v>68.599999999999994</v>
      </c>
      <c r="AQ225">
        <v>37.799999999999997</v>
      </c>
      <c r="AR225">
        <v>60.8</v>
      </c>
      <c r="AS225">
        <v>55.7</v>
      </c>
      <c r="AT225">
        <v>71.2</v>
      </c>
      <c r="AU225">
        <v>36.6</v>
      </c>
      <c r="AV225">
        <v>60.5</v>
      </c>
      <c r="AX225">
        <v>73</v>
      </c>
      <c r="AY225">
        <v>40.4</v>
      </c>
      <c r="AZ225">
        <v>66.900000000000006</v>
      </c>
    </row>
    <row r="226" spans="2:52" x14ac:dyDescent="0.35">
      <c r="B226" s="317">
        <v>45429.8125</v>
      </c>
      <c r="C226">
        <v>43.3</v>
      </c>
      <c r="D226">
        <v>57.2</v>
      </c>
      <c r="E226">
        <v>34.6</v>
      </c>
      <c r="F226">
        <v>46.1</v>
      </c>
      <c r="G226">
        <v>43.1</v>
      </c>
      <c r="H226">
        <v>59.5</v>
      </c>
      <c r="I226">
        <v>34.200000000000003</v>
      </c>
      <c r="J226">
        <v>45.1</v>
      </c>
      <c r="L226">
        <v>62.6</v>
      </c>
      <c r="M226">
        <v>35.9</v>
      </c>
      <c r="N226">
        <v>50.6</v>
      </c>
      <c r="P226" t="s">
        <v>878</v>
      </c>
      <c r="Q226">
        <f t="shared" si="10"/>
        <v>34</v>
      </c>
      <c r="R226" t="str">
        <f t="shared" si="11"/>
        <v>-</v>
      </c>
      <c r="AN226" s="317">
        <v>45429.84375</v>
      </c>
      <c r="AO226">
        <v>49.7</v>
      </c>
      <c r="AP226">
        <v>65.599999999999994</v>
      </c>
      <c r="AQ226">
        <v>36</v>
      </c>
      <c r="AR226">
        <v>49.9</v>
      </c>
      <c r="AS226">
        <v>49.5</v>
      </c>
      <c r="AT226">
        <v>67.2</v>
      </c>
      <c r="AU226">
        <v>35.200000000000003</v>
      </c>
      <c r="AV226">
        <v>47.6</v>
      </c>
      <c r="AX226">
        <v>71.400000000000006</v>
      </c>
      <c r="AY226">
        <v>38.200000000000003</v>
      </c>
      <c r="AZ226">
        <v>57.8</v>
      </c>
    </row>
    <row r="227" spans="2:52" x14ac:dyDescent="0.35">
      <c r="B227" s="317">
        <v>45429.822916666664</v>
      </c>
      <c r="C227">
        <v>50.3</v>
      </c>
      <c r="D227">
        <v>66</v>
      </c>
      <c r="E227">
        <v>34</v>
      </c>
      <c r="F227">
        <v>52.4</v>
      </c>
      <c r="G227">
        <v>50.3</v>
      </c>
      <c r="H227">
        <v>70</v>
      </c>
      <c r="I227">
        <v>33.6</v>
      </c>
      <c r="J227">
        <v>48.7</v>
      </c>
      <c r="L227">
        <v>70.900000000000006</v>
      </c>
      <c r="M227">
        <v>35.700000000000003</v>
      </c>
      <c r="N227">
        <v>59.9</v>
      </c>
      <c r="P227" t="s">
        <v>878</v>
      </c>
      <c r="Q227">
        <f t="shared" si="10"/>
        <v>34</v>
      </c>
      <c r="R227" t="str">
        <f t="shared" si="11"/>
        <v>-</v>
      </c>
      <c r="AN227" s="317">
        <v>45429.854166666664</v>
      </c>
      <c r="AO227">
        <v>45.7</v>
      </c>
      <c r="AP227">
        <v>56.6</v>
      </c>
      <c r="AQ227">
        <v>36.9</v>
      </c>
      <c r="AR227">
        <v>49.8</v>
      </c>
      <c r="AS227">
        <v>45.9</v>
      </c>
      <c r="AT227">
        <v>62.2</v>
      </c>
      <c r="AU227">
        <v>35.700000000000003</v>
      </c>
      <c r="AV227">
        <v>49.2</v>
      </c>
      <c r="AX227">
        <v>63</v>
      </c>
      <c r="AY227">
        <v>39.9</v>
      </c>
      <c r="AZ227">
        <v>54.1</v>
      </c>
    </row>
    <row r="228" spans="2:52" x14ac:dyDescent="0.35">
      <c r="B228" s="317">
        <v>45429.833333333336</v>
      </c>
      <c r="C228">
        <v>55.5</v>
      </c>
      <c r="D228">
        <v>68.599999999999994</v>
      </c>
      <c r="E228">
        <v>37.799999999999997</v>
      </c>
      <c r="F228">
        <v>60.8</v>
      </c>
      <c r="G228">
        <v>55.7</v>
      </c>
      <c r="H228">
        <v>71.2</v>
      </c>
      <c r="I228">
        <v>36.6</v>
      </c>
      <c r="J228">
        <v>60.5</v>
      </c>
      <c r="L228">
        <v>73</v>
      </c>
      <c r="M228">
        <v>40.4</v>
      </c>
      <c r="N228">
        <v>66.900000000000006</v>
      </c>
      <c r="P228" t="s">
        <v>878</v>
      </c>
      <c r="Q228">
        <f t="shared" si="10"/>
        <v>37</v>
      </c>
      <c r="R228" t="str">
        <f t="shared" si="11"/>
        <v>-</v>
      </c>
      <c r="AN228" s="317">
        <v>45429.864583333336</v>
      </c>
      <c r="AO228">
        <v>45.5</v>
      </c>
      <c r="AP228">
        <v>61.9</v>
      </c>
      <c r="AQ228">
        <v>37.1</v>
      </c>
      <c r="AR228">
        <v>47.5</v>
      </c>
      <c r="AS228">
        <v>45.4</v>
      </c>
      <c r="AT228">
        <v>62.4</v>
      </c>
      <c r="AU228">
        <v>36.299999999999997</v>
      </c>
      <c r="AV228">
        <v>47.3</v>
      </c>
      <c r="AX228">
        <v>65.7</v>
      </c>
      <c r="AY228">
        <v>39</v>
      </c>
      <c r="AZ228">
        <v>52.1</v>
      </c>
    </row>
    <row r="229" spans="2:52" x14ac:dyDescent="0.35">
      <c r="B229" s="317">
        <v>45429.84375</v>
      </c>
      <c r="C229">
        <v>49.7</v>
      </c>
      <c r="D229">
        <v>65.599999999999994</v>
      </c>
      <c r="E229">
        <v>36</v>
      </c>
      <c r="F229">
        <v>49.9</v>
      </c>
      <c r="G229">
        <v>49.5</v>
      </c>
      <c r="H229">
        <v>67.2</v>
      </c>
      <c r="I229">
        <v>35.200000000000003</v>
      </c>
      <c r="J229">
        <v>47.6</v>
      </c>
      <c r="L229">
        <v>71.400000000000006</v>
      </c>
      <c r="M229">
        <v>38.200000000000003</v>
      </c>
      <c r="N229">
        <v>57.8</v>
      </c>
      <c r="P229" t="s">
        <v>878</v>
      </c>
      <c r="Q229">
        <f t="shared" si="10"/>
        <v>35</v>
      </c>
      <c r="R229" t="str">
        <f t="shared" si="11"/>
        <v>-</v>
      </c>
      <c r="AN229" s="317">
        <v>45429.875</v>
      </c>
      <c r="AO229">
        <v>41.9</v>
      </c>
      <c r="AP229">
        <v>53.8</v>
      </c>
      <c r="AQ229">
        <v>34.6</v>
      </c>
      <c r="AR229">
        <v>45.3</v>
      </c>
      <c r="AS229">
        <v>42</v>
      </c>
      <c r="AT229">
        <v>55.7</v>
      </c>
      <c r="AU229">
        <v>34.5</v>
      </c>
      <c r="AV229">
        <v>45.3</v>
      </c>
      <c r="AX229">
        <v>57.8</v>
      </c>
      <c r="AY229">
        <v>35.799999999999997</v>
      </c>
      <c r="AZ229">
        <v>48</v>
      </c>
    </row>
    <row r="230" spans="2:52" x14ac:dyDescent="0.35">
      <c r="B230" s="317">
        <v>45429.854166666664</v>
      </c>
      <c r="C230">
        <v>45.7</v>
      </c>
      <c r="D230">
        <v>56.6</v>
      </c>
      <c r="E230">
        <v>36.9</v>
      </c>
      <c r="F230">
        <v>49.8</v>
      </c>
      <c r="G230">
        <v>45.9</v>
      </c>
      <c r="H230">
        <v>62.2</v>
      </c>
      <c r="I230">
        <v>35.700000000000003</v>
      </c>
      <c r="J230">
        <v>49.2</v>
      </c>
      <c r="L230">
        <v>63</v>
      </c>
      <c r="M230">
        <v>39.9</v>
      </c>
      <c r="N230">
        <v>54.1</v>
      </c>
      <c r="P230" t="s">
        <v>878</v>
      </c>
      <c r="Q230">
        <f t="shared" si="10"/>
        <v>36</v>
      </c>
      <c r="R230" t="str">
        <f t="shared" si="11"/>
        <v>-</v>
      </c>
      <c r="AN230" s="317">
        <v>45429.885416666664</v>
      </c>
      <c r="AO230">
        <v>55.3</v>
      </c>
      <c r="AP230">
        <v>70.2</v>
      </c>
      <c r="AQ230">
        <v>35.299999999999997</v>
      </c>
      <c r="AR230">
        <v>60.6</v>
      </c>
      <c r="AS230">
        <v>56</v>
      </c>
      <c r="AT230">
        <v>77.2</v>
      </c>
      <c r="AU230">
        <v>34.6</v>
      </c>
      <c r="AV230">
        <v>58.3</v>
      </c>
      <c r="AX230">
        <v>77.7</v>
      </c>
      <c r="AY230">
        <v>37.200000000000003</v>
      </c>
      <c r="AZ230">
        <v>66.2</v>
      </c>
    </row>
    <row r="231" spans="2:52" x14ac:dyDescent="0.35">
      <c r="B231" s="317">
        <v>45429.864583333336</v>
      </c>
      <c r="C231">
        <v>45.5</v>
      </c>
      <c r="D231">
        <v>61.9</v>
      </c>
      <c r="E231">
        <v>37.1</v>
      </c>
      <c r="F231">
        <v>47.5</v>
      </c>
      <c r="G231">
        <v>45.4</v>
      </c>
      <c r="H231">
        <v>62.4</v>
      </c>
      <c r="I231">
        <v>36.299999999999997</v>
      </c>
      <c r="J231">
        <v>47.3</v>
      </c>
      <c r="L231">
        <v>65.7</v>
      </c>
      <c r="M231">
        <v>39</v>
      </c>
      <c r="N231">
        <v>52.1</v>
      </c>
      <c r="P231" t="s">
        <v>878</v>
      </c>
      <c r="Q231">
        <f t="shared" si="10"/>
        <v>36</v>
      </c>
      <c r="R231" t="str">
        <f t="shared" si="11"/>
        <v>-</v>
      </c>
      <c r="AN231" s="317">
        <v>45429.895833333336</v>
      </c>
      <c r="AO231">
        <v>43.4</v>
      </c>
      <c r="AP231">
        <v>57.7</v>
      </c>
      <c r="AQ231">
        <v>33.700000000000003</v>
      </c>
      <c r="AR231">
        <v>45.8</v>
      </c>
      <c r="AS231">
        <v>43.8</v>
      </c>
      <c r="AT231">
        <v>60.3</v>
      </c>
      <c r="AU231">
        <v>33.200000000000003</v>
      </c>
      <c r="AV231">
        <v>45.1</v>
      </c>
      <c r="AX231">
        <v>62.4</v>
      </c>
      <c r="AY231">
        <v>34.799999999999997</v>
      </c>
      <c r="AZ231">
        <v>51.1</v>
      </c>
    </row>
    <row r="232" spans="2:52" x14ac:dyDescent="0.35">
      <c r="B232" s="317">
        <v>45429.875</v>
      </c>
      <c r="C232">
        <v>41.9</v>
      </c>
      <c r="D232">
        <v>53.8</v>
      </c>
      <c r="E232">
        <v>34.6</v>
      </c>
      <c r="F232">
        <v>45.3</v>
      </c>
      <c r="G232">
        <v>42</v>
      </c>
      <c r="H232">
        <v>55.7</v>
      </c>
      <c r="I232">
        <v>34.5</v>
      </c>
      <c r="J232">
        <v>45.3</v>
      </c>
      <c r="L232">
        <v>57.8</v>
      </c>
      <c r="M232">
        <v>35.799999999999997</v>
      </c>
      <c r="N232">
        <v>48</v>
      </c>
      <c r="P232" t="s">
        <v>878</v>
      </c>
      <c r="Q232">
        <f t="shared" si="10"/>
        <v>35</v>
      </c>
      <c r="R232" t="str">
        <f t="shared" si="11"/>
        <v>-</v>
      </c>
      <c r="AN232" s="317">
        <v>45429.90625</v>
      </c>
      <c r="AO232">
        <v>42.4</v>
      </c>
      <c r="AP232">
        <v>56.9</v>
      </c>
      <c r="AQ232">
        <v>31.9</v>
      </c>
      <c r="AR232">
        <v>45</v>
      </c>
      <c r="AS232">
        <v>42</v>
      </c>
      <c r="AT232">
        <v>57.8</v>
      </c>
      <c r="AU232">
        <v>31.7</v>
      </c>
      <c r="AV232">
        <v>43.6</v>
      </c>
      <c r="AX232">
        <v>62</v>
      </c>
      <c r="AY232">
        <v>32.9</v>
      </c>
      <c r="AZ232">
        <v>48.5</v>
      </c>
    </row>
    <row r="233" spans="2:52" x14ac:dyDescent="0.35">
      <c r="B233" s="317">
        <v>45429.885416666664</v>
      </c>
      <c r="C233">
        <v>55.3</v>
      </c>
      <c r="D233">
        <v>70.2</v>
      </c>
      <c r="E233">
        <v>35.299999999999997</v>
      </c>
      <c r="F233">
        <v>60.6</v>
      </c>
      <c r="G233">
        <v>56</v>
      </c>
      <c r="H233">
        <v>77.2</v>
      </c>
      <c r="I233">
        <v>34.6</v>
      </c>
      <c r="J233">
        <v>58.3</v>
      </c>
      <c r="L233">
        <v>77.7</v>
      </c>
      <c r="M233">
        <v>37.200000000000003</v>
      </c>
      <c r="N233">
        <v>66.2</v>
      </c>
      <c r="P233" t="s">
        <v>878</v>
      </c>
      <c r="Q233">
        <f t="shared" si="10"/>
        <v>35</v>
      </c>
      <c r="R233" t="str">
        <f t="shared" si="11"/>
        <v>-</v>
      </c>
      <c r="AN233" s="317">
        <v>45429.916666666664</v>
      </c>
      <c r="AO233">
        <v>36.299999999999997</v>
      </c>
      <c r="AP233">
        <v>45.6</v>
      </c>
      <c r="AQ233">
        <v>31.1</v>
      </c>
      <c r="AR233">
        <v>39.1</v>
      </c>
      <c r="AS233">
        <v>36.299999999999997</v>
      </c>
      <c r="AT233">
        <v>46.9</v>
      </c>
      <c r="AU233">
        <v>31</v>
      </c>
      <c r="AV233">
        <v>39.1</v>
      </c>
      <c r="AX233">
        <v>47.5</v>
      </c>
      <c r="AY233">
        <v>31.9</v>
      </c>
      <c r="AZ233">
        <v>40.5</v>
      </c>
    </row>
    <row r="234" spans="2:52" x14ac:dyDescent="0.35">
      <c r="B234" s="317">
        <v>45429.895833333336</v>
      </c>
      <c r="C234">
        <v>43.4</v>
      </c>
      <c r="D234">
        <v>57.7</v>
      </c>
      <c r="E234">
        <v>33.700000000000003</v>
      </c>
      <c r="F234">
        <v>45.8</v>
      </c>
      <c r="G234">
        <v>43.8</v>
      </c>
      <c r="H234">
        <v>60.3</v>
      </c>
      <c r="I234">
        <v>33.200000000000003</v>
      </c>
      <c r="J234">
        <v>45.1</v>
      </c>
      <c r="L234">
        <v>62.4</v>
      </c>
      <c r="M234">
        <v>34.799999999999997</v>
      </c>
      <c r="N234">
        <v>51.1</v>
      </c>
      <c r="P234" t="s">
        <v>878</v>
      </c>
      <c r="Q234">
        <f t="shared" si="10"/>
        <v>33</v>
      </c>
      <c r="R234" t="str">
        <f t="shared" si="11"/>
        <v>-</v>
      </c>
      <c r="AN234" s="317">
        <v>45429.927083333336</v>
      </c>
      <c r="AO234">
        <v>34.200000000000003</v>
      </c>
      <c r="AP234">
        <v>44.2</v>
      </c>
      <c r="AQ234">
        <v>26.6</v>
      </c>
      <c r="AR234">
        <v>38.200000000000003</v>
      </c>
      <c r="AS234">
        <v>34.299999999999997</v>
      </c>
      <c r="AT234">
        <v>44.9</v>
      </c>
      <c r="AU234">
        <v>26.6</v>
      </c>
      <c r="AV234">
        <v>38.1</v>
      </c>
      <c r="AX234">
        <v>45.2</v>
      </c>
      <c r="AY234">
        <v>27.3</v>
      </c>
      <c r="AZ234">
        <v>39.5</v>
      </c>
    </row>
    <row r="235" spans="2:52" x14ac:dyDescent="0.35">
      <c r="B235" s="317">
        <v>45429.90625</v>
      </c>
      <c r="C235">
        <v>42.4</v>
      </c>
      <c r="D235">
        <v>56.9</v>
      </c>
      <c r="E235">
        <v>31.9</v>
      </c>
      <c r="F235">
        <v>45</v>
      </c>
      <c r="G235">
        <v>42</v>
      </c>
      <c r="H235">
        <v>57.8</v>
      </c>
      <c r="I235">
        <v>31.7</v>
      </c>
      <c r="J235">
        <v>43.6</v>
      </c>
      <c r="L235">
        <v>62</v>
      </c>
      <c r="M235">
        <v>32.9</v>
      </c>
      <c r="N235">
        <v>48.5</v>
      </c>
      <c r="P235" t="s">
        <v>878</v>
      </c>
      <c r="Q235">
        <f t="shared" si="10"/>
        <v>32</v>
      </c>
      <c r="R235" t="str">
        <f t="shared" si="11"/>
        <v>-</v>
      </c>
      <c r="AN235" s="317">
        <v>45429.9375</v>
      </c>
      <c r="AO235">
        <v>38</v>
      </c>
      <c r="AP235">
        <v>45.6</v>
      </c>
      <c r="AQ235">
        <v>30.9</v>
      </c>
      <c r="AR235">
        <v>41.1</v>
      </c>
      <c r="AS235">
        <v>38</v>
      </c>
      <c r="AT235">
        <v>46.4</v>
      </c>
      <c r="AU235">
        <v>30.9</v>
      </c>
      <c r="AV235">
        <v>41.1</v>
      </c>
      <c r="AX235">
        <v>47.4</v>
      </c>
      <c r="AY235">
        <v>31.9</v>
      </c>
      <c r="AZ235">
        <v>42.3</v>
      </c>
    </row>
    <row r="236" spans="2:52" x14ac:dyDescent="0.35">
      <c r="B236" s="317">
        <v>45429.916666666664</v>
      </c>
      <c r="C236">
        <v>36.299999999999997</v>
      </c>
      <c r="D236">
        <v>45.6</v>
      </c>
      <c r="E236">
        <v>31.1</v>
      </c>
      <c r="F236">
        <v>39.1</v>
      </c>
      <c r="G236">
        <v>36.299999999999997</v>
      </c>
      <c r="H236">
        <v>46.9</v>
      </c>
      <c r="I236">
        <v>31</v>
      </c>
      <c r="J236">
        <v>39.1</v>
      </c>
      <c r="L236">
        <v>47.5</v>
      </c>
      <c r="M236">
        <v>31.9</v>
      </c>
      <c r="N236">
        <v>40.5</v>
      </c>
      <c r="P236" t="s">
        <v>878</v>
      </c>
      <c r="Q236">
        <f t="shared" si="10"/>
        <v>31</v>
      </c>
      <c r="R236" t="str">
        <f t="shared" si="11"/>
        <v>-</v>
      </c>
      <c r="AN236" s="317">
        <v>45429.947916666664</v>
      </c>
      <c r="AO236">
        <v>34.9</v>
      </c>
      <c r="AP236">
        <v>52</v>
      </c>
      <c r="AQ236">
        <v>27</v>
      </c>
      <c r="AR236">
        <v>37.700000000000003</v>
      </c>
      <c r="AS236">
        <v>35.700000000000003</v>
      </c>
      <c r="AT236">
        <v>58.8</v>
      </c>
      <c r="AU236">
        <v>27</v>
      </c>
      <c r="AV236">
        <v>37.6</v>
      </c>
      <c r="AX236">
        <v>59.9</v>
      </c>
      <c r="AY236">
        <v>27.9</v>
      </c>
      <c r="AZ236">
        <v>39.1</v>
      </c>
    </row>
    <row r="237" spans="2:52" x14ac:dyDescent="0.35">
      <c r="B237" s="317">
        <v>45429.927083333336</v>
      </c>
      <c r="C237">
        <v>34.200000000000003</v>
      </c>
      <c r="D237">
        <v>44.2</v>
      </c>
      <c r="E237">
        <v>26.6</v>
      </c>
      <c r="F237">
        <v>38.200000000000003</v>
      </c>
      <c r="G237">
        <v>34.299999999999997</v>
      </c>
      <c r="H237">
        <v>44.9</v>
      </c>
      <c r="I237">
        <v>26.6</v>
      </c>
      <c r="J237">
        <v>38.1</v>
      </c>
      <c r="L237">
        <v>45.2</v>
      </c>
      <c r="M237">
        <v>27.3</v>
      </c>
      <c r="N237">
        <v>39.5</v>
      </c>
      <c r="P237" t="s">
        <v>878</v>
      </c>
      <c r="Q237">
        <f t="shared" si="10"/>
        <v>27</v>
      </c>
      <c r="R237" t="str">
        <f t="shared" si="11"/>
        <v>-</v>
      </c>
      <c r="AN237" s="317">
        <v>45429.958333333336</v>
      </c>
      <c r="AO237">
        <v>36.9</v>
      </c>
      <c r="AP237">
        <v>50</v>
      </c>
      <c r="AQ237">
        <v>27.1</v>
      </c>
      <c r="AR237">
        <v>40.200000000000003</v>
      </c>
      <c r="AS237">
        <v>36.799999999999997</v>
      </c>
      <c r="AT237">
        <v>48.2</v>
      </c>
      <c r="AU237">
        <v>27</v>
      </c>
      <c r="AV237">
        <v>40.200000000000003</v>
      </c>
      <c r="AX237">
        <v>56.9</v>
      </c>
      <c r="AY237">
        <v>28.1</v>
      </c>
      <c r="AZ237">
        <v>41.5</v>
      </c>
    </row>
    <row r="238" spans="2:52" x14ac:dyDescent="0.35">
      <c r="B238" s="317">
        <v>45429.9375</v>
      </c>
      <c r="C238">
        <v>38</v>
      </c>
      <c r="D238">
        <v>45.6</v>
      </c>
      <c r="E238">
        <v>30.9</v>
      </c>
      <c r="F238">
        <v>41.1</v>
      </c>
      <c r="G238">
        <v>38</v>
      </c>
      <c r="H238">
        <v>46.4</v>
      </c>
      <c r="I238">
        <v>30.9</v>
      </c>
      <c r="J238">
        <v>41.1</v>
      </c>
      <c r="L238">
        <v>47.4</v>
      </c>
      <c r="M238">
        <v>31.9</v>
      </c>
      <c r="N238">
        <v>42.3</v>
      </c>
      <c r="P238" t="s">
        <v>878</v>
      </c>
      <c r="Q238">
        <f t="shared" si="10"/>
        <v>31</v>
      </c>
      <c r="R238" t="str">
        <f t="shared" si="11"/>
        <v>-</v>
      </c>
      <c r="AN238" s="317">
        <v>45429.96875</v>
      </c>
      <c r="AO238">
        <v>34.700000000000003</v>
      </c>
      <c r="AP238">
        <v>45.6</v>
      </c>
      <c r="AQ238">
        <v>25.6</v>
      </c>
      <c r="AR238">
        <v>38.299999999999997</v>
      </c>
      <c r="AS238">
        <v>34.700000000000003</v>
      </c>
      <c r="AT238">
        <v>44.7</v>
      </c>
      <c r="AU238">
        <v>25.5</v>
      </c>
      <c r="AV238">
        <v>38.299999999999997</v>
      </c>
      <c r="AX238">
        <v>46.7</v>
      </c>
      <c r="AY238">
        <v>26.2</v>
      </c>
      <c r="AZ238">
        <v>39.799999999999997</v>
      </c>
    </row>
    <row r="239" spans="2:52" x14ac:dyDescent="0.35">
      <c r="B239" s="317">
        <v>45429.947916666664</v>
      </c>
      <c r="C239">
        <v>34.9</v>
      </c>
      <c r="D239">
        <v>52</v>
      </c>
      <c r="E239">
        <v>27</v>
      </c>
      <c r="F239">
        <v>37.700000000000003</v>
      </c>
      <c r="G239">
        <v>35.700000000000003</v>
      </c>
      <c r="H239">
        <v>58.8</v>
      </c>
      <c r="I239">
        <v>27</v>
      </c>
      <c r="J239">
        <v>37.6</v>
      </c>
      <c r="L239">
        <v>59.9</v>
      </c>
      <c r="M239">
        <v>27.9</v>
      </c>
      <c r="N239">
        <v>39.1</v>
      </c>
      <c r="P239" t="s">
        <v>878</v>
      </c>
      <c r="Q239">
        <f t="shared" si="10"/>
        <v>27</v>
      </c>
      <c r="R239" t="str">
        <f t="shared" si="11"/>
        <v>-</v>
      </c>
      <c r="AN239" s="317">
        <v>45429.979166666664</v>
      </c>
      <c r="AO239">
        <v>36.200000000000003</v>
      </c>
      <c r="AP239">
        <v>47.6</v>
      </c>
      <c r="AQ239">
        <v>26.6</v>
      </c>
      <c r="AR239">
        <v>39.799999999999997</v>
      </c>
      <c r="AS239">
        <v>36.200000000000003</v>
      </c>
      <c r="AT239">
        <v>47.8</v>
      </c>
      <c r="AU239">
        <v>26.5</v>
      </c>
      <c r="AV239">
        <v>40</v>
      </c>
      <c r="AX239">
        <v>49.4</v>
      </c>
      <c r="AY239">
        <v>27.2</v>
      </c>
      <c r="AZ239">
        <v>41.3</v>
      </c>
    </row>
    <row r="240" spans="2:52" x14ac:dyDescent="0.35">
      <c r="B240" s="317">
        <v>45429.958333333336</v>
      </c>
      <c r="C240">
        <v>36.9</v>
      </c>
      <c r="D240">
        <v>50</v>
      </c>
      <c r="E240">
        <v>27.1</v>
      </c>
      <c r="F240">
        <v>40.200000000000003</v>
      </c>
      <c r="G240">
        <v>36.799999999999997</v>
      </c>
      <c r="H240">
        <v>48.2</v>
      </c>
      <c r="I240">
        <v>27</v>
      </c>
      <c r="J240">
        <v>40.200000000000003</v>
      </c>
      <c r="L240">
        <v>56.9</v>
      </c>
      <c r="M240">
        <v>28.1</v>
      </c>
      <c r="N240">
        <v>41.5</v>
      </c>
      <c r="P240" t="s">
        <v>879</v>
      </c>
      <c r="Q240" t="str">
        <f t="shared" si="10"/>
        <v>-</v>
      </c>
      <c r="R240">
        <f t="shared" si="11"/>
        <v>27</v>
      </c>
      <c r="AN240" s="317">
        <v>45429.989583333336</v>
      </c>
      <c r="AO240">
        <v>34.799999999999997</v>
      </c>
      <c r="AP240">
        <v>44.8</v>
      </c>
      <c r="AQ240">
        <v>23.5</v>
      </c>
      <c r="AR240">
        <v>39.799999999999997</v>
      </c>
      <c r="AS240">
        <v>34.799999999999997</v>
      </c>
      <c r="AT240">
        <v>46.7</v>
      </c>
      <c r="AU240">
        <v>23.6</v>
      </c>
      <c r="AV240">
        <v>39.799999999999997</v>
      </c>
      <c r="AX240">
        <v>47.3</v>
      </c>
      <c r="AY240">
        <v>24.3</v>
      </c>
      <c r="AZ240">
        <v>40.6</v>
      </c>
    </row>
    <row r="241" spans="2:52" x14ac:dyDescent="0.35">
      <c r="B241" s="317">
        <v>45429.96875</v>
      </c>
      <c r="C241">
        <v>34.700000000000003</v>
      </c>
      <c r="D241">
        <v>45.6</v>
      </c>
      <c r="E241">
        <v>25.6</v>
      </c>
      <c r="F241">
        <v>38.299999999999997</v>
      </c>
      <c r="G241">
        <v>34.700000000000003</v>
      </c>
      <c r="H241">
        <v>44.7</v>
      </c>
      <c r="I241">
        <v>25.5</v>
      </c>
      <c r="J241">
        <v>38.299999999999997</v>
      </c>
      <c r="L241">
        <v>46.7</v>
      </c>
      <c r="M241">
        <v>26.2</v>
      </c>
      <c r="N241">
        <v>39.799999999999997</v>
      </c>
      <c r="P241" t="s">
        <v>879</v>
      </c>
      <c r="Q241" t="str">
        <f t="shared" si="10"/>
        <v>-</v>
      </c>
      <c r="R241">
        <f t="shared" si="11"/>
        <v>26</v>
      </c>
      <c r="AN241" s="317">
        <v>45430</v>
      </c>
      <c r="AO241">
        <v>29.4</v>
      </c>
      <c r="AP241">
        <v>40.5</v>
      </c>
      <c r="AQ241">
        <v>23.7</v>
      </c>
      <c r="AR241">
        <v>33.200000000000003</v>
      </c>
      <c r="AS241">
        <v>29.4</v>
      </c>
      <c r="AT241">
        <v>40.1</v>
      </c>
      <c r="AU241">
        <v>23.6</v>
      </c>
      <c r="AV241">
        <v>33</v>
      </c>
      <c r="AX241">
        <v>42.4</v>
      </c>
      <c r="AY241">
        <v>24.2</v>
      </c>
      <c r="AZ241">
        <v>34.6</v>
      </c>
    </row>
    <row r="242" spans="2:52" x14ac:dyDescent="0.35">
      <c r="B242" s="317">
        <v>45429.979166666664</v>
      </c>
      <c r="C242">
        <v>36.200000000000003</v>
      </c>
      <c r="D242">
        <v>47.6</v>
      </c>
      <c r="E242">
        <v>26.6</v>
      </c>
      <c r="F242">
        <v>39.799999999999997</v>
      </c>
      <c r="G242">
        <v>36.200000000000003</v>
      </c>
      <c r="H242">
        <v>47.8</v>
      </c>
      <c r="I242">
        <v>26.5</v>
      </c>
      <c r="J242">
        <v>40</v>
      </c>
      <c r="L242">
        <v>49.4</v>
      </c>
      <c r="M242">
        <v>27.2</v>
      </c>
      <c r="N242">
        <v>41.3</v>
      </c>
      <c r="P242" t="s">
        <v>879</v>
      </c>
      <c r="Q242" t="str">
        <f t="shared" si="10"/>
        <v>-</v>
      </c>
      <c r="R242">
        <f t="shared" si="11"/>
        <v>27</v>
      </c>
      <c r="AN242" s="317">
        <v>45430.010416666664</v>
      </c>
      <c r="AO242">
        <v>31.9</v>
      </c>
      <c r="AP242">
        <v>45.2</v>
      </c>
      <c r="AQ242">
        <v>23.7</v>
      </c>
      <c r="AR242">
        <v>35.799999999999997</v>
      </c>
      <c r="AS242">
        <v>31.8</v>
      </c>
      <c r="AT242">
        <v>47.2</v>
      </c>
      <c r="AU242">
        <v>23.7</v>
      </c>
      <c r="AV242">
        <v>35.6</v>
      </c>
      <c r="AX242">
        <v>47.3</v>
      </c>
      <c r="AY242">
        <v>24.5</v>
      </c>
      <c r="AZ242">
        <v>36.9</v>
      </c>
    </row>
    <row r="243" spans="2:52" x14ac:dyDescent="0.35">
      <c r="B243" s="317">
        <v>45429.989583333336</v>
      </c>
      <c r="C243">
        <v>34.799999999999997</v>
      </c>
      <c r="D243">
        <v>44.8</v>
      </c>
      <c r="E243">
        <v>23.5</v>
      </c>
      <c r="F243">
        <v>39.799999999999997</v>
      </c>
      <c r="G243">
        <v>34.799999999999997</v>
      </c>
      <c r="H243">
        <v>46.7</v>
      </c>
      <c r="I243">
        <v>23.6</v>
      </c>
      <c r="J243">
        <v>39.799999999999997</v>
      </c>
      <c r="L243">
        <v>47.3</v>
      </c>
      <c r="M243">
        <v>24.3</v>
      </c>
      <c r="N243">
        <v>40.6</v>
      </c>
      <c r="P243" t="s">
        <v>879</v>
      </c>
      <c r="Q243" t="str">
        <f t="shared" si="10"/>
        <v>-</v>
      </c>
      <c r="R243">
        <f t="shared" si="11"/>
        <v>24</v>
      </c>
      <c r="AN243" s="317">
        <v>45430.020833333336</v>
      </c>
      <c r="AO243">
        <v>34.200000000000003</v>
      </c>
      <c r="AP243">
        <v>56.3</v>
      </c>
      <c r="AQ243">
        <v>23.5</v>
      </c>
      <c r="AR243">
        <v>36.6</v>
      </c>
      <c r="AS243">
        <v>33.1</v>
      </c>
      <c r="AT243">
        <v>53</v>
      </c>
      <c r="AU243">
        <v>23.3</v>
      </c>
      <c r="AV243">
        <v>36.700000000000003</v>
      </c>
      <c r="AX243">
        <v>61.1</v>
      </c>
      <c r="AY243">
        <v>24</v>
      </c>
      <c r="AZ243">
        <v>38</v>
      </c>
    </row>
    <row r="244" spans="2:52" x14ac:dyDescent="0.35">
      <c r="B244" s="317">
        <v>45430</v>
      </c>
      <c r="C244">
        <v>29.4</v>
      </c>
      <c r="D244">
        <v>40.5</v>
      </c>
      <c r="E244">
        <v>23.7</v>
      </c>
      <c r="F244">
        <v>33.200000000000003</v>
      </c>
      <c r="G244">
        <v>29.4</v>
      </c>
      <c r="H244">
        <v>40.1</v>
      </c>
      <c r="I244">
        <v>23.6</v>
      </c>
      <c r="J244">
        <v>33</v>
      </c>
      <c r="L244">
        <v>42.4</v>
      </c>
      <c r="M244">
        <v>24.2</v>
      </c>
      <c r="N244">
        <v>34.6</v>
      </c>
      <c r="P244" t="s">
        <v>879</v>
      </c>
      <c r="Q244" t="str">
        <f t="shared" si="10"/>
        <v>-</v>
      </c>
      <c r="R244">
        <f t="shared" si="11"/>
        <v>24</v>
      </c>
      <c r="AN244" s="317">
        <v>45430.03125</v>
      </c>
      <c r="AO244">
        <v>28.5</v>
      </c>
      <c r="AP244">
        <v>44.2</v>
      </c>
      <c r="AQ244">
        <v>22.7</v>
      </c>
      <c r="AR244">
        <v>31.8</v>
      </c>
      <c r="AS244">
        <v>28.2</v>
      </c>
      <c r="AT244">
        <v>41.1</v>
      </c>
      <c r="AU244">
        <v>22.6</v>
      </c>
      <c r="AV244">
        <v>31.8</v>
      </c>
      <c r="AX244">
        <v>49.2</v>
      </c>
      <c r="AY244">
        <v>23.2</v>
      </c>
      <c r="AZ244">
        <v>33.799999999999997</v>
      </c>
    </row>
    <row r="245" spans="2:52" x14ac:dyDescent="0.35">
      <c r="B245" s="317">
        <v>45430.010416666664</v>
      </c>
      <c r="C245">
        <v>31.9</v>
      </c>
      <c r="D245">
        <v>45.2</v>
      </c>
      <c r="E245">
        <v>23.7</v>
      </c>
      <c r="F245">
        <v>35.799999999999997</v>
      </c>
      <c r="G245">
        <v>31.8</v>
      </c>
      <c r="H245">
        <v>47.2</v>
      </c>
      <c r="I245">
        <v>23.7</v>
      </c>
      <c r="J245">
        <v>35.6</v>
      </c>
      <c r="L245">
        <v>47.3</v>
      </c>
      <c r="M245">
        <v>24.5</v>
      </c>
      <c r="N245">
        <v>36.9</v>
      </c>
      <c r="P245" t="s">
        <v>879</v>
      </c>
      <c r="Q245" t="str">
        <f t="shared" si="10"/>
        <v>-</v>
      </c>
      <c r="R245">
        <f t="shared" si="11"/>
        <v>24</v>
      </c>
      <c r="AN245" s="317">
        <v>45430.041666666664</v>
      </c>
      <c r="AO245">
        <v>33.4</v>
      </c>
      <c r="AP245">
        <v>51.5</v>
      </c>
      <c r="AQ245">
        <v>23</v>
      </c>
      <c r="AR245">
        <v>36</v>
      </c>
      <c r="AS245">
        <v>33.4</v>
      </c>
      <c r="AT245">
        <v>51.3</v>
      </c>
      <c r="AU245">
        <v>22.9</v>
      </c>
      <c r="AV245">
        <v>35.799999999999997</v>
      </c>
      <c r="AX245">
        <v>57.5</v>
      </c>
      <c r="AY245">
        <v>23.4</v>
      </c>
      <c r="AZ245">
        <v>37.4</v>
      </c>
    </row>
    <row r="246" spans="2:52" x14ac:dyDescent="0.35">
      <c r="B246" s="317">
        <v>45430.020833333336</v>
      </c>
      <c r="C246">
        <v>34.200000000000003</v>
      </c>
      <c r="D246">
        <v>56.3</v>
      </c>
      <c r="E246">
        <v>23.5</v>
      </c>
      <c r="F246">
        <v>36.6</v>
      </c>
      <c r="G246">
        <v>33.1</v>
      </c>
      <c r="H246">
        <v>53</v>
      </c>
      <c r="I246">
        <v>23.3</v>
      </c>
      <c r="J246">
        <v>36.700000000000003</v>
      </c>
      <c r="L246">
        <v>61.1</v>
      </c>
      <c r="M246">
        <v>24</v>
      </c>
      <c r="N246">
        <v>38</v>
      </c>
      <c r="P246" t="s">
        <v>879</v>
      </c>
      <c r="Q246" t="str">
        <f t="shared" si="10"/>
        <v>-</v>
      </c>
      <c r="R246">
        <f t="shared" si="11"/>
        <v>23</v>
      </c>
      <c r="AN246" s="317">
        <v>45430.052083333336</v>
      </c>
      <c r="AO246">
        <v>28.4</v>
      </c>
      <c r="AP246">
        <v>52</v>
      </c>
      <c r="AQ246">
        <v>24</v>
      </c>
      <c r="AR246">
        <v>27.4</v>
      </c>
      <c r="AS246">
        <v>26.5</v>
      </c>
      <c r="AT246">
        <v>45.5</v>
      </c>
      <c r="AU246">
        <v>24</v>
      </c>
      <c r="AV246">
        <v>27.4</v>
      </c>
      <c r="AX246">
        <v>60.1</v>
      </c>
      <c r="AY246">
        <v>24.5</v>
      </c>
      <c r="AZ246">
        <v>28.7</v>
      </c>
    </row>
    <row r="247" spans="2:52" x14ac:dyDescent="0.35">
      <c r="B247" s="317">
        <v>45430.03125</v>
      </c>
      <c r="C247">
        <v>28.5</v>
      </c>
      <c r="D247">
        <v>44.2</v>
      </c>
      <c r="E247">
        <v>22.7</v>
      </c>
      <c r="F247">
        <v>31.8</v>
      </c>
      <c r="G247">
        <v>28.2</v>
      </c>
      <c r="H247">
        <v>41.1</v>
      </c>
      <c r="I247">
        <v>22.6</v>
      </c>
      <c r="J247">
        <v>31.8</v>
      </c>
      <c r="L247">
        <v>49.2</v>
      </c>
      <c r="M247">
        <v>23.2</v>
      </c>
      <c r="N247">
        <v>33.799999999999997</v>
      </c>
      <c r="P247" t="s">
        <v>879</v>
      </c>
      <c r="Q247" t="str">
        <f t="shared" si="10"/>
        <v>-</v>
      </c>
      <c r="R247">
        <f t="shared" si="11"/>
        <v>23</v>
      </c>
      <c r="AN247" s="317">
        <v>45430.0625</v>
      </c>
      <c r="AO247">
        <v>28.9</v>
      </c>
      <c r="AP247">
        <v>43.2</v>
      </c>
      <c r="AQ247">
        <v>23.5</v>
      </c>
      <c r="AR247">
        <v>32.4</v>
      </c>
      <c r="AS247">
        <v>28.8</v>
      </c>
      <c r="AT247">
        <v>42.2</v>
      </c>
      <c r="AU247">
        <v>23.4</v>
      </c>
      <c r="AV247">
        <v>32.1</v>
      </c>
      <c r="AX247">
        <v>45.7</v>
      </c>
      <c r="AY247">
        <v>23.9</v>
      </c>
      <c r="AZ247">
        <v>33.9</v>
      </c>
    </row>
    <row r="248" spans="2:52" x14ac:dyDescent="0.35">
      <c r="B248" s="317">
        <v>45430.041666666664</v>
      </c>
      <c r="C248">
        <v>33.4</v>
      </c>
      <c r="D248">
        <v>51.5</v>
      </c>
      <c r="E248">
        <v>23</v>
      </c>
      <c r="F248">
        <v>36</v>
      </c>
      <c r="G248">
        <v>33.4</v>
      </c>
      <c r="H248">
        <v>51.3</v>
      </c>
      <c r="I248">
        <v>22.9</v>
      </c>
      <c r="J248">
        <v>35.799999999999997</v>
      </c>
      <c r="L248">
        <v>57.5</v>
      </c>
      <c r="M248">
        <v>23.4</v>
      </c>
      <c r="N248">
        <v>37.4</v>
      </c>
      <c r="P248" t="s">
        <v>879</v>
      </c>
      <c r="Q248" t="str">
        <f t="shared" si="10"/>
        <v>-</v>
      </c>
      <c r="R248">
        <f t="shared" si="11"/>
        <v>23</v>
      </c>
      <c r="AN248" s="317">
        <v>45430.072916666664</v>
      </c>
      <c r="AO248">
        <v>31</v>
      </c>
      <c r="AP248">
        <v>47.8</v>
      </c>
      <c r="AQ248">
        <v>22.9</v>
      </c>
      <c r="AR248">
        <v>35.1</v>
      </c>
      <c r="AS248">
        <v>31.1</v>
      </c>
      <c r="AT248">
        <v>47.5</v>
      </c>
      <c r="AU248">
        <v>22.8</v>
      </c>
      <c r="AV248">
        <v>34.9</v>
      </c>
      <c r="AX248">
        <v>49.1</v>
      </c>
      <c r="AY248">
        <v>23.3</v>
      </c>
      <c r="AZ248">
        <v>36.4</v>
      </c>
    </row>
    <row r="249" spans="2:52" x14ac:dyDescent="0.35">
      <c r="B249" s="317">
        <v>45430.052083333336</v>
      </c>
      <c r="C249">
        <v>28.4</v>
      </c>
      <c r="D249">
        <v>52</v>
      </c>
      <c r="E249">
        <v>24</v>
      </c>
      <c r="F249">
        <v>27.4</v>
      </c>
      <c r="G249">
        <v>26.5</v>
      </c>
      <c r="H249">
        <v>45.5</v>
      </c>
      <c r="I249">
        <v>24</v>
      </c>
      <c r="J249">
        <v>27.4</v>
      </c>
      <c r="L249">
        <v>60.1</v>
      </c>
      <c r="M249">
        <v>24.5</v>
      </c>
      <c r="N249">
        <v>28.7</v>
      </c>
      <c r="P249" t="s">
        <v>879</v>
      </c>
      <c r="Q249" t="str">
        <f t="shared" si="10"/>
        <v>-</v>
      </c>
      <c r="R249">
        <f t="shared" si="11"/>
        <v>24</v>
      </c>
      <c r="AN249" s="317">
        <v>45430.083333333336</v>
      </c>
      <c r="AO249">
        <v>29.2</v>
      </c>
      <c r="AP249">
        <v>42.2</v>
      </c>
      <c r="AQ249">
        <v>22.3</v>
      </c>
      <c r="AR249">
        <v>33.5</v>
      </c>
      <c r="AS249">
        <v>29.1</v>
      </c>
      <c r="AT249">
        <v>42.6</v>
      </c>
      <c r="AU249">
        <v>22.3</v>
      </c>
      <c r="AV249">
        <v>33.299999999999997</v>
      </c>
      <c r="AX249">
        <v>44</v>
      </c>
      <c r="AY249">
        <v>22.7</v>
      </c>
      <c r="AZ249">
        <v>35.1</v>
      </c>
    </row>
    <row r="250" spans="2:52" x14ac:dyDescent="0.35">
      <c r="B250" s="317">
        <v>45430.0625</v>
      </c>
      <c r="C250">
        <v>28.9</v>
      </c>
      <c r="D250">
        <v>43.2</v>
      </c>
      <c r="E250">
        <v>23.5</v>
      </c>
      <c r="F250">
        <v>32.4</v>
      </c>
      <c r="G250">
        <v>28.8</v>
      </c>
      <c r="H250">
        <v>42.2</v>
      </c>
      <c r="I250">
        <v>23.4</v>
      </c>
      <c r="J250">
        <v>32.1</v>
      </c>
      <c r="L250">
        <v>45.7</v>
      </c>
      <c r="M250">
        <v>23.9</v>
      </c>
      <c r="N250">
        <v>33.9</v>
      </c>
      <c r="P250" t="s">
        <v>879</v>
      </c>
      <c r="Q250" t="str">
        <f t="shared" si="10"/>
        <v>-</v>
      </c>
      <c r="R250">
        <f t="shared" si="11"/>
        <v>23</v>
      </c>
      <c r="AN250" s="317">
        <v>45430.09375</v>
      </c>
      <c r="AO250">
        <v>33.4</v>
      </c>
      <c r="AP250">
        <v>49</v>
      </c>
      <c r="AQ250">
        <v>23.7</v>
      </c>
      <c r="AR250">
        <v>36.5</v>
      </c>
      <c r="AS250">
        <v>33.4</v>
      </c>
      <c r="AT250">
        <v>48.5</v>
      </c>
      <c r="AU250">
        <v>23.6</v>
      </c>
      <c r="AV250">
        <v>36.5</v>
      </c>
      <c r="AX250">
        <v>49.8</v>
      </c>
      <c r="AY250">
        <v>24.2</v>
      </c>
      <c r="AZ250">
        <v>37.5</v>
      </c>
    </row>
    <row r="251" spans="2:52" x14ac:dyDescent="0.35">
      <c r="B251" s="317">
        <v>45430.072916666664</v>
      </c>
      <c r="C251">
        <v>31</v>
      </c>
      <c r="D251">
        <v>47.8</v>
      </c>
      <c r="E251">
        <v>22.9</v>
      </c>
      <c r="F251">
        <v>35.1</v>
      </c>
      <c r="G251">
        <v>31.1</v>
      </c>
      <c r="H251">
        <v>47.5</v>
      </c>
      <c r="I251">
        <v>22.8</v>
      </c>
      <c r="J251">
        <v>34.9</v>
      </c>
      <c r="L251">
        <v>49.1</v>
      </c>
      <c r="M251">
        <v>23.3</v>
      </c>
      <c r="N251">
        <v>36.4</v>
      </c>
      <c r="P251" t="s">
        <v>879</v>
      </c>
      <c r="Q251" t="str">
        <f t="shared" si="10"/>
        <v>-</v>
      </c>
      <c r="R251">
        <f t="shared" si="11"/>
        <v>23</v>
      </c>
      <c r="AN251" s="317">
        <v>45430.104166666664</v>
      </c>
      <c r="AO251">
        <v>35.299999999999997</v>
      </c>
      <c r="AP251">
        <v>46.7</v>
      </c>
      <c r="AQ251">
        <v>24</v>
      </c>
      <c r="AR251">
        <v>40</v>
      </c>
      <c r="AS251">
        <v>35.299999999999997</v>
      </c>
      <c r="AT251">
        <v>47.8</v>
      </c>
      <c r="AU251">
        <v>24</v>
      </c>
      <c r="AV251">
        <v>40</v>
      </c>
      <c r="AX251">
        <v>48.4</v>
      </c>
      <c r="AY251">
        <v>24.5</v>
      </c>
      <c r="AZ251">
        <v>41.4</v>
      </c>
    </row>
    <row r="252" spans="2:52" x14ac:dyDescent="0.35">
      <c r="B252" s="317">
        <v>45430.083333333336</v>
      </c>
      <c r="C252">
        <v>29.2</v>
      </c>
      <c r="D252">
        <v>42.2</v>
      </c>
      <c r="E252">
        <v>22.3</v>
      </c>
      <c r="F252">
        <v>33.5</v>
      </c>
      <c r="G252">
        <v>29.1</v>
      </c>
      <c r="H252">
        <v>42.6</v>
      </c>
      <c r="I252">
        <v>22.3</v>
      </c>
      <c r="J252">
        <v>33.299999999999997</v>
      </c>
      <c r="L252">
        <v>44</v>
      </c>
      <c r="M252">
        <v>22.7</v>
      </c>
      <c r="N252">
        <v>35.1</v>
      </c>
      <c r="P252" t="s">
        <v>879</v>
      </c>
      <c r="Q252" t="str">
        <f t="shared" si="10"/>
        <v>-</v>
      </c>
      <c r="R252">
        <f t="shared" si="11"/>
        <v>22</v>
      </c>
      <c r="AN252" s="317">
        <v>45430.114583333336</v>
      </c>
      <c r="AO252">
        <v>25</v>
      </c>
      <c r="AP252">
        <v>37.5</v>
      </c>
      <c r="AQ252">
        <v>23.1</v>
      </c>
      <c r="AR252">
        <v>26.3</v>
      </c>
      <c r="AS252">
        <v>24.9</v>
      </c>
      <c r="AT252">
        <v>32.799999999999997</v>
      </c>
      <c r="AU252">
        <v>22.9</v>
      </c>
      <c r="AV252">
        <v>26.4</v>
      </c>
      <c r="AX252">
        <v>45.3</v>
      </c>
      <c r="AY252">
        <v>23.6</v>
      </c>
      <c r="AZ252">
        <v>27.3</v>
      </c>
    </row>
    <row r="253" spans="2:52" x14ac:dyDescent="0.35">
      <c r="B253" s="317">
        <v>45430.09375</v>
      </c>
      <c r="C253">
        <v>33.4</v>
      </c>
      <c r="D253">
        <v>49</v>
      </c>
      <c r="E253">
        <v>23.7</v>
      </c>
      <c r="F253">
        <v>36.5</v>
      </c>
      <c r="G253">
        <v>33.4</v>
      </c>
      <c r="H253">
        <v>48.5</v>
      </c>
      <c r="I253">
        <v>23.6</v>
      </c>
      <c r="J253">
        <v>36.5</v>
      </c>
      <c r="L253">
        <v>49.8</v>
      </c>
      <c r="M253">
        <v>24.2</v>
      </c>
      <c r="N253">
        <v>37.5</v>
      </c>
      <c r="P253" t="s">
        <v>879</v>
      </c>
      <c r="Q253" t="str">
        <f t="shared" si="10"/>
        <v>-</v>
      </c>
      <c r="R253">
        <f t="shared" si="11"/>
        <v>24</v>
      </c>
      <c r="AN253" s="317">
        <v>45430.125</v>
      </c>
      <c r="AO253">
        <v>30.4</v>
      </c>
      <c r="AP253">
        <v>44.5</v>
      </c>
      <c r="AQ253">
        <v>23.7</v>
      </c>
      <c r="AR253">
        <v>34.700000000000003</v>
      </c>
      <c r="AS253">
        <v>30.5</v>
      </c>
      <c r="AT253">
        <v>46.1</v>
      </c>
      <c r="AU253">
        <v>23.7</v>
      </c>
      <c r="AV253">
        <v>34.299999999999997</v>
      </c>
      <c r="AX253">
        <v>46.5</v>
      </c>
      <c r="AY253">
        <v>24.2</v>
      </c>
      <c r="AZ253">
        <v>36.1</v>
      </c>
    </row>
    <row r="254" spans="2:52" x14ac:dyDescent="0.35">
      <c r="B254" s="317">
        <v>45430.104166666664</v>
      </c>
      <c r="C254">
        <v>35.299999999999997</v>
      </c>
      <c r="D254">
        <v>46.7</v>
      </c>
      <c r="E254">
        <v>24</v>
      </c>
      <c r="F254">
        <v>40</v>
      </c>
      <c r="G254">
        <v>35.299999999999997</v>
      </c>
      <c r="H254">
        <v>47.8</v>
      </c>
      <c r="I254">
        <v>24</v>
      </c>
      <c r="J254">
        <v>40</v>
      </c>
      <c r="L254">
        <v>48.4</v>
      </c>
      <c r="M254">
        <v>24.5</v>
      </c>
      <c r="N254">
        <v>41.4</v>
      </c>
      <c r="P254" t="s">
        <v>879</v>
      </c>
      <c r="Q254" t="str">
        <f t="shared" si="10"/>
        <v>-</v>
      </c>
      <c r="R254">
        <f t="shared" si="11"/>
        <v>24</v>
      </c>
      <c r="AN254" s="317">
        <v>45430.135416666664</v>
      </c>
      <c r="AO254">
        <v>26</v>
      </c>
      <c r="AP254">
        <v>37.5</v>
      </c>
      <c r="AQ254">
        <v>23.5</v>
      </c>
      <c r="AR254">
        <v>27</v>
      </c>
      <c r="AS254">
        <v>26.1</v>
      </c>
      <c r="AT254">
        <v>37.799999999999997</v>
      </c>
      <c r="AU254">
        <v>23.4</v>
      </c>
      <c r="AV254">
        <v>27.1</v>
      </c>
      <c r="AX254">
        <v>39.1</v>
      </c>
      <c r="AY254">
        <v>24</v>
      </c>
      <c r="AZ254">
        <v>28.2</v>
      </c>
    </row>
    <row r="255" spans="2:52" x14ac:dyDescent="0.35">
      <c r="B255" s="317">
        <v>45430.114583333336</v>
      </c>
      <c r="C255">
        <v>25</v>
      </c>
      <c r="D255">
        <v>37.5</v>
      </c>
      <c r="E255">
        <v>23.1</v>
      </c>
      <c r="F255">
        <v>26.3</v>
      </c>
      <c r="G255">
        <v>24.9</v>
      </c>
      <c r="H255">
        <v>32.799999999999997</v>
      </c>
      <c r="I255">
        <v>22.9</v>
      </c>
      <c r="J255">
        <v>26.4</v>
      </c>
      <c r="L255">
        <v>45.3</v>
      </c>
      <c r="M255">
        <v>23.6</v>
      </c>
      <c r="N255">
        <v>27.3</v>
      </c>
      <c r="P255" t="s">
        <v>879</v>
      </c>
      <c r="Q255" t="str">
        <f t="shared" si="10"/>
        <v>-</v>
      </c>
      <c r="R255">
        <f t="shared" si="11"/>
        <v>23</v>
      </c>
      <c r="AN255" s="317">
        <v>45430.145833333336</v>
      </c>
      <c r="AO255">
        <v>28.4</v>
      </c>
      <c r="AP255">
        <v>41.5</v>
      </c>
      <c r="AQ255">
        <v>23</v>
      </c>
      <c r="AR255">
        <v>31.8</v>
      </c>
      <c r="AS255">
        <v>28.4</v>
      </c>
      <c r="AT255">
        <v>41.1</v>
      </c>
      <c r="AU255">
        <v>22.9</v>
      </c>
      <c r="AV255">
        <v>31.8</v>
      </c>
      <c r="AX255">
        <v>42.7</v>
      </c>
      <c r="AY255">
        <v>23.4</v>
      </c>
      <c r="AZ255">
        <v>33.1</v>
      </c>
    </row>
    <row r="256" spans="2:52" x14ac:dyDescent="0.35">
      <c r="B256" s="317">
        <v>45430.125</v>
      </c>
      <c r="C256">
        <v>30.4</v>
      </c>
      <c r="D256">
        <v>44.5</v>
      </c>
      <c r="E256">
        <v>23.7</v>
      </c>
      <c r="F256">
        <v>34.700000000000003</v>
      </c>
      <c r="G256">
        <v>30.5</v>
      </c>
      <c r="H256">
        <v>46.1</v>
      </c>
      <c r="I256">
        <v>23.7</v>
      </c>
      <c r="J256">
        <v>34.299999999999997</v>
      </c>
      <c r="L256">
        <v>46.5</v>
      </c>
      <c r="M256">
        <v>24.2</v>
      </c>
      <c r="N256">
        <v>36.1</v>
      </c>
      <c r="P256" t="s">
        <v>879</v>
      </c>
      <c r="Q256" t="str">
        <f t="shared" si="10"/>
        <v>-</v>
      </c>
      <c r="R256">
        <f t="shared" si="11"/>
        <v>24</v>
      </c>
      <c r="AN256" s="317">
        <v>45430.15625</v>
      </c>
      <c r="AO256">
        <v>28.1</v>
      </c>
      <c r="AP256">
        <v>41.5</v>
      </c>
      <c r="AQ256">
        <v>23.4</v>
      </c>
      <c r="AR256">
        <v>30</v>
      </c>
      <c r="AS256">
        <v>28.1</v>
      </c>
      <c r="AT256">
        <v>42.2</v>
      </c>
      <c r="AU256">
        <v>23.3</v>
      </c>
      <c r="AV256">
        <v>29.7</v>
      </c>
      <c r="AX256">
        <v>42.5</v>
      </c>
      <c r="AY256">
        <v>23.9</v>
      </c>
      <c r="AZ256">
        <v>31.8</v>
      </c>
    </row>
    <row r="257" spans="2:52" x14ac:dyDescent="0.35">
      <c r="B257" s="317">
        <v>45430.135416666664</v>
      </c>
      <c r="C257">
        <v>26</v>
      </c>
      <c r="D257">
        <v>37.5</v>
      </c>
      <c r="E257">
        <v>23.5</v>
      </c>
      <c r="F257">
        <v>27</v>
      </c>
      <c r="G257">
        <v>26.1</v>
      </c>
      <c r="H257">
        <v>37.799999999999997</v>
      </c>
      <c r="I257">
        <v>23.4</v>
      </c>
      <c r="J257">
        <v>27.1</v>
      </c>
      <c r="L257">
        <v>39.1</v>
      </c>
      <c r="M257">
        <v>24</v>
      </c>
      <c r="N257">
        <v>28.2</v>
      </c>
      <c r="P257" t="s">
        <v>879</v>
      </c>
      <c r="Q257" t="str">
        <f t="shared" si="10"/>
        <v>-</v>
      </c>
      <c r="R257">
        <f t="shared" si="11"/>
        <v>23</v>
      </c>
      <c r="AN257" s="317">
        <v>45430.166666666664</v>
      </c>
      <c r="AO257">
        <v>30.4</v>
      </c>
      <c r="AP257">
        <v>44.6</v>
      </c>
      <c r="AQ257">
        <v>25</v>
      </c>
      <c r="AR257">
        <v>34.200000000000003</v>
      </c>
      <c r="AS257">
        <v>30.5</v>
      </c>
      <c r="AT257">
        <v>43</v>
      </c>
      <c r="AU257">
        <v>24.9</v>
      </c>
      <c r="AV257">
        <v>34</v>
      </c>
      <c r="AX257">
        <v>45.7</v>
      </c>
      <c r="AY257">
        <v>25.9</v>
      </c>
      <c r="AZ257">
        <v>35.299999999999997</v>
      </c>
    </row>
    <row r="258" spans="2:52" x14ac:dyDescent="0.35">
      <c r="B258" s="317">
        <v>45430.145833333336</v>
      </c>
      <c r="C258">
        <v>28.4</v>
      </c>
      <c r="D258">
        <v>41.5</v>
      </c>
      <c r="E258">
        <v>23</v>
      </c>
      <c r="F258">
        <v>31.8</v>
      </c>
      <c r="G258">
        <v>28.4</v>
      </c>
      <c r="H258">
        <v>41.1</v>
      </c>
      <c r="I258">
        <v>22.9</v>
      </c>
      <c r="J258">
        <v>31.8</v>
      </c>
      <c r="L258">
        <v>42.7</v>
      </c>
      <c r="M258">
        <v>23.4</v>
      </c>
      <c r="N258">
        <v>33.1</v>
      </c>
      <c r="P258" t="s">
        <v>879</v>
      </c>
      <c r="Q258" t="str">
        <f t="shared" si="10"/>
        <v>-</v>
      </c>
      <c r="R258">
        <f t="shared" si="11"/>
        <v>23</v>
      </c>
      <c r="AN258" s="317">
        <v>45430.177083333336</v>
      </c>
      <c r="AO258">
        <v>46</v>
      </c>
      <c r="AP258">
        <v>68.900000000000006</v>
      </c>
      <c r="AQ258">
        <v>26</v>
      </c>
      <c r="AR258">
        <v>41.4</v>
      </c>
      <c r="AS258">
        <v>45.5</v>
      </c>
      <c r="AT258">
        <v>71.2</v>
      </c>
      <c r="AU258">
        <v>25.9</v>
      </c>
      <c r="AV258">
        <v>41</v>
      </c>
      <c r="AX258">
        <v>75.599999999999994</v>
      </c>
      <c r="AY258">
        <v>26.7</v>
      </c>
      <c r="AZ258">
        <v>46</v>
      </c>
    </row>
    <row r="259" spans="2:52" x14ac:dyDescent="0.35">
      <c r="B259" s="317">
        <v>45430.15625</v>
      </c>
      <c r="C259">
        <v>28.1</v>
      </c>
      <c r="D259">
        <v>41.5</v>
      </c>
      <c r="E259">
        <v>23.4</v>
      </c>
      <c r="F259">
        <v>30</v>
      </c>
      <c r="G259">
        <v>28.1</v>
      </c>
      <c r="H259">
        <v>42.2</v>
      </c>
      <c r="I259">
        <v>23.3</v>
      </c>
      <c r="J259">
        <v>29.7</v>
      </c>
      <c r="L259">
        <v>42.5</v>
      </c>
      <c r="M259">
        <v>23.9</v>
      </c>
      <c r="N259">
        <v>31.8</v>
      </c>
      <c r="P259" t="s">
        <v>879</v>
      </c>
      <c r="Q259" t="str">
        <f t="shared" si="10"/>
        <v>-</v>
      </c>
      <c r="R259">
        <f t="shared" si="11"/>
        <v>23</v>
      </c>
      <c r="AN259" s="317">
        <v>45430.1875</v>
      </c>
      <c r="AO259">
        <v>55.7</v>
      </c>
      <c r="AP259">
        <v>71.599999999999994</v>
      </c>
      <c r="AQ259">
        <v>38.700000000000003</v>
      </c>
      <c r="AR259">
        <v>58.5</v>
      </c>
      <c r="AS259">
        <v>56.4</v>
      </c>
      <c r="AT259">
        <v>76.5</v>
      </c>
      <c r="AU259">
        <v>36.4</v>
      </c>
      <c r="AV259">
        <v>58.3</v>
      </c>
      <c r="AX259">
        <v>76.7</v>
      </c>
      <c r="AY259">
        <v>42.9</v>
      </c>
      <c r="AZ259">
        <v>62.6</v>
      </c>
    </row>
    <row r="260" spans="2:52" x14ac:dyDescent="0.35">
      <c r="B260" s="317">
        <v>45430.166666666664</v>
      </c>
      <c r="C260">
        <v>30.4</v>
      </c>
      <c r="D260">
        <v>44.6</v>
      </c>
      <c r="E260">
        <v>25</v>
      </c>
      <c r="F260">
        <v>34.200000000000003</v>
      </c>
      <c r="G260">
        <v>30.5</v>
      </c>
      <c r="H260">
        <v>43</v>
      </c>
      <c r="I260">
        <v>24.9</v>
      </c>
      <c r="J260">
        <v>34</v>
      </c>
      <c r="L260">
        <v>45.7</v>
      </c>
      <c r="M260">
        <v>25.9</v>
      </c>
      <c r="N260">
        <v>35.299999999999997</v>
      </c>
      <c r="P260" t="s">
        <v>879</v>
      </c>
      <c r="Q260" t="str">
        <f t="shared" si="10"/>
        <v>-</v>
      </c>
      <c r="R260">
        <f t="shared" si="11"/>
        <v>25</v>
      </c>
      <c r="AN260" s="317">
        <v>45430.197916666664</v>
      </c>
      <c r="AO260">
        <v>57.3</v>
      </c>
      <c r="AP260">
        <v>66.400000000000006</v>
      </c>
      <c r="AQ260">
        <v>44.1</v>
      </c>
      <c r="AR260">
        <v>61.5</v>
      </c>
      <c r="AS260">
        <v>57.3</v>
      </c>
      <c r="AT260">
        <v>67</v>
      </c>
      <c r="AU260">
        <v>42.7</v>
      </c>
      <c r="AV260">
        <v>61.7</v>
      </c>
      <c r="AX260">
        <v>69.900000000000006</v>
      </c>
      <c r="AY260">
        <v>47.6</v>
      </c>
      <c r="AZ260">
        <v>64.400000000000006</v>
      </c>
    </row>
    <row r="261" spans="2:52" x14ac:dyDescent="0.35">
      <c r="B261" s="317">
        <v>45430.177083333336</v>
      </c>
      <c r="C261">
        <v>46</v>
      </c>
      <c r="D261">
        <v>68.900000000000006</v>
      </c>
      <c r="E261">
        <v>26</v>
      </c>
      <c r="F261">
        <v>41.4</v>
      </c>
      <c r="G261">
        <v>45.5</v>
      </c>
      <c r="H261">
        <v>71.2</v>
      </c>
      <c r="I261">
        <v>25.9</v>
      </c>
      <c r="J261">
        <v>41</v>
      </c>
      <c r="L261">
        <v>75.599999999999994</v>
      </c>
      <c r="M261">
        <v>26.7</v>
      </c>
      <c r="N261">
        <v>46</v>
      </c>
      <c r="P261" t="s">
        <v>879</v>
      </c>
      <c r="Q261" t="str">
        <f t="shared" si="10"/>
        <v>-</v>
      </c>
      <c r="R261">
        <f t="shared" si="11"/>
        <v>26</v>
      </c>
      <c r="AN261" s="317">
        <v>45430.208333333336</v>
      </c>
      <c r="AO261">
        <v>55.7</v>
      </c>
      <c r="AP261">
        <v>63.2</v>
      </c>
      <c r="AQ261">
        <v>41.5</v>
      </c>
      <c r="AR261">
        <v>60.1</v>
      </c>
      <c r="AS261">
        <v>55.7</v>
      </c>
      <c r="AT261">
        <v>64.2</v>
      </c>
      <c r="AU261">
        <v>40.1</v>
      </c>
      <c r="AV261">
        <v>60.4</v>
      </c>
      <c r="AX261">
        <v>67.599999999999994</v>
      </c>
      <c r="AY261">
        <v>45.3</v>
      </c>
      <c r="AZ261">
        <v>63.1</v>
      </c>
    </row>
    <row r="262" spans="2:52" x14ac:dyDescent="0.35">
      <c r="B262" s="317">
        <v>45430.1875</v>
      </c>
      <c r="C262">
        <v>55.7</v>
      </c>
      <c r="D262">
        <v>71.599999999999994</v>
      </c>
      <c r="E262">
        <v>38.700000000000003</v>
      </c>
      <c r="F262">
        <v>58.5</v>
      </c>
      <c r="G262">
        <v>56.4</v>
      </c>
      <c r="H262">
        <v>76.5</v>
      </c>
      <c r="I262">
        <v>36.4</v>
      </c>
      <c r="J262">
        <v>58.3</v>
      </c>
      <c r="L262">
        <v>76.7</v>
      </c>
      <c r="M262">
        <v>42.9</v>
      </c>
      <c r="N262">
        <v>62.6</v>
      </c>
      <c r="P262" t="s">
        <v>879</v>
      </c>
      <c r="Q262" t="str">
        <f t="shared" si="10"/>
        <v>-</v>
      </c>
      <c r="R262">
        <f t="shared" si="11"/>
        <v>36</v>
      </c>
      <c r="AN262" s="317">
        <v>45430.21875</v>
      </c>
      <c r="AO262">
        <v>56.9</v>
      </c>
      <c r="AP262">
        <v>64.900000000000006</v>
      </c>
      <c r="AQ262">
        <v>40.1</v>
      </c>
      <c r="AR262">
        <v>61.8</v>
      </c>
      <c r="AS262">
        <v>56.9</v>
      </c>
      <c r="AT262">
        <v>66.8</v>
      </c>
      <c r="AU262">
        <v>38.6</v>
      </c>
      <c r="AV262">
        <v>62</v>
      </c>
      <c r="AX262">
        <v>68</v>
      </c>
      <c r="AY262">
        <v>43.9</v>
      </c>
      <c r="AZ262">
        <v>64.599999999999994</v>
      </c>
    </row>
    <row r="263" spans="2:52" x14ac:dyDescent="0.35">
      <c r="B263" s="317">
        <v>45430.197916666664</v>
      </c>
      <c r="C263">
        <v>57.3</v>
      </c>
      <c r="D263">
        <v>66.400000000000006</v>
      </c>
      <c r="E263">
        <v>44.1</v>
      </c>
      <c r="F263">
        <v>61.5</v>
      </c>
      <c r="G263">
        <v>57.3</v>
      </c>
      <c r="H263">
        <v>67</v>
      </c>
      <c r="I263">
        <v>42.7</v>
      </c>
      <c r="J263">
        <v>61.7</v>
      </c>
      <c r="L263">
        <v>69.900000000000006</v>
      </c>
      <c r="M263">
        <v>47.6</v>
      </c>
      <c r="N263">
        <v>64.400000000000006</v>
      </c>
      <c r="P263" t="s">
        <v>879</v>
      </c>
      <c r="Q263" t="str">
        <f t="shared" si="10"/>
        <v>-</v>
      </c>
      <c r="R263">
        <f t="shared" si="11"/>
        <v>43</v>
      </c>
      <c r="AN263" s="317">
        <v>45430.229166666664</v>
      </c>
      <c r="AO263">
        <v>55.7</v>
      </c>
      <c r="AP263">
        <v>67.900000000000006</v>
      </c>
      <c r="AQ263">
        <v>37</v>
      </c>
      <c r="AR263">
        <v>61</v>
      </c>
      <c r="AS263">
        <v>55.8</v>
      </c>
      <c r="AT263">
        <v>68.900000000000006</v>
      </c>
      <c r="AU263">
        <v>35.700000000000003</v>
      </c>
      <c r="AV263">
        <v>61</v>
      </c>
      <c r="AX263">
        <v>71</v>
      </c>
      <c r="AY263">
        <v>40.200000000000003</v>
      </c>
      <c r="AZ263">
        <v>64.8</v>
      </c>
    </row>
    <row r="264" spans="2:52" x14ac:dyDescent="0.35">
      <c r="B264" s="317">
        <v>45430.208333333336</v>
      </c>
      <c r="C264">
        <v>55.7</v>
      </c>
      <c r="D264">
        <v>63.2</v>
      </c>
      <c r="E264">
        <v>41.5</v>
      </c>
      <c r="F264">
        <v>60.1</v>
      </c>
      <c r="G264">
        <v>55.7</v>
      </c>
      <c r="H264">
        <v>64.2</v>
      </c>
      <c r="I264">
        <v>40.1</v>
      </c>
      <c r="J264">
        <v>60.4</v>
      </c>
      <c r="L264">
        <v>67.599999999999994</v>
      </c>
      <c r="M264">
        <v>45.3</v>
      </c>
      <c r="N264">
        <v>63.1</v>
      </c>
      <c r="P264" t="s">
        <v>879</v>
      </c>
      <c r="Q264" t="str">
        <f t="shared" si="10"/>
        <v>-</v>
      </c>
      <c r="R264">
        <f t="shared" si="11"/>
        <v>40</v>
      </c>
      <c r="AN264" s="317">
        <v>45430.239583333336</v>
      </c>
      <c r="AO264">
        <v>51.5</v>
      </c>
      <c r="AP264">
        <v>69.099999999999994</v>
      </c>
      <c r="AQ264">
        <v>37.9</v>
      </c>
      <c r="AR264">
        <v>51.5</v>
      </c>
      <c r="AS264">
        <v>52.4</v>
      </c>
      <c r="AT264">
        <v>73.900000000000006</v>
      </c>
      <c r="AU264">
        <v>36.1</v>
      </c>
      <c r="AV264">
        <v>50.4</v>
      </c>
      <c r="AX264">
        <v>75.099999999999994</v>
      </c>
      <c r="AY264">
        <v>41.2</v>
      </c>
      <c r="AZ264">
        <v>58.1</v>
      </c>
    </row>
    <row r="265" spans="2:52" x14ac:dyDescent="0.35">
      <c r="B265" s="317">
        <v>45430.21875</v>
      </c>
      <c r="C265">
        <v>56.9</v>
      </c>
      <c r="D265">
        <v>64.900000000000006</v>
      </c>
      <c r="E265">
        <v>40.1</v>
      </c>
      <c r="F265">
        <v>61.8</v>
      </c>
      <c r="G265">
        <v>56.9</v>
      </c>
      <c r="H265">
        <v>66.8</v>
      </c>
      <c r="I265">
        <v>38.6</v>
      </c>
      <c r="J265">
        <v>62</v>
      </c>
      <c r="L265">
        <v>68</v>
      </c>
      <c r="M265">
        <v>43.9</v>
      </c>
      <c r="N265">
        <v>64.599999999999994</v>
      </c>
      <c r="P265" t="s">
        <v>879</v>
      </c>
      <c r="Q265" t="str">
        <f t="shared" si="10"/>
        <v>-</v>
      </c>
      <c r="R265">
        <f t="shared" si="11"/>
        <v>39</v>
      </c>
      <c r="AN265" s="317">
        <v>45430.25</v>
      </c>
      <c r="AO265">
        <v>57.5</v>
      </c>
      <c r="AP265">
        <v>65.400000000000006</v>
      </c>
      <c r="AQ265">
        <v>36</v>
      </c>
      <c r="AR265">
        <v>62.3</v>
      </c>
      <c r="AS265">
        <v>57.4</v>
      </c>
      <c r="AT265">
        <v>67.2</v>
      </c>
      <c r="AU265">
        <v>35.200000000000003</v>
      </c>
      <c r="AV265">
        <v>62.6</v>
      </c>
      <c r="AX265">
        <v>68.7</v>
      </c>
      <c r="AY265">
        <v>39.700000000000003</v>
      </c>
      <c r="AZ265">
        <v>65.5</v>
      </c>
    </row>
    <row r="266" spans="2:52" x14ac:dyDescent="0.35">
      <c r="B266" s="317">
        <v>45430.229166666664</v>
      </c>
      <c r="C266">
        <v>55.7</v>
      </c>
      <c r="D266">
        <v>67.900000000000006</v>
      </c>
      <c r="E266">
        <v>37</v>
      </c>
      <c r="F266">
        <v>61</v>
      </c>
      <c r="G266">
        <v>55.8</v>
      </c>
      <c r="H266">
        <v>68.900000000000006</v>
      </c>
      <c r="I266">
        <v>35.700000000000003</v>
      </c>
      <c r="J266">
        <v>61</v>
      </c>
      <c r="L266">
        <v>71</v>
      </c>
      <c r="M266">
        <v>40.200000000000003</v>
      </c>
      <c r="N266">
        <v>64.8</v>
      </c>
      <c r="P266" t="s">
        <v>879</v>
      </c>
      <c r="Q266" t="str">
        <f t="shared" si="10"/>
        <v>-</v>
      </c>
      <c r="R266">
        <f t="shared" si="11"/>
        <v>36</v>
      </c>
      <c r="AN266" s="317">
        <v>45430.260416666664</v>
      </c>
      <c r="AO266">
        <v>53.7</v>
      </c>
      <c r="AP266">
        <v>65.900000000000006</v>
      </c>
      <c r="AQ266">
        <v>37.200000000000003</v>
      </c>
      <c r="AR266">
        <v>60</v>
      </c>
      <c r="AS266">
        <v>53.8</v>
      </c>
      <c r="AT266">
        <v>66.2</v>
      </c>
      <c r="AU266">
        <v>36.4</v>
      </c>
      <c r="AV266">
        <v>59.2</v>
      </c>
      <c r="AX266">
        <v>71.599999999999994</v>
      </c>
      <c r="AY266">
        <v>39.4</v>
      </c>
      <c r="AZ266">
        <v>63.5</v>
      </c>
    </row>
    <row r="267" spans="2:52" x14ac:dyDescent="0.35">
      <c r="B267" s="317">
        <v>45430.239583333336</v>
      </c>
      <c r="C267">
        <v>51.5</v>
      </c>
      <c r="D267">
        <v>69.099999999999994</v>
      </c>
      <c r="E267">
        <v>37.9</v>
      </c>
      <c r="F267">
        <v>51.5</v>
      </c>
      <c r="G267">
        <v>52.4</v>
      </c>
      <c r="H267">
        <v>73.900000000000006</v>
      </c>
      <c r="I267">
        <v>36.1</v>
      </c>
      <c r="J267">
        <v>50.4</v>
      </c>
      <c r="L267">
        <v>75.099999999999994</v>
      </c>
      <c r="M267">
        <v>41.2</v>
      </c>
      <c r="N267">
        <v>58.1</v>
      </c>
      <c r="P267" t="s">
        <v>879</v>
      </c>
      <c r="Q267" t="str">
        <f t="shared" si="10"/>
        <v>-</v>
      </c>
      <c r="R267">
        <f t="shared" si="11"/>
        <v>36</v>
      </c>
      <c r="AN267" s="317">
        <v>45430.270833333336</v>
      </c>
      <c r="AO267">
        <v>55.6</v>
      </c>
      <c r="AP267">
        <v>64.599999999999994</v>
      </c>
      <c r="AQ267">
        <v>38.9</v>
      </c>
      <c r="AR267">
        <v>60.7</v>
      </c>
      <c r="AS267">
        <v>55.8</v>
      </c>
      <c r="AT267">
        <v>68.400000000000006</v>
      </c>
      <c r="AU267">
        <v>36.299999999999997</v>
      </c>
      <c r="AV267">
        <v>60.8</v>
      </c>
      <c r="AX267">
        <v>68.900000000000006</v>
      </c>
      <c r="AY267">
        <v>43.8</v>
      </c>
      <c r="AZ267">
        <v>64.599999999999994</v>
      </c>
    </row>
    <row r="268" spans="2:52" x14ac:dyDescent="0.35">
      <c r="B268" s="317">
        <v>45430.25</v>
      </c>
      <c r="C268">
        <v>57.5</v>
      </c>
      <c r="D268">
        <v>65.400000000000006</v>
      </c>
      <c r="E268">
        <v>36</v>
      </c>
      <c r="F268">
        <v>62.3</v>
      </c>
      <c r="G268">
        <v>57.4</v>
      </c>
      <c r="H268">
        <v>67.2</v>
      </c>
      <c r="I268">
        <v>35.200000000000003</v>
      </c>
      <c r="J268">
        <v>62.6</v>
      </c>
      <c r="L268">
        <v>68.7</v>
      </c>
      <c r="M268">
        <v>39.700000000000003</v>
      </c>
      <c r="N268">
        <v>65.5</v>
      </c>
      <c r="P268" t="s">
        <v>879</v>
      </c>
      <c r="Q268" t="str">
        <f t="shared" si="10"/>
        <v>-</v>
      </c>
      <c r="R268">
        <f t="shared" si="11"/>
        <v>35</v>
      </c>
      <c r="AN268" s="317">
        <v>45430.28125</v>
      </c>
      <c r="AO268">
        <v>52.6</v>
      </c>
      <c r="AP268">
        <v>66.900000000000006</v>
      </c>
      <c r="AQ268">
        <v>36.6</v>
      </c>
      <c r="AR268">
        <v>57.9</v>
      </c>
      <c r="AS268">
        <v>52.8</v>
      </c>
      <c r="AT268">
        <v>68.599999999999994</v>
      </c>
      <c r="AU268">
        <v>35.299999999999997</v>
      </c>
      <c r="AV268">
        <v>57.6</v>
      </c>
      <c r="AX268">
        <v>74.3</v>
      </c>
      <c r="AY268">
        <v>40.799999999999997</v>
      </c>
      <c r="AZ268">
        <v>62.3</v>
      </c>
    </row>
    <row r="269" spans="2:52" x14ac:dyDescent="0.35">
      <c r="B269" s="317">
        <v>45430.260416666664</v>
      </c>
      <c r="C269">
        <v>53.7</v>
      </c>
      <c r="D269">
        <v>65.900000000000006</v>
      </c>
      <c r="E269">
        <v>37.200000000000003</v>
      </c>
      <c r="F269">
        <v>60</v>
      </c>
      <c r="G269">
        <v>53.8</v>
      </c>
      <c r="H269">
        <v>66.2</v>
      </c>
      <c r="I269">
        <v>36.4</v>
      </c>
      <c r="J269">
        <v>59.2</v>
      </c>
      <c r="L269">
        <v>71.599999999999994</v>
      </c>
      <c r="M269">
        <v>39.4</v>
      </c>
      <c r="N269">
        <v>63.5</v>
      </c>
      <c r="P269" t="s">
        <v>879</v>
      </c>
      <c r="Q269" t="str">
        <f t="shared" si="10"/>
        <v>-</v>
      </c>
      <c r="R269">
        <f t="shared" si="11"/>
        <v>36</v>
      </c>
      <c r="AN269" s="317">
        <v>45430.291666666664</v>
      </c>
      <c r="AO269">
        <v>56.1</v>
      </c>
      <c r="AP269">
        <v>70.400000000000006</v>
      </c>
      <c r="AQ269">
        <v>40</v>
      </c>
      <c r="AR269">
        <v>60.3</v>
      </c>
      <c r="AS269">
        <v>56.6</v>
      </c>
      <c r="AT269">
        <v>73.599999999999994</v>
      </c>
      <c r="AU269">
        <v>38.299999999999997</v>
      </c>
      <c r="AV269">
        <v>60</v>
      </c>
      <c r="AX269">
        <v>76</v>
      </c>
      <c r="AY269">
        <v>43.5</v>
      </c>
      <c r="AZ269">
        <v>64.599999999999994</v>
      </c>
    </row>
    <row r="270" spans="2:52" x14ac:dyDescent="0.35">
      <c r="B270" s="317">
        <v>45430.270833333336</v>
      </c>
      <c r="C270">
        <v>55.6</v>
      </c>
      <c r="D270">
        <v>64.599999999999994</v>
      </c>
      <c r="E270">
        <v>38.9</v>
      </c>
      <c r="F270">
        <v>60.7</v>
      </c>
      <c r="G270">
        <v>55.8</v>
      </c>
      <c r="H270">
        <v>68.400000000000006</v>
      </c>
      <c r="I270">
        <v>36.299999999999997</v>
      </c>
      <c r="J270">
        <v>60.8</v>
      </c>
      <c r="L270">
        <v>68.900000000000006</v>
      </c>
      <c r="M270">
        <v>43.8</v>
      </c>
      <c r="N270">
        <v>64.599999999999994</v>
      </c>
      <c r="P270" t="s">
        <v>879</v>
      </c>
      <c r="Q270" t="str">
        <f t="shared" ref="Q270:Q333" si="12">IF(P270="D",ROUND(I270,0),"-")</f>
        <v>-</v>
      </c>
      <c r="R270">
        <f t="shared" ref="R270:R333" si="13">IF(P270="N",ROUND(I270,0),"-")</f>
        <v>36</v>
      </c>
      <c r="AN270" s="317">
        <v>45430.302083333336</v>
      </c>
      <c r="AO270">
        <v>52.6</v>
      </c>
      <c r="AP270">
        <v>64.2</v>
      </c>
      <c r="AQ270">
        <v>40</v>
      </c>
      <c r="AR270">
        <v>57.3</v>
      </c>
      <c r="AS270">
        <v>52.7</v>
      </c>
      <c r="AT270">
        <v>65.7</v>
      </c>
      <c r="AU270">
        <v>37.200000000000003</v>
      </c>
      <c r="AV270">
        <v>56.7</v>
      </c>
      <c r="AX270">
        <v>70.599999999999994</v>
      </c>
      <c r="AY270">
        <v>45</v>
      </c>
      <c r="AZ270">
        <v>61.5</v>
      </c>
    </row>
    <row r="271" spans="2:52" x14ac:dyDescent="0.35">
      <c r="B271" s="317">
        <v>45430.28125</v>
      </c>
      <c r="C271">
        <v>52.6</v>
      </c>
      <c r="D271">
        <v>66.900000000000006</v>
      </c>
      <c r="E271">
        <v>36.6</v>
      </c>
      <c r="F271">
        <v>57.9</v>
      </c>
      <c r="G271">
        <v>52.8</v>
      </c>
      <c r="H271">
        <v>68.599999999999994</v>
      </c>
      <c r="I271">
        <v>35.299999999999997</v>
      </c>
      <c r="J271">
        <v>57.6</v>
      </c>
      <c r="L271">
        <v>74.3</v>
      </c>
      <c r="M271">
        <v>40.799999999999997</v>
      </c>
      <c r="N271">
        <v>62.3</v>
      </c>
      <c r="P271" t="s">
        <v>879</v>
      </c>
      <c r="Q271" t="str">
        <f t="shared" si="12"/>
        <v>-</v>
      </c>
      <c r="R271">
        <f t="shared" si="13"/>
        <v>35</v>
      </c>
      <c r="AN271" s="317">
        <v>45430.3125</v>
      </c>
      <c r="AO271">
        <v>50.3</v>
      </c>
      <c r="AP271">
        <v>62.6</v>
      </c>
      <c r="AQ271">
        <v>40.4</v>
      </c>
      <c r="AR271">
        <v>53.7</v>
      </c>
      <c r="AS271">
        <v>50.3</v>
      </c>
      <c r="AT271">
        <v>63.2</v>
      </c>
      <c r="AU271">
        <v>38.200000000000003</v>
      </c>
      <c r="AV271">
        <v>53.4</v>
      </c>
      <c r="AX271">
        <v>65.5</v>
      </c>
      <c r="AY271">
        <v>45.1</v>
      </c>
      <c r="AZ271">
        <v>58.4</v>
      </c>
    </row>
    <row r="272" spans="2:52" x14ac:dyDescent="0.35">
      <c r="B272" s="317">
        <v>45430.291666666664</v>
      </c>
      <c r="C272">
        <v>56.1</v>
      </c>
      <c r="D272">
        <v>70.400000000000006</v>
      </c>
      <c r="E272">
        <v>40</v>
      </c>
      <c r="F272">
        <v>60.3</v>
      </c>
      <c r="G272">
        <v>56.6</v>
      </c>
      <c r="H272">
        <v>73.599999999999994</v>
      </c>
      <c r="I272">
        <v>38.299999999999997</v>
      </c>
      <c r="J272">
        <v>60</v>
      </c>
      <c r="L272">
        <v>76</v>
      </c>
      <c r="M272">
        <v>43.5</v>
      </c>
      <c r="N272">
        <v>64.599999999999994</v>
      </c>
      <c r="P272" t="s">
        <v>878</v>
      </c>
      <c r="Q272">
        <f t="shared" si="12"/>
        <v>38</v>
      </c>
      <c r="R272" t="str">
        <f t="shared" si="13"/>
        <v>-</v>
      </c>
      <c r="AN272" s="317">
        <v>45430.322916666664</v>
      </c>
      <c r="AO272">
        <v>52.2</v>
      </c>
      <c r="AP272">
        <v>65.400000000000006</v>
      </c>
      <c r="AQ272">
        <v>39.4</v>
      </c>
      <c r="AR272">
        <v>56.5</v>
      </c>
      <c r="AS272">
        <v>52.6</v>
      </c>
      <c r="AT272">
        <v>70.599999999999994</v>
      </c>
      <c r="AU272">
        <v>37.299999999999997</v>
      </c>
      <c r="AV272">
        <v>55.7</v>
      </c>
      <c r="AX272">
        <v>70.7</v>
      </c>
      <c r="AY272">
        <v>43.3</v>
      </c>
      <c r="AZ272">
        <v>61.8</v>
      </c>
    </row>
    <row r="273" spans="2:52" x14ac:dyDescent="0.35">
      <c r="B273" s="317">
        <v>45430.302083333336</v>
      </c>
      <c r="C273">
        <v>52.6</v>
      </c>
      <c r="D273">
        <v>64.2</v>
      </c>
      <c r="E273">
        <v>40</v>
      </c>
      <c r="F273">
        <v>57.3</v>
      </c>
      <c r="G273">
        <v>52.7</v>
      </c>
      <c r="H273">
        <v>65.7</v>
      </c>
      <c r="I273">
        <v>37.200000000000003</v>
      </c>
      <c r="J273">
        <v>56.7</v>
      </c>
      <c r="L273">
        <v>70.599999999999994</v>
      </c>
      <c r="M273">
        <v>45</v>
      </c>
      <c r="N273">
        <v>61.5</v>
      </c>
      <c r="P273" t="s">
        <v>878</v>
      </c>
      <c r="Q273">
        <f t="shared" si="12"/>
        <v>37</v>
      </c>
      <c r="R273" t="str">
        <f t="shared" si="13"/>
        <v>-</v>
      </c>
      <c r="AN273" s="317">
        <v>45430.333333333336</v>
      </c>
      <c r="AO273">
        <v>47.5</v>
      </c>
      <c r="AP273">
        <v>65.3</v>
      </c>
      <c r="AQ273">
        <v>37.299999999999997</v>
      </c>
      <c r="AR273">
        <v>48.8</v>
      </c>
      <c r="AS273">
        <v>47.3</v>
      </c>
      <c r="AT273">
        <v>65.900000000000006</v>
      </c>
      <c r="AU273">
        <v>36</v>
      </c>
      <c r="AV273">
        <v>49.3</v>
      </c>
      <c r="AX273">
        <v>69.8</v>
      </c>
      <c r="AY273">
        <v>40.9</v>
      </c>
      <c r="AZ273">
        <v>52.4</v>
      </c>
    </row>
    <row r="274" spans="2:52" x14ac:dyDescent="0.35">
      <c r="B274" s="317">
        <v>45430.3125</v>
      </c>
      <c r="C274">
        <v>50.3</v>
      </c>
      <c r="D274">
        <v>62.6</v>
      </c>
      <c r="E274">
        <v>40.4</v>
      </c>
      <c r="F274">
        <v>53.7</v>
      </c>
      <c r="G274">
        <v>50.3</v>
      </c>
      <c r="H274">
        <v>63.2</v>
      </c>
      <c r="I274">
        <v>38.200000000000003</v>
      </c>
      <c r="J274">
        <v>53.4</v>
      </c>
      <c r="L274">
        <v>65.5</v>
      </c>
      <c r="M274">
        <v>45.1</v>
      </c>
      <c r="N274">
        <v>58.4</v>
      </c>
      <c r="P274" t="s">
        <v>878</v>
      </c>
      <c r="Q274">
        <f t="shared" si="12"/>
        <v>38</v>
      </c>
      <c r="R274" t="str">
        <f t="shared" si="13"/>
        <v>-</v>
      </c>
      <c r="AN274" s="317">
        <v>45430.34375</v>
      </c>
      <c r="AO274">
        <v>53.1</v>
      </c>
      <c r="AP274">
        <v>72.3</v>
      </c>
      <c r="AQ274">
        <v>38.6</v>
      </c>
      <c r="AR274">
        <v>57</v>
      </c>
      <c r="AS274">
        <v>52.8</v>
      </c>
      <c r="AT274">
        <v>71.7</v>
      </c>
      <c r="AU274">
        <v>37.299999999999997</v>
      </c>
      <c r="AV274">
        <v>56</v>
      </c>
      <c r="AX274">
        <v>77.8</v>
      </c>
      <c r="AY274">
        <v>42.1</v>
      </c>
      <c r="AZ274">
        <v>61.4</v>
      </c>
    </row>
    <row r="275" spans="2:52" x14ac:dyDescent="0.35">
      <c r="B275" s="317">
        <v>45430.322916666664</v>
      </c>
      <c r="C275">
        <v>52.2</v>
      </c>
      <c r="D275">
        <v>65.400000000000006</v>
      </c>
      <c r="E275">
        <v>39.4</v>
      </c>
      <c r="F275">
        <v>56.5</v>
      </c>
      <c r="G275">
        <v>52.6</v>
      </c>
      <c r="H275">
        <v>70.599999999999994</v>
      </c>
      <c r="I275">
        <v>37.299999999999997</v>
      </c>
      <c r="J275">
        <v>55.7</v>
      </c>
      <c r="L275">
        <v>70.7</v>
      </c>
      <c r="M275">
        <v>43.3</v>
      </c>
      <c r="N275">
        <v>61.8</v>
      </c>
      <c r="P275" t="s">
        <v>878</v>
      </c>
      <c r="Q275">
        <f t="shared" si="12"/>
        <v>37</v>
      </c>
      <c r="R275" t="str">
        <f t="shared" si="13"/>
        <v>-</v>
      </c>
      <c r="AN275" s="317">
        <v>45430.354166666664</v>
      </c>
      <c r="AO275">
        <v>47.2</v>
      </c>
      <c r="AP275">
        <v>66.7</v>
      </c>
      <c r="AQ275">
        <v>35.4</v>
      </c>
      <c r="AR275">
        <v>49.4</v>
      </c>
      <c r="AS275">
        <v>46.5</v>
      </c>
      <c r="AT275">
        <v>62.8</v>
      </c>
      <c r="AU275">
        <v>34.700000000000003</v>
      </c>
      <c r="AV275">
        <v>49.4</v>
      </c>
      <c r="AX275">
        <v>71.900000000000006</v>
      </c>
      <c r="AY275">
        <v>38.6</v>
      </c>
      <c r="AZ275">
        <v>54</v>
      </c>
    </row>
    <row r="276" spans="2:52" x14ac:dyDescent="0.35">
      <c r="B276" s="317">
        <v>45430.333333333336</v>
      </c>
      <c r="C276">
        <v>47.5</v>
      </c>
      <c r="D276">
        <v>65.3</v>
      </c>
      <c r="E276">
        <v>37.299999999999997</v>
      </c>
      <c r="F276">
        <v>48.8</v>
      </c>
      <c r="G276">
        <v>47.3</v>
      </c>
      <c r="H276">
        <v>65.900000000000006</v>
      </c>
      <c r="I276">
        <v>36</v>
      </c>
      <c r="J276">
        <v>49.3</v>
      </c>
      <c r="L276">
        <v>69.8</v>
      </c>
      <c r="M276">
        <v>40.9</v>
      </c>
      <c r="N276">
        <v>52.4</v>
      </c>
      <c r="P276" t="s">
        <v>878</v>
      </c>
      <c r="Q276">
        <f t="shared" si="12"/>
        <v>36</v>
      </c>
      <c r="R276" t="str">
        <f t="shared" si="13"/>
        <v>-</v>
      </c>
      <c r="AN276" s="317">
        <v>45430.364583333336</v>
      </c>
      <c r="AO276">
        <v>52.7</v>
      </c>
      <c r="AP276">
        <v>66.8</v>
      </c>
      <c r="AQ276">
        <v>37.299999999999997</v>
      </c>
      <c r="AR276">
        <v>53.8</v>
      </c>
      <c r="AS276">
        <v>52.2</v>
      </c>
      <c r="AT276">
        <v>72.900000000000006</v>
      </c>
      <c r="AU276">
        <v>36.1</v>
      </c>
      <c r="AV276">
        <v>53.3</v>
      </c>
      <c r="AX276">
        <v>74.3</v>
      </c>
      <c r="AY276">
        <v>41.7</v>
      </c>
      <c r="AZ276">
        <v>58.5</v>
      </c>
    </row>
    <row r="277" spans="2:52" x14ac:dyDescent="0.35">
      <c r="B277" s="317">
        <v>45430.34375</v>
      </c>
      <c r="C277">
        <v>53.1</v>
      </c>
      <c r="D277">
        <v>72.3</v>
      </c>
      <c r="E277">
        <v>38.6</v>
      </c>
      <c r="F277">
        <v>57</v>
      </c>
      <c r="G277">
        <v>52.8</v>
      </c>
      <c r="H277">
        <v>71.7</v>
      </c>
      <c r="I277">
        <v>37.299999999999997</v>
      </c>
      <c r="J277">
        <v>56</v>
      </c>
      <c r="L277">
        <v>77.8</v>
      </c>
      <c r="M277">
        <v>42.1</v>
      </c>
      <c r="N277">
        <v>61.4</v>
      </c>
      <c r="P277" t="s">
        <v>878</v>
      </c>
      <c r="Q277">
        <f t="shared" si="12"/>
        <v>37</v>
      </c>
      <c r="R277" t="str">
        <f t="shared" si="13"/>
        <v>-</v>
      </c>
      <c r="AN277" s="317">
        <v>45430.375</v>
      </c>
      <c r="AO277">
        <v>58.2</v>
      </c>
      <c r="AP277">
        <v>77.3</v>
      </c>
      <c r="AQ277">
        <v>37.799999999999997</v>
      </c>
      <c r="AR277">
        <v>62.2</v>
      </c>
      <c r="AS277">
        <v>58.5</v>
      </c>
      <c r="AT277">
        <v>78.7</v>
      </c>
      <c r="AU277">
        <v>36.299999999999997</v>
      </c>
      <c r="AV277">
        <v>61</v>
      </c>
      <c r="AX277">
        <v>80.5</v>
      </c>
      <c r="AY277">
        <v>41.7</v>
      </c>
      <c r="AZ277">
        <v>67.900000000000006</v>
      </c>
    </row>
    <row r="278" spans="2:52" x14ac:dyDescent="0.35">
      <c r="B278" s="317">
        <v>45430.354166666664</v>
      </c>
      <c r="C278">
        <v>47.2</v>
      </c>
      <c r="D278">
        <v>66.7</v>
      </c>
      <c r="E278">
        <v>35.4</v>
      </c>
      <c r="F278">
        <v>49.4</v>
      </c>
      <c r="G278">
        <v>46.5</v>
      </c>
      <c r="H278">
        <v>62.8</v>
      </c>
      <c r="I278">
        <v>34.700000000000003</v>
      </c>
      <c r="J278">
        <v>49.4</v>
      </c>
      <c r="L278">
        <v>71.900000000000006</v>
      </c>
      <c r="M278">
        <v>38.6</v>
      </c>
      <c r="N278">
        <v>54</v>
      </c>
      <c r="P278" t="s">
        <v>878</v>
      </c>
      <c r="Q278">
        <f t="shared" si="12"/>
        <v>35</v>
      </c>
      <c r="R278" t="str">
        <f t="shared" si="13"/>
        <v>-</v>
      </c>
      <c r="AN278" s="317">
        <v>45430.385416666664</v>
      </c>
      <c r="AO278">
        <v>54.6</v>
      </c>
      <c r="AP278">
        <v>69</v>
      </c>
      <c r="AQ278">
        <v>37.4</v>
      </c>
      <c r="AR278">
        <v>58.2</v>
      </c>
      <c r="AS278">
        <v>54.8</v>
      </c>
      <c r="AT278">
        <v>73.099999999999994</v>
      </c>
      <c r="AU278">
        <v>36.299999999999997</v>
      </c>
      <c r="AV278">
        <v>56.8</v>
      </c>
      <c r="AX278">
        <v>74.8</v>
      </c>
      <c r="AY278">
        <v>40.9</v>
      </c>
      <c r="AZ278">
        <v>62.5</v>
      </c>
    </row>
    <row r="279" spans="2:52" x14ac:dyDescent="0.35">
      <c r="B279" s="317">
        <v>45430.364583333336</v>
      </c>
      <c r="C279">
        <v>52.7</v>
      </c>
      <c r="D279">
        <v>66.8</v>
      </c>
      <c r="E279">
        <v>37.299999999999997</v>
      </c>
      <c r="F279">
        <v>53.8</v>
      </c>
      <c r="G279">
        <v>52.2</v>
      </c>
      <c r="H279">
        <v>72.900000000000006</v>
      </c>
      <c r="I279">
        <v>36.1</v>
      </c>
      <c r="J279">
        <v>53.3</v>
      </c>
      <c r="L279">
        <v>74.3</v>
      </c>
      <c r="M279">
        <v>41.7</v>
      </c>
      <c r="N279">
        <v>58.5</v>
      </c>
      <c r="P279" t="s">
        <v>878</v>
      </c>
      <c r="Q279">
        <f t="shared" si="12"/>
        <v>36</v>
      </c>
      <c r="R279" t="str">
        <f t="shared" si="13"/>
        <v>-</v>
      </c>
      <c r="AN279" s="317">
        <v>45430.395833333336</v>
      </c>
      <c r="AO279">
        <v>53.2</v>
      </c>
      <c r="AP279">
        <v>76.099999999999994</v>
      </c>
      <c r="AQ279">
        <v>37.700000000000003</v>
      </c>
      <c r="AR279">
        <v>54.2</v>
      </c>
      <c r="AS279">
        <v>54.2</v>
      </c>
      <c r="AT279">
        <v>79.599999999999994</v>
      </c>
      <c r="AU279">
        <v>36.6</v>
      </c>
      <c r="AV279">
        <v>53.9</v>
      </c>
      <c r="AX279">
        <v>81.099999999999994</v>
      </c>
      <c r="AY279">
        <v>40.4</v>
      </c>
      <c r="AZ279">
        <v>60.2</v>
      </c>
    </row>
    <row r="280" spans="2:52" x14ac:dyDescent="0.35">
      <c r="B280" s="317">
        <v>45430.375</v>
      </c>
      <c r="C280">
        <v>58.2</v>
      </c>
      <c r="D280">
        <v>77.3</v>
      </c>
      <c r="E280">
        <v>37.799999999999997</v>
      </c>
      <c r="F280">
        <v>62.2</v>
      </c>
      <c r="G280">
        <v>58.5</v>
      </c>
      <c r="H280">
        <v>78.7</v>
      </c>
      <c r="I280">
        <v>36.299999999999997</v>
      </c>
      <c r="J280">
        <v>61</v>
      </c>
      <c r="L280">
        <v>80.5</v>
      </c>
      <c r="M280">
        <v>41.7</v>
      </c>
      <c r="N280">
        <v>67.900000000000006</v>
      </c>
      <c r="P280" t="s">
        <v>878</v>
      </c>
      <c r="Q280">
        <f t="shared" si="12"/>
        <v>36</v>
      </c>
      <c r="R280" t="str">
        <f t="shared" si="13"/>
        <v>-</v>
      </c>
      <c r="AN280" s="317">
        <v>45430.40625</v>
      </c>
      <c r="AO280">
        <v>46.1</v>
      </c>
      <c r="AP280">
        <v>61.1</v>
      </c>
      <c r="AQ280">
        <v>35.1</v>
      </c>
      <c r="AR280">
        <v>49.5</v>
      </c>
      <c r="AS280">
        <v>45.7</v>
      </c>
      <c r="AT280">
        <v>62.7</v>
      </c>
      <c r="AU280">
        <v>34.5</v>
      </c>
      <c r="AV280">
        <v>49</v>
      </c>
      <c r="AX280">
        <v>67.400000000000006</v>
      </c>
      <c r="AY280">
        <v>37.299999999999997</v>
      </c>
      <c r="AZ280">
        <v>55.4</v>
      </c>
    </row>
    <row r="281" spans="2:52" x14ac:dyDescent="0.35">
      <c r="B281" s="317">
        <v>45430.385416666664</v>
      </c>
      <c r="C281">
        <v>54.6</v>
      </c>
      <c r="D281">
        <v>69</v>
      </c>
      <c r="E281">
        <v>37.4</v>
      </c>
      <c r="F281">
        <v>58.2</v>
      </c>
      <c r="G281">
        <v>54.8</v>
      </c>
      <c r="H281">
        <v>73.099999999999994</v>
      </c>
      <c r="I281">
        <v>36.299999999999997</v>
      </c>
      <c r="J281">
        <v>56.8</v>
      </c>
      <c r="L281">
        <v>74.8</v>
      </c>
      <c r="M281">
        <v>40.9</v>
      </c>
      <c r="N281">
        <v>62.5</v>
      </c>
      <c r="P281" t="s">
        <v>878</v>
      </c>
      <c r="Q281">
        <f t="shared" si="12"/>
        <v>36</v>
      </c>
      <c r="R281" t="str">
        <f t="shared" si="13"/>
        <v>-</v>
      </c>
      <c r="AN281" s="317">
        <v>45430.416666666664</v>
      </c>
      <c r="AO281">
        <v>44.3</v>
      </c>
      <c r="AP281">
        <v>57.9</v>
      </c>
      <c r="AQ281">
        <v>36.5</v>
      </c>
      <c r="AR281">
        <v>47.9</v>
      </c>
      <c r="AS281">
        <v>44.1</v>
      </c>
      <c r="AT281">
        <v>60.1</v>
      </c>
      <c r="AU281">
        <v>35.700000000000003</v>
      </c>
      <c r="AV281">
        <v>46.7</v>
      </c>
      <c r="AX281">
        <v>64.900000000000006</v>
      </c>
      <c r="AY281">
        <v>38.9</v>
      </c>
      <c r="AZ281">
        <v>52.3</v>
      </c>
    </row>
    <row r="282" spans="2:52" x14ac:dyDescent="0.35">
      <c r="B282" s="317">
        <v>45430.395833333336</v>
      </c>
      <c r="C282">
        <v>53.2</v>
      </c>
      <c r="D282">
        <v>76.099999999999994</v>
      </c>
      <c r="E282">
        <v>37.700000000000003</v>
      </c>
      <c r="F282">
        <v>54.2</v>
      </c>
      <c r="G282">
        <v>54.2</v>
      </c>
      <c r="H282">
        <v>79.599999999999994</v>
      </c>
      <c r="I282">
        <v>36.6</v>
      </c>
      <c r="J282">
        <v>53.9</v>
      </c>
      <c r="L282">
        <v>81.099999999999994</v>
      </c>
      <c r="M282">
        <v>40.4</v>
      </c>
      <c r="N282">
        <v>60.2</v>
      </c>
      <c r="P282" t="s">
        <v>878</v>
      </c>
      <c r="Q282">
        <f t="shared" si="12"/>
        <v>37</v>
      </c>
      <c r="R282" t="str">
        <f t="shared" si="13"/>
        <v>-</v>
      </c>
      <c r="AN282" s="317">
        <v>45430.427083333336</v>
      </c>
      <c r="AO282">
        <v>45.7</v>
      </c>
      <c r="AP282">
        <v>65.2</v>
      </c>
      <c r="AQ282">
        <v>36.9</v>
      </c>
      <c r="AR282">
        <v>45.2</v>
      </c>
      <c r="AS282">
        <v>45.5</v>
      </c>
      <c r="AT282">
        <v>65.400000000000006</v>
      </c>
      <c r="AU282">
        <v>36.200000000000003</v>
      </c>
      <c r="AV282">
        <v>44.9</v>
      </c>
      <c r="AX282">
        <v>70.8</v>
      </c>
      <c r="AY282">
        <v>38.6</v>
      </c>
      <c r="AZ282">
        <v>49.1</v>
      </c>
    </row>
    <row r="283" spans="2:52" x14ac:dyDescent="0.35">
      <c r="B283" s="317">
        <v>45430.40625</v>
      </c>
      <c r="C283">
        <v>46.1</v>
      </c>
      <c r="D283">
        <v>61.1</v>
      </c>
      <c r="E283">
        <v>35.1</v>
      </c>
      <c r="F283">
        <v>49.5</v>
      </c>
      <c r="G283">
        <v>45.7</v>
      </c>
      <c r="H283">
        <v>62.7</v>
      </c>
      <c r="I283">
        <v>34.5</v>
      </c>
      <c r="J283">
        <v>49</v>
      </c>
      <c r="L283">
        <v>67.400000000000006</v>
      </c>
      <c r="M283">
        <v>37.299999999999997</v>
      </c>
      <c r="N283">
        <v>55.4</v>
      </c>
      <c r="P283" t="s">
        <v>878</v>
      </c>
      <c r="Q283">
        <f t="shared" si="12"/>
        <v>35</v>
      </c>
      <c r="R283" t="str">
        <f t="shared" si="13"/>
        <v>-</v>
      </c>
      <c r="AN283" s="317">
        <v>45430.4375</v>
      </c>
      <c r="AO283">
        <v>44.9</v>
      </c>
      <c r="AP283">
        <v>60.6</v>
      </c>
      <c r="AQ283">
        <v>37</v>
      </c>
      <c r="AR283">
        <v>46.7</v>
      </c>
      <c r="AS283">
        <v>45.4</v>
      </c>
      <c r="AT283">
        <v>61.8</v>
      </c>
      <c r="AU283">
        <v>36.200000000000003</v>
      </c>
      <c r="AV283">
        <v>47.1</v>
      </c>
      <c r="AX283">
        <v>67.8</v>
      </c>
      <c r="AY283">
        <v>39.200000000000003</v>
      </c>
      <c r="AZ283">
        <v>50.6</v>
      </c>
    </row>
    <row r="284" spans="2:52" x14ac:dyDescent="0.35">
      <c r="B284" s="317">
        <v>45430.416666666664</v>
      </c>
      <c r="C284">
        <v>44.3</v>
      </c>
      <c r="D284">
        <v>57.9</v>
      </c>
      <c r="E284">
        <v>36.5</v>
      </c>
      <c r="F284">
        <v>47.9</v>
      </c>
      <c r="G284">
        <v>44.1</v>
      </c>
      <c r="H284">
        <v>60.1</v>
      </c>
      <c r="I284">
        <v>35.700000000000003</v>
      </c>
      <c r="J284">
        <v>46.7</v>
      </c>
      <c r="L284">
        <v>64.900000000000006</v>
      </c>
      <c r="M284">
        <v>38.9</v>
      </c>
      <c r="N284">
        <v>52.3</v>
      </c>
      <c r="P284" t="s">
        <v>878</v>
      </c>
      <c r="Q284">
        <f t="shared" si="12"/>
        <v>36</v>
      </c>
      <c r="R284" t="str">
        <f t="shared" si="13"/>
        <v>-</v>
      </c>
      <c r="AN284" s="317">
        <v>45430.447916666664</v>
      </c>
      <c r="AO284">
        <v>47.7</v>
      </c>
      <c r="AP284">
        <v>65.5</v>
      </c>
      <c r="AQ284">
        <v>35.799999999999997</v>
      </c>
      <c r="AR284">
        <v>47.6</v>
      </c>
      <c r="AS284">
        <v>47.1</v>
      </c>
      <c r="AT284">
        <v>68.900000000000006</v>
      </c>
      <c r="AU284">
        <v>34.9</v>
      </c>
      <c r="AV284">
        <v>47.8</v>
      </c>
      <c r="AX284">
        <v>70.5</v>
      </c>
      <c r="AY284">
        <v>37.9</v>
      </c>
      <c r="AZ284">
        <v>51.9</v>
      </c>
    </row>
    <row r="285" spans="2:52" x14ac:dyDescent="0.35">
      <c r="B285" s="317">
        <v>45430.427083333336</v>
      </c>
      <c r="C285">
        <v>45.7</v>
      </c>
      <c r="D285">
        <v>65.2</v>
      </c>
      <c r="E285">
        <v>36.9</v>
      </c>
      <c r="F285">
        <v>45.2</v>
      </c>
      <c r="G285">
        <v>45.5</v>
      </c>
      <c r="H285">
        <v>65.400000000000006</v>
      </c>
      <c r="I285">
        <v>36.200000000000003</v>
      </c>
      <c r="J285">
        <v>44.9</v>
      </c>
      <c r="L285">
        <v>70.8</v>
      </c>
      <c r="M285">
        <v>38.6</v>
      </c>
      <c r="N285">
        <v>49.1</v>
      </c>
      <c r="P285" t="s">
        <v>878</v>
      </c>
      <c r="Q285">
        <f t="shared" si="12"/>
        <v>36</v>
      </c>
      <c r="R285" t="str">
        <f t="shared" si="13"/>
        <v>-</v>
      </c>
      <c r="AN285" s="317">
        <v>45430.458333333336</v>
      </c>
      <c r="AO285">
        <v>43</v>
      </c>
      <c r="AP285">
        <v>58.3</v>
      </c>
      <c r="AQ285">
        <v>34.1</v>
      </c>
      <c r="AR285">
        <v>46.8</v>
      </c>
      <c r="AS285">
        <v>42.8</v>
      </c>
      <c r="AT285">
        <v>60.9</v>
      </c>
      <c r="AU285">
        <v>33.700000000000003</v>
      </c>
      <c r="AV285">
        <v>46.1</v>
      </c>
      <c r="AX285">
        <v>64.3</v>
      </c>
      <c r="AY285">
        <v>35.9</v>
      </c>
      <c r="AZ285">
        <v>50.6</v>
      </c>
    </row>
    <row r="286" spans="2:52" x14ac:dyDescent="0.35">
      <c r="B286" s="317">
        <v>45430.4375</v>
      </c>
      <c r="C286">
        <v>44.9</v>
      </c>
      <c r="D286">
        <v>60.6</v>
      </c>
      <c r="E286">
        <v>37</v>
      </c>
      <c r="F286">
        <v>46.7</v>
      </c>
      <c r="G286">
        <v>45.4</v>
      </c>
      <c r="H286">
        <v>61.8</v>
      </c>
      <c r="I286">
        <v>36.200000000000003</v>
      </c>
      <c r="J286">
        <v>47.1</v>
      </c>
      <c r="L286">
        <v>67.8</v>
      </c>
      <c r="M286">
        <v>39.200000000000003</v>
      </c>
      <c r="N286">
        <v>50.6</v>
      </c>
      <c r="P286" t="s">
        <v>878</v>
      </c>
      <c r="Q286">
        <f t="shared" si="12"/>
        <v>36</v>
      </c>
      <c r="R286" t="str">
        <f t="shared" si="13"/>
        <v>-</v>
      </c>
      <c r="AN286" s="317">
        <v>45430.46875</v>
      </c>
      <c r="AO286">
        <v>47.4</v>
      </c>
      <c r="AP286">
        <v>67.2</v>
      </c>
      <c r="AQ286">
        <v>36.299999999999997</v>
      </c>
      <c r="AR286">
        <v>46</v>
      </c>
      <c r="AS286">
        <v>48.3</v>
      </c>
      <c r="AT286">
        <v>71.2</v>
      </c>
      <c r="AU286">
        <v>35.6</v>
      </c>
      <c r="AV286">
        <v>46.2</v>
      </c>
      <c r="AX286">
        <v>72.3</v>
      </c>
      <c r="AY286">
        <v>38.4</v>
      </c>
      <c r="AZ286">
        <v>50.2</v>
      </c>
    </row>
    <row r="287" spans="2:52" x14ac:dyDescent="0.35">
      <c r="B287" s="317">
        <v>45430.447916666664</v>
      </c>
      <c r="C287">
        <v>47.7</v>
      </c>
      <c r="D287">
        <v>65.5</v>
      </c>
      <c r="E287">
        <v>35.799999999999997</v>
      </c>
      <c r="F287">
        <v>47.6</v>
      </c>
      <c r="G287">
        <v>47.1</v>
      </c>
      <c r="H287">
        <v>68.900000000000006</v>
      </c>
      <c r="I287">
        <v>34.9</v>
      </c>
      <c r="J287">
        <v>47.8</v>
      </c>
      <c r="L287">
        <v>70.5</v>
      </c>
      <c r="M287">
        <v>37.9</v>
      </c>
      <c r="N287">
        <v>51.9</v>
      </c>
      <c r="P287" t="s">
        <v>878</v>
      </c>
      <c r="Q287">
        <f t="shared" si="12"/>
        <v>35</v>
      </c>
      <c r="R287" t="str">
        <f t="shared" si="13"/>
        <v>-</v>
      </c>
      <c r="AN287" s="317">
        <v>45430.479166666664</v>
      </c>
      <c r="AO287">
        <v>52.4</v>
      </c>
      <c r="AP287">
        <v>72.400000000000006</v>
      </c>
      <c r="AQ287">
        <v>37.799999999999997</v>
      </c>
      <c r="AR287">
        <v>54.3</v>
      </c>
      <c r="AS287">
        <v>52.6</v>
      </c>
      <c r="AT287">
        <v>69.5</v>
      </c>
      <c r="AU287">
        <v>37.299999999999997</v>
      </c>
      <c r="AV287">
        <v>50.9</v>
      </c>
      <c r="AX287">
        <v>78</v>
      </c>
      <c r="AY287">
        <v>39.5</v>
      </c>
      <c r="AZ287">
        <v>61.5</v>
      </c>
    </row>
    <row r="288" spans="2:52" x14ac:dyDescent="0.35">
      <c r="B288" s="317">
        <v>45430.458333333336</v>
      </c>
      <c r="C288">
        <v>43</v>
      </c>
      <c r="D288">
        <v>58.3</v>
      </c>
      <c r="E288">
        <v>34.1</v>
      </c>
      <c r="F288">
        <v>46.8</v>
      </c>
      <c r="G288">
        <v>42.8</v>
      </c>
      <c r="H288">
        <v>60.9</v>
      </c>
      <c r="I288">
        <v>33.700000000000003</v>
      </c>
      <c r="J288">
        <v>46.1</v>
      </c>
      <c r="L288">
        <v>64.3</v>
      </c>
      <c r="M288">
        <v>35.9</v>
      </c>
      <c r="N288">
        <v>50.6</v>
      </c>
      <c r="P288" t="s">
        <v>878</v>
      </c>
      <c r="Q288">
        <f t="shared" si="12"/>
        <v>34</v>
      </c>
      <c r="R288" t="str">
        <f t="shared" si="13"/>
        <v>-</v>
      </c>
      <c r="AN288" s="317">
        <v>45430.489583333336</v>
      </c>
      <c r="AO288">
        <v>49.2</v>
      </c>
      <c r="AP288">
        <v>63</v>
      </c>
      <c r="AQ288">
        <v>38.9</v>
      </c>
      <c r="AR288">
        <v>53.1</v>
      </c>
      <c r="AS288">
        <v>49.1</v>
      </c>
      <c r="AT288">
        <v>60.1</v>
      </c>
      <c r="AU288">
        <v>38.4</v>
      </c>
      <c r="AV288">
        <v>53.3</v>
      </c>
      <c r="AX288">
        <v>68.3</v>
      </c>
      <c r="AY288">
        <v>41.5</v>
      </c>
      <c r="AZ288">
        <v>55.1</v>
      </c>
    </row>
    <row r="289" spans="2:52" x14ac:dyDescent="0.35">
      <c r="B289" s="317">
        <v>45430.46875</v>
      </c>
      <c r="C289">
        <v>47.4</v>
      </c>
      <c r="D289">
        <v>67.2</v>
      </c>
      <c r="E289">
        <v>36.299999999999997</v>
      </c>
      <c r="F289">
        <v>46</v>
      </c>
      <c r="G289">
        <v>48.3</v>
      </c>
      <c r="H289">
        <v>71.2</v>
      </c>
      <c r="I289">
        <v>35.6</v>
      </c>
      <c r="J289">
        <v>46.2</v>
      </c>
      <c r="L289">
        <v>72.3</v>
      </c>
      <c r="M289">
        <v>38.4</v>
      </c>
      <c r="N289">
        <v>50.2</v>
      </c>
      <c r="P289" t="s">
        <v>878</v>
      </c>
      <c r="Q289">
        <f t="shared" si="12"/>
        <v>36</v>
      </c>
      <c r="R289" t="str">
        <f t="shared" si="13"/>
        <v>-</v>
      </c>
      <c r="AN289" s="317">
        <v>45430.5</v>
      </c>
      <c r="AO289">
        <v>45.8</v>
      </c>
      <c r="AP289">
        <v>63.7</v>
      </c>
      <c r="AQ289">
        <v>37.6</v>
      </c>
      <c r="AR289">
        <v>47.5</v>
      </c>
      <c r="AS289">
        <v>45.1</v>
      </c>
      <c r="AT289">
        <v>63.4</v>
      </c>
      <c r="AU289">
        <v>36.799999999999997</v>
      </c>
      <c r="AV289">
        <v>47.6</v>
      </c>
      <c r="AX289">
        <v>68.7</v>
      </c>
      <c r="AY289">
        <v>39.299999999999997</v>
      </c>
      <c r="AZ289">
        <v>52.1</v>
      </c>
    </row>
    <row r="290" spans="2:52" x14ac:dyDescent="0.35">
      <c r="B290" s="317">
        <v>45430.479166666664</v>
      </c>
      <c r="C290">
        <v>52.4</v>
      </c>
      <c r="D290">
        <v>72.400000000000006</v>
      </c>
      <c r="E290">
        <v>37.799999999999997</v>
      </c>
      <c r="F290">
        <v>54.3</v>
      </c>
      <c r="G290">
        <v>52.6</v>
      </c>
      <c r="H290">
        <v>69.5</v>
      </c>
      <c r="I290">
        <v>37.299999999999997</v>
      </c>
      <c r="J290">
        <v>50.9</v>
      </c>
      <c r="L290">
        <v>78</v>
      </c>
      <c r="M290">
        <v>39.5</v>
      </c>
      <c r="N290">
        <v>61.5</v>
      </c>
      <c r="P290" t="s">
        <v>878</v>
      </c>
      <c r="Q290">
        <f t="shared" si="12"/>
        <v>37</v>
      </c>
      <c r="R290" t="str">
        <f t="shared" si="13"/>
        <v>-</v>
      </c>
      <c r="AN290" s="317">
        <v>45430.510416666664</v>
      </c>
      <c r="AO290">
        <v>44.2</v>
      </c>
      <c r="AP290">
        <v>58.8</v>
      </c>
      <c r="AQ290">
        <v>35.1</v>
      </c>
      <c r="AR290">
        <v>48.2</v>
      </c>
      <c r="AS290">
        <v>44.1</v>
      </c>
      <c r="AT290">
        <v>58.9</v>
      </c>
      <c r="AU290">
        <v>34.700000000000003</v>
      </c>
      <c r="AV290">
        <v>47.3</v>
      </c>
      <c r="AX290">
        <v>64.099999999999994</v>
      </c>
      <c r="AY290">
        <v>37</v>
      </c>
      <c r="AZ290">
        <v>52.5</v>
      </c>
    </row>
    <row r="291" spans="2:52" x14ac:dyDescent="0.35">
      <c r="B291" s="317">
        <v>45430.489583333336</v>
      </c>
      <c r="C291">
        <v>49.2</v>
      </c>
      <c r="D291">
        <v>63</v>
      </c>
      <c r="E291">
        <v>38.9</v>
      </c>
      <c r="F291">
        <v>53.1</v>
      </c>
      <c r="G291">
        <v>49.1</v>
      </c>
      <c r="H291">
        <v>60.1</v>
      </c>
      <c r="I291">
        <v>38.4</v>
      </c>
      <c r="J291">
        <v>53.3</v>
      </c>
      <c r="L291">
        <v>68.3</v>
      </c>
      <c r="M291">
        <v>41.5</v>
      </c>
      <c r="N291">
        <v>55.1</v>
      </c>
      <c r="P291" t="s">
        <v>878</v>
      </c>
      <c r="Q291">
        <f t="shared" si="12"/>
        <v>38</v>
      </c>
      <c r="R291" t="str">
        <f t="shared" si="13"/>
        <v>-</v>
      </c>
      <c r="AN291" s="317">
        <v>45430.520833333336</v>
      </c>
      <c r="AO291">
        <v>50</v>
      </c>
      <c r="AP291">
        <v>68.3</v>
      </c>
      <c r="AQ291">
        <v>35.9</v>
      </c>
      <c r="AR291">
        <v>48.6</v>
      </c>
      <c r="AS291">
        <v>50.8</v>
      </c>
      <c r="AT291">
        <v>72.7</v>
      </c>
      <c r="AU291">
        <v>35.299999999999997</v>
      </c>
      <c r="AV291">
        <v>49</v>
      </c>
      <c r="AX291">
        <v>75.3</v>
      </c>
      <c r="AY291">
        <v>38.1</v>
      </c>
      <c r="AZ291">
        <v>53.2</v>
      </c>
    </row>
    <row r="292" spans="2:52" x14ac:dyDescent="0.35">
      <c r="B292" s="317">
        <v>45430.5</v>
      </c>
      <c r="C292">
        <v>45.8</v>
      </c>
      <c r="D292">
        <v>63.7</v>
      </c>
      <c r="E292">
        <v>37.6</v>
      </c>
      <c r="F292">
        <v>47.5</v>
      </c>
      <c r="G292">
        <v>45.1</v>
      </c>
      <c r="H292">
        <v>63.4</v>
      </c>
      <c r="I292">
        <v>36.799999999999997</v>
      </c>
      <c r="J292">
        <v>47.6</v>
      </c>
      <c r="L292">
        <v>68.7</v>
      </c>
      <c r="M292">
        <v>39.299999999999997</v>
      </c>
      <c r="N292">
        <v>52.1</v>
      </c>
      <c r="P292" t="s">
        <v>878</v>
      </c>
      <c r="Q292">
        <f t="shared" si="12"/>
        <v>37</v>
      </c>
      <c r="R292" t="str">
        <f t="shared" si="13"/>
        <v>-</v>
      </c>
      <c r="AN292" s="317">
        <v>45430.53125</v>
      </c>
      <c r="AO292">
        <v>44.8</v>
      </c>
      <c r="AP292">
        <v>57.8</v>
      </c>
      <c r="AQ292">
        <v>35.700000000000003</v>
      </c>
      <c r="AR292">
        <v>47.6</v>
      </c>
      <c r="AS292">
        <v>44.6</v>
      </c>
      <c r="AT292">
        <v>59.5</v>
      </c>
      <c r="AU292">
        <v>34.5</v>
      </c>
      <c r="AV292">
        <v>47.9</v>
      </c>
      <c r="AX292">
        <v>63.1</v>
      </c>
      <c r="AY292">
        <v>39.200000000000003</v>
      </c>
      <c r="AZ292">
        <v>51.8</v>
      </c>
    </row>
    <row r="293" spans="2:52" x14ac:dyDescent="0.35">
      <c r="B293" s="317">
        <v>45430.510416666664</v>
      </c>
      <c r="C293">
        <v>44.2</v>
      </c>
      <c r="D293">
        <v>58.8</v>
      </c>
      <c r="E293">
        <v>35.1</v>
      </c>
      <c r="F293">
        <v>48.2</v>
      </c>
      <c r="G293">
        <v>44.1</v>
      </c>
      <c r="H293">
        <v>58.9</v>
      </c>
      <c r="I293">
        <v>34.700000000000003</v>
      </c>
      <c r="J293">
        <v>47.3</v>
      </c>
      <c r="L293">
        <v>64.099999999999994</v>
      </c>
      <c r="M293">
        <v>37</v>
      </c>
      <c r="N293">
        <v>52.5</v>
      </c>
      <c r="P293" t="s">
        <v>878</v>
      </c>
      <c r="Q293">
        <f t="shared" si="12"/>
        <v>35</v>
      </c>
      <c r="R293" t="str">
        <f t="shared" si="13"/>
        <v>-</v>
      </c>
      <c r="AN293" s="317">
        <v>45430.541666666664</v>
      </c>
      <c r="AO293">
        <v>47.1</v>
      </c>
      <c r="AP293">
        <v>66.900000000000006</v>
      </c>
      <c r="AQ293">
        <v>35.700000000000003</v>
      </c>
      <c r="AR293">
        <v>48.1</v>
      </c>
      <c r="AS293">
        <v>48.3</v>
      </c>
      <c r="AT293">
        <v>73.099999999999994</v>
      </c>
      <c r="AU293">
        <v>35.299999999999997</v>
      </c>
      <c r="AV293">
        <v>48.4</v>
      </c>
      <c r="AX293">
        <v>74</v>
      </c>
      <c r="AY293">
        <v>37.6</v>
      </c>
      <c r="AZ293">
        <v>51.9</v>
      </c>
    </row>
    <row r="294" spans="2:52" x14ac:dyDescent="0.35">
      <c r="B294" s="317">
        <v>45430.520833333336</v>
      </c>
      <c r="C294">
        <v>50</v>
      </c>
      <c r="D294">
        <v>68.3</v>
      </c>
      <c r="E294">
        <v>35.9</v>
      </c>
      <c r="F294">
        <v>48.6</v>
      </c>
      <c r="G294">
        <v>50.8</v>
      </c>
      <c r="H294">
        <v>72.7</v>
      </c>
      <c r="I294">
        <v>35.299999999999997</v>
      </c>
      <c r="J294">
        <v>49</v>
      </c>
      <c r="L294">
        <v>75.3</v>
      </c>
      <c r="M294">
        <v>38.1</v>
      </c>
      <c r="N294">
        <v>53.2</v>
      </c>
      <c r="P294" t="s">
        <v>878</v>
      </c>
      <c r="Q294">
        <f t="shared" si="12"/>
        <v>35</v>
      </c>
      <c r="R294" t="str">
        <f t="shared" si="13"/>
        <v>-</v>
      </c>
      <c r="AN294" s="317">
        <v>45430.552083333336</v>
      </c>
      <c r="AO294">
        <v>47.8</v>
      </c>
      <c r="AP294">
        <v>63.8</v>
      </c>
      <c r="AQ294">
        <v>36.4</v>
      </c>
      <c r="AR294">
        <v>48.3</v>
      </c>
      <c r="AS294">
        <v>47.1</v>
      </c>
      <c r="AT294">
        <v>63.9</v>
      </c>
      <c r="AU294">
        <v>36</v>
      </c>
      <c r="AV294">
        <v>47.7</v>
      </c>
      <c r="AX294">
        <v>68.3</v>
      </c>
      <c r="AY294">
        <v>37.700000000000003</v>
      </c>
      <c r="AZ294">
        <v>53.1</v>
      </c>
    </row>
    <row r="295" spans="2:52" x14ac:dyDescent="0.35">
      <c r="B295" s="317">
        <v>45430.53125</v>
      </c>
      <c r="C295">
        <v>44.8</v>
      </c>
      <c r="D295">
        <v>57.8</v>
      </c>
      <c r="E295">
        <v>35.700000000000003</v>
      </c>
      <c r="F295">
        <v>47.6</v>
      </c>
      <c r="G295">
        <v>44.6</v>
      </c>
      <c r="H295">
        <v>59.5</v>
      </c>
      <c r="I295">
        <v>34.5</v>
      </c>
      <c r="J295">
        <v>47.9</v>
      </c>
      <c r="L295">
        <v>63.1</v>
      </c>
      <c r="M295">
        <v>39.200000000000003</v>
      </c>
      <c r="N295">
        <v>51.8</v>
      </c>
      <c r="P295" t="s">
        <v>878</v>
      </c>
      <c r="Q295">
        <f t="shared" si="12"/>
        <v>35</v>
      </c>
      <c r="R295" t="str">
        <f t="shared" si="13"/>
        <v>-</v>
      </c>
      <c r="AN295" s="317">
        <v>45430.5625</v>
      </c>
      <c r="AO295">
        <v>46</v>
      </c>
      <c r="AP295">
        <v>59</v>
      </c>
      <c r="AQ295">
        <v>36.9</v>
      </c>
      <c r="AR295">
        <v>50</v>
      </c>
      <c r="AS295">
        <v>46.2</v>
      </c>
      <c r="AT295">
        <v>59.9</v>
      </c>
      <c r="AU295">
        <v>36.5</v>
      </c>
      <c r="AV295">
        <v>49.8</v>
      </c>
      <c r="AX295">
        <v>63.9</v>
      </c>
      <c r="AY295">
        <v>38.4</v>
      </c>
      <c r="AZ295">
        <v>54.5</v>
      </c>
    </row>
    <row r="296" spans="2:52" x14ac:dyDescent="0.35">
      <c r="B296" s="317">
        <v>45430.541666666664</v>
      </c>
      <c r="C296">
        <v>47.1</v>
      </c>
      <c r="D296">
        <v>66.900000000000006</v>
      </c>
      <c r="E296">
        <v>35.700000000000003</v>
      </c>
      <c r="F296">
        <v>48.1</v>
      </c>
      <c r="G296">
        <v>48.3</v>
      </c>
      <c r="H296">
        <v>73.099999999999994</v>
      </c>
      <c r="I296">
        <v>35.299999999999997</v>
      </c>
      <c r="J296">
        <v>48.4</v>
      </c>
      <c r="L296">
        <v>74</v>
      </c>
      <c r="M296">
        <v>37.6</v>
      </c>
      <c r="N296">
        <v>51.9</v>
      </c>
      <c r="P296" t="s">
        <v>878</v>
      </c>
      <c r="Q296">
        <f t="shared" si="12"/>
        <v>35</v>
      </c>
      <c r="R296" t="str">
        <f t="shared" si="13"/>
        <v>-</v>
      </c>
      <c r="AN296" s="317">
        <v>45430.572916666664</v>
      </c>
      <c r="AO296">
        <v>44.5</v>
      </c>
      <c r="AP296">
        <v>56.2</v>
      </c>
      <c r="AQ296">
        <v>35.200000000000003</v>
      </c>
      <c r="AR296">
        <v>48.4</v>
      </c>
      <c r="AS296">
        <v>44.4</v>
      </c>
      <c r="AT296">
        <v>56.9</v>
      </c>
      <c r="AU296">
        <v>34.6</v>
      </c>
      <c r="AV296">
        <v>48.2</v>
      </c>
      <c r="AX296">
        <v>60.9</v>
      </c>
      <c r="AY296">
        <v>37.299999999999997</v>
      </c>
      <c r="AZ296">
        <v>53</v>
      </c>
    </row>
    <row r="297" spans="2:52" x14ac:dyDescent="0.35">
      <c r="B297" s="317">
        <v>45430.552083333336</v>
      </c>
      <c r="C297">
        <v>47.8</v>
      </c>
      <c r="D297">
        <v>63.8</v>
      </c>
      <c r="E297">
        <v>36.4</v>
      </c>
      <c r="F297">
        <v>48.3</v>
      </c>
      <c r="G297">
        <v>47.1</v>
      </c>
      <c r="H297">
        <v>63.9</v>
      </c>
      <c r="I297">
        <v>36</v>
      </c>
      <c r="J297">
        <v>47.7</v>
      </c>
      <c r="L297">
        <v>68.3</v>
      </c>
      <c r="M297">
        <v>37.700000000000003</v>
      </c>
      <c r="N297">
        <v>53.1</v>
      </c>
      <c r="P297" t="s">
        <v>878</v>
      </c>
      <c r="Q297">
        <f t="shared" si="12"/>
        <v>36</v>
      </c>
      <c r="R297" t="str">
        <f t="shared" si="13"/>
        <v>-</v>
      </c>
      <c r="AN297" s="317">
        <v>45430.583333333336</v>
      </c>
      <c r="AO297">
        <v>41.2</v>
      </c>
      <c r="AP297">
        <v>60.8</v>
      </c>
      <c r="AQ297">
        <v>34.9</v>
      </c>
      <c r="AR297">
        <v>44</v>
      </c>
      <c r="AS297">
        <v>41</v>
      </c>
      <c r="AT297">
        <v>58.9</v>
      </c>
      <c r="AU297">
        <v>34.299999999999997</v>
      </c>
      <c r="AV297">
        <v>43.5</v>
      </c>
      <c r="AX297">
        <v>65.2</v>
      </c>
      <c r="AY297">
        <v>36.299999999999997</v>
      </c>
      <c r="AZ297">
        <v>47.5</v>
      </c>
    </row>
    <row r="298" spans="2:52" x14ac:dyDescent="0.35">
      <c r="B298" s="317">
        <v>45430.5625</v>
      </c>
      <c r="C298">
        <v>46</v>
      </c>
      <c r="D298">
        <v>59</v>
      </c>
      <c r="E298">
        <v>36.9</v>
      </c>
      <c r="F298">
        <v>50</v>
      </c>
      <c r="G298">
        <v>46.2</v>
      </c>
      <c r="H298">
        <v>59.9</v>
      </c>
      <c r="I298">
        <v>36.5</v>
      </c>
      <c r="J298">
        <v>49.8</v>
      </c>
      <c r="L298">
        <v>63.9</v>
      </c>
      <c r="M298">
        <v>38.4</v>
      </c>
      <c r="N298">
        <v>54.5</v>
      </c>
      <c r="P298" t="s">
        <v>878</v>
      </c>
      <c r="Q298">
        <f t="shared" si="12"/>
        <v>37</v>
      </c>
      <c r="R298" t="str">
        <f t="shared" si="13"/>
        <v>-</v>
      </c>
      <c r="AN298" s="317">
        <v>45430.59375</v>
      </c>
      <c r="AO298">
        <v>46.4</v>
      </c>
      <c r="AP298">
        <v>59.9</v>
      </c>
      <c r="AQ298">
        <v>36.200000000000003</v>
      </c>
      <c r="AR298">
        <v>50.1</v>
      </c>
      <c r="AS298">
        <v>46.6</v>
      </c>
      <c r="AT298">
        <v>62.5</v>
      </c>
      <c r="AU298">
        <v>35.299999999999997</v>
      </c>
      <c r="AV298">
        <v>48.7</v>
      </c>
      <c r="AX298">
        <v>64.099999999999994</v>
      </c>
      <c r="AY298">
        <v>38.4</v>
      </c>
      <c r="AZ298">
        <v>55.6</v>
      </c>
    </row>
    <row r="299" spans="2:52" x14ac:dyDescent="0.35">
      <c r="B299" s="317">
        <v>45430.572916666664</v>
      </c>
      <c r="C299">
        <v>44.5</v>
      </c>
      <c r="D299">
        <v>56.2</v>
      </c>
      <c r="E299">
        <v>35.200000000000003</v>
      </c>
      <c r="F299">
        <v>48.4</v>
      </c>
      <c r="G299">
        <v>44.4</v>
      </c>
      <c r="H299">
        <v>56.9</v>
      </c>
      <c r="I299">
        <v>34.6</v>
      </c>
      <c r="J299">
        <v>48.2</v>
      </c>
      <c r="L299">
        <v>60.9</v>
      </c>
      <c r="M299">
        <v>37.299999999999997</v>
      </c>
      <c r="N299">
        <v>53</v>
      </c>
      <c r="P299" t="s">
        <v>878</v>
      </c>
      <c r="Q299">
        <f t="shared" si="12"/>
        <v>35</v>
      </c>
      <c r="R299" t="str">
        <f t="shared" si="13"/>
        <v>-</v>
      </c>
      <c r="AN299" s="317">
        <v>45430.604166666664</v>
      </c>
      <c r="AO299">
        <v>43.8</v>
      </c>
      <c r="AP299">
        <v>60</v>
      </c>
      <c r="AQ299">
        <v>34.700000000000003</v>
      </c>
      <c r="AR299">
        <v>46.7</v>
      </c>
      <c r="AS299">
        <v>44.1</v>
      </c>
      <c r="AT299">
        <v>59.5</v>
      </c>
      <c r="AU299">
        <v>34.5</v>
      </c>
      <c r="AV299">
        <v>46.5</v>
      </c>
      <c r="AX299">
        <v>64</v>
      </c>
      <c r="AY299">
        <v>36</v>
      </c>
      <c r="AZ299">
        <v>51.4</v>
      </c>
    </row>
    <row r="300" spans="2:52" x14ac:dyDescent="0.35">
      <c r="B300" s="317">
        <v>45430.583333333336</v>
      </c>
      <c r="C300">
        <v>41.2</v>
      </c>
      <c r="D300">
        <v>60.8</v>
      </c>
      <c r="E300">
        <v>34.9</v>
      </c>
      <c r="F300">
        <v>44</v>
      </c>
      <c r="G300">
        <v>41</v>
      </c>
      <c r="H300">
        <v>58.9</v>
      </c>
      <c r="I300">
        <v>34.299999999999997</v>
      </c>
      <c r="J300">
        <v>43.5</v>
      </c>
      <c r="L300">
        <v>65.2</v>
      </c>
      <c r="M300">
        <v>36.299999999999997</v>
      </c>
      <c r="N300">
        <v>47.5</v>
      </c>
      <c r="P300" t="s">
        <v>878</v>
      </c>
      <c r="Q300">
        <f t="shared" si="12"/>
        <v>34</v>
      </c>
      <c r="R300" t="str">
        <f t="shared" si="13"/>
        <v>-</v>
      </c>
      <c r="AN300" s="317">
        <v>45430.614583333336</v>
      </c>
      <c r="AO300">
        <v>42.2</v>
      </c>
      <c r="AP300">
        <v>55.5</v>
      </c>
      <c r="AQ300">
        <v>34.5</v>
      </c>
      <c r="AR300">
        <v>46.3</v>
      </c>
      <c r="AS300">
        <v>42.2</v>
      </c>
      <c r="AT300">
        <v>56.4</v>
      </c>
      <c r="AU300">
        <v>34.299999999999997</v>
      </c>
      <c r="AV300">
        <v>45.5</v>
      </c>
      <c r="AX300">
        <v>58.7</v>
      </c>
      <c r="AY300">
        <v>36.299999999999997</v>
      </c>
      <c r="AZ300">
        <v>50.9</v>
      </c>
    </row>
    <row r="301" spans="2:52" x14ac:dyDescent="0.35">
      <c r="B301" s="317">
        <v>45430.59375</v>
      </c>
      <c r="C301">
        <v>46.4</v>
      </c>
      <c r="D301">
        <v>59.9</v>
      </c>
      <c r="E301">
        <v>36.200000000000003</v>
      </c>
      <c r="F301">
        <v>50.1</v>
      </c>
      <c r="G301">
        <v>46.6</v>
      </c>
      <c r="H301">
        <v>62.5</v>
      </c>
      <c r="I301">
        <v>35.299999999999997</v>
      </c>
      <c r="J301">
        <v>48.7</v>
      </c>
      <c r="L301">
        <v>64.099999999999994</v>
      </c>
      <c r="M301">
        <v>38.4</v>
      </c>
      <c r="N301">
        <v>55.6</v>
      </c>
      <c r="P301" t="s">
        <v>878</v>
      </c>
      <c r="Q301">
        <f t="shared" si="12"/>
        <v>35</v>
      </c>
      <c r="R301" t="str">
        <f t="shared" si="13"/>
        <v>-</v>
      </c>
      <c r="AN301" s="317">
        <v>45430.625</v>
      </c>
      <c r="AO301">
        <v>44.6</v>
      </c>
      <c r="AP301">
        <v>59.9</v>
      </c>
      <c r="AQ301">
        <v>35.200000000000003</v>
      </c>
      <c r="AR301">
        <v>45.5</v>
      </c>
      <c r="AS301">
        <v>44.5</v>
      </c>
      <c r="AT301">
        <v>60.2</v>
      </c>
      <c r="AU301">
        <v>34.6</v>
      </c>
      <c r="AV301">
        <v>45.9</v>
      </c>
      <c r="AX301">
        <v>61.5</v>
      </c>
      <c r="AY301">
        <v>36.700000000000003</v>
      </c>
      <c r="AZ301">
        <v>50.5</v>
      </c>
    </row>
    <row r="302" spans="2:52" x14ac:dyDescent="0.35">
      <c r="B302" s="317">
        <v>45430.604166666664</v>
      </c>
      <c r="C302">
        <v>43.8</v>
      </c>
      <c r="D302">
        <v>60</v>
      </c>
      <c r="E302">
        <v>34.700000000000003</v>
      </c>
      <c r="F302">
        <v>46.7</v>
      </c>
      <c r="G302">
        <v>44.1</v>
      </c>
      <c r="H302">
        <v>59.5</v>
      </c>
      <c r="I302">
        <v>34.5</v>
      </c>
      <c r="J302">
        <v>46.5</v>
      </c>
      <c r="L302">
        <v>64</v>
      </c>
      <c r="M302">
        <v>36</v>
      </c>
      <c r="N302">
        <v>51.4</v>
      </c>
      <c r="P302" t="s">
        <v>878</v>
      </c>
      <c r="Q302">
        <f t="shared" si="12"/>
        <v>35</v>
      </c>
      <c r="R302" t="str">
        <f t="shared" si="13"/>
        <v>-</v>
      </c>
      <c r="AN302" s="317">
        <v>45430.635416666664</v>
      </c>
      <c r="AO302">
        <v>43.7</v>
      </c>
      <c r="AP302">
        <v>58.1</v>
      </c>
      <c r="AQ302">
        <v>35.200000000000003</v>
      </c>
      <c r="AR302">
        <v>46.1</v>
      </c>
      <c r="AS302">
        <v>44.1</v>
      </c>
      <c r="AT302">
        <v>61.7</v>
      </c>
      <c r="AU302">
        <v>34.6</v>
      </c>
      <c r="AV302">
        <v>45.8</v>
      </c>
      <c r="AX302">
        <v>63.2</v>
      </c>
      <c r="AY302">
        <v>36.6</v>
      </c>
      <c r="AZ302">
        <v>50.8</v>
      </c>
    </row>
    <row r="303" spans="2:52" x14ac:dyDescent="0.35">
      <c r="B303" s="317">
        <v>45430.614583333336</v>
      </c>
      <c r="C303">
        <v>42.2</v>
      </c>
      <c r="D303">
        <v>55.5</v>
      </c>
      <c r="E303">
        <v>34.5</v>
      </c>
      <c r="F303">
        <v>46.3</v>
      </c>
      <c r="G303">
        <v>42.2</v>
      </c>
      <c r="H303">
        <v>56.4</v>
      </c>
      <c r="I303">
        <v>34.299999999999997</v>
      </c>
      <c r="J303">
        <v>45.5</v>
      </c>
      <c r="L303">
        <v>58.7</v>
      </c>
      <c r="M303">
        <v>36.299999999999997</v>
      </c>
      <c r="N303">
        <v>50.9</v>
      </c>
      <c r="P303" t="s">
        <v>878</v>
      </c>
      <c r="Q303">
        <f t="shared" si="12"/>
        <v>34</v>
      </c>
      <c r="R303" t="str">
        <f t="shared" si="13"/>
        <v>-</v>
      </c>
      <c r="AN303" s="317">
        <v>45430.645833333336</v>
      </c>
      <c r="AO303">
        <v>47.9</v>
      </c>
      <c r="AP303">
        <v>65.099999999999994</v>
      </c>
      <c r="AQ303">
        <v>36.9</v>
      </c>
      <c r="AR303">
        <v>47.2</v>
      </c>
      <c r="AS303">
        <v>48.7</v>
      </c>
      <c r="AT303">
        <v>70.099999999999994</v>
      </c>
      <c r="AU303">
        <v>36.1</v>
      </c>
      <c r="AV303">
        <v>46.6</v>
      </c>
      <c r="AX303">
        <v>72.3</v>
      </c>
      <c r="AY303">
        <v>38.9</v>
      </c>
      <c r="AZ303">
        <v>53.4</v>
      </c>
    </row>
    <row r="304" spans="2:52" x14ac:dyDescent="0.35">
      <c r="B304" s="317">
        <v>45430.625</v>
      </c>
      <c r="C304">
        <v>44.6</v>
      </c>
      <c r="D304">
        <v>59.9</v>
      </c>
      <c r="E304">
        <v>35.200000000000003</v>
      </c>
      <c r="F304">
        <v>45.5</v>
      </c>
      <c r="G304">
        <v>44.5</v>
      </c>
      <c r="H304">
        <v>60.2</v>
      </c>
      <c r="I304">
        <v>34.6</v>
      </c>
      <c r="J304">
        <v>45.9</v>
      </c>
      <c r="L304">
        <v>61.5</v>
      </c>
      <c r="M304">
        <v>36.700000000000003</v>
      </c>
      <c r="N304">
        <v>50.5</v>
      </c>
      <c r="P304" t="s">
        <v>878</v>
      </c>
      <c r="Q304">
        <f t="shared" si="12"/>
        <v>35</v>
      </c>
      <c r="R304" t="str">
        <f t="shared" si="13"/>
        <v>-</v>
      </c>
      <c r="AN304" s="317">
        <v>45430.65625</v>
      </c>
      <c r="AO304">
        <v>51.1</v>
      </c>
      <c r="AP304">
        <v>67.5</v>
      </c>
      <c r="AQ304">
        <v>36.4</v>
      </c>
      <c r="AR304">
        <v>52.9</v>
      </c>
      <c r="AS304">
        <v>50.9</v>
      </c>
      <c r="AT304">
        <v>72.400000000000006</v>
      </c>
      <c r="AU304">
        <v>35.799999999999997</v>
      </c>
      <c r="AV304">
        <v>52.5</v>
      </c>
      <c r="AX304">
        <v>73.099999999999994</v>
      </c>
      <c r="AY304">
        <v>38.700000000000003</v>
      </c>
      <c r="AZ304">
        <v>58</v>
      </c>
    </row>
    <row r="305" spans="2:52" x14ac:dyDescent="0.35">
      <c r="B305" s="317">
        <v>45430.635416666664</v>
      </c>
      <c r="C305">
        <v>43.7</v>
      </c>
      <c r="D305">
        <v>58.1</v>
      </c>
      <c r="E305">
        <v>35.200000000000003</v>
      </c>
      <c r="F305">
        <v>46.1</v>
      </c>
      <c r="G305">
        <v>44.1</v>
      </c>
      <c r="H305">
        <v>61.7</v>
      </c>
      <c r="I305">
        <v>34.6</v>
      </c>
      <c r="J305">
        <v>45.8</v>
      </c>
      <c r="L305">
        <v>63.2</v>
      </c>
      <c r="M305">
        <v>36.6</v>
      </c>
      <c r="N305">
        <v>50.8</v>
      </c>
      <c r="P305" t="s">
        <v>878</v>
      </c>
      <c r="Q305">
        <f t="shared" si="12"/>
        <v>35</v>
      </c>
      <c r="R305" t="str">
        <f t="shared" si="13"/>
        <v>-</v>
      </c>
      <c r="AN305" s="317">
        <v>45430.666666666664</v>
      </c>
      <c r="AO305">
        <v>48</v>
      </c>
      <c r="AP305">
        <v>59.9</v>
      </c>
      <c r="AQ305">
        <v>36.6</v>
      </c>
      <c r="AR305">
        <v>53.2</v>
      </c>
      <c r="AS305">
        <v>48.3</v>
      </c>
      <c r="AT305">
        <v>61.6</v>
      </c>
      <c r="AU305">
        <v>35.9</v>
      </c>
      <c r="AV305">
        <v>52.4</v>
      </c>
      <c r="AX305">
        <v>63.5</v>
      </c>
      <c r="AY305">
        <v>38.799999999999997</v>
      </c>
      <c r="AZ305">
        <v>57.8</v>
      </c>
    </row>
    <row r="306" spans="2:52" x14ac:dyDescent="0.35">
      <c r="B306" s="317">
        <v>45430.645833333336</v>
      </c>
      <c r="C306">
        <v>47.9</v>
      </c>
      <c r="D306">
        <v>65.099999999999994</v>
      </c>
      <c r="E306">
        <v>36.9</v>
      </c>
      <c r="F306">
        <v>47.2</v>
      </c>
      <c r="G306">
        <v>48.7</v>
      </c>
      <c r="H306">
        <v>70.099999999999994</v>
      </c>
      <c r="I306">
        <v>36.1</v>
      </c>
      <c r="J306">
        <v>46.6</v>
      </c>
      <c r="L306">
        <v>72.3</v>
      </c>
      <c r="M306">
        <v>38.9</v>
      </c>
      <c r="N306">
        <v>53.4</v>
      </c>
      <c r="P306" t="s">
        <v>878</v>
      </c>
      <c r="Q306">
        <f t="shared" si="12"/>
        <v>36</v>
      </c>
      <c r="R306" t="str">
        <f t="shared" si="13"/>
        <v>-</v>
      </c>
      <c r="AN306" s="317">
        <v>45430.677083333336</v>
      </c>
      <c r="AO306">
        <v>45.9</v>
      </c>
      <c r="AP306">
        <v>57.8</v>
      </c>
      <c r="AQ306">
        <v>36.4</v>
      </c>
      <c r="AR306">
        <v>49.1</v>
      </c>
      <c r="AS306">
        <v>46</v>
      </c>
      <c r="AT306">
        <v>62.4</v>
      </c>
      <c r="AU306">
        <v>35.5</v>
      </c>
      <c r="AV306">
        <v>49.3</v>
      </c>
      <c r="AX306">
        <v>62.5</v>
      </c>
      <c r="AY306">
        <v>39.1</v>
      </c>
      <c r="AZ306">
        <v>53.6</v>
      </c>
    </row>
    <row r="307" spans="2:52" x14ac:dyDescent="0.35">
      <c r="B307" s="317">
        <v>45430.65625</v>
      </c>
      <c r="C307">
        <v>51.1</v>
      </c>
      <c r="D307">
        <v>67.5</v>
      </c>
      <c r="E307">
        <v>36.4</v>
      </c>
      <c r="F307">
        <v>52.9</v>
      </c>
      <c r="G307">
        <v>50.9</v>
      </c>
      <c r="H307">
        <v>72.400000000000006</v>
      </c>
      <c r="I307">
        <v>35.799999999999997</v>
      </c>
      <c r="J307">
        <v>52.5</v>
      </c>
      <c r="L307">
        <v>73.099999999999994</v>
      </c>
      <c r="M307">
        <v>38.700000000000003</v>
      </c>
      <c r="N307">
        <v>58</v>
      </c>
      <c r="P307" t="s">
        <v>878</v>
      </c>
      <c r="Q307">
        <f t="shared" si="12"/>
        <v>36</v>
      </c>
      <c r="R307" t="str">
        <f t="shared" si="13"/>
        <v>-</v>
      </c>
      <c r="AN307" s="317">
        <v>45430.6875</v>
      </c>
      <c r="AO307">
        <v>46</v>
      </c>
      <c r="AP307">
        <v>62.7</v>
      </c>
      <c r="AQ307">
        <v>37</v>
      </c>
      <c r="AR307">
        <v>46.5</v>
      </c>
      <c r="AS307">
        <v>45.7</v>
      </c>
      <c r="AT307">
        <v>65.099999999999994</v>
      </c>
      <c r="AU307">
        <v>35.799999999999997</v>
      </c>
      <c r="AV307">
        <v>46.7</v>
      </c>
      <c r="AX307">
        <v>69</v>
      </c>
      <c r="AY307">
        <v>39.1</v>
      </c>
      <c r="AZ307">
        <v>51.1</v>
      </c>
    </row>
    <row r="308" spans="2:52" x14ac:dyDescent="0.35">
      <c r="B308" s="317">
        <v>45430.666666666664</v>
      </c>
      <c r="C308">
        <v>48</v>
      </c>
      <c r="D308">
        <v>59.9</v>
      </c>
      <c r="E308">
        <v>36.6</v>
      </c>
      <c r="F308">
        <v>53.2</v>
      </c>
      <c r="G308">
        <v>48.3</v>
      </c>
      <c r="H308">
        <v>61.6</v>
      </c>
      <c r="I308">
        <v>35.9</v>
      </c>
      <c r="J308">
        <v>52.4</v>
      </c>
      <c r="L308">
        <v>63.5</v>
      </c>
      <c r="M308">
        <v>38.799999999999997</v>
      </c>
      <c r="N308">
        <v>57.8</v>
      </c>
      <c r="P308" t="s">
        <v>878</v>
      </c>
      <c r="Q308">
        <f t="shared" si="12"/>
        <v>36</v>
      </c>
      <c r="R308" t="str">
        <f t="shared" si="13"/>
        <v>-</v>
      </c>
      <c r="AN308" s="317">
        <v>45430.697916666664</v>
      </c>
      <c r="AO308">
        <v>47.1</v>
      </c>
      <c r="AP308">
        <v>59.7</v>
      </c>
      <c r="AQ308">
        <v>36</v>
      </c>
      <c r="AR308">
        <v>51.3</v>
      </c>
      <c r="AS308">
        <v>46.9</v>
      </c>
      <c r="AT308">
        <v>63.5</v>
      </c>
      <c r="AU308">
        <v>35.299999999999997</v>
      </c>
      <c r="AV308">
        <v>50.8</v>
      </c>
      <c r="AX308">
        <v>64.8</v>
      </c>
      <c r="AY308">
        <v>37.5</v>
      </c>
      <c r="AZ308">
        <v>56.6</v>
      </c>
    </row>
    <row r="309" spans="2:52" x14ac:dyDescent="0.35">
      <c r="B309" s="317">
        <v>45430.677083333336</v>
      </c>
      <c r="C309">
        <v>45.9</v>
      </c>
      <c r="D309">
        <v>57.8</v>
      </c>
      <c r="E309">
        <v>36.4</v>
      </c>
      <c r="F309">
        <v>49.1</v>
      </c>
      <c r="G309">
        <v>46</v>
      </c>
      <c r="H309">
        <v>62.4</v>
      </c>
      <c r="I309">
        <v>35.5</v>
      </c>
      <c r="J309">
        <v>49.3</v>
      </c>
      <c r="L309">
        <v>62.5</v>
      </c>
      <c r="M309">
        <v>39.1</v>
      </c>
      <c r="N309">
        <v>53.6</v>
      </c>
      <c r="P309" t="s">
        <v>878</v>
      </c>
      <c r="Q309">
        <f t="shared" si="12"/>
        <v>36</v>
      </c>
      <c r="R309" t="str">
        <f t="shared" si="13"/>
        <v>-</v>
      </c>
      <c r="AN309" s="317">
        <v>45430.708333333336</v>
      </c>
      <c r="AO309">
        <v>47.5</v>
      </c>
      <c r="AP309">
        <v>63.7</v>
      </c>
      <c r="AQ309">
        <v>35.700000000000003</v>
      </c>
      <c r="AR309">
        <v>50.8</v>
      </c>
      <c r="AS309">
        <v>47.6</v>
      </c>
      <c r="AT309">
        <v>65.900000000000006</v>
      </c>
      <c r="AU309">
        <v>35.200000000000003</v>
      </c>
      <c r="AV309">
        <v>49.2</v>
      </c>
      <c r="AX309">
        <v>69.2</v>
      </c>
      <c r="AY309">
        <v>37.799999999999997</v>
      </c>
      <c r="AZ309">
        <v>55.8</v>
      </c>
    </row>
    <row r="310" spans="2:52" x14ac:dyDescent="0.35">
      <c r="B310" s="317">
        <v>45430.6875</v>
      </c>
      <c r="C310">
        <v>46</v>
      </c>
      <c r="D310">
        <v>62.7</v>
      </c>
      <c r="E310">
        <v>37</v>
      </c>
      <c r="F310">
        <v>46.5</v>
      </c>
      <c r="G310">
        <v>45.7</v>
      </c>
      <c r="H310">
        <v>65.099999999999994</v>
      </c>
      <c r="I310">
        <v>35.799999999999997</v>
      </c>
      <c r="J310">
        <v>46.7</v>
      </c>
      <c r="L310">
        <v>69</v>
      </c>
      <c r="M310">
        <v>39.1</v>
      </c>
      <c r="N310">
        <v>51.1</v>
      </c>
      <c r="P310" t="s">
        <v>878</v>
      </c>
      <c r="Q310">
        <f t="shared" si="12"/>
        <v>36</v>
      </c>
      <c r="R310" t="str">
        <f t="shared" si="13"/>
        <v>-</v>
      </c>
      <c r="AN310" s="317">
        <v>45430.71875</v>
      </c>
      <c r="AO310">
        <v>66.400000000000006</v>
      </c>
      <c r="AP310">
        <v>88.2</v>
      </c>
      <c r="AQ310">
        <v>36.1</v>
      </c>
      <c r="AR310">
        <v>54.2</v>
      </c>
      <c r="AS310">
        <v>64.7</v>
      </c>
      <c r="AT310">
        <v>88.7</v>
      </c>
      <c r="AU310">
        <v>35</v>
      </c>
      <c r="AV310">
        <v>53.9</v>
      </c>
      <c r="AX310">
        <v>92.9</v>
      </c>
      <c r="AY310">
        <v>39</v>
      </c>
      <c r="AZ310">
        <v>58.9</v>
      </c>
    </row>
    <row r="311" spans="2:52" x14ac:dyDescent="0.35">
      <c r="B311" s="317">
        <v>45430.697916666664</v>
      </c>
      <c r="C311">
        <v>47.1</v>
      </c>
      <c r="D311">
        <v>59.7</v>
      </c>
      <c r="E311">
        <v>36</v>
      </c>
      <c r="F311">
        <v>51.3</v>
      </c>
      <c r="G311">
        <v>46.9</v>
      </c>
      <c r="H311">
        <v>63.5</v>
      </c>
      <c r="I311">
        <v>35.299999999999997</v>
      </c>
      <c r="J311">
        <v>50.8</v>
      </c>
      <c r="L311">
        <v>64.8</v>
      </c>
      <c r="M311">
        <v>37.5</v>
      </c>
      <c r="N311">
        <v>56.6</v>
      </c>
      <c r="P311" t="s">
        <v>878</v>
      </c>
      <c r="Q311">
        <f t="shared" si="12"/>
        <v>35</v>
      </c>
      <c r="R311" t="str">
        <f t="shared" si="13"/>
        <v>-</v>
      </c>
      <c r="AN311" s="317">
        <v>45430.729166666664</v>
      </c>
      <c r="AO311">
        <v>44.7</v>
      </c>
      <c r="AP311">
        <v>58.7</v>
      </c>
      <c r="AQ311">
        <v>33</v>
      </c>
      <c r="AR311">
        <v>48.4</v>
      </c>
      <c r="AS311">
        <v>44.5</v>
      </c>
      <c r="AT311">
        <v>60.2</v>
      </c>
      <c r="AU311">
        <v>32.4</v>
      </c>
      <c r="AV311">
        <v>48</v>
      </c>
      <c r="AX311">
        <v>62.2</v>
      </c>
      <c r="AY311">
        <v>35.200000000000003</v>
      </c>
      <c r="AZ311">
        <v>53.1</v>
      </c>
    </row>
    <row r="312" spans="2:52" x14ac:dyDescent="0.35">
      <c r="B312" s="317">
        <v>45430.708333333336</v>
      </c>
      <c r="C312">
        <v>47.5</v>
      </c>
      <c r="D312">
        <v>63.7</v>
      </c>
      <c r="E312">
        <v>35.700000000000003</v>
      </c>
      <c r="F312">
        <v>50.8</v>
      </c>
      <c r="G312">
        <v>47.6</v>
      </c>
      <c r="H312">
        <v>65.900000000000006</v>
      </c>
      <c r="I312">
        <v>35.200000000000003</v>
      </c>
      <c r="J312">
        <v>49.2</v>
      </c>
      <c r="L312">
        <v>69.2</v>
      </c>
      <c r="M312">
        <v>37.799999999999997</v>
      </c>
      <c r="N312">
        <v>55.8</v>
      </c>
      <c r="P312" t="s">
        <v>878</v>
      </c>
      <c r="Q312">
        <f t="shared" si="12"/>
        <v>35</v>
      </c>
      <c r="R312" t="str">
        <f t="shared" si="13"/>
        <v>-</v>
      </c>
      <c r="AN312" s="317">
        <v>45430.739583333336</v>
      </c>
      <c r="AO312">
        <v>42.6</v>
      </c>
      <c r="AP312">
        <v>58.3</v>
      </c>
      <c r="AQ312">
        <v>33.799999999999997</v>
      </c>
      <c r="AR312">
        <v>44.9</v>
      </c>
      <c r="AS312">
        <v>42.6</v>
      </c>
      <c r="AT312">
        <v>57.8</v>
      </c>
      <c r="AU312">
        <v>33.1</v>
      </c>
      <c r="AV312">
        <v>44.8</v>
      </c>
      <c r="AX312">
        <v>62.7</v>
      </c>
      <c r="AY312">
        <v>35.4</v>
      </c>
      <c r="AZ312">
        <v>49.1</v>
      </c>
    </row>
    <row r="313" spans="2:52" x14ac:dyDescent="0.35">
      <c r="B313" s="317">
        <v>45430.71875</v>
      </c>
      <c r="C313">
        <v>66.400000000000006</v>
      </c>
      <c r="D313">
        <v>88.2</v>
      </c>
      <c r="E313">
        <v>36.1</v>
      </c>
      <c r="F313">
        <v>54.2</v>
      </c>
      <c r="G313">
        <v>64.7</v>
      </c>
      <c r="H313">
        <v>88.7</v>
      </c>
      <c r="I313">
        <v>35</v>
      </c>
      <c r="J313">
        <v>53.9</v>
      </c>
      <c r="L313">
        <v>92.9</v>
      </c>
      <c r="M313">
        <v>39</v>
      </c>
      <c r="N313">
        <v>58.9</v>
      </c>
      <c r="P313" t="s">
        <v>878</v>
      </c>
      <c r="Q313">
        <f t="shared" si="12"/>
        <v>35</v>
      </c>
      <c r="R313" t="str">
        <f t="shared" si="13"/>
        <v>-</v>
      </c>
      <c r="AN313" s="317">
        <v>45430.75</v>
      </c>
      <c r="AO313">
        <v>44.7</v>
      </c>
      <c r="AP313">
        <v>59</v>
      </c>
      <c r="AQ313">
        <v>33.200000000000003</v>
      </c>
      <c r="AR313">
        <v>48.2</v>
      </c>
      <c r="AS313">
        <v>44.4</v>
      </c>
      <c r="AT313">
        <v>61</v>
      </c>
      <c r="AU313">
        <v>32.1</v>
      </c>
      <c r="AV313">
        <v>45.8</v>
      </c>
      <c r="AX313">
        <v>65.3</v>
      </c>
      <c r="AY313">
        <v>35.5</v>
      </c>
      <c r="AZ313">
        <v>52.6</v>
      </c>
    </row>
    <row r="314" spans="2:52" x14ac:dyDescent="0.35">
      <c r="B314" s="317">
        <v>45430.729166666664</v>
      </c>
      <c r="C314">
        <v>44.7</v>
      </c>
      <c r="D314">
        <v>58.7</v>
      </c>
      <c r="E314">
        <v>33</v>
      </c>
      <c r="F314">
        <v>48.4</v>
      </c>
      <c r="G314">
        <v>44.5</v>
      </c>
      <c r="H314">
        <v>60.2</v>
      </c>
      <c r="I314">
        <v>32.4</v>
      </c>
      <c r="J314">
        <v>48</v>
      </c>
      <c r="L314">
        <v>62.2</v>
      </c>
      <c r="M314">
        <v>35.200000000000003</v>
      </c>
      <c r="N314">
        <v>53.1</v>
      </c>
      <c r="P314" t="s">
        <v>878</v>
      </c>
      <c r="Q314">
        <f t="shared" si="12"/>
        <v>32</v>
      </c>
      <c r="R314" t="str">
        <f t="shared" si="13"/>
        <v>-</v>
      </c>
      <c r="AN314" s="317">
        <v>45430.760416666664</v>
      </c>
      <c r="AO314">
        <v>51.5</v>
      </c>
      <c r="AP314">
        <v>69.5</v>
      </c>
      <c r="AQ314">
        <v>33.1</v>
      </c>
      <c r="AR314">
        <v>50.6</v>
      </c>
      <c r="AS314">
        <v>51.2</v>
      </c>
      <c r="AT314">
        <v>68.8</v>
      </c>
      <c r="AU314">
        <v>32.5</v>
      </c>
      <c r="AV314">
        <v>48.6</v>
      </c>
      <c r="AX314">
        <v>74.7</v>
      </c>
      <c r="AY314">
        <v>34.700000000000003</v>
      </c>
      <c r="AZ314">
        <v>57.3</v>
      </c>
    </row>
    <row r="315" spans="2:52" x14ac:dyDescent="0.35">
      <c r="B315" s="317">
        <v>45430.739583333336</v>
      </c>
      <c r="C315">
        <v>42.6</v>
      </c>
      <c r="D315">
        <v>58.3</v>
      </c>
      <c r="E315">
        <v>33.799999999999997</v>
      </c>
      <c r="F315">
        <v>44.9</v>
      </c>
      <c r="G315">
        <v>42.6</v>
      </c>
      <c r="H315">
        <v>57.8</v>
      </c>
      <c r="I315">
        <v>33.1</v>
      </c>
      <c r="J315">
        <v>44.8</v>
      </c>
      <c r="L315">
        <v>62.7</v>
      </c>
      <c r="M315">
        <v>35.4</v>
      </c>
      <c r="N315">
        <v>49.1</v>
      </c>
      <c r="P315" t="s">
        <v>878</v>
      </c>
      <c r="Q315">
        <f t="shared" si="12"/>
        <v>33</v>
      </c>
      <c r="R315" t="str">
        <f t="shared" si="13"/>
        <v>-</v>
      </c>
      <c r="AN315" s="317">
        <v>45430.770833333336</v>
      </c>
      <c r="AO315">
        <v>49.3</v>
      </c>
      <c r="AP315">
        <v>66.2</v>
      </c>
      <c r="AQ315">
        <v>35.6</v>
      </c>
      <c r="AR315">
        <v>49.3</v>
      </c>
      <c r="AS315">
        <v>49.7</v>
      </c>
      <c r="AT315">
        <v>68.900000000000006</v>
      </c>
      <c r="AU315">
        <v>34.799999999999997</v>
      </c>
      <c r="AV315">
        <v>49.7</v>
      </c>
      <c r="AX315">
        <v>72</v>
      </c>
      <c r="AY315">
        <v>38.4</v>
      </c>
      <c r="AZ315">
        <v>53.9</v>
      </c>
    </row>
    <row r="316" spans="2:52" x14ac:dyDescent="0.35">
      <c r="B316" s="317">
        <v>45430.75</v>
      </c>
      <c r="C316">
        <v>44.7</v>
      </c>
      <c r="D316">
        <v>59</v>
      </c>
      <c r="E316">
        <v>33.200000000000003</v>
      </c>
      <c r="F316">
        <v>48.2</v>
      </c>
      <c r="G316">
        <v>44.4</v>
      </c>
      <c r="H316">
        <v>61</v>
      </c>
      <c r="I316">
        <v>32.1</v>
      </c>
      <c r="J316">
        <v>45.8</v>
      </c>
      <c r="L316">
        <v>65.3</v>
      </c>
      <c r="M316">
        <v>35.5</v>
      </c>
      <c r="N316">
        <v>52.6</v>
      </c>
      <c r="P316" t="s">
        <v>878</v>
      </c>
      <c r="Q316">
        <f t="shared" si="12"/>
        <v>32</v>
      </c>
      <c r="R316" t="str">
        <f t="shared" si="13"/>
        <v>-</v>
      </c>
      <c r="AN316" s="317">
        <v>45430.78125</v>
      </c>
      <c r="AO316">
        <v>52.3</v>
      </c>
      <c r="AP316">
        <v>72.099999999999994</v>
      </c>
      <c r="AQ316">
        <v>32.700000000000003</v>
      </c>
      <c r="AR316">
        <v>55.5</v>
      </c>
      <c r="AS316">
        <v>52.6</v>
      </c>
      <c r="AT316">
        <v>71</v>
      </c>
      <c r="AU316">
        <v>32.1</v>
      </c>
      <c r="AV316">
        <v>51.1</v>
      </c>
      <c r="AX316">
        <v>76.599999999999994</v>
      </c>
      <c r="AY316">
        <v>36.200000000000003</v>
      </c>
      <c r="AZ316">
        <v>62.2</v>
      </c>
    </row>
    <row r="317" spans="2:52" x14ac:dyDescent="0.35">
      <c r="B317" s="317">
        <v>45430.760416666664</v>
      </c>
      <c r="C317">
        <v>51.5</v>
      </c>
      <c r="D317">
        <v>69.5</v>
      </c>
      <c r="E317">
        <v>33.1</v>
      </c>
      <c r="F317">
        <v>50.6</v>
      </c>
      <c r="G317">
        <v>51.2</v>
      </c>
      <c r="H317">
        <v>68.8</v>
      </c>
      <c r="I317">
        <v>32.5</v>
      </c>
      <c r="J317">
        <v>48.6</v>
      </c>
      <c r="L317">
        <v>74.7</v>
      </c>
      <c r="M317">
        <v>34.700000000000003</v>
      </c>
      <c r="N317">
        <v>57.3</v>
      </c>
      <c r="P317" t="s">
        <v>878</v>
      </c>
      <c r="Q317">
        <f t="shared" si="12"/>
        <v>33</v>
      </c>
      <c r="R317" t="str">
        <f t="shared" si="13"/>
        <v>-</v>
      </c>
      <c r="AN317" s="317">
        <v>45430.791666666664</v>
      </c>
      <c r="AO317">
        <v>49.7</v>
      </c>
      <c r="AP317">
        <v>69.900000000000006</v>
      </c>
      <c r="AQ317">
        <v>35</v>
      </c>
      <c r="AR317">
        <v>51.4</v>
      </c>
      <c r="AS317">
        <v>50.3</v>
      </c>
      <c r="AT317">
        <v>71.8</v>
      </c>
      <c r="AU317">
        <v>34.200000000000003</v>
      </c>
      <c r="AV317">
        <v>50.2</v>
      </c>
      <c r="AX317">
        <v>74.7</v>
      </c>
      <c r="AY317">
        <v>37.6</v>
      </c>
      <c r="AZ317">
        <v>57</v>
      </c>
    </row>
    <row r="318" spans="2:52" x14ac:dyDescent="0.35">
      <c r="B318" s="317">
        <v>45430.770833333336</v>
      </c>
      <c r="C318">
        <v>49.3</v>
      </c>
      <c r="D318">
        <v>66.2</v>
      </c>
      <c r="E318">
        <v>35.6</v>
      </c>
      <c r="F318">
        <v>49.3</v>
      </c>
      <c r="G318">
        <v>49.7</v>
      </c>
      <c r="H318">
        <v>68.900000000000006</v>
      </c>
      <c r="I318">
        <v>34.799999999999997</v>
      </c>
      <c r="J318">
        <v>49.7</v>
      </c>
      <c r="L318">
        <v>72</v>
      </c>
      <c r="M318">
        <v>38.4</v>
      </c>
      <c r="N318">
        <v>53.9</v>
      </c>
      <c r="P318" t="s">
        <v>878</v>
      </c>
      <c r="Q318">
        <f t="shared" si="12"/>
        <v>35</v>
      </c>
      <c r="R318" t="str">
        <f t="shared" si="13"/>
        <v>-</v>
      </c>
      <c r="AN318" s="317">
        <v>45430.802083333336</v>
      </c>
      <c r="AO318">
        <v>47.9</v>
      </c>
      <c r="AP318">
        <v>61.2</v>
      </c>
      <c r="AQ318">
        <v>35.5</v>
      </c>
      <c r="AR318">
        <v>52.4</v>
      </c>
      <c r="AS318">
        <v>47.8</v>
      </c>
      <c r="AT318">
        <v>63.1</v>
      </c>
      <c r="AU318">
        <v>34.5</v>
      </c>
      <c r="AV318">
        <v>51.3</v>
      </c>
      <c r="AX318">
        <v>65.900000000000006</v>
      </c>
      <c r="AY318">
        <v>38.299999999999997</v>
      </c>
      <c r="AZ318">
        <v>57.7</v>
      </c>
    </row>
    <row r="319" spans="2:52" x14ac:dyDescent="0.35">
      <c r="B319" s="317">
        <v>45430.78125</v>
      </c>
      <c r="C319">
        <v>52.3</v>
      </c>
      <c r="D319">
        <v>72.099999999999994</v>
      </c>
      <c r="E319">
        <v>32.700000000000003</v>
      </c>
      <c r="F319">
        <v>55.5</v>
      </c>
      <c r="G319">
        <v>52.6</v>
      </c>
      <c r="H319">
        <v>71</v>
      </c>
      <c r="I319">
        <v>32.1</v>
      </c>
      <c r="J319">
        <v>51.1</v>
      </c>
      <c r="L319">
        <v>76.599999999999994</v>
      </c>
      <c r="M319">
        <v>36.200000000000003</v>
      </c>
      <c r="N319">
        <v>62.2</v>
      </c>
      <c r="P319" t="s">
        <v>878</v>
      </c>
      <c r="Q319">
        <f t="shared" si="12"/>
        <v>32</v>
      </c>
      <c r="R319" t="str">
        <f t="shared" si="13"/>
        <v>-</v>
      </c>
      <c r="AN319" s="317">
        <v>45430.8125</v>
      </c>
      <c r="AO319">
        <v>46.6</v>
      </c>
      <c r="AP319">
        <v>64.099999999999994</v>
      </c>
      <c r="AQ319">
        <v>36.5</v>
      </c>
      <c r="AR319">
        <v>48.5</v>
      </c>
      <c r="AS319">
        <v>46.3</v>
      </c>
      <c r="AT319">
        <v>66.599999999999994</v>
      </c>
      <c r="AU319">
        <v>35.700000000000003</v>
      </c>
      <c r="AV319">
        <v>48.1</v>
      </c>
      <c r="AX319">
        <v>70.900000000000006</v>
      </c>
      <c r="AY319">
        <v>39.1</v>
      </c>
      <c r="AZ319">
        <v>54.2</v>
      </c>
    </row>
    <row r="320" spans="2:52" x14ac:dyDescent="0.35">
      <c r="B320" s="317">
        <v>45430.791666666664</v>
      </c>
      <c r="C320">
        <v>49.7</v>
      </c>
      <c r="D320">
        <v>69.900000000000006</v>
      </c>
      <c r="E320">
        <v>35</v>
      </c>
      <c r="F320">
        <v>51.4</v>
      </c>
      <c r="G320">
        <v>50.3</v>
      </c>
      <c r="H320">
        <v>71.8</v>
      </c>
      <c r="I320">
        <v>34.200000000000003</v>
      </c>
      <c r="J320">
        <v>50.2</v>
      </c>
      <c r="L320">
        <v>74.7</v>
      </c>
      <c r="M320">
        <v>37.6</v>
      </c>
      <c r="N320">
        <v>57</v>
      </c>
      <c r="P320" t="s">
        <v>878</v>
      </c>
      <c r="Q320">
        <f t="shared" si="12"/>
        <v>34</v>
      </c>
      <c r="R320" t="str">
        <f t="shared" si="13"/>
        <v>-</v>
      </c>
      <c r="AN320" s="317">
        <v>45430.822916666664</v>
      </c>
      <c r="AO320">
        <v>47.2</v>
      </c>
      <c r="AP320">
        <v>61.4</v>
      </c>
      <c r="AQ320">
        <v>35.1</v>
      </c>
      <c r="AR320">
        <v>50.9</v>
      </c>
      <c r="AS320">
        <v>46.6</v>
      </c>
      <c r="AT320">
        <v>62.2</v>
      </c>
      <c r="AU320">
        <v>33.9</v>
      </c>
      <c r="AV320">
        <v>49.8</v>
      </c>
      <c r="AX320">
        <v>66.3</v>
      </c>
      <c r="AY320">
        <v>38.5</v>
      </c>
      <c r="AZ320">
        <v>55.8</v>
      </c>
    </row>
    <row r="321" spans="2:52" x14ac:dyDescent="0.35">
      <c r="B321" s="317">
        <v>45430.802083333336</v>
      </c>
      <c r="C321">
        <v>47.9</v>
      </c>
      <c r="D321">
        <v>61.2</v>
      </c>
      <c r="E321">
        <v>35.5</v>
      </c>
      <c r="F321">
        <v>52.4</v>
      </c>
      <c r="G321">
        <v>47.8</v>
      </c>
      <c r="H321">
        <v>63.1</v>
      </c>
      <c r="I321">
        <v>34.5</v>
      </c>
      <c r="J321">
        <v>51.3</v>
      </c>
      <c r="L321">
        <v>65.900000000000006</v>
      </c>
      <c r="M321">
        <v>38.299999999999997</v>
      </c>
      <c r="N321">
        <v>57.7</v>
      </c>
      <c r="P321" t="s">
        <v>878</v>
      </c>
      <c r="Q321">
        <f t="shared" si="12"/>
        <v>35</v>
      </c>
      <c r="R321" t="str">
        <f t="shared" si="13"/>
        <v>-</v>
      </c>
      <c r="AN321" s="317">
        <v>45430.833333333336</v>
      </c>
      <c r="AO321">
        <v>46.6</v>
      </c>
      <c r="AP321">
        <v>57.7</v>
      </c>
      <c r="AQ321">
        <v>35.299999999999997</v>
      </c>
      <c r="AR321">
        <v>51.1</v>
      </c>
      <c r="AS321">
        <v>46.5</v>
      </c>
      <c r="AT321">
        <v>60.7</v>
      </c>
      <c r="AU321">
        <v>34.1</v>
      </c>
      <c r="AV321">
        <v>50.2</v>
      </c>
      <c r="AX321">
        <v>63.1</v>
      </c>
      <c r="AY321">
        <v>38.5</v>
      </c>
      <c r="AZ321">
        <v>56</v>
      </c>
    </row>
    <row r="322" spans="2:52" x14ac:dyDescent="0.35">
      <c r="B322" s="317">
        <v>45430.8125</v>
      </c>
      <c r="C322">
        <v>46.6</v>
      </c>
      <c r="D322">
        <v>64.099999999999994</v>
      </c>
      <c r="E322">
        <v>36.5</v>
      </c>
      <c r="F322">
        <v>48.5</v>
      </c>
      <c r="G322">
        <v>46.3</v>
      </c>
      <c r="H322">
        <v>66.599999999999994</v>
      </c>
      <c r="I322">
        <v>35.700000000000003</v>
      </c>
      <c r="J322">
        <v>48.1</v>
      </c>
      <c r="L322">
        <v>70.900000000000006</v>
      </c>
      <c r="M322">
        <v>39.1</v>
      </c>
      <c r="N322">
        <v>54.2</v>
      </c>
      <c r="P322" t="s">
        <v>878</v>
      </c>
      <c r="Q322">
        <f t="shared" si="12"/>
        <v>36</v>
      </c>
      <c r="R322" t="str">
        <f t="shared" si="13"/>
        <v>-</v>
      </c>
      <c r="AN322" s="317">
        <v>45430.84375</v>
      </c>
      <c r="AO322">
        <v>41.8</v>
      </c>
      <c r="AP322">
        <v>51.9</v>
      </c>
      <c r="AQ322">
        <v>34.1</v>
      </c>
      <c r="AR322">
        <v>45.2</v>
      </c>
      <c r="AS322">
        <v>42</v>
      </c>
      <c r="AT322">
        <v>55.1</v>
      </c>
      <c r="AU322">
        <v>33.299999999999997</v>
      </c>
      <c r="AV322">
        <v>45.7</v>
      </c>
      <c r="AX322">
        <v>56.1</v>
      </c>
      <c r="AY322">
        <v>35.799999999999997</v>
      </c>
      <c r="AZ322">
        <v>49</v>
      </c>
    </row>
    <row r="323" spans="2:52" x14ac:dyDescent="0.35">
      <c r="B323" s="317">
        <v>45430.822916666664</v>
      </c>
      <c r="C323">
        <v>47.2</v>
      </c>
      <c r="D323">
        <v>61.4</v>
      </c>
      <c r="E323">
        <v>35.1</v>
      </c>
      <c r="F323">
        <v>50.9</v>
      </c>
      <c r="G323">
        <v>46.6</v>
      </c>
      <c r="H323">
        <v>62.2</v>
      </c>
      <c r="I323">
        <v>33.9</v>
      </c>
      <c r="J323">
        <v>49.8</v>
      </c>
      <c r="L323">
        <v>66.3</v>
      </c>
      <c r="M323">
        <v>38.5</v>
      </c>
      <c r="N323">
        <v>55.8</v>
      </c>
      <c r="P323" t="s">
        <v>878</v>
      </c>
      <c r="Q323">
        <f t="shared" si="12"/>
        <v>34</v>
      </c>
      <c r="R323" t="str">
        <f t="shared" si="13"/>
        <v>-</v>
      </c>
      <c r="AN323" s="317">
        <v>45430.854166666664</v>
      </c>
      <c r="AO323">
        <v>47.9</v>
      </c>
      <c r="AP323">
        <v>61.7</v>
      </c>
      <c r="AQ323">
        <v>34.9</v>
      </c>
      <c r="AR323">
        <v>52</v>
      </c>
      <c r="AS323">
        <v>48.3</v>
      </c>
      <c r="AT323">
        <v>64</v>
      </c>
      <c r="AU323">
        <v>34.299999999999997</v>
      </c>
      <c r="AV323">
        <v>50.7</v>
      </c>
      <c r="AX323">
        <v>65.5</v>
      </c>
      <c r="AY323">
        <v>37</v>
      </c>
      <c r="AZ323">
        <v>56.8</v>
      </c>
    </row>
    <row r="324" spans="2:52" x14ac:dyDescent="0.35">
      <c r="B324" s="317">
        <v>45430.833333333336</v>
      </c>
      <c r="C324">
        <v>46.6</v>
      </c>
      <c r="D324">
        <v>57.7</v>
      </c>
      <c r="E324">
        <v>35.299999999999997</v>
      </c>
      <c r="F324">
        <v>51.1</v>
      </c>
      <c r="G324">
        <v>46.5</v>
      </c>
      <c r="H324">
        <v>60.7</v>
      </c>
      <c r="I324">
        <v>34.1</v>
      </c>
      <c r="J324">
        <v>50.2</v>
      </c>
      <c r="L324">
        <v>63.1</v>
      </c>
      <c r="M324">
        <v>38.5</v>
      </c>
      <c r="N324">
        <v>56</v>
      </c>
      <c r="P324" t="s">
        <v>878</v>
      </c>
      <c r="Q324">
        <f t="shared" si="12"/>
        <v>34</v>
      </c>
      <c r="R324" t="str">
        <f t="shared" si="13"/>
        <v>-</v>
      </c>
      <c r="AN324" s="317">
        <v>45430.864583333336</v>
      </c>
      <c r="AO324">
        <v>42.2</v>
      </c>
      <c r="AP324">
        <v>55.5</v>
      </c>
      <c r="AQ324">
        <v>35.200000000000003</v>
      </c>
      <c r="AR324">
        <v>45.3</v>
      </c>
      <c r="AS324">
        <v>42</v>
      </c>
      <c r="AT324">
        <v>56</v>
      </c>
      <c r="AU324">
        <v>34.700000000000003</v>
      </c>
      <c r="AV324">
        <v>44.5</v>
      </c>
      <c r="AX324">
        <v>58.8</v>
      </c>
      <c r="AY324">
        <v>36.6</v>
      </c>
      <c r="AZ324">
        <v>50.1</v>
      </c>
    </row>
    <row r="325" spans="2:52" x14ac:dyDescent="0.35">
      <c r="B325" s="317">
        <v>45430.84375</v>
      </c>
      <c r="C325">
        <v>41.8</v>
      </c>
      <c r="D325">
        <v>51.9</v>
      </c>
      <c r="E325">
        <v>34.1</v>
      </c>
      <c r="F325">
        <v>45.2</v>
      </c>
      <c r="G325">
        <v>42</v>
      </c>
      <c r="H325">
        <v>55.1</v>
      </c>
      <c r="I325">
        <v>33.299999999999997</v>
      </c>
      <c r="J325">
        <v>45.7</v>
      </c>
      <c r="L325">
        <v>56.1</v>
      </c>
      <c r="M325">
        <v>35.799999999999997</v>
      </c>
      <c r="N325">
        <v>49</v>
      </c>
      <c r="P325" t="s">
        <v>878</v>
      </c>
      <c r="Q325">
        <f t="shared" si="12"/>
        <v>33</v>
      </c>
      <c r="R325" t="str">
        <f t="shared" si="13"/>
        <v>-</v>
      </c>
      <c r="AN325" s="317">
        <v>45430.875</v>
      </c>
      <c r="AO325">
        <v>42.8</v>
      </c>
      <c r="AP325">
        <v>61.3</v>
      </c>
      <c r="AQ325">
        <v>33.799999999999997</v>
      </c>
      <c r="AR325">
        <v>44.1</v>
      </c>
      <c r="AS325">
        <v>42.4</v>
      </c>
      <c r="AT325">
        <v>61.1</v>
      </c>
      <c r="AU325">
        <v>33.299999999999997</v>
      </c>
      <c r="AV325">
        <v>44.1</v>
      </c>
      <c r="AX325">
        <v>63.6</v>
      </c>
      <c r="AY325">
        <v>35.5</v>
      </c>
      <c r="AZ325">
        <v>47.4</v>
      </c>
    </row>
    <row r="326" spans="2:52" x14ac:dyDescent="0.35">
      <c r="B326" s="317">
        <v>45430.854166666664</v>
      </c>
      <c r="C326">
        <v>47.9</v>
      </c>
      <c r="D326">
        <v>61.7</v>
      </c>
      <c r="E326">
        <v>34.9</v>
      </c>
      <c r="F326">
        <v>52</v>
      </c>
      <c r="G326">
        <v>48.3</v>
      </c>
      <c r="H326">
        <v>64</v>
      </c>
      <c r="I326">
        <v>34.299999999999997</v>
      </c>
      <c r="J326">
        <v>50.7</v>
      </c>
      <c r="L326">
        <v>65.5</v>
      </c>
      <c r="M326">
        <v>37</v>
      </c>
      <c r="N326">
        <v>56.8</v>
      </c>
      <c r="P326" t="s">
        <v>878</v>
      </c>
      <c r="Q326">
        <f t="shared" si="12"/>
        <v>34</v>
      </c>
      <c r="R326" t="str">
        <f t="shared" si="13"/>
        <v>-</v>
      </c>
      <c r="AN326" s="317">
        <v>45430.885416666664</v>
      </c>
      <c r="AO326">
        <v>41.9</v>
      </c>
      <c r="AP326">
        <v>61.3</v>
      </c>
      <c r="AQ326">
        <v>33.9</v>
      </c>
      <c r="AR326">
        <v>43.8</v>
      </c>
      <c r="AS326">
        <v>42.1</v>
      </c>
      <c r="AT326">
        <v>61.1</v>
      </c>
      <c r="AU326">
        <v>33.6</v>
      </c>
      <c r="AV326">
        <v>43.4</v>
      </c>
      <c r="AX326">
        <v>63.8</v>
      </c>
      <c r="AY326">
        <v>35.6</v>
      </c>
      <c r="AZ326">
        <v>48.3</v>
      </c>
    </row>
    <row r="327" spans="2:52" x14ac:dyDescent="0.35">
      <c r="B327" s="317">
        <v>45430.864583333336</v>
      </c>
      <c r="C327">
        <v>42.2</v>
      </c>
      <c r="D327">
        <v>55.5</v>
      </c>
      <c r="E327">
        <v>35.200000000000003</v>
      </c>
      <c r="F327">
        <v>45.3</v>
      </c>
      <c r="G327">
        <v>42</v>
      </c>
      <c r="H327">
        <v>56</v>
      </c>
      <c r="I327">
        <v>34.700000000000003</v>
      </c>
      <c r="J327">
        <v>44.5</v>
      </c>
      <c r="L327">
        <v>58.8</v>
      </c>
      <c r="M327">
        <v>36.6</v>
      </c>
      <c r="N327">
        <v>50.1</v>
      </c>
      <c r="P327" t="s">
        <v>878</v>
      </c>
      <c r="Q327">
        <f t="shared" si="12"/>
        <v>35</v>
      </c>
      <c r="R327" t="str">
        <f t="shared" si="13"/>
        <v>-</v>
      </c>
      <c r="AN327" s="317">
        <v>45430.895833333336</v>
      </c>
      <c r="AO327">
        <v>39.1</v>
      </c>
      <c r="AP327">
        <v>47.2</v>
      </c>
      <c r="AQ327">
        <v>33.6</v>
      </c>
      <c r="AR327">
        <v>42</v>
      </c>
      <c r="AS327">
        <v>39.1</v>
      </c>
      <c r="AT327">
        <v>50.6</v>
      </c>
      <c r="AU327">
        <v>33.4</v>
      </c>
      <c r="AV327">
        <v>41.9</v>
      </c>
      <c r="AX327">
        <v>52</v>
      </c>
      <c r="AY327">
        <v>34.9</v>
      </c>
      <c r="AZ327">
        <v>45.6</v>
      </c>
    </row>
    <row r="328" spans="2:52" x14ac:dyDescent="0.35">
      <c r="B328" s="317">
        <v>45430.875</v>
      </c>
      <c r="C328">
        <v>42.8</v>
      </c>
      <c r="D328">
        <v>61.3</v>
      </c>
      <c r="E328">
        <v>33.799999999999997</v>
      </c>
      <c r="F328">
        <v>44.1</v>
      </c>
      <c r="G328">
        <v>42.4</v>
      </c>
      <c r="H328">
        <v>61.1</v>
      </c>
      <c r="I328">
        <v>33.299999999999997</v>
      </c>
      <c r="J328">
        <v>44.1</v>
      </c>
      <c r="L328">
        <v>63.6</v>
      </c>
      <c r="M328">
        <v>35.5</v>
      </c>
      <c r="N328">
        <v>47.4</v>
      </c>
      <c r="P328" t="s">
        <v>878</v>
      </c>
      <c r="Q328">
        <f t="shared" si="12"/>
        <v>33</v>
      </c>
      <c r="R328" t="str">
        <f t="shared" si="13"/>
        <v>-</v>
      </c>
      <c r="AN328" s="317">
        <v>45430.90625</v>
      </c>
      <c r="AO328">
        <v>35.700000000000003</v>
      </c>
      <c r="AP328">
        <v>46.7</v>
      </c>
      <c r="AQ328">
        <v>28.3</v>
      </c>
      <c r="AR328">
        <v>38.9</v>
      </c>
      <c r="AS328">
        <v>35.700000000000003</v>
      </c>
      <c r="AT328">
        <v>46.2</v>
      </c>
      <c r="AU328">
        <v>28.2</v>
      </c>
      <c r="AV328">
        <v>39.1</v>
      </c>
      <c r="AX328">
        <v>48</v>
      </c>
      <c r="AY328">
        <v>29.1</v>
      </c>
      <c r="AZ328">
        <v>40.5</v>
      </c>
    </row>
    <row r="329" spans="2:52" x14ac:dyDescent="0.35">
      <c r="B329" s="317">
        <v>45430.885416666664</v>
      </c>
      <c r="C329">
        <v>41.9</v>
      </c>
      <c r="D329">
        <v>61.3</v>
      </c>
      <c r="E329">
        <v>33.9</v>
      </c>
      <c r="F329">
        <v>43.8</v>
      </c>
      <c r="G329">
        <v>42.1</v>
      </c>
      <c r="H329">
        <v>61.1</v>
      </c>
      <c r="I329">
        <v>33.6</v>
      </c>
      <c r="J329">
        <v>43.4</v>
      </c>
      <c r="L329">
        <v>63.8</v>
      </c>
      <c r="M329">
        <v>35.6</v>
      </c>
      <c r="N329">
        <v>48.3</v>
      </c>
      <c r="P329" t="s">
        <v>878</v>
      </c>
      <c r="Q329">
        <f t="shared" si="12"/>
        <v>34</v>
      </c>
      <c r="R329" t="str">
        <f t="shared" si="13"/>
        <v>-</v>
      </c>
      <c r="AN329" s="317">
        <v>45430.916666666664</v>
      </c>
      <c r="AO329">
        <v>54.7</v>
      </c>
      <c r="AP329">
        <v>82.1</v>
      </c>
      <c r="AQ329">
        <v>30.2</v>
      </c>
      <c r="AR329">
        <v>39.6</v>
      </c>
      <c r="AS329">
        <v>53</v>
      </c>
      <c r="AT329">
        <v>76.400000000000006</v>
      </c>
      <c r="AU329">
        <v>30</v>
      </c>
      <c r="AV329">
        <v>39.799999999999997</v>
      </c>
      <c r="AX329">
        <v>88.2</v>
      </c>
      <c r="AY329">
        <v>31</v>
      </c>
      <c r="AZ329">
        <v>41.1</v>
      </c>
    </row>
    <row r="330" spans="2:52" x14ac:dyDescent="0.35">
      <c r="B330" s="317">
        <v>45430.895833333336</v>
      </c>
      <c r="C330">
        <v>39.1</v>
      </c>
      <c r="D330">
        <v>47.2</v>
      </c>
      <c r="E330">
        <v>33.6</v>
      </c>
      <c r="F330">
        <v>42</v>
      </c>
      <c r="G330">
        <v>39.1</v>
      </c>
      <c r="H330">
        <v>50.6</v>
      </c>
      <c r="I330">
        <v>33.4</v>
      </c>
      <c r="J330">
        <v>41.9</v>
      </c>
      <c r="L330">
        <v>52</v>
      </c>
      <c r="M330">
        <v>34.9</v>
      </c>
      <c r="N330">
        <v>45.6</v>
      </c>
      <c r="P330" t="s">
        <v>878</v>
      </c>
      <c r="Q330">
        <f t="shared" si="12"/>
        <v>33</v>
      </c>
      <c r="R330" t="str">
        <f t="shared" si="13"/>
        <v>-</v>
      </c>
      <c r="AN330" s="317">
        <v>45430.927083333336</v>
      </c>
      <c r="AO330">
        <v>34.700000000000003</v>
      </c>
      <c r="AP330">
        <v>46.9</v>
      </c>
      <c r="AQ330">
        <v>26.6</v>
      </c>
      <c r="AR330">
        <v>38.1</v>
      </c>
      <c r="AS330">
        <v>34.700000000000003</v>
      </c>
      <c r="AT330">
        <v>46.6</v>
      </c>
      <c r="AU330">
        <v>26.5</v>
      </c>
      <c r="AV330">
        <v>38.200000000000003</v>
      </c>
      <c r="AX330">
        <v>47.5</v>
      </c>
      <c r="AY330">
        <v>27.4</v>
      </c>
      <c r="AZ330">
        <v>39.299999999999997</v>
      </c>
    </row>
    <row r="331" spans="2:52" x14ac:dyDescent="0.35">
      <c r="B331" s="317">
        <v>45430.90625</v>
      </c>
      <c r="C331">
        <v>35.700000000000003</v>
      </c>
      <c r="D331">
        <v>46.7</v>
      </c>
      <c r="E331">
        <v>28.3</v>
      </c>
      <c r="F331">
        <v>38.9</v>
      </c>
      <c r="G331">
        <v>35.700000000000003</v>
      </c>
      <c r="H331">
        <v>46.2</v>
      </c>
      <c r="I331">
        <v>28.2</v>
      </c>
      <c r="J331">
        <v>39.1</v>
      </c>
      <c r="L331">
        <v>48</v>
      </c>
      <c r="M331">
        <v>29.1</v>
      </c>
      <c r="N331">
        <v>40.5</v>
      </c>
      <c r="P331" t="s">
        <v>878</v>
      </c>
      <c r="Q331">
        <f t="shared" si="12"/>
        <v>28</v>
      </c>
      <c r="R331" t="str">
        <f t="shared" si="13"/>
        <v>-</v>
      </c>
      <c r="AN331" s="317">
        <v>45430.9375</v>
      </c>
      <c r="AO331">
        <v>36.200000000000003</v>
      </c>
      <c r="AP331">
        <v>45.4</v>
      </c>
      <c r="AQ331">
        <v>31.5</v>
      </c>
      <c r="AR331">
        <v>38.799999999999997</v>
      </c>
      <c r="AS331">
        <v>36.200000000000003</v>
      </c>
      <c r="AT331">
        <v>45.1</v>
      </c>
      <c r="AU331">
        <v>31.4</v>
      </c>
      <c r="AV331">
        <v>38.799999999999997</v>
      </c>
      <c r="AX331">
        <v>46.2</v>
      </c>
      <c r="AY331">
        <v>32.4</v>
      </c>
      <c r="AZ331">
        <v>40.299999999999997</v>
      </c>
    </row>
    <row r="332" spans="2:52" x14ac:dyDescent="0.35">
      <c r="B332" s="317">
        <v>45430.916666666664</v>
      </c>
      <c r="C332">
        <v>54.7</v>
      </c>
      <c r="D332">
        <v>82.1</v>
      </c>
      <c r="E332">
        <v>30.2</v>
      </c>
      <c r="F332">
        <v>39.6</v>
      </c>
      <c r="G332">
        <v>53</v>
      </c>
      <c r="H332">
        <v>76.400000000000006</v>
      </c>
      <c r="I332">
        <v>30</v>
      </c>
      <c r="J332">
        <v>39.799999999999997</v>
      </c>
      <c r="L332">
        <v>88.2</v>
      </c>
      <c r="M332">
        <v>31</v>
      </c>
      <c r="N332">
        <v>41.1</v>
      </c>
      <c r="P332" t="s">
        <v>878</v>
      </c>
      <c r="Q332">
        <f t="shared" si="12"/>
        <v>30</v>
      </c>
      <c r="R332" t="str">
        <f t="shared" si="13"/>
        <v>-</v>
      </c>
      <c r="AN332" s="317">
        <v>45430.947916666664</v>
      </c>
      <c r="AO332">
        <v>35.200000000000003</v>
      </c>
      <c r="AP332">
        <v>46.9</v>
      </c>
      <c r="AQ332">
        <v>27.7</v>
      </c>
      <c r="AR332">
        <v>38.700000000000003</v>
      </c>
      <c r="AS332">
        <v>35.299999999999997</v>
      </c>
      <c r="AT332">
        <v>46.7</v>
      </c>
      <c r="AU332">
        <v>27.6</v>
      </c>
      <c r="AV332">
        <v>38.6</v>
      </c>
      <c r="AX332">
        <v>50.3</v>
      </c>
      <c r="AY332">
        <v>28.4</v>
      </c>
      <c r="AZ332">
        <v>40</v>
      </c>
    </row>
    <row r="333" spans="2:52" x14ac:dyDescent="0.35">
      <c r="B333" s="317">
        <v>45430.927083333336</v>
      </c>
      <c r="C333">
        <v>34.700000000000003</v>
      </c>
      <c r="D333">
        <v>46.9</v>
      </c>
      <c r="E333">
        <v>26.6</v>
      </c>
      <c r="F333">
        <v>38.1</v>
      </c>
      <c r="G333">
        <v>34.700000000000003</v>
      </c>
      <c r="H333">
        <v>46.6</v>
      </c>
      <c r="I333">
        <v>26.5</v>
      </c>
      <c r="J333">
        <v>38.200000000000003</v>
      </c>
      <c r="L333">
        <v>47.5</v>
      </c>
      <c r="M333">
        <v>27.4</v>
      </c>
      <c r="N333">
        <v>39.299999999999997</v>
      </c>
      <c r="P333" t="s">
        <v>878</v>
      </c>
      <c r="Q333">
        <f t="shared" si="12"/>
        <v>27</v>
      </c>
      <c r="R333" t="str">
        <f t="shared" si="13"/>
        <v>-</v>
      </c>
      <c r="AN333" s="317">
        <v>45430.958333333336</v>
      </c>
      <c r="AO333">
        <v>34.200000000000003</v>
      </c>
      <c r="AP333">
        <v>49.1</v>
      </c>
      <c r="AQ333">
        <v>27.4</v>
      </c>
      <c r="AR333">
        <v>37</v>
      </c>
      <c r="AS333">
        <v>34.299999999999997</v>
      </c>
      <c r="AT333">
        <v>48.7</v>
      </c>
      <c r="AU333">
        <v>27.4</v>
      </c>
      <c r="AV333">
        <v>36.9</v>
      </c>
      <c r="AX333">
        <v>49.7</v>
      </c>
      <c r="AY333">
        <v>28.3</v>
      </c>
      <c r="AZ333">
        <v>38.5</v>
      </c>
    </row>
    <row r="334" spans="2:52" x14ac:dyDescent="0.35">
      <c r="B334" s="317">
        <v>45430.9375</v>
      </c>
      <c r="C334">
        <v>36.200000000000003</v>
      </c>
      <c r="D334">
        <v>45.4</v>
      </c>
      <c r="E334">
        <v>31.5</v>
      </c>
      <c r="F334">
        <v>38.799999999999997</v>
      </c>
      <c r="G334">
        <v>36.200000000000003</v>
      </c>
      <c r="H334">
        <v>45.1</v>
      </c>
      <c r="I334">
        <v>31.4</v>
      </c>
      <c r="J334">
        <v>38.799999999999997</v>
      </c>
      <c r="L334">
        <v>46.2</v>
      </c>
      <c r="M334">
        <v>32.4</v>
      </c>
      <c r="N334">
        <v>40.299999999999997</v>
      </c>
      <c r="P334" t="s">
        <v>878</v>
      </c>
      <c r="Q334">
        <f t="shared" ref="Q334:Q397" si="14">IF(P334="D",ROUND(I334,0),"-")</f>
        <v>31</v>
      </c>
      <c r="R334" t="str">
        <f t="shared" ref="R334:R397" si="15">IF(P334="N",ROUND(I334,0),"-")</f>
        <v>-</v>
      </c>
      <c r="AN334" s="317">
        <v>45430.96875</v>
      </c>
      <c r="AO334">
        <v>31.5</v>
      </c>
      <c r="AP334">
        <v>44.5</v>
      </c>
      <c r="AQ334">
        <v>24.8</v>
      </c>
      <c r="AR334">
        <v>34.1</v>
      </c>
      <c r="AS334">
        <v>31.5</v>
      </c>
      <c r="AT334">
        <v>44.6</v>
      </c>
      <c r="AU334">
        <v>24.7</v>
      </c>
      <c r="AV334">
        <v>34.200000000000003</v>
      </c>
      <c r="AX334">
        <v>45.3</v>
      </c>
      <c r="AY334">
        <v>25.5</v>
      </c>
      <c r="AZ334">
        <v>35.4</v>
      </c>
    </row>
    <row r="335" spans="2:52" x14ac:dyDescent="0.35">
      <c r="B335" s="317">
        <v>45430.947916666664</v>
      </c>
      <c r="C335">
        <v>35.200000000000003</v>
      </c>
      <c r="D335">
        <v>46.9</v>
      </c>
      <c r="E335">
        <v>27.7</v>
      </c>
      <c r="F335">
        <v>38.700000000000003</v>
      </c>
      <c r="G335">
        <v>35.299999999999997</v>
      </c>
      <c r="H335">
        <v>46.7</v>
      </c>
      <c r="I335">
        <v>27.6</v>
      </c>
      <c r="J335">
        <v>38.6</v>
      </c>
      <c r="L335">
        <v>50.3</v>
      </c>
      <c r="M335">
        <v>28.4</v>
      </c>
      <c r="N335">
        <v>40</v>
      </c>
      <c r="P335" t="s">
        <v>878</v>
      </c>
      <c r="Q335">
        <f t="shared" si="14"/>
        <v>28</v>
      </c>
      <c r="R335" t="str">
        <f t="shared" si="15"/>
        <v>-</v>
      </c>
      <c r="AN335" s="317">
        <v>45430.979166666664</v>
      </c>
      <c r="AO335">
        <v>31.8</v>
      </c>
      <c r="AP335">
        <v>40.799999999999997</v>
      </c>
      <c r="AQ335">
        <v>25</v>
      </c>
      <c r="AR335">
        <v>35.5</v>
      </c>
      <c r="AS335">
        <v>31.7</v>
      </c>
      <c r="AT335">
        <v>40.799999999999997</v>
      </c>
      <c r="AU335">
        <v>25</v>
      </c>
      <c r="AV335">
        <v>35.299999999999997</v>
      </c>
      <c r="AX335">
        <v>44.6</v>
      </c>
      <c r="AY335">
        <v>25.8</v>
      </c>
      <c r="AZ335">
        <v>36.799999999999997</v>
      </c>
    </row>
    <row r="336" spans="2:52" x14ac:dyDescent="0.35">
      <c r="B336" s="317">
        <v>45430.958333333336</v>
      </c>
      <c r="C336">
        <v>34.200000000000003</v>
      </c>
      <c r="D336">
        <v>49.1</v>
      </c>
      <c r="E336">
        <v>27.4</v>
      </c>
      <c r="F336">
        <v>37</v>
      </c>
      <c r="G336">
        <v>34.299999999999997</v>
      </c>
      <c r="H336">
        <v>48.7</v>
      </c>
      <c r="I336">
        <v>27.4</v>
      </c>
      <c r="J336">
        <v>36.9</v>
      </c>
      <c r="L336">
        <v>49.7</v>
      </c>
      <c r="M336">
        <v>28.3</v>
      </c>
      <c r="N336">
        <v>38.5</v>
      </c>
      <c r="P336" t="s">
        <v>879</v>
      </c>
      <c r="Q336" t="str">
        <f t="shared" si="14"/>
        <v>-</v>
      </c>
      <c r="R336">
        <f t="shared" si="15"/>
        <v>27</v>
      </c>
      <c r="AN336" s="317">
        <v>45430.989583333336</v>
      </c>
      <c r="AO336">
        <v>30.7</v>
      </c>
      <c r="AP336">
        <v>44.3</v>
      </c>
      <c r="AQ336">
        <v>25</v>
      </c>
      <c r="AR336">
        <v>33.1</v>
      </c>
      <c r="AS336">
        <v>30.7</v>
      </c>
      <c r="AT336">
        <v>43.9</v>
      </c>
      <c r="AU336">
        <v>24.9</v>
      </c>
      <c r="AV336">
        <v>33.200000000000003</v>
      </c>
      <c r="AX336">
        <v>45</v>
      </c>
      <c r="AY336">
        <v>25.7</v>
      </c>
      <c r="AZ336">
        <v>34.200000000000003</v>
      </c>
    </row>
    <row r="337" spans="2:52" x14ac:dyDescent="0.35">
      <c r="B337" s="317">
        <v>45430.96875</v>
      </c>
      <c r="C337">
        <v>31.5</v>
      </c>
      <c r="D337">
        <v>44.5</v>
      </c>
      <c r="E337">
        <v>24.8</v>
      </c>
      <c r="F337">
        <v>34.1</v>
      </c>
      <c r="G337">
        <v>31.5</v>
      </c>
      <c r="H337">
        <v>44.6</v>
      </c>
      <c r="I337">
        <v>24.7</v>
      </c>
      <c r="J337">
        <v>34.200000000000003</v>
      </c>
      <c r="L337">
        <v>45.3</v>
      </c>
      <c r="M337">
        <v>25.5</v>
      </c>
      <c r="N337">
        <v>35.4</v>
      </c>
      <c r="P337" t="s">
        <v>879</v>
      </c>
      <c r="Q337" t="str">
        <f t="shared" si="14"/>
        <v>-</v>
      </c>
      <c r="R337">
        <f t="shared" si="15"/>
        <v>25</v>
      </c>
      <c r="AN337" s="317">
        <v>45431</v>
      </c>
      <c r="AO337">
        <v>35.9</v>
      </c>
      <c r="AP337">
        <v>46.5</v>
      </c>
      <c r="AQ337">
        <v>26.5</v>
      </c>
      <c r="AR337">
        <v>39.6</v>
      </c>
      <c r="AS337">
        <v>35.9</v>
      </c>
      <c r="AT337">
        <v>48</v>
      </c>
      <c r="AU337">
        <v>26.4</v>
      </c>
      <c r="AV337">
        <v>39.6</v>
      </c>
      <c r="AX337">
        <v>49</v>
      </c>
      <c r="AY337">
        <v>27.5</v>
      </c>
      <c r="AZ337">
        <v>40.9</v>
      </c>
    </row>
    <row r="338" spans="2:52" x14ac:dyDescent="0.35">
      <c r="B338" s="317">
        <v>45430.979166666664</v>
      </c>
      <c r="C338">
        <v>31.8</v>
      </c>
      <c r="D338">
        <v>40.799999999999997</v>
      </c>
      <c r="E338">
        <v>25</v>
      </c>
      <c r="F338">
        <v>35.5</v>
      </c>
      <c r="G338">
        <v>31.7</v>
      </c>
      <c r="H338">
        <v>40.799999999999997</v>
      </c>
      <c r="I338">
        <v>25</v>
      </c>
      <c r="J338">
        <v>35.299999999999997</v>
      </c>
      <c r="L338">
        <v>44.6</v>
      </c>
      <c r="M338">
        <v>25.8</v>
      </c>
      <c r="N338">
        <v>36.799999999999997</v>
      </c>
      <c r="P338" t="s">
        <v>879</v>
      </c>
      <c r="Q338" t="str">
        <f t="shared" si="14"/>
        <v>-</v>
      </c>
      <c r="R338">
        <f t="shared" si="15"/>
        <v>25</v>
      </c>
      <c r="AN338" s="317">
        <v>45431.010416666664</v>
      </c>
      <c r="AO338">
        <v>33.6</v>
      </c>
      <c r="AP338">
        <v>48.2</v>
      </c>
      <c r="AQ338">
        <v>24</v>
      </c>
      <c r="AR338">
        <v>37.700000000000003</v>
      </c>
      <c r="AS338">
        <v>33.6</v>
      </c>
      <c r="AT338">
        <v>49.6</v>
      </c>
      <c r="AU338">
        <v>23.7</v>
      </c>
      <c r="AV338">
        <v>37.700000000000003</v>
      </c>
      <c r="AX338">
        <v>50.1</v>
      </c>
      <c r="AY338">
        <v>24.7</v>
      </c>
      <c r="AZ338">
        <v>38.799999999999997</v>
      </c>
    </row>
    <row r="339" spans="2:52" x14ac:dyDescent="0.35">
      <c r="B339" s="317">
        <v>45430.989583333336</v>
      </c>
      <c r="C339">
        <v>30.7</v>
      </c>
      <c r="D339">
        <v>44.3</v>
      </c>
      <c r="E339">
        <v>25</v>
      </c>
      <c r="F339">
        <v>33.1</v>
      </c>
      <c r="G339">
        <v>30.7</v>
      </c>
      <c r="H339">
        <v>43.9</v>
      </c>
      <c r="I339">
        <v>24.9</v>
      </c>
      <c r="J339">
        <v>33.200000000000003</v>
      </c>
      <c r="L339">
        <v>45</v>
      </c>
      <c r="M339">
        <v>25.7</v>
      </c>
      <c r="N339">
        <v>34.200000000000003</v>
      </c>
      <c r="P339" t="s">
        <v>879</v>
      </c>
      <c r="Q339" t="str">
        <f t="shared" si="14"/>
        <v>-</v>
      </c>
      <c r="R339">
        <f t="shared" si="15"/>
        <v>25</v>
      </c>
      <c r="AN339" s="317">
        <v>45431.020833333336</v>
      </c>
      <c r="AO339">
        <v>32.5</v>
      </c>
      <c r="AP339">
        <v>44.4</v>
      </c>
      <c r="AQ339">
        <v>25.9</v>
      </c>
      <c r="AR339">
        <v>36.6</v>
      </c>
      <c r="AS339">
        <v>32.6</v>
      </c>
      <c r="AT339">
        <v>44.9</v>
      </c>
      <c r="AU339">
        <v>25.7</v>
      </c>
      <c r="AV339">
        <v>36.299999999999997</v>
      </c>
      <c r="AX339">
        <v>45.2</v>
      </c>
      <c r="AY339">
        <v>26.7</v>
      </c>
      <c r="AZ339">
        <v>37.799999999999997</v>
      </c>
    </row>
    <row r="340" spans="2:52" x14ac:dyDescent="0.35">
      <c r="B340" s="317">
        <v>45431</v>
      </c>
      <c r="C340">
        <v>35.9</v>
      </c>
      <c r="D340">
        <v>46.5</v>
      </c>
      <c r="E340">
        <v>26.5</v>
      </c>
      <c r="F340">
        <v>39.6</v>
      </c>
      <c r="G340">
        <v>35.9</v>
      </c>
      <c r="H340">
        <v>48</v>
      </c>
      <c r="I340">
        <v>26.4</v>
      </c>
      <c r="J340">
        <v>39.6</v>
      </c>
      <c r="L340">
        <v>49</v>
      </c>
      <c r="M340">
        <v>27.5</v>
      </c>
      <c r="N340">
        <v>40.9</v>
      </c>
      <c r="P340" t="s">
        <v>879</v>
      </c>
      <c r="Q340" t="str">
        <f t="shared" si="14"/>
        <v>-</v>
      </c>
      <c r="R340">
        <f t="shared" si="15"/>
        <v>26</v>
      </c>
      <c r="AN340" s="317">
        <v>45431.03125</v>
      </c>
      <c r="AO340">
        <v>33.5</v>
      </c>
      <c r="AP340">
        <v>46.3</v>
      </c>
      <c r="AQ340">
        <v>27.1</v>
      </c>
      <c r="AR340">
        <v>36.5</v>
      </c>
      <c r="AS340">
        <v>33.5</v>
      </c>
      <c r="AT340">
        <v>46.6</v>
      </c>
      <c r="AU340">
        <v>27</v>
      </c>
      <c r="AV340">
        <v>36.799999999999997</v>
      </c>
      <c r="AX340">
        <v>47.9</v>
      </c>
      <c r="AY340">
        <v>27.8</v>
      </c>
      <c r="AZ340">
        <v>37.9</v>
      </c>
    </row>
    <row r="341" spans="2:52" x14ac:dyDescent="0.35">
      <c r="B341" s="317">
        <v>45431.010416666664</v>
      </c>
      <c r="C341">
        <v>33.6</v>
      </c>
      <c r="D341">
        <v>48.2</v>
      </c>
      <c r="E341">
        <v>24</v>
      </c>
      <c r="F341">
        <v>37.700000000000003</v>
      </c>
      <c r="G341">
        <v>33.6</v>
      </c>
      <c r="H341">
        <v>49.6</v>
      </c>
      <c r="I341">
        <v>23.7</v>
      </c>
      <c r="J341">
        <v>37.700000000000003</v>
      </c>
      <c r="L341">
        <v>50.1</v>
      </c>
      <c r="M341">
        <v>24.7</v>
      </c>
      <c r="N341">
        <v>38.799999999999997</v>
      </c>
      <c r="P341" t="s">
        <v>879</v>
      </c>
      <c r="Q341" t="str">
        <f t="shared" si="14"/>
        <v>-</v>
      </c>
      <c r="R341">
        <f t="shared" si="15"/>
        <v>24</v>
      </c>
      <c r="AN341" s="317">
        <v>45431.041666666664</v>
      </c>
      <c r="AO341">
        <v>30.7</v>
      </c>
      <c r="AP341">
        <v>42.7</v>
      </c>
      <c r="AQ341">
        <v>25.7</v>
      </c>
      <c r="AR341">
        <v>33.799999999999997</v>
      </c>
      <c r="AS341">
        <v>30.7</v>
      </c>
      <c r="AT341">
        <v>41.1</v>
      </c>
      <c r="AU341">
        <v>25.6</v>
      </c>
      <c r="AV341">
        <v>33.700000000000003</v>
      </c>
      <c r="AX341">
        <v>44.4</v>
      </c>
      <c r="AY341">
        <v>26.5</v>
      </c>
      <c r="AZ341">
        <v>34.799999999999997</v>
      </c>
    </row>
    <row r="342" spans="2:52" x14ac:dyDescent="0.35">
      <c r="B342" s="317">
        <v>45431.020833333336</v>
      </c>
      <c r="C342">
        <v>32.5</v>
      </c>
      <c r="D342">
        <v>44.4</v>
      </c>
      <c r="E342">
        <v>25.9</v>
      </c>
      <c r="F342">
        <v>36.6</v>
      </c>
      <c r="G342">
        <v>32.6</v>
      </c>
      <c r="H342">
        <v>44.9</v>
      </c>
      <c r="I342">
        <v>25.7</v>
      </c>
      <c r="J342">
        <v>36.299999999999997</v>
      </c>
      <c r="L342">
        <v>45.2</v>
      </c>
      <c r="M342">
        <v>26.7</v>
      </c>
      <c r="N342">
        <v>37.799999999999997</v>
      </c>
      <c r="P342" t="s">
        <v>879</v>
      </c>
      <c r="Q342" t="str">
        <f t="shared" si="14"/>
        <v>-</v>
      </c>
      <c r="R342">
        <f t="shared" si="15"/>
        <v>26</v>
      </c>
      <c r="AN342" s="317">
        <v>45431.052083333336</v>
      </c>
      <c r="AO342">
        <v>32.700000000000003</v>
      </c>
      <c r="AP342">
        <v>45.4</v>
      </c>
      <c r="AQ342">
        <v>25.1</v>
      </c>
      <c r="AR342">
        <v>36.1</v>
      </c>
      <c r="AS342">
        <v>32.700000000000003</v>
      </c>
      <c r="AT342">
        <v>45.4</v>
      </c>
      <c r="AU342">
        <v>25</v>
      </c>
      <c r="AV342">
        <v>36.1</v>
      </c>
      <c r="AX342">
        <v>46</v>
      </c>
      <c r="AY342">
        <v>25.9</v>
      </c>
      <c r="AZ342">
        <v>37.4</v>
      </c>
    </row>
    <row r="343" spans="2:52" x14ac:dyDescent="0.35">
      <c r="B343" s="317">
        <v>45431.03125</v>
      </c>
      <c r="C343">
        <v>33.5</v>
      </c>
      <c r="D343">
        <v>46.3</v>
      </c>
      <c r="E343">
        <v>27.1</v>
      </c>
      <c r="F343">
        <v>36.5</v>
      </c>
      <c r="G343">
        <v>33.5</v>
      </c>
      <c r="H343">
        <v>46.6</v>
      </c>
      <c r="I343">
        <v>27</v>
      </c>
      <c r="J343">
        <v>36.799999999999997</v>
      </c>
      <c r="L343">
        <v>47.9</v>
      </c>
      <c r="M343">
        <v>27.8</v>
      </c>
      <c r="N343">
        <v>37.9</v>
      </c>
      <c r="P343" t="s">
        <v>879</v>
      </c>
      <c r="Q343" t="str">
        <f t="shared" si="14"/>
        <v>-</v>
      </c>
      <c r="R343">
        <f t="shared" si="15"/>
        <v>27</v>
      </c>
      <c r="AN343" s="317">
        <v>45431.0625</v>
      </c>
      <c r="AO343">
        <v>31.7</v>
      </c>
      <c r="AP343">
        <v>49.5</v>
      </c>
      <c r="AQ343">
        <v>24.1</v>
      </c>
      <c r="AR343">
        <v>34</v>
      </c>
      <c r="AS343">
        <v>31.7</v>
      </c>
      <c r="AT343">
        <v>49.4</v>
      </c>
      <c r="AU343">
        <v>23.9</v>
      </c>
      <c r="AV343">
        <v>34.200000000000003</v>
      </c>
      <c r="AX343">
        <v>50.4</v>
      </c>
      <c r="AY343">
        <v>24.7</v>
      </c>
      <c r="AZ343">
        <v>35.1</v>
      </c>
    </row>
    <row r="344" spans="2:52" x14ac:dyDescent="0.35">
      <c r="B344" s="317">
        <v>45431.041666666664</v>
      </c>
      <c r="C344">
        <v>30.7</v>
      </c>
      <c r="D344">
        <v>42.7</v>
      </c>
      <c r="E344">
        <v>25.7</v>
      </c>
      <c r="F344">
        <v>33.799999999999997</v>
      </c>
      <c r="G344">
        <v>30.7</v>
      </c>
      <c r="H344">
        <v>41.1</v>
      </c>
      <c r="I344">
        <v>25.6</v>
      </c>
      <c r="J344">
        <v>33.700000000000003</v>
      </c>
      <c r="L344">
        <v>44.4</v>
      </c>
      <c r="M344">
        <v>26.5</v>
      </c>
      <c r="N344">
        <v>34.799999999999997</v>
      </c>
      <c r="P344" t="s">
        <v>879</v>
      </c>
      <c r="Q344" t="str">
        <f t="shared" si="14"/>
        <v>-</v>
      </c>
      <c r="R344">
        <f t="shared" si="15"/>
        <v>26</v>
      </c>
      <c r="AN344" s="317">
        <v>45431.072916666664</v>
      </c>
      <c r="AO344">
        <v>34.799999999999997</v>
      </c>
      <c r="AP344">
        <v>53.9</v>
      </c>
      <c r="AQ344">
        <v>25.6</v>
      </c>
      <c r="AR344">
        <v>36.799999999999997</v>
      </c>
      <c r="AS344">
        <v>34.799999999999997</v>
      </c>
      <c r="AT344">
        <v>52.3</v>
      </c>
      <c r="AU344">
        <v>25.5</v>
      </c>
      <c r="AV344">
        <v>36.9</v>
      </c>
      <c r="AX344">
        <v>55.7</v>
      </c>
      <c r="AY344">
        <v>26.3</v>
      </c>
      <c r="AZ344">
        <v>38.299999999999997</v>
      </c>
    </row>
    <row r="345" spans="2:52" x14ac:dyDescent="0.35">
      <c r="B345" s="317">
        <v>45431.052083333336</v>
      </c>
      <c r="C345">
        <v>32.700000000000003</v>
      </c>
      <c r="D345">
        <v>45.4</v>
      </c>
      <c r="E345">
        <v>25.1</v>
      </c>
      <c r="F345">
        <v>36.1</v>
      </c>
      <c r="G345">
        <v>32.700000000000003</v>
      </c>
      <c r="H345">
        <v>45.4</v>
      </c>
      <c r="I345">
        <v>25</v>
      </c>
      <c r="J345">
        <v>36.1</v>
      </c>
      <c r="L345">
        <v>46</v>
      </c>
      <c r="M345">
        <v>25.9</v>
      </c>
      <c r="N345">
        <v>37.4</v>
      </c>
      <c r="P345" t="s">
        <v>879</v>
      </c>
      <c r="Q345" t="str">
        <f t="shared" si="14"/>
        <v>-</v>
      </c>
      <c r="R345">
        <f t="shared" si="15"/>
        <v>25</v>
      </c>
      <c r="AN345" s="317">
        <v>45431.083333333336</v>
      </c>
      <c r="AO345">
        <v>28.2</v>
      </c>
      <c r="AP345">
        <v>41.8</v>
      </c>
      <c r="AQ345">
        <v>24.2</v>
      </c>
      <c r="AR345">
        <v>30.8</v>
      </c>
      <c r="AS345">
        <v>28.1</v>
      </c>
      <c r="AT345">
        <v>43.5</v>
      </c>
      <c r="AU345">
        <v>24.1</v>
      </c>
      <c r="AV345">
        <v>30.6</v>
      </c>
      <c r="AX345">
        <v>43.8</v>
      </c>
      <c r="AY345">
        <v>24.9</v>
      </c>
      <c r="AZ345">
        <v>32</v>
      </c>
    </row>
    <row r="346" spans="2:52" x14ac:dyDescent="0.35">
      <c r="B346" s="317">
        <v>45431.0625</v>
      </c>
      <c r="C346">
        <v>31.7</v>
      </c>
      <c r="D346">
        <v>49.5</v>
      </c>
      <c r="E346">
        <v>24.1</v>
      </c>
      <c r="F346">
        <v>34</v>
      </c>
      <c r="G346">
        <v>31.7</v>
      </c>
      <c r="H346">
        <v>49.4</v>
      </c>
      <c r="I346">
        <v>23.9</v>
      </c>
      <c r="J346">
        <v>34.200000000000003</v>
      </c>
      <c r="L346">
        <v>50.4</v>
      </c>
      <c r="M346">
        <v>24.7</v>
      </c>
      <c r="N346">
        <v>35.1</v>
      </c>
      <c r="P346" t="s">
        <v>879</v>
      </c>
      <c r="Q346" t="str">
        <f t="shared" si="14"/>
        <v>-</v>
      </c>
      <c r="R346">
        <f t="shared" si="15"/>
        <v>24</v>
      </c>
      <c r="AN346" s="317">
        <v>45431.09375</v>
      </c>
      <c r="AO346">
        <v>30.5</v>
      </c>
      <c r="AP346">
        <v>47.4</v>
      </c>
      <c r="AQ346">
        <v>24.4</v>
      </c>
      <c r="AR346">
        <v>33.799999999999997</v>
      </c>
      <c r="AS346">
        <v>30.5</v>
      </c>
      <c r="AT346">
        <v>48.5</v>
      </c>
      <c r="AU346">
        <v>24.4</v>
      </c>
      <c r="AV346">
        <v>33.799999999999997</v>
      </c>
      <c r="AX346">
        <v>49.4</v>
      </c>
      <c r="AY346">
        <v>25</v>
      </c>
      <c r="AZ346">
        <v>34.9</v>
      </c>
    </row>
    <row r="347" spans="2:52" x14ac:dyDescent="0.35">
      <c r="B347" s="317">
        <v>45431.072916666664</v>
      </c>
      <c r="C347">
        <v>34.799999999999997</v>
      </c>
      <c r="D347">
        <v>53.9</v>
      </c>
      <c r="E347">
        <v>25.6</v>
      </c>
      <c r="F347">
        <v>36.799999999999997</v>
      </c>
      <c r="G347">
        <v>34.799999999999997</v>
      </c>
      <c r="H347">
        <v>52.3</v>
      </c>
      <c r="I347">
        <v>25.5</v>
      </c>
      <c r="J347">
        <v>36.9</v>
      </c>
      <c r="L347">
        <v>55.7</v>
      </c>
      <c r="M347">
        <v>26.3</v>
      </c>
      <c r="N347">
        <v>38.299999999999997</v>
      </c>
      <c r="P347" t="s">
        <v>879</v>
      </c>
      <c r="Q347" t="str">
        <f t="shared" si="14"/>
        <v>-</v>
      </c>
      <c r="R347">
        <f t="shared" si="15"/>
        <v>26</v>
      </c>
      <c r="AN347" s="317">
        <v>45431.104166666664</v>
      </c>
      <c r="AO347">
        <v>31.9</v>
      </c>
      <c r="AP347">
        <v>46.8</v>
      </c>
      <c r="AQ347">
        <v>25.3</v>
      </c>
      <c r="AR347">
        <v>35.1</v>
      </c>
      <c r="AS347">
        <v>32</v>
      </c>
      <c r="AT347">
        <v>48.9</v>
      </c>
      <c r="AU347">
        <v>25.2</v>
      </c>
      <c r="AV347">
        <v>35</v>
      </c>
      <c r="AX347">
        <v>49.9</v>
      </c>
      <c r="AY347">
        <v>25.9</v>
      </c>
      <c r="AZ347">
        <v>36.4</v>
      </c>
    </row>
    <row r="348" spans="2:52" x14ac:dyDescent="0.35">
      <c r="B348" s="317">
        <v>45431.083333333336</v>
      </c>
      <c r="C348">
        <v>28.2</v>
      </c>
      <c r="D348">
        <v>41.8</v>
      </c>
      <c r="E348">
        <v>24.2</v>
      </c>
      <c r="F348">
        <v>30.8</v>
      </c>
      <c r="G348">
        <v>28.1</v>
      </c>
      <c r="H348">
        <v>43.5</v>
      </c>
      <c r="I348">
        <v>24.1</v>
      </c>
      <c r="J348">
        <v>30.6</v>
      </c>
      <c r="L348">
        <v>43.8</v>
      </c>
      <c r="M348">
        <v>24.9</v>
      </c>
      <c r="N348">
        <v>32</v>
      </c>
      <c r="P348" t="s">
        <v>879</v>
      </c>
      <c r="Q348" t="str">
        <f t="shared" si="14"/>
        <v>-</v>
      </c>
      <c r="R348">
        <f t="shared" si="15"/>
        <v>24</v>
      </c>
      <c r="AN348" s="317">
        <v>45431.114583333336</v>
      </c>
      <c r="AO348">
        <v>31.2</v>
      </c>
      <c r="AP348">
        <v>49</v>
      </c>
      <c r="AQ348">
        <v>23</v>
      </c>
      <c r="AR348">
        <v>33.4</v>
      </c>
      <c r="AS348">
        <v>31.3</v>
      </c>
      <c r="AT348">
        <v>49.1</v>
      </c>
      <c r="AU348">
        <v>22.9</v>
      </c>
      <c r="AV348">
        <v>33.5</v>
      </c>
      <c r="AX348">
        <v>50.6</v>
      </c>
      <c r="AY348">
        <v>23.4</v>
      </c>
      <c r="AZ348">
        <v>34.799999999999997</v>
      </c>
    </row>
    <row r="349" spans="2:52" x14ac:dyDescent="0.35">
      <c r="B349" s="317">
        <v>45431.09375</v>
      </c>
      <c r="C349">
        <v>30.5</v>
      </c>
      <c r="D349">
        <v>47.4</v>
      </c>
      <c r="E349">
        <v>24.4</v>
      </c>
      <c r="F349">
        <v>33.799999999999997</v>
      </c>
      <c r="G349">
        <v>30.5</v>
      </c>
      <c r="H349">
        <v>48.5</v>
      </c>
      <c r="I349">
        <v>24.4</v>
      </c>
      <c r="J349">
        <v>33.799999999999997</v>
      </c>
      <c r="L349">
        <v>49.4</v>
      </c>
      <c r="M349">
        <v>25</v>
      </c>
      <c r="N349">
        <v>34.9</v>
      </c>
      <c r="P349" t="s">
        <v>879</v>
      </c>
      <c r="Q349" t="str">
        <f t="shared" si="14"/>
        <v>-</v>
      </c>
      <c r="R349">
        <f t="shared" si="15"/>
        <v>24</v>
      </c>
      <c r="AN349" s="317">
        <v>45431.125</v>
      </c>
      <c r="AO349">
        <v>23.5</v>
      </c>
      <c r="AP349">
        <v>30</v>
      </c>
      <c r="AQ349">
        <v>22.2</v>
      </c>
      <c r="AR349">
        <v>24.2</v>
      </c>
      <c r="AS349">
        <v>23.5</v>
      </c>
      <c r="AT349">
        <v>30.9</v>
      </c>
      <c r="AU349">
        <v>22.1</v>
      </c>
      <c r="AV349">
        <v>24.3</v>
      </c>
      <c r="AX349">
        <v>34.299999999999997</v>
      </c>
      <c r="AY349">
        <v>22.7</v>
      </c>
      <c r="AZ349">
        <v>25</v>
      </c>
    </row>
    <row r="350" spans="2:52" x14ac:dyDescent="0.35">
      <c r="B350" s="317">
        <v>45431.104166666664</v>
      </c>
      <c r="C350">
        <v>31.9</v>
      </c>
      <c r="D350">
        <v>46.8</v>
      </c>
      <c r="E350">
        <v>25.3</v>
      </c>
      <c r="F350">
        <v>35.1</v>
      </c>
      <c r="G350">
        <v>32</v>
      </c>
      <c r="H350">
        <v>48.9</v>
      </c>
      <c r="I350">
        <v>25.2</v>
      </c>
      <c r="J350">
        <v>35</v>
      </c>
      <c r="L350">
        <v>49.9</v>
      </c>
      <c r="M350">
        <v>25.9</v>
      </c>
      <c r="N350">
        <v>36.4</v>
      </c>
      <c r="P350" t="s">
        <v>879</v>
      </c>
      <c r="Q350" t="str">
        <f t="shared" si="14"/>
        <v>-</v>
      </c>
      <c r="R350">
        <f t="shared" si="15"/>
        <v>25</v>
      </c>
      <c r="AN350" s="317">
        <v>45431.135416666664</v>
      </c>
      <c r="AO350">
        <v>28.1</v>
      </c>
      <c r="AP350">
        <v>43.2</v>
      </c>
      <c r="AQ350">
        <v>22</v>
      </c>
      <c r="AR350">
        <v>29.3</v>
      </c>
      <c r="AS350">
        <v>28.1</v>
      </c>
      <c r="AT350">
        <v>43.6</v>
      </c>
      <c r="AU350">
        <v>22</v>
      </c>
      <c r="AV350">
        <v>29.6</v>
      </c>
      <c r="AX350">
        <v>45.4</v>
      </c>
      <c r="AY350">
        <v>22.4</v>
      </c>
      <c r="AZ350">
        <v>30.9</v>
      </c>
    </row>
    <row r="351" spans="2:52" x14ac:dyDescent="0.35">
      <c r="B351" s="317">
        <v>45431.114583333336</v>
      </c>
      <c r="C351">
        <v>31.2</v>
      </c>
      <c r="D351">
        <v>49</v>
      </c>
      <c r="E351">
        <v>23</v>
      </c>
      <c r="F351">
        <v>33.4</v>
      </c>
      <c r="G351">
        <v>31.3</v>
      </c>
      <c r="H351">
        <v>49.1</v>
      </c>
      <c r="I351">
        <v>22.9</v>
      </c>
      <c r="J351">
        <v>33.5</v>
      </c>
      <c r="L351">
        <v>50.6</v>
      </c>
      <c r="M351">
        <v>23.4</v>
      </c>
      <c r="N351">
        <v>34.799999999999997</v>
      </c>
      <c r="P351" t="s">
        <v>879</v>
      </c>
      <c r="Q351" t="str">
        <f t="shared" si="14"/>
        <v>-</v>
      </c>
      <c r="R351">
        <f t="shared" si="15"/>
        <v>23</v>
      </c>
      <c r="AN351" s="317">
        <v>45431.145833333336</v>
      </c>
      <c r="AO351">
        <v>26.6</v>
      </c>
      <c r="AP351">
        <v>38.799999999999997</v>
      </c>
      <c r="AQ351">
        <v>24.4</v>
      </c>
      <c r="AR351">
        <v>27.4</v>
      </c>
      <c r="AS351">
        <v>26.6</v>
      </c>
      <c r="AT351">
        <v>38.6</v>
      </c>
      <c r="AU351">
        <v>24.3</v>
      </c>
      <c r="AV351">
        <v>27.5</v>
      </c>
      <c r="AX351">
        <v>39.6</v>
      </c>
      <c r="AY351">
        <v>25</v>
      </c>
      <c r="AZ351">
        <v>28.4</v>
      </c>
    </row>
    <row r="352" spans="2:52" x14ac:dyDescent="0.35">
      <c r="B352" s="317">
        <v>45431.125</v>
      </c>
      <c r="C352">
        <v>23.5</v>
      </c>
      <c r="D352">
        <v>30</v>
      </c>
      <c r="E352">
        <v>22.2</v>
      </c>
      <c r="F352">
        <v>24.2</v>
      </c>
      <c r="G352">
        <v>23.5</v>
      </c>
      <c r="H352">
        <v>30.9</v>
      </c>
      <c r="I352">
        <v>22.1</v>
      </c>
      <c r="J352">
        <v>24.3</v>
      </c>
      <c r="L352">
        <v>34.299999999999997</v>
      </c>
      <c r="M352">
        <v>22.7</v>
      </c>
      <c r="N352">
        <v>25</v>
      </c>
      <c r="P352" t="s">
        <v>879</v>
      </c>
      <c r="Q352" t="str">
        <f t="shared" si="14"/>
        <v>-</v>
      </c>
      <c r="R352">
        <f t="shared" si="15"/>
        <v>22</v>
      </c>
      <c r="AN352" s="317">
        <v>45431.15625</v>
      </c>
      <c r="AO352">
        <v>25.8</v>
      </c>
      <c r="AP352">
        <v>41.3</v>
      </c>
      <c r="AQ352">
        <v>23.5</v>
      </c>
      <c r="AR352">
        <v>26.1</v>
      </c>
      <c r="AS352">
        <v>25.8</v>
      </c>
      <c r="AT352">
        <v>41.4</v>
      </c>
      <c r="AU352">
        <v>23.5</v>
      </c>
      <c r="AV352">
        <v>26.2</v>
      </c>
      <c r="AX352">
        <v>41.9</v>
      </c>
      <c r="AY352">
        <v>24</v>
      </c>
      <c r="AZ352">
        <v>27.4</v>
      </c>
    </row>
    <row r="353" spans="2:52" x14ac:dyDescent="0.35">
      <c r="B353" s="317">
        <v>45431.135416666664</v>
      </c>
      <c r="C353">
        <v>28.1</v>
      </c>
      <c r="D353">
        <v>43.2</v>
      </c>
      <c r="E353">
        <v>22</v>
      </c>
      <c r="F353">
        <v>29.3</v>
      </c>
      <c r="G353">
        <v>28.1</v>
      </c>
      <c r="H353">
        <v>43.6</v>
      </c>
      <c r="I353">
        <v>22</v>
      </c>
      <c r="J353">
        <v>29.6</v>
      </c>
      <c r="L353">
        <v>45.4</v>
      </c>
      <c r="M353">
        <v>22.4</v>
      </c>
      <c r="N353">
        <v>30.9</v>
      </c>
      <c r="P353" t="s">
        <v>879</v>
      </c>
      <c r="Q353" t="str">
        <f t="shared" si="14"/>
        <v>-</v>
      </c>
      <c r="R353">
        <f t="shared" si="15"/>
        <v>22</v>
      </c>
      <c r="AN353" s="317">
        <v>45431.166666666664</v>
      </c>
      <c r="AO353">
        <v>29</v>
      </c>
      <c r="AP353">
        <v>43.5</v>
      </c>
      <c r="AQ353">
        <v>23.5</v>
      </c>
      <c r="AR353">
        <v>31.8</v>
      </c>
      <c r="AS353">
        <v>29</v>
      </c>
      <c r="AT353">
        <v>43.7</v>
      </c>
      <c r="AU353">
        <v>23.4</v>
      </c>
      <c r="AV353">
        <v>32</v>
      </c>
      <c r="AX353">
        <v>44.4</v>
      </c>
      <c r="AY353">
        <v>24.3</v>
      </c>
      <c r="AZ353">
        <v>33.1</v>
      </c>
    </row>
    <row r="354" spans="2:52" x14ac:dyDescent="0.35">
      <c r="B354" s="317">
        <v>45431.145833333336</v>
      </c>
      <c r="C354">
        <v>26.6</v>
      </c>
      <c r="D354">
        <v>38.799999999999997</v>
      </c>
      <c r="E354">
        <v>24.4</v>
      </c>
      <c r="F354">
        <v>27.4</v>
      </c>
      <c r="G354">
        <v>26.6</v>
      </c>
      <c r="H354">
        <v>38.6</v>
      </c>
      <c r="I354">
        <v>24.3</v>
      </c>
      <c r="J354">
        <v>27.5</v>
      </c>
      <c r="L354">
        <v>39.6</v>
      </c>
      <c r="M354">
        <v>25</v>
      </c>
      <c r="N354">
        <v>28.4</v>
      </c>
      <c r="P354" t="s">
        <v>879</v>
      </c>
      <c r="Q354" t="str">
        <f t="shared" si="14"/>
        <v>-</v>
      </c>
      <c r="R354">
        <f t="shared" si="15"/>
        <v>24</v>
      </c>
      <c r="AN354" s="317">
        <v>45431.177083333336</v>
      </c>
      <c r="AO354">
        <v>33.299999999999997</v>
      </c>
      <c r="AP354">
        <v>46.1</v>
      </c>
      <c r="AQ354">
        <v>23.8</v>
      </c>
      <c r="AR354">
        <v>37.5</v>
      </c>
      <c r="AS354">
        <v>33.1</v>
      </c>
      <c r="AT354">
        <v>49</v>
      </c>
      <c r="AU354">
        <v>23.7</v>
      </c>
      <c r="AV354">
        <v>37</v>
      </c>
      <c r="AX354">
        <v>51.9</v>
      </c>
      <c r="AY354">
        <v>24.9</v>
      </c>
      <c r="AZ354">
        <v>40.700000000000003</v>
      </c>
    </row>
    <row r="355" spans="2:52" x14ac:dyDescent="0.35">
      <c r="B355" s="317">
        <v>45431.15625</v>
      </c>
      <c r="C355">
        <v>25.8</v>
      </c>
      <c r="D355">
        <v>41.3</v>
      </c>
      <c r="E355">
        <v>23.5</v>
      </c>
      <c r="F355">
        <v>26.1</v>
      </c>
      <c r="G355">
        <v>25.8</v>
      </c>
      <c r="H355">
        <v>41.4</v>
      </c>
      <c r="I355">
        <v>23.5</v>
      </c>
      <c r="J355">
        <v>26.2</v>
      </c>
      <c r="L355">
        <v>41.9</v>
      </c>
      <c r="M355">
        <v>24</v>
      </c>
      <c r="N355">
        <v>27.4</v>
      </c>
      <c r="P355" t="s">
        <v>879</v>
      </c>
      <c r="Q355" t="str">
        <f t="shared" si="14"/>
        <v>-</v>
      </c>
      <c r="R355">
        <f t="shared" si="15"/>
        <v>24</v>
      </c>
      <c r="AN355" s="317">
        <v>45431.1875</v>
      </c>
      <c r="AO355">
        <v>49.9</v>
      </c>
      <c r="AP355">
        <v>61.2</v>
      </c>
      <c r="AQ355">
        <v>37.299999999999997</v>
      </c>
      <c r="AR355">
        <v>54.4</v>
      </c>
      <c r="AS355">
        <v>50.1</v>
      </c>
      <c r="AT355">
        <v>65.7</v>
      </c>
      <c r="AU355">
        <v>36</v>
      </c>
      <c r="AV355">
        <v>54</v>
      </c>
      <c r="AX355">
        <v>65.7</v>
      </c>
      <c r="AY355">
        <v>40.700000000000003</v>
      </c>
      <c r="AZ355">
        <v>59.6</v>
      </c>
    </row>
    <row r="356" spans="2:52" x14ac:dyDescent="0.35">
      <c r="B356" s="317">
        <v>45431.166666666664</v>
      </c>
      <c r="C356">
        <v>29</v>
      </c>
      <c r="D356">
        <v>43.5</v>
      </c>
      <c r="E356">
        <v>23.5</v>
      </c>
      <c r="F356">
        <v>31.8</v>
      </c>
      <c r="G356">
        <v>29</v>
      </c>
      <c r="H356">
        <v>43.7</v>
      </c>
      <c r="I356">
        <v>23.4</v>
      </c>
      <c r="J356">
        <v>32</v>
      </c>
      <c r="L356">
        <v>44.4</v>
      </c>
      <c r="M356">
        <v>24.3</v>
      </c>
      <c r="N356">
        <v>33.1</v>
      </c>
      <c r="P356" t="s">
        <v>879</v>
      </c>
      <c r="Q356" t="str">
        <f t="shared" si="14"/>
        <v>-</v>
      </c>
      <c r="R356">
        <f t="shared" si="15"/>
        <v>23</v>
      </c>
      <c r="AN356" s="317">
        <v>45431.197916666664</v>
      </c>
      <c r="AO356">
        <v>55.5</v>
      </c>
      <c r="AP356">
        <v>64.900000000000006</v>
      </c>
      <c r="AQ356">
        <v>42.2</v>
      </c>
      <c r="AR356">
        <v>60.2</v>
      </c>
      <c r="AS356">
        <v>55.6</v>
      </c>
      <c r="AT356">
        <v>65.400000000000006</v>
      </c>
      <c r="AU356">
        <v>41</v>
      </c>
      <c r="AV356">
        <v>60.9</v>
      </c>
      <c r="AX356">
        <v>67</v>
      </c>
      <c r="AY356">
        <v>45.6</v>
      </c>
      <c r="AZ356">
        <v>64</v>
      </c>
    </row>
    <row r="357" spans="2:52" x14ac:dyDescent="0.35">
      <c r="B357" s="317">
        <v>45431.177083333336</v>
      </c>
      <c r="C357">
        <v>33.299999999999997</v>
      </c>
      <c r="D357">
        <v>46.1</v>
      </c>
      <c r="E357">
        <v>23.8</v>
      </c>
      <c r="F357">
        <v>37.5</v>
      </c>
      <c r="G357">
        <v>33.1</v>
      </c>
      <c r="H357">
        <v>49</v>
      </c>
      <c r="I357">
        <v>23.7</v>
      </c>
      <c r="J357">
        <v>37</v>
      </c>
      <c r="L357">
        <v>51.9</v>
      </c>
      <c r="M357">
        <v>24.9</v>
      </c>
      <c r="N357">
        <v>40.700000000000003</v>
      </c>
      <c r="P357" t="s">
        <v>879</v>
      </c>
      <c r="Q357" t="str">
        <f t="shared" si="14"/>
        <v>-</v>
      </c>
      <c r="R357">
        <f t="shared" si="15"/>
        <v>24</v>
      </c>
      <c r="AN357" s="317">
        <v>45431.208333333336</v>
      </c>
      <c r="AO357">
        <v>56.8</v>
      </c>
      <c r="AP357">
        <v>64.599999999999994</v>
      </c>
      <c r="AQ357">
        <v>42.2</v>
      </c>
      <c r="AR357">
        <v>61</v>
      </c>
      <c r="AS357">
        <v>56.9</v>
      </c>
      <c r="AT357">
        <v>65.7</v>
      </c>
      <c r="AU357">
        <v>40</v>
      </c>
      <c r="AV357">
        <v>61.3</v>
      </c>
      <c r="AX357">
        <v>67</v>
      </c>
      <c r="AY357">
        <v>46.6</v>
      </c>
      <c r="AZ357">
        <v>63.9</v>
      </c>
    </row>
    <row r="358" spans="2:52" x14ac:dyDescent="0.35">
      <c r="B358" s="317">
        <v>45431.1875</v>
      </c>
      <c r="C358">
        <v>49.9</v>
      </c>
      <c r="D358">
        <v>61.2</v>
      </c>
      <c r="E358">
        <v>37.299999999999997</v>
      </c>
      <c r="F358">
        <v>54.4</v>
      </c>
      <c r="G358">
        <v>50.1</v>
      </c>
      <c r="H358">
        <v>65.7</v>
      </c>
      <c r="I358">
        <v>36</v>
      </c>
      <c r="J358">
        <v>54</v>
      </c>
      <c r="L358">
        <v>65.7</v>
      </c>
      <c r="M358">
        <v>40.700000000000003</v>
      </c>
      <c r="N358">
        <v>59.6</v>
      </c>
      <c r="P358" t="s">
        <v>879</v>
      </c>
      <c r="Q358" t="str">
        <f t="shared" si="14"/>
        <v>-</v>
      </c>
      <c r="R358">
        <f t="shared" si="15"/>
        <v>36</v>
      </c>
      <c r="AN358" s="317">
        <v>45431.21875</v>
      </c>
      <c r="AO358">
        <v>55</v>
      </c>
      <c r="AP358">
        <v>64.099999999999994</v>
      </c>
      <c r="AQ358">
        <v>41.1</v>
      </c>
      <c r="AR358">
        <v>60.2</v>
      </c>
      <c r="AS358">
        <v>55.1</v>
      </c>
      <c r="AT358">
        <v>65.599999999999994</v>
      </c>
      <c r="AU358">
        <v>38.700000000000003</v>
      </c>
      <c r="AV358">
        <v>60.2</v>
      </c>
      <c r="AX358">
        <v>66.5</v>
      </c>
      <c r="AY358">
        <v>46.2</v>
      </c>
      <c r="AZ358">
        <v>63.3</v>
      </c>
    </row>
    <row r="359" spans="2:52" x14ac:dyDescent="0.35">
      <c r="B359" s="317">
        <v>45431.197916666664</v>
      </c>
      <c r="C359">
        <v>55.5</v>
      </c>
      <c r="D359">
        <v>64.900000000000006</v>
      </c>
      <c r="E359">
        <v>42.2</v>
      </c>
      <c r="F359">
        <v>60.2</v>
      </c>
      <c r="G359">
        <v>55.6</v>
      </c>
      <c r="H359">
        <v>65.400000000000006</v>
      </c>
      <c r="I359">
        <v>41</v>
      </c>
      <c r="J359">
        <v>60.9</v>
      </c>
      <c r="L359">
        <v>67</v>
      </c>
      <c r="M359">
        <v>45.6</v>
      </c>
      <c r="N359">
        <v>64</v>
      </c>
      <c r="P359" t="s">
        <v>879</v>
      </c>
      <c r="Q359" t="str">
        <f t="shared" si="14"/>
        <v>-</v>
      </c>
      <c r="R359">
        <f t="shared" si="15"/>
        <v>41</v>
      </c>
      <c r="AN359" s="317">
        <v>45431.229166666664</v>
      </c>
      <c r="AO359">
        <v>52.7</v>
      </c>
      <c r="AP359">
        <v>63.7</v>
      </c>
      <c r="AQ359">
        <v>42.2</v>
      </c>
      <c r="AR359">
        <v>57.5</v>
      </c>
      <c r="AS359">
        <v>52.7</v>
      </c>
      <c r="AT359">
        <v>65.5</v>
      </c>
      <c r="AU359">
        <v>38.6</v>
      </c>
      <c r="AV359">
        <v>57</v>
      </c>
      <c r="AX359">
        <v>68.7</v>
      </c>
      <c r="AY359">
        <v>46.5</v>
      </c>
      <c r="AZ359">
        <v>61.3</v>
      </c>
    </row>
    <row r="360" spans="2:52" x14ac:dyDescent="0.35">
      <c r="B360" s="317">
        <v>45431.208333333336</v>
      </c>
      <c r="C360">
        <v>56.8</v>
      </c>
      <c r="D360">
        <v>64.599999999999994</v>
      </c>
      <c r="E360">
        <v>42.2</v>
      </c>
      <c r="F360">
        <v>61</v>
      </c>
      <c r="G360">
        <v>56.9</v>
      </c>
      <c r="H360">
        <v>65.7</v>
      </c>
      <c r="I360">
        <v>40</v>
      </c>
      <c r="J360">
        <v>61.3</v>
      </c>
      <c r="L360">
        <v>67</v>
      </c>
      <c r="M360">
        <v>46.6</v>
      </c>
      <c r="N360">
        <v>63.9</v>
      </c>
      <c r="P360" t="s">
        <v>879</v>
      </c>
      <c r="Q360" t="str">
        <f t="shared" si="14"/>
        <v>-</v>
      </c>
      <c r="R360">
        <f t="shared" si="15"/>
        <v>40</v>
      </c>
      <c r="AN360" s="317">
        <v>45431.239583333336</v>
      </c>
      <c r="AO360">
        <v>53.4</v>
      </c>
      <c r="AP360">
        <v>65.900000000000006</v>
      </c>
      <c r="AQ360">
        <v>38.700000000000003</v>
      </c>
      <c r="AR360">
        <v>57.9</v>
      </c>
      <c r="AS360">
        <v>53.7</v>
      </c>
      <c r="AT360">
        <v>67</v>
      </c>
      <c r="AU360">
        <v>35.9</v>
      </c>
      <c r="AV360">
        <v>58.4</v>
      </c>
      <c r="AX360">
        <v>72</v>
      </c>
      <c r="AY360">
        <v>43</v>
      </c>
      <c r="AZ360">
        <v>62.5</v>
      </c>
    </row>
    <row r="361" spans="2:52" x14ac:dyDescent="0.35">
      <c r="B361" s="317">
        <v>45431.21875</v>
      </c>
      <c r="C361">
        <v>55</v>
      </c>
      <c r="D361">
        <v>64.099999999999994</v>
      </c>
      <c r="E361">
        <v>41.1</v>
      </c>
      <c r="F361">
        <v>60.2</v>
      </c>
      <c r="G361">
        <v>55.1</v>
      </c>
      <c r="H361">
        <v>65.599999999999994</v>
      </c>
      <c r="I361">
        <v>38.700000000000003</v>
      </c>
      <c r="J361">
        <v>60.2</v>
      </c>
      <c r="L361">
        <v>66.5</v>
      </c>
      <c r="M361">
        <v>46.2</v>
      </c>
      <c r="N361">
        <v>63.3</v>
      </c>
      <c r="P361" t="s">
        <v>879</v>
      </c>
      <c r="Q361" t="str">
        <f t="shared" si="14"/>
        <v>-</v>
      </c>
      <c r="R361">
        <f t="shared" si="15"/>
        <v>39</v>
      </c>
      <c r="AN361" s="317">
        <v>45431.25</v>
      </c>
      <c r="AO361">
        <v>52.6</v>
      </c>
      <c r="AP361">
        <v>62.9</v>
      </c>
      <c r="AQ361">
        <v>35.9</v>
      </c>
      <c r="AR361">
        <v>58.2</v>
      </c>
      <c r="AS361">
        <v>52.7</v>
      </c>
      <c r="AT361">
        <v>63.6</v>
      </c>
      <c r="AU361">
        <v>34.700000000000003</v>
      </c>
      <c r="AV361">
        <v>58</v>
      </c>
      <c r="AX361">
        <v>67.599999999999994</v>
      </c>
      <c r="AY361">
        <v>38.299999999999997</v>
      </c>
      <c r="AZ361">
        <v>61.8</v>
      </c>
    </row>
    <row r="362" spans="2:52" x14ac:dyDescent="0.35">
      <c r="B362" s="317">
        <v>45431.229166666664</v>
      </c>
      <c r="C362">
        <v>52.7</v>
      </c>
      <c r="D362">
        <v>63.7</v>
      </c>
      <c r="E362">
        <v>42.2</v>
      </c>
      <c r="F362">
        <v>57.5</v>
      </c>
      <c r="G362">
        <v>52.7</v>
      </c>
      <c r="H362">
        <v>65.5</v>
      </c>
      <c r="I362">
        <v>38.6</v>
      </c>
      <c r="J362">
        <v>57</v>
      </c>
      <c r="L362">
        <v>68.7</v>
      </c>
      <c r="M362">
        <v>46.5</v>
      </c>
      <c r="N362">
        <v>61.3</v>
      </c>
      <c r="P362" t="s">
        <v>879</v>
      </c>
      <c r="Q362" t="str">
        <f t="shared" si="14"/>
        <v>-</v>
      </c>
      <c r="R362">
        <f t="shared" si="15"/>
        <v>39</v>
      </c>
      <c r="AN362" s="317">
        <v>45431.260416666664</v>
      </c>
      <c r="AO362">
        <v>51.8</v>
      </c>
      <c r="AP362">
        <v>64.599999999999994</v>
      </c>
      <c r="AQ362">
        <v>37.5</v>
      </c>
      <c r="AR362">
        <v>56.3</v>
      </c>
      <c r="AS362">
        <v>51.6</v>
      </c>
      <c r="AT362">
        <v>66.400000000000006</v>
      </c>
      <c r="AU362">
        <v>36.1</v>
      </c>
      <c r="AV362">
        <v>55.1</v>
      </c>
      <c r="AX362">
        <v>66.900000000000006</v>
      </c>
      <c r="AY362">
        <v>41.5</v>
      </c>
      <c r="AZ362">
        <v>59.9</v>
      </c>
    </row>
    <row r="363" spans="2:52" x14ac:dyDescent="0.35">
      <c r="B363" s="317">
        <v>45431.239583333336</v>
      </c>
      <c r="C363">
        <v>53.4</v>
      </c>
      <c r="D363">
        <v>65.900000000000006</v>
      </c>
      <c r="E363">
        <v>38.700000000000003</v>
      </c>
      <c r="F363">
        <v>57.9</v>
      </c>
      <c r="G363">
        <v>53.7</v>
      </c>
      <c r="H363">
        <v>67</v>
      </c>
      <c r="I363">
        <v>35.9</v>
      </c>
      <c r="J363">
        <v>58.4</v>
      </c>
      <c r="L363">
        <v>72</v>
      </c>
      <c r="M363">
        <v>43</v>
      </c>
      <c r="N363">
        <v>62.5</v>
      </c>
      <c r="P363" t="s">
        <v>879</v>
      </c>
      <c r="Q363" t="str">
        <f t="shared" si="14"/>
        <v>-</v>
      </c>
      <c r="R363">
        <f t="shared" si="15"/>
        <v>36</v>
      </c>
      <c r="AN363" s="317">
        <v>45431.270833333336</v>
      </c>
      <c r="AO363">
        <v>55.1</v>
      </c>
      <c r="AP363">
        <v>75.900000000000006</v>
      </c>
      <c r="AQ363">
        <v>37</v>
      </c>
      <c r="AR363">
        <v>58.8</v>
      </c>
      <c r="AS363">
        <v>54</v>
      </c>
      <c r="AT363">
        <v>74.599999999999994</v>
      </c>
      <c r="AU363">
        <v>35.6</v>
      </c>
      <c r="AV363">
        <v>58.4</v>
      </c>
      <c r="AX363">
        <v>81.599999999999994</v>
      </c>
      <c r="AY363">
        <v>40.700000000000003</v>
      </c>
      <c r="AZ363">
        <v>61.8</v>
      </c>
    </row>
    <row r="364" spans="2:52" x14ac:dyDescent="0.35">
      <c r="B364" s="317">
        <v>45431.25</v>
      </c>
      <c r="C364">
        <v>52.6</v>
      </c>
      <c r="D364">
        <v>62.9</v>
      </c>
      <c r="E364">
        <v>35.9</v>
      </c>
      <c r="F364">
        <v>58.2</v>
      </c>
      <c r="G364">
        <v>52.7</v>
      </c>
      <c r="H364">
        <v>63.6</v>
      </c>
      <c r="I364">
        <v>34.700000000000003</v>
      </c>
      <c r="J364">
        <v>58</v>
      </c>
      <c r="L364">
        <v>67.599999999999994</v>
      </c>
      <c r="M364">
        <v>38.299999999999997</v>
      </c>
      <c r="N364">
        <v>61.8</v>
      </c>
      <c r="P364" t="s">
        <v>879</v>
      </c>
      <c r="Q364" t="str">
        <f t="shared" si="14"/>
        <v>-</v>
      </c>
      <c r="R364">
        <f t="shared" si="15"/>
        <v>35</v>
      </c>
      <c r="AN364" s="317">
        <v>45431.28125</v>
      </c>
      <c r="AO364">
        <v>54.6</v>
      </c>
      <c r="AP364">
        <v>66.7</v>
      </c>
      <c r="AQ364">
        <v>38.799999999999997</v>
      </c>
      <c r="AR364">
        <v>59.9</v>
      </c>
      <c r="AS364">
        <v>54.7</v>
      </c>
      <c r="AT364">
        <v>71.5</v>
      </c>
      <c r="AU364">
        <v>36.4</v>
      </c>
      <c r="AV364">
        <v>59.7</v>
      </c>
      <c r="AX364">
        <v>71.7</v>
      </c>
      <c r="AY364">
        <v>42.6</v>
      </c>
      <c r="AZ364">
        <v>63.2</v>
      </c>
    </row>
    <row r="365" spans="2:52" x14ac:dyDescent="0.35">
      <c r="B365" s="317">
        <v>45431.260416666664</v>
      </c>
      <c r="C365">
        <v>51.8</v>
      </c>
      <c r="D365">
        <v>64.599999999999994</v>
      </c>
      <c r="E365">
        <v>37.5</v>
      </c>
      <c r="F365">
        <v>56.3</v>
      </c>
      <c r="G365">
        <v>51.6</v>
      </c>
      <c r="H365">
        <v>66.400000000000006</v>
      </c>
      <c r="I365">
        <v>36.1</v>
      </c>
      <c r="J365">
        <v>55.1</v>
      </c>
      <c r="L365">
        <v>66.900000000000006</v>
      </c>
      <c r="M365">
        <v>41.5</v>
      </c>
      <c r="N365">
        <v>59.9</v>
      </c>
      <c r="P365" t="s">
        <v>879</v>
      </c>
      <c r="Q365" t="str">
        <f t="shared" si="14"/>
        <v>-</v>
      </c>
      <c r="R365">
        <f t="shared" si="15"/>
        <v>36</v>
      </c>
      <c r="AN365" s="317">
        <v>45431.291666666664</v>
      </c>
      <c r="AO365">
        <v>46.2</v>
      </c>
      <c r="AP365">
        <v>66.2</v>
      </c>
      <c r="AQ365">
        <v>37.700000000000003</v>
      </c>
      <c r="AR365">
        <v>46.7</v>
      </c>
      <c r="AS365">
        <v>47.4</v>
      </c>
      <c r="AT365">
        <v>71.400000000000006</v>
      </c>
      <c r="AU365">
        <v>36.6</v>
      </c>
      <c r="AV365">
        <v>46.9</v>
      </c>
      <c r="AX365">
        <v>72.400000000000006</v>
      </c>
      <c r="AY365">
        <v>41.4</v>
      </c>
      <c r="AZ365">
        <v>50.9</v>
      </c>
    </row>
    <row r="366" spans="2:52" x14ac:dyDescent="0.35">
      <c r="B366" s="317">
        <v>45431.270833333336</v>
      </c>
      <c r="C366">
        <v>55.1</v>
      </c>
      <c r="D366">
        <v>75.900000000000006</v>
      </c>
      <c r="E366">
        <v>37</v>
      </c>
      <c r="F366">
        <v>58.8</v>
      </c>
      <c r="G366">
        <v>54</v>
      </c>
      <c r="H366">
        <v>74.599999999999994</v>
      </c>
      <c r="I366">
        <v>35.6</v>
      </c>
      <c r="J366">
        <v>58.4</v>
      </c>
      <c r="L366">
        <v>81.599999999999994</v>
      </c>
      <c r="M366">
        <v>40.700000000000003</v>
      </c>
      <c r="N366">
        <v>61.8</v>
      </c>
      <c r="P366" t="s">
        <v>879</v>
      </c>
      <c r="Q366" t="str">
        <f t="shared" si="14"/>
        <v>-</v>
      </c>
      <c r="R366">
        <f t="shared" si="15"/>
        <v>36</v>
      </c>
      <c r="AN366" s="317">
        <v>45431.302083333336</v>
      </c>
      <c r="AO366">
        <v>50.2</v>
      </c>
      <c r="AP366">
        <v>74.3</v>
      </c>
      <c r="AQ366">
        <v>35.200000000000003</v>
      </c>
      <c r="AR366">
        <v>50.2</v>
      </c>
      <c r="AS366">
        <v>48.8</v>
      </c>
      <c r="AT366">
        <v>70.8</v>
      </c>
      <c r="AU366">
        <v>34.5</v>
      </c>
      <c r="AV366">
        <v>49.7</v>
      </c>
      <c r="AX366">
        <v>81.8</v>
      </c>
      <c r="AY366">
        <v>37.4</v>
      </c>
      <c r="AZ366">
        <v>55.3</v>
      </c>
    </row>
    <row r="367" spans="2:52" x14ac:dyDescent="0.35">
      <c r="B367" s="317">
        <v>45431.28125</v>
      </c>
      <c r="C367">
        <v>54.6</v>
      </c>
      <c r="D367">
        <v>66.7</v>
      </c>
      <c r="E367">
        <v>38.799999999999997</v>
      </c>
      <c r="F367">
        <v>59.9</v>
      </c>
      <c r="G367">
        <v>54.7</v>
      </c>
      <c r="H367">
        <v>71.5</v>
      </c>
      <c r="I367">
        <v>36.4</v>
      </c>
      <c r="J367">
        <v>59.7</v>
      </c>
      <c r="L367">
        <v>71.7</v>
      </c>
      <c r="M367">
        <v>42.6</v>
      </c>
      <c r="N367">
        <v>63.2</v>
      </c>
      <c r="P367" t="s">
        <v>879</v>
      </c>
      <c r="Q367" t="str">
        <f t="shared" si="14"/>
        <v>-</v>
      </c>
      <c r="R367">
        <f t="shared" si="15"/>
        <v>36</v>
      </c>
      <c r="AN367" s="317">
        <v>45431.3125</v>
      </c>
      <c r="AO367">
        <v>49</v>
      </c>
      <c r="AP367">
        <v>65</v>
      </c>
      <c r="AQ367">
        <v>34.1</v>
      </c>
      <c r="AR367">
        <v>52.1</v>
      </c>
      <c r="AS367">
        <v>48</v>
      </c>
      <c r="AT367">
        <v>63.3</v>
      </c>
      <c r="AU367">
        <v>33.200000000000003</v>
      </c>
      <c r="AV367">
        <v>49.6</v>
      </c>
      <c r="AX367">
        <v>70.099999999999994</v>
      </c>
      <c r="AY367">
        <v>37</v>
      </c>
      <c r="AZ367">
        <v>58.3</v>
      </c>
    </row>
    <row r="368" spans="2:52" x14ac:dyDescent="0.35">
      <c r="B368" s="317">
        <v>45431.291666666664</v>
      </c>
      <c r="C368">
        <v>46.2</v>
      </c>
      <c r="D368">
        <v>66.2</v>
      </c>
      <c r="E368">
        <v>37.700000000000003</v>
      </c>
      <c r="F368">
        <v>46.7</v>
      </c>
      <c r="G368">
        <v>47.4</v>
      </c>
      <c r="H368">
        <v>71.400000000000006</v>
      </c>
      <c r="I368">
        <v>36.6</v>
      </c>
      <c r="J368">
        <v>46.9</v>
      </c>
      <c r="L368">
        <v>72.400000000000006</v>
      </c>
      <c r="M368">
        <v>41.4</v>
      </c>
      <c r="N368">
        <v>50.9</v>
      </c>
      <c r="P368" t="s">
        <v>878</v>
      </c>
      <c r="Q368">
        <f t="shared" si="14"/>
        <v>37</v>
      </c>
      <c r="R368" t="str">
        <f t="shared" si="15"/>
        <v>-</v>
      </c>
      <c r="AN368" s="317">
        <v>45431.322916666664</v>
      </c>
      <c r="AO368">
        <v>49.7</v>
      </c>
      <c r="AP368">
        <v>68.3</v>
      </c>
      <c r="AQ368">
        <v>35.700000000000003</v>
      </c>
      <c r="AR368">
        <v>53.8</v>
      </c>
      <c r="AS368">
        <v>49.1</v>
      </c>
      <c r="AT368">
        <v>64.8</v>
      </c>
      <c r="AU368">
        <v>34.4</v>
      </c>
      <c r="AV368">
        <v>50.8</v>
      </c>
      <c r="AX368">
        <v>71.7</v>
      </c>
      <c r="AY368">
        <v>39.299999999999997</v>
      </c>
      <c r="AZ368">
        <v>59.9</v>
      </c>
    </row>
    <row r="369" spans="2:52" x14ac:dyDescent="0.35">
      <c r="B369" s="317">
        <v>45431.302083333336</v>
      </c>
      <c r="C369">
        <v>50.2</v>
      </c>
      <c r="D369">
        <v>74.3</v>
      </c>
      <c r="E369">
        <v>35.200000000000003</v>
      </c>
      <c r="F369">
        <v>50.2</v>
      </c>
      <c r="G369">
        <v>48.8</v>
      </c>
      <c r="H369">
        <v>70.8</v>
      </c>
      <c r="I369">
        <v>34.5</v>
      </c>
      <c r="J369">
        <v>49.7</v>
      </c>
      <c r="L369">
        <v>81.8</v>
      </c>
      <c r="M369">
        <v>37.4</v>
      </c>
      <c r="N369">
        <v>55.3</v>
      </c>
      <c r="P369" t="s">
        <v>878</v>
      </c>
      <c r="Q369">
        <f t="shared" si="14"/>
        <v>35</v>
      </c>
      <c r="R369" t="str">
        <f t="shared" si="15"/>
        <v>-</v>
      </c>
      <c r="AN369" s="317">
        <v>45431.333333333336</v>
      </c>
      <c r="AO369">
        <v>52.5</v>
      </c>
      <c r="AP369">
        <v>72.7</v>
      </c>
      <c r="AQ369">
        <v>32.700000000000003</v>
      </c>
      <c r="AR369">
        <v>48.2</v>
      </c>
      <c r="AS369">
        <v>52.5</v>
      </c>
      <c r="AT369">
        <v>74.599999999999994</v>
      </c>
      <c r="AU369">
        <v>31.7</v>
      </c>
      <c r="AV369">
        <v>48.5</v>
      </c>
      <c r="AX369">
        <v>77.3</v>
      </c>
      <c r="AY369">
        <v>34.9</v>
      </c>
      <c r="AZ369">
        <v>53</v>
      </c>
    </row>
    <row r="370" spans="2:52" x14ac:dyDescent="0.35">
      <c r="B370" s="317">
        <v>45431.3125</v>
      </c>
      <c r="C370">
        <v>49</v>
      </c>
      <c r="D370">
        <v>65</v>
      </c>
      <c r="E370">
        <v>34.1</v>
      </c>
      <c r="F370">
        <v>52.1</v>
      </c>
      <c r="G370">
        <v>48</v>
      </c>
      <c r="H370">
        <v>63.3</v>
      </c>
      <c r="I370">
        <v>33.200000000000003</v>
      </c>
      <c r="J370">
        <v>49.6</v>
      </c>
      <c r="L370">
        <v>70.099999999999994</v>
      </c>
      <c r="M370">
        <v>37</v>
      </c>
      <c r="N370">
        <v>58.3</v>
      </c>
      <c r="P370" t="s">
        <v>878</v>
      </c>
      <c r="Q370">
        <f t="shared" si="14"/>
        <v>33</v>
      </c>
      <c r="R370" t="str">
        <f t="shared" si="15"/>
        <v>-</v>
      </c>
      <c r="AN370" s="317">
        <v>45431.34375</v>
      </c>
      <c r="AO370">
        <v>48.7</v>
      </c>
      <c r="AP370">
        <v>65.7</v>
      </c>
      <c r="AQ370">
        <v>37.700000000000003</v>
      </c>
      <c r="AR370">
        <v>51.7</v>
      </c>
      <c r="AS370">
        <v>48.7</v>
      </c>
      <c r="AT370">
        <v>68.900000000000006</v>
      </c>
      <c r="AU370">
        <v>35.700000000000003</v>
      </c>
      <c r="AV370">
        <v>51</v>
      </c>
      <c r="AX370">
        <v>70.900000000000006</v>
      </c>
      <c r="AY370">
        <v>42</v>
      </c>
      <c r="AZ370">
        <v>56.3</v>
      </c>
    </row>
    <row r="371" spans="2:52" x14ac:dyDescent="0.35">
      <c r="B371" s="317">
        <v>45431.322916666664</v>
      </c>
      <c r="C371">
        <v>49.7</v>
      </c>
      <c r="D371">
        <v>68.3</v>
      </c>
      <c r="E371">
        <v>35.700000000000003</v>
      </c>
      <c r="F371">
        <v>53.8</v>
      </c>
      <c r="G371">
        <v>49.1</v>
      </c>
      <c r="H371">
        <v>64.8</v>
      </c>
      <c r="I371">
        <v>34.4</v>
      </c>
      <c r="J371">
        <v>50.8</v>
      </c>
      <c r="L371">
        <v>71.7</v>
      </c>
      <c r="M371">
        <v>39.299999999999997</v>
      </c>
      <c r="N371">
        <v>59.9</v>
      </c>
      <c r="P371" t="s">
        <v>878</v>
      </c>
      <c r="Q371">
        <f t="shared" si="14"/>
        <v>34</v>
      </c>
      <c r="R371" t="str">
        <f t="shared" si="15"/>
        <v>-</v>
      </c>
      <c r="AN371" s="317">
        <v>45431.354166666664</v>
      </c>
      <c r="AO371">
        <v>52</v>
      </c>
      <c r="AP371">
        <v>64.900000000000006</v>
      </c>
      <c r="AQ371">
        <v>36.5</v>
      </c>
      <c r="AR371">
        <v>54.4</v>
      </c>
      <c r="AS371">
        <v>51.9</v>
      </c>
      <c r="AT371">
        <v>66.900000000000006</v>
      </c>
      <c r="AU371">
        <v>35.200000000000003</v>
      </c>
      <c r="AV371">
        <v>54.6</v>
      </c>
      <c r="AX371">
        <v>69.2</v>
      </c>
      <c r="AY371">
        <v>40.5</v>
      </c>
      <c r="AZ371">
        <v>58.7</v>
      </c>
    </row>
    <row r="372" spans="2:52" x14ac:dyDescent="0.35">
      <c r="B372" s="317">
        <v>45431.333333333336</v>
      </c>
      <c r="C372">
        <v>52.5</v>
      </c>
      <c r="D372">
        <v>72.7</v>
      </c>
      <c r="E372">
        <v>32.700000000000003</v>
      </c>
      <c r="F372">
        <v>48.2</v>
      </c>
      <c r="G372">
        <v>52.5</v>
      </c>
      <c r="H372">
        <v>74.599999999999994</v>
      </c>
      <c r="I372">
        <v>31.7</v>
      </c>
      <c r="J372">
        <v>48.5</v>
      </c>
      <c r="L372">
        <v>77.3</v>
      </c>
      <c r="M372">
        <v>34.9</v>
      </c>
      <c r="N372">
        <v>53</v>
      </c>
      <c r="P372" t="s">
        <v>878</v>
      </c>
      <c r="Q372">
        <f t="shared" si="14"/>
        <v>32</v>
      </c>
      <c r="R372" t="str">
        <f t="shared" si="15"/>
        <v>-</v>
      </c>
      <c r="AN372" s="317">
        <v>45431.364583333336</v>
      </c>
      <c r="AO372">
        <v>52.9</v>
      </c>
      <c r="AP372">
        <v>70</v>
      </c>
      <c r="AQ372">
        <v>36.799999999999997</v>
      </c>
      <c r="AR372">
        <v>57</v>
      </c>
      <c r="AS372">
        <v>53</v>
      </c>
      <c r="AT372">
        <v>71.7</v>
      </c>
      <c r="AU372">
        <v>35.6</v>
      </c>
      <c r="AV372">
        <v>54.6</v>
      </c>
      <c r="AX372">
        <v>74.099999999999994</v>
      </c>
      <c r="AY372">
        <v>40.5</v>
      </c>
      <c r="AZ372">
        <v>61.9</v>
      </c>
    </row>
    <row r="373" spans="2:52" x14ac:dyDescent="0.35">
      <c r="B373" s="317">
        <v>45431.34375</v>
      </c>
      <c r="C373">
        <v>48.7</v>
      </c>
      <c r="D373">
        <v>65.7</v>
      </c>
      <c r="E373">
        <v>37.700000000000003</v>
      </c>
      <c r="F373">
        <v>51.7</v>
      </c>
      <c r="G373">
        <v>48.7</v>
      </c>
      <c r="H373">
        <v>68.900000000000006</v>
      </c>
      <c r="I373">
        <v>35.700000000000003</v>
      </c>
      <c r="J373">
        <v>51</v>
      </c>
      <c r="L373">
        <v>70.900000000000006</v>
      </c>
      <c r="M373">
        <v>42</v>
      </c>
      <c r="N373">
        <v>56.3</v>
      </c>
      <c r="P373" t="s">
        <v>878</v>
      </c>
      <c r="Q373">
        <f t="shared" si="14"/>
        <v>36</v>
      </c>
      <c r="R373" t="str">
        <f t="shared" si="15"/>
        <v>-</v>
      </c>
      <c r="AN373" s="317">
        <v>45431.375</v>
      </c>
      <c r="AO373">
        <v>46.1</v>
      </c>
      <c r="AP373">
        <v>63</v>
      </c>
      <c r="AQ373">
        <v>33.700000000000003</v>
      </c>
      <c r="AR373">
        <v>48.5</v>
      </c>
      <c r="AS373">
        <v>45.9</v>
      </c>
      <c r="AT373">
        <v>63.8</v>
      </c>
      <c r="AU373">
        <v>33</v>
      </c>
      <c r="AV373">
        <v>48.4</v>
      </c>
      <c r="AX373">
        <v>66</v>
      </c>
      <c r="AY373">
        <v>36.1</v>
      </c>
      <c r="AZ373">
        <v>52.9</v>
      </c>
    </row>
    <row r="374" spans="2:52" x14ac:dyDescent="0.35">
      <c r="B374" s="317">
        <v>45431.354166666664</v>
      </c>
      <c r="C374">
        <v>52</v>
      </c>
      <c r="D374">
        <v>64.900000000000006</v>
      </c>
      <c r="E374">
        <v>36.5</v>
      </c>
      <c r="F374">
        <v>54.4</v>
      </c>
      <c r="G374">
        <v>51.9</v>
      </c>
      <c r="H374">
        <v>66.900000000000006</v>
      </c>
      <c r="I374">
        <v>35.200000000000003</v>
      </c>
      <c r="J374">
        <v>54.6</v>
      </c>
      <c r="L374">
        <v>69.2</v>
      </c>
      <c r="M374">
        <v>40.5</v>
      </c>
      <c r="N374">
        <v>58.7</v>
      </c>
      <c r="P374" t="s">
        <v>878</v>
      </c>
      <c r="Q374">
        <f t="shared" si="14"/>
        <v>35</v>
      </c>
      <c r="R374" t="str">
        <f t="shared" si="15"/>
        <v>-</v>
      </c>
      <c r="AN374" s="317">
        <v>45431.385416666664</v>
      </c>
      <c r="AO374">
        <v>51.9</v>
      </c>
      <c r="AP374">
        <v>71</v>
      </c>
      <c r="AQ374">
        <v>35.6</v>
      </c>
      <c r="AR374">
        <v>52.5</v>
      </c>
      <c r="AS374">
        <v>50.8</v>
      </c>
      <c r="AT374">
        <v>67</v>
      </c>
      <c r="AU374">
        <v>35</v>
      </c>
      <c r="AV374">
        <v>52.9</v>
      </c>
      <c r="AX374">
        <v>77.3</v>
      </c>
      <c r="AY374">
        <v>37.9</v>
      </c>
      <c r="AZ374">
        <v>57.5</v>
      </c>
    </row>
    <row r="375" spans="2:52" x14ac:dyDescent="0.35">
      <c r="B375" s="317">
        <v>45431.364583333336</v>
      </c>
      <c r="C375">
        <v>52.9</v>
      </c>
      <c r="D375">
        <v>70</v>
      </c>
      <c r="E375">
        <v>36.799999999999997</v>
      </c>
      <c r="F375">
        <v>57</v>
      </c>
      <c r="G375">
        <v>53</v>
      </c>
      <c r="H375">
        <v>71.7</v>
      </c>
      <c r="I375">
        <v>35.6</v>
      </c>
      <c r="J375">
        <v>54.6</v>
      </c>
      <c r="L375">
        <v>74.099999999999994</v>
      </c>
      <c r="M375">
        <v>40.5</v>
      </c>
      <c r="N375">
        <v>61.9</v>
      </c>
      <c r="P375" t="s">
        <v>878</v>
      </c>
      <c r="Q375">
        <f t="shared" si="14"/>
        <v>36</v>
      </c>
      <c r="R375" t="str">
        <f t="shared" si="15"/>
        <v>-</v>
      </c>
      <c r="AN375" s="317">
        <v>45431.395833333336</v>
      </c>
      <c r="AO375">
        <v>48.8</v>
      </c>
      <c r="AP375">
        <v>68.400000000000006</v>
      </c>
      <c r="AQ375">
        <v>34.1</v>
      </c>
      <c r="AR375">
        <v>51.1</v>
      </c>
      <c r="AS375">
        <v>49.3</v>
      </c>
      <c r="AT375">
        <v>70.3</v>
      </c>
      <c r="AU375">
        <v>33.200000000000003</v>
      </c>
      <c r="AV375">
        <v>50.3</v>
      </c>
      <c r="AX375">
        <v>73.2</v>
      </c>
      <c r="AY375">
        <v>36.6</v>
      </c>
      <c r="AZ375">
        <v>55.3</v>
      </c>
    </row>
    <row r="376" spans="2:52" x14ac:dyDescent="0.35">
      <c r="B376" s="317">
        <v>45431.375</v>
      </c>
      <c r="C376">
        <v>46.1</v>
      </c>
      <c r="D376">
        <v>63</v>
      </c>
      <c r="E376">
        <v>33.700000000000003</v>
      </c>
      <c r="F376">
        <v>48.5</v>
      </c>
      <c r="G376">
        <v>45.9</v>
      </c>
      <c r="H376">
        <v>63.8</v>
      </c>
      <c r="I376">
        <v>33</v>
      </c>
      <c r="J376">
        <v>48.4</v>
      </c>
      <c r="L376">
        <v>66</v>
      </c>
      <c r="M376">
        <v>36.1</v>
      </c>
      <c r="N376">
        <v>52.9</v>
      </c>
      <c r="P376" t="s">
        <v>878</v>
      </c>
      <c r="Q376">
        <f t="shared" si="14"/>
        <v>33</v>
      </c>
      <c r="R376" t="str">
        <f t="shared" si="15"/>
        <v>-</v>
      </c>
      <c r="AN376" s="317">
        <v>45431.40625</v>
      </c>
      <c r="AO376">
        <v>49.6</v>
      </c>
      <c r="AP376">
        <v>70.5</v>
      </c>
      <c r="AQ376">
        <v>37.200000000000003</v>
      </c>
      <c r="AR376">
        <v>51.4</v>
      </c>
      <c r="AS376">
        <v>49.4</v>
      </c>
      <c r="AT376">
        <v>69.3</v>
      </c>
      <c r="AU376">
        <v>36</v>
      </c>
      <c r="AV376">
        <v>52.2</v>
      </c>
      <c r="AX376">
        <v>72.5</v>
      </c>
      <c r="AY376">
        <v>39.6</v>
      </c>
      <c r="AZ376">
        <v>56.4</v>
      </c>
    </row>
    <row r="377" spans="2:52" x14ac:dyDescent="0.35">
      <c r="B377" s="317">
        <v>45431.385416666664</v>
      </c>
      <c r="C377">
        <v>51.9</v>
      </c>
      <c r="D377">
        <v>71</v>
      </c>
      <c r="E377">
        <v>35.6</v>
      </c>
      <c r="F377">
        <v>52.5</v>
      </c>
      <c r="G377">
        <v>50.8</v>
      </c>
      <c r="H377">
        <v>67</v>
      </c>
      <c r="I377">
        <v>35</v>
      </c>
      <c r="J377">
        <v>52.9</v>
      </c>
      <c r="L377">
        <v>77.3</v>
      </c>
      <c r="M377">
        <v>37.9</v>
      </c>
      <c r="N377">
        <v>57.5</v>
      </c>
      <c r="P377" t="s">
        <v>878</v>
      </c>
      <c r="Q377">
        <f t="shared" si="14"/>
        <v>35</v>
      </c>
      <c r="R377" t="str">
        <f t="shared" si="15"/>
        <v>-</v>
      </c>
      <c r="AN377" s="317">
        <v>45431.416666666664</v>
      </c>
      <c r="AO377">
        <v>44.4</v>
      </c>
      <c r="AP377">
        <v>60.5</v>
      </c>
      <c r="AQ377">
        <v>34.200000000000003</v>
      </c>
      <c r="AR377">
        <v>48.6</v>
      </c>
      <c r="AS377">
        <v>43.9</v>
      </c>
      <c r="AT377">
        <v>59.6</v>
      </c>
      <c r="AU377">
        <v>33.700000000000003</v>
      </c>
      <c r="AV377">
        <v>46.6</v>
      </c>
      <c r="AX377">
        <v>63.3</v>
      </c>
      <c r="AY377">
        <v>36.700000000000003</v>
      </c>
      <c r="AZ377">
        <v>54.4</v>
      </c>
    </row>
    <row r="378" spans="2:52" x14ac:dyDescent="0.35">
      <c r="B378" s="317">
        <v>45431.395833333336</v>
      </c>
      <c r="C378">
        <v>48.8</v>
      </c>
      <c r="D378">
        <v>68.400000000000006</v>
      </c>
      <c r="E378">
        <v>34.1</v>
      </c>
      <c r="F378">
        <v>51.1</v>
      </c>
      <c r="G378">
        <v>49.3</v>
      </c>
      <c r="H378">
        <v>70.3</v>
      </c>
      <c r="I378">
        <v>33.200000000000003</v>
      </c>
      <c r="J378">
        <v>50.3</v>
      </c>
      <c r="L378">
        <v>73.2</v>
      </c>
      <c r="M378">
        <v>36.6</v>
      </c>
      <c r="N378">
        <v>55.3</v>
      </c>
      <c r="P378" t="s">
        <v>878</v>
      </c>
      <c r="Q378">
        <f t="shared" si="14"/>
        <v>33</v>
      </c>
      <c r="R378" t="str">
        <f t="shared" si="15"/>
        <v>-</v>
      </c>
      <c r="AN378" s="317">
        <v>45431.427083333336</v>
      </c>
      <c r="AO378">
        <v>43.3</v>
      </c>
      <c r="AP378">
        <v>59</v>
      </c>
      <c r="AQ378">
        <v>34.700000000000003</v>
      </c>
      <c r="AR378">
        <v>46.5</v>
      </c>
      <c r="AS378">
        <v>43.4</v>
      </c>
      <c r="AT378">
        <v>58.8</v>
      </c>
      <c r="AU378">
        <v>34.200000000000003</v>
      </c>
      <c r="AV378">
        <v>46.5</v>
      </c>
      <c r="AX378">
        <v>61.6</v>
      </c>
      <c r="AY378">
        <v>36.9</v>
      </c>
      <c r="AZ378">
        <v>50.7</v>
      </c>
    </row>
    <row r="379" spans="2:52" x14ac:dyDescent="0.35">
      <c r="B379" s="317">
        <v>45431.40625</v>
      </c>
      <c r="C379">
        <v>49.6</v>
      </c>
      <c r="D379">
        <v>70.5</v>
      </c>
      <c r="E379">
        <v>37.200000000000003</v>
      </c>
      <c r="F379">
        <v>51.4</v>
      </c>
      <c r="G379">
        <v>49.4</v>
      </c>
      <c r="H379">
        <v>69.3</v>
      </c>
      <c r="I379">
        <v>36</v>
      </c>
      <c r="J379">
        <v>52.2</v>
      </c>
      <c r="L379">
        <v>72.5</v>
      </c>
      <c r="M379">
        <v>39.6</v>
      </c>
      <c r="N379">
        <v>56.4</v>
      </c>
      <c r="P379" t="s">
        <v>878</v>
      </c>
      <c r="Q379">
        <f t="shared" si="14"/>
        <v>36</v>
      </c>
      <c r="R379" t="str">
        <f t="shared" si="15"/>
        <v>-</v>
      </c>
      <c r="AN379" s="317">
        <v>45431.4375</v>
      </c>
      <c r="AO379">
        <v>46.1</v>
      </c>
      <c r="AP379">
        <v>60.7</v>
      </c>
      <c r="AQ379">
        <v>37.5</v>
      </c>
      <c r="AR379">
        <v>49.6</v>
      </c>
      <c r="AS379">
        <v>46</v>
      </c>
      <c r="AT379">
        <v>60.3</v>
      </c>
      <c r="AU379">
        <v>37.1</v>
      </c>
      <c r="AV379">
        <v>49.2</v>
      </c>
      <c r="AX379">
        <v>67</v>
      </c>
      <c r="AY379">
        <v>39.299999999999997</v>
      </c>
      <c r="AZ379">
        <v>54.5</v>
      </c>
    </row>
    <row r="380" spans="2:52" x14ac:dyDescent="0.35">
      <c r="B380" s="317">
        <v>45431.416666666664</v>
      </c>
      <c r="C380">
        <v>44.4</v>
      </c>
      <c r="D380">
        <v>60.5</v>
      </c>
      <c r="E380">
        <v>34.200000000000003</v>
      </c>
      <c r="F380">
        <v>48.6</v>
      </c>
      <c r="G380">
        <v>43.9</v>
      </c>
      <c r="H380">
        <v>59.6</v>
      </c>
      <c r="I380">
        <v>33.700000000000003</v>
      </c>
      <c r="J380">
        <v>46.6</v>
      </c>
      <c r="L380">
        <v>63.3</v>
      </c>
      <c r="M380">
        <v>36.700000000000003</v>
      </c>
      <c r="N380">
        <v>54.4</v>
      </c>
      <c r="P380" t="s">
        <v>878</v>
      </c>
      <c r="Q380">
        <f t="shared" si="14"/>
        <v>34</v>
      </c>
      <c r="R380" t="str">
        <f t="shared" si="15"/>
        <v>-</v>
      </c>
      <c r="AN380" s="317">
        <v>45431.447916666664</v>
      </c>
      <c r="AO380">
        <v>49.5</v>
      </c>
      <c r="AP380">
        <v>65</v>
      </c>
      <c r="AQ380">
        <v>35.4</v>
      </c>
      <c r="AR380">
        <v>52.3</v>
      </c>
      <c r="AS380">
        <v>49.8</v>
      </c>
      <c r="AT380">
        <v>66.8</v>
      </c>
      <c r="AU380">
        <v>34.700000000000003</v>
      </c>
      <c r="AV380">
        <v>51.5</v>
      </c>
      <c r="AX380">
        <v>72.400000000000006</v>
      </c>
      <c r="AY380">
        <v>37.5</v>
      </c>
      <c r="AZ380">
        <v>56.7</v>
      </c>
    </row>
    <row r="381" spans="2:52" x14ac:dyDescent="0.35">
      <c r="B381" s="317">
        <v>45431.427083333336</v>
      </c>
      <c r="C381">
        <v>43.3</v>
      </c>
      <c r="D381">
        <v>59</v>
      </c>
      <c r="E381">
        <v>34.700000000000003</v>
      </c>
      <c r="F381">
        <v>46.5</v>
      </c>
      <c r="G381">
        <v>43.4</v>
      </c>
      <c r="H381">
        <v>58.8</v>
      </c>
      <c r="I381">
        <v>34.200000000000003</v>
      </c>
      <c r="J381">
        <v>46.5</v>
      </c>
      <c r="L381">
        <v>61.6</v>
      </c>
      <c r="M381">
        <v>36.9</v>
      </c>
      <c r="N381">
        <v>50.7</v>
      </c>
      <c r="P381" t="s">
        <v>878</v>
      </c>
      <c r="Q381">
        <f t="shared" si="14"/>
        <v>34</v>
      </c>
      <c r="R381" t="str">
        <f t="shared" si="15"/>
        <v>-</v>
      </c>
      <c r="AN381" s="317">
        <v>45431.458333333336</v>
      </c>
      <c r="AO381">
        <v>44.5</v>
      </c>
      <c r="AP381">
        <v>56.2</v>
      </c>
      <c r="AQ381">
        <v>35</v>
      </c>
      <c r="AR381">
        <v>48.8</v>
      </c>
      <c r="AS381">
        <v>44.8</v>
      </c>
      <c r="AT381">
        <v>58.2</v>
      </c>
      <c r="AU381">
        <v>34.700000000000003</v>
      </c>
      <c r="AV381">
        <v>49.3</v>
      </c>
      <c r="AX381">
        <v>59.8</v>
      </c>
      <c r="AY381">
        <v>36.6</v>
      </c>
      <c r="AZ381">
        <v>53.4</v>
      </c>
    </row>
    <row r="382" spans="2:52" x14ac:dyDescent="0.35">
      <c r="B382" s="317">
        <v>45431.4375</v>
      </c>
      <c r="C382">
        <v>46.1</v>
      </c>
      <c r="D382">
        <v>60.7</v>
      </c>
      <c r="E382">
        <v>37.5</v>
      </c>
      <c r="F382">
        <v>49.6</v>
      </c>
      <c r="G382">
        <v>46</v>
      </c>
      <c r="H382">
        <v>60.3</v>
      </c>
      <c r="I382">
        <v>37.1</v>
      </c>
      <c r="J382">
        <v>49.2</v>
      </c>
      <c r="L382">
        <v>67</v>
      </c>
      <c r="M382">
        <v>39.299999999999997</v>
      </c>
      <c r="N382">
        <v>54.5</v>
      </c>
      <c r="P382" t="s">
        <v>878</v>
      </c>
      <c r="Q382">
        <f t="shared" si="14"/>
        <v>37</v>
      </c>
      <c r="R382" t="str">
        <f t="shared" si="15"/>
        <v>-</v>
      </c>
      <c r="AN382" s="317">
        <v>45431.46875</v>
      </c>
      <c r="AO382">
        <v>47.5</v>
      </c>
      <c r="AP382">
        <v>62.5</v>
      </c>
      <c r="AQ382">
        <v>36.6</v>
      </c>
      <c r="AR382">
        <v>50</v>
      </c>
      <c r="AS382">
        <v>47.6</v>
      </c>
      <c r="AT382">
        <v>64.400000000000006</v>
      </c>
      <c r="AU382">
        <v>35.9</v>
      </c>
      <c r="AV382">
        <v>49.6</v>
      </c>
      <c r="AX382">
        <v>65.8</v>
      </c>
      <c r="AY382">
        <v>38.5</v>
      </c>
      <c r="AZ382">
        <v>54.1</v>
      </c>
    </row>
    <row r="383" spans="2:52" x14ac:dyDescent="0.35">
      <c r="B383" s="317">
        <v>45431.447916666664</v>
      </c>
      <c r="C383">
        <v>49.5</v>
      </c>
      <c r="D383">
        <v>65</v>
      </c>
      <c r="E383">
        <v>35.4</v>
      </c>
      <c r="F383">
        <v>52.3</v>
      </c>
      <c r="G383">
        <v>49.8</v>
      </c>
      <c r="H383">
        <v>66.8</v>
      </c>
      <c r="I383">
        <v>34.700000000000003</v>
      </c>
      <c r="J383">
        <v>51.5</v>
      </c>
      <c r="L383">
        <v>72.400000000000006</v>
      </c>
      <c r="M383">
        <v>37.5</v>
      </c>
      <c r="N383">
        <v>56.7</v>
      </c>
      <c r="P383" t="s">
        <v>878</v>
      </c>
      <c r="Q383">
        <f t="shared" si="14"/>
        <v>35</v>
      </c>
      <c r="R383" t="str">
        <f t="shared" si="15"/>
        <v>-</v>
      </c>
      <c r="AN383" s="317">
        <v>45431.479166666664</v>
      </c>
      <c r="AO383">
        <v>46.7</v>
      </c>
      <c r="AP383">
        <v>62.2</v>
      </c>
      <c r="AQ383">
        <v>37.4</v>
      </c>
      <c r="AR383">
        <v>49.5</v>
      </c>
      <c r="AS383">
        <v>47.1</v>
      </c>
      <c r="AT383">
        <v>66.3</v>
      </c>
      <c r="AU383">
        <v>37.200000000000003</v>
      </c>
      <c r="AV383">
        <v>49</v>
      </c>
      <c r="AX383">
        <v>66.400000000000006</v>
      </c>
      <c r="AY383">
        <v>38.9</v>
      </c>
      <c r="AZ383">
        <v>53.6</v>
      </c>
    </row>
    <row r="384" spans="2:52" x14ac:dyDescent="0.35">
      <c r="B384" s="317">
        <v>45431.458333333336</v>
      </c>
      <c r="C384">
        <v>44.5</v>
      </c>
      <c r="D384">
        <v>56.2</v>
      </c>
      <c r="E384">
        <v>35</v>
      </c>
      <c r="F384">
        <v>48.8</v>
      </c>
      <c r="G384">
        <v>44.8</v>
      </c>
      <c r="H384">
        <v>58.2</v>
      </c>
      <c r="I384">
        <v>34.700000000000003</v>
      </c>
      <c r="J384">
        <v>49.3</v>
      </c>
      <c r="L384">
        <v>59.8</v>
      </c>
      <c r="M384">
        <v>36.6</v>
      </c>
      <c r="N384">
        <v>53.4</v>
      </c>
      <c r="P384" t="s">
        <v>878</v>
      </c>
      <c r="Q384">
        <f t="shared" si="14"/>
        <v>35</v>
      </c>
      <c r="R384" t="str">
        <f t="shared" si="15"/>
        <v>-</v>
      </c>
      <c r="AN384" s="317">
        <v>45431.489583333336</v>
      </c>
      <c r="AO384">
        <v>45.6</v>
      </c>
      <c r="AP384">
        <v>64.900000000000006</v>
      </c>
      <c r="AQ384">
        <v>36.4</v>
      </c>
      <c r="AR384">
        <v>47.9</v>
      </c>
      <c r="AS384">
        <v>45.3</v>
      </c>
      <c r="AT384">
        <v>63.8</v>
      </c>
      <c r="AU384">
        <v>36</v>
      </c>
      <c r="AV384">
        <v>47.4</v>
      </c>
      <c r="AX384">
        <v>71.099999999999994</v>
      </c>
      <c r="AY384">
        <v>38</v>
      </c>
      <c r="AZ384">
        <v>52.9</v>
      </c>
    </row>
    <row r="385" spans="2:52" x14ac:dyDescent="0.35">
      <c r="B385" s="317">
        <v>45431.46875</v>
      </c>
      <c r="C385">
        <v>47.5</v>
      </c>
      <c r="D385">
        <v>62.5</v>
      </c>
      <c r="E385">
        <v>36.6</v>
      </c>
      <c r="F385">
        <v>50</v>
      </c>
      <c r="G385">
        <v>47.6</v>
      </c>
      <c r="H385">
        <v>64.400000000000006</v>
      </c>
      <c r="I385">
        <v>35.9</v>
      </c>
      <c r="J385">
        <v>49.6</v>
      </c>
      <c r="L385">
        <v>65.8</v>
      </c>
      <c r="M385">
        <v>38.5</v>
      </c>
      <c r="N385">
        <v>54.1</v>
      </c>
      <c r="P385" t="s">
        <v>878</v>
      </c>
      <c r="Q385">
        <f t="shared" si="14"/>
        <v>36</v>
      </c>
      <c r="R385" t="str">
        <f t="shared" si="15"/>
        <v>-</v>
      </c>
      <c r="AN385" s="317">
        <v>45431.5</v>
      </c>
      <c r="AO385">
        <v>48</v>
      </c>
      <c r="AP385">
        <v>66.400000000000006</v>
      </c>
      <c r="AQ385">
        <v>36.5</v>
      </c>
      <c r="AR385">
        <v>48.5</v>
      </c>
      <c r="AS385">
        <v>48.3</v>
      </c>
      <c r="AT385">
        <v>67.2</v>
      </c>
      <c r="AU385">
        <v>36.1</v>
      </c>
      <c r="AV385">
        <v>48.1</v>
      </c>
      <c r="AX385">
        <v>70.3</v>
      </c>
      <c r="AY385">
        <v>38.200000000000003</v>
      </c>
      <c r="AZ385">
        <v>52.9</v>
      </c>
    </row>
    <row r="386" spans="2:52" x14ac:dyDescent="0.35">
      <c r="B386" s="317">
        <v>45431.479166666664</v>
      </c>
      <c r="C386">
        <v>46.7</v>
      </c>
      <c r="D386">
        <v>62.2</v>
      </c>
      <c r="E386">
        <v>37.4</v>
      </c>
      <c r="F386">
        <v>49.5</v>
      </c>
      <c r="G386">
        <v>47.1</v>
      </c>
      <c r="H386">
        <v>66.3</v>
      </c>
      <c r="I386">
        <v>37.200000000000003</v>
      </c>
      <c r="J386">
        <v>49</v>
      </c>
      <c r="L386">
        <v>66.400000000000006</v>
      </c>
      <c r="M386">
        <v>38.9</v>
      </c>
      <c r="N386">
        <v>53.6</v>
      </c>
      <c r="P386" t="s">
        <v>878</v>
      </c>
      <c r="Q386">
        <f t="shared" si="14"/>
        <v>37</v>
      </c>
      <c r="R386" t="str">
        <f t="shared" si="15"/>
        <v>-</v>
      </c>
      <c r="AN386" s="317">
        <v>45431.510416666664</v>
      </c>
      <c r="AO386">
        <v>47</v>
      </c>
      <c r="AP386">
        <v>57.5</v>
      </c>
      <c r="AQ386">
        <v>36.799999999999997</v>
      </c>
      <c r="AR386">
        <v>51.2</v>
      </c>
      <c r="AS386">
        <v>47.4</v>
      </c>
      <c r="AT386">
        <v>62.9</v>
      </c>
      <c r="AU386">
        <v>36.299999999999997</v>
      </c>
      <c r="AV386">
        <v>50.9</v>
      </c>
      <c r="AX386">
        <v>63.1</v>
      </c>
      <c r="AY386">
        <v>38.200000000000003</v>
      </c>
      <c r="AZ386">
        <v>55.9</v>
      </c>
    </row>
    <row r="387" spans="2:52" x14ac:dyDescent="0.35">
      <c r="B387" s="317">
        <v>45431.489583333336</v>
      </c>
      <c r="C387">
        <v>45.6</v>
      </c>
      <c r="D387">
        <v>64.900000000000006</v>
      </c>
      <c r="E387">
        <v>36.4</v>
      </c>
      <c r="F387">
        <v>47.9</v>
      </c>
      <c r="G387">
        <v>45.3</v>
      </c>
      <c r="H387">
        <v>63.8</v>
      </c>
      <c r="I387">
        <v>36</v>
      </c>
      <c r="J387">
        <v>47.4</v>
      </c>
      <c r="L387">
        <v>71.099999999999994</v>
      </c>
      <c r="M387">
        <v>38</v>
      </c>
      <c r="N387">
        <v>52.9</v>
      </c>
      <c r="P387" t="s">
        <v>878</v>
      </c>
      <c r="Q387">
        <f t="shared" si="14"/>
        <v>36</v>
      </c>
      <c r="R387" t="str">
        <f t="shared" si="15"/>
        <v>-</v>
      </c>
      <c r="AN387" s="317">
        <v>45431.520833333336</v>
      </c>
      <c r="AO387">
        <v>44</v>
      </c>
      <c r="AP387">
        <v>54.4</v>
      </c>
      <c r="AQ387">
        <v>36.5</v>
      </c>
      <c r="AR387">
        <v>47.9</v>
      </c>
      <c r="AS387">
        <v>44</v>
      </c>
      <c r="AT387">
        <v>56.1</v>
      </c>
      <c r="AU387">
        <v>36.1</v>
      </c>
      <c r="AV387">
        <v>47.9</v>
      </c>
      <c r="AX387">
        <v>59</v>
      </c>
      <c r="AY387">
        <v>37.799999999999997</v>
      </c>
      <c r="AZ387">
        <v>52.2</v>
      </c>
    </row>
    <row r="388" spans="2:52" x14ac:dyDescent="0.35">
      <c r="B388" s="317">
        <v>45431.5</v>
      </c>
      <c r="C388">
        <v>48</v>
      </c>
      <c r="D388">
        <v>66.400000000000006</v>
      </c>
      <c r="E388">
        <v>36.5</v>
      </c>
      <c r="F388">
        <v>48.5</v>
      </c>
      <c r="G388">
        <v>48.3</v>
      </c>
      <c r="H388">
        <v>67.2</v>
      </c>
      <c r="I388">
        <v>36.1</v>
      </c>
      <c r="J388">
        <v>48.1</v>
      </c>
      <c r="L388">
        <v>70.3</v>
      </c>
      <c r="M388">
        <v>38.200000000000003</v>
      </c>
      <c r="N388">
        <v>52.9</v>
      </c>
      <c r="P388" t="s">
        <v>878</v>
      </c>
      <c r="Q388">
        <f t="shared" si="14"/>
        <v>36</v>
      </c>
      <c r="R388" t="str">
        <f t="shared" si="15"/>
        <v>-</v>
      </c>
      <c r="AN388" s="317">
        <v>45431.53125</v>
      </c>
      <c r="AO388">
        <v>42.4</v>
      </c>
      <c r="AP388">
        <v>56.6</v>
      </c>
      <c r="AQ388">
        <v>36.1</v>
      </c>
      <c r="AR388">
        <v>45.3</v>
      </c>
      <c r="AS388">
        <v>42.8</v>
      </c>
      <c r="AT388">
        <v>64.099999999999994</v>
      </c>
      <c r="AU388">
        <v>35.9</v>
      </c>
      <c r="AV388">
        <v>45.3</v>
      </c>
      <c r="AX388">
        <v>65</v>
      </c>
      <c r="AY388">
        <v>37.200000000000003</v>
      </c>
      <c r="AZ388">
        <v>49.2</v>
      </c>
    </row>
    <row r="389" spans="2:52" x14ac:dyDescent="0.35">
      <c r="B389" s="317">
        <v>45431.510416666664</v>
      </c>
      <c r="C389">
        <v>47</v>
      </c>
      <c r="D389">
        <v>57.5</v>
      </c>
      <c r="E389">
        <v>36.799999999999997</v>
      </c>
      <c r="F389">
        <v>51.2</v>
      </c>
      <c r="G389">
        <v>47.4</v>
      </c>
      <c r="H389">
        <v>62.9</v>
      </c>
      <c r="I389">
        <v>36.299999999999997</v>
      </c>
      <c r="J389">
        <v>50.9</v>
      </c>
      <c r="L389">
        <v>63.1</v>
      </c>
      <c r="M389">
        <v>38.200000000000003</v>
      </c>
      <c r="N389">
        <v>55.9</v>
      </c>
      <c r="P389" t="s">
        <v>878</v>
      </c>
      <c r="Q389">
        <f t="shared" si="14"/>
        <v>36</v>
      </c>
      <c r="R389" t="str">
        <f t="shared" si="15"/>
        <v>-</v>
      </c>
      <c r="AN389" s="317">
        <v>45431.541666666664</v>
      </c>
      <c r="AO389">
        <v>46.1</v>
      </c>
      <c r="AP389">
        <v>64.900000000000006</v>
      </c>
      <c r="AQ389">
        <v>36.9</v>
      </c>
      <c r="AR389">
        <v>46.3</v>
      </c>
      <c r="AS389">
        <v>45.8</v>
      </c>
      <c r="AT389">
        <v>67.5</v>
      </c>
      <c r="AU389">
        <v>36.299999999999997</v>
      </c>
      <c r="AV389">
        <v>46.7</v>
      </c>
      <c r="AX389">
        <v>70.8</v>
      </c>
      <c r="AY389">
        <v>39</v>
      </c>
      <c r="AZ389">
        <v>50.4</v>
      </c>
    </row>
    <row r="390" spans="2:52" x14ac:dyDescent="0.35">
      <c r="B390" s="317">
        <v>45431.520833333336</v>
      </c>
      <c r="C390">
        <v>44</v>
      </c>
      <c r="D390">
        <v>54.4</v>
      </c>
      <c r="E390">
        <v>36.5</v>
      </c>
      <c r="F390">
        <v>47.9</v>
      </c>
      <c r="G390">
        <v>44</v>
      </c>
      <c r="H390">
        <v>56.1</v>
      </c>
      <c r="I390">
        <v>36.1</v>
      </c>
      <c r="J390">
        <v>47.9</v>
      </c>
      <c r="L390">
        <v>59</v>
      </c>
      <c r="M390">
        <v>37.799999999999997</v>
      </c>
      <c r="N390">
        <v>52.2</v>
      </c>
      <c r="P390" t="s">
        <v>878</v>
      </c>
      <c r="Q390">
        <f t="shared" si="14"/>
        <v>36</v>
      </c>
      <c r="R390" t="str">
        <f t="shared" si="15"/>
        <v>-</v>
      </c>
      <c r="AN390" s="317">
        <v>45431.552083333336</v>
      </c>
      <c r="AO390">
        <v>49.2</v>
      </c>
      <c r="AP390">
        <v>66.3</v>
      </c>
      <c r="AQ390">
        <v>37.4</v>
      </c>
      <c r="AR390">
        <v>49.2</v>
      </c>
      <c r="AS390">
        <v>49.6</v>
      </c>
      <c r="AT390">
        <v>71.7</v>
      </c>
      <c r="AU390">
        <v>36.9</v>
      </c>
      <c r="AV390">
        <v>49.9</v>
      </c>
      <c r="AX390">
        <v>71.7</v>
      </c>
      <c r="AY390">
        <v>39.1</v>
      </c>
      <c r="AZ390">
        <v>54.7</v>
      </c>
    </row>
    <row r="391" spans="2:52" x14ac:dyDescent="0.35">
      <c r="B391" s="317">
        <v>45431.53125</v>
      </c>
      <c r="C391">
        <v>42.4</v>
      </c>
      <c r="D391">
        <v>56.6</v>
      </c>
      <c r="E391">
        <v>36.1</v>
      </c>
      <c r="F391">
        <v>45.3</v>
      </c>
      <c r="G391">
        <v>42.8</v>
      </c>
      <c r="H391">
        <v>64.099999999999994</v>
      </c>
      <c r="I391">
        <v>35.9</v>
      </c>
      <c r="J391">
        <v>45.3</v>
      </c>
      <c r="L391">
        <v>65</v>
      </c>
      <c r="M391">
        <v>37.200000000000003</v>
      </c>
      <c r="N391">
        <v>49.2</v>
      </c>
      <c r="P391" t="s">
        <v>878</v>
      </c>
      <c r="Q391">
        <f t="shared" si="14"/>
        <v>36</v>
      </c>
      <c r="R391" t="str">
        <f t="shared" si="15"/>
        <v>-</v>
      </c>
      <c r="AN391" s="317">
        <v>45431.5625</v>
      </c>
      <c r="AO391">
        <v>46.7</v>
      </c>
      <c r="AP391">
        <v>63.3</v>
      </c>
      <c r="AQ391">
        <v>37.6</v>
      </c>
      <c r="AR391">
        <v>49.8</v>
      </c>
      <c r="AS391">
        <v>47</v>
      </c>
      <c r="AT391">
        <v>67.7</v>
      </c>
      <c r="AU391">
        <v>37.299999999999997</v>
      </c>
      <c r="AV391">
        <v>48.8</v>
      </c>
      <c r="AX391">
        <v>70.3</v>
      </c>
      <c r="AY391">
        <v>39</v>
      </c>
      <c r="AZ391">
        <v>54.7</v>
      </c>
    </row>
    <row r="392" spans="2:52" x14ac:dyDescent="0.35">
      <c r="B392" s="317">
        <v>45431.541666666664</v>
      </c>
      <c r="C392">
        <v>46.1</v>
      </c>
      <c r="D392">
        <v>64.900000000000006</v>
      </c>
      <c r="E392">
        <v>36.9</v>
      </c>
      <c r="F392">
        <v>46.3</v>
      </c>
      <c r="G392">
        <v>45.8</v>
      </c>
      <c r="H392">
        <v>67.5</v>
      </c>
      <c r="I392">
        <v>36.299999999999997</v>
      </c>
      <c r="J392">
        <v>46.7</v>
      </c>
      <c r="L392">
        <v>70.8</v>
      </c>
      <c r="M392">
        <v>39</v>
      </c>
      <c r="N392">
        <v>50.4</v>
      </c>
      <c r="P392" t="s">
        <v>878</v>
      </c>
      <c r="Q392">
        <f t="shared" si="14"/>
        <v>36</v>
      </c>
      <c r="R392" t="str">
        <f t="shared" si="15"/>
        <v>-</v>
      </c>
      <c r="AN392" s="317">
        <v>45431.572916666664</v>
      </c>
      <c r="AO392">
        <v>42.3</v>
      </c>
      <c r="AP392">
        <v>57.7</v>
      </c>
      <c r="AQ392">
        <v>34.9</v>
      </c>
      <c r="AR392">
        <v>44.6</v>
      </c>
      <c r="AS392">
        <v>42.4</v>
      </c>
      <c r="AT392">
        <v>60.2</v>
      </c>
      <c r="AU392">
        <v>34.700000000000003</v>
      </c>
      <c r="AV392">
        <v>42.7</v>
      </c>
      <c r="AX392">
        <v>61.4</v>
      </c>
      <c r="AY392">
        <v>36.200000000000003</v>
      </c>
      <c r="AZ392">
        <v>50.2</v>
      </c>
    </row>
    <row r="393" spans="2:52" x14ac:dyDescent="0.35">
      <c r="B393" s="317">
        <v>45431.552083333336</v>
      </c>
      <c r="C393">
        <v>49.2</v>
      </c>
      <c r="D393">
        <v>66.3</v>
      </c>
      <c r="E393">
        <v>37.4</v>
      </c>
      <c r="F393">
        <v>49.2</v>
      </c>
      <c r="G393">
        <v>49.6</v>
      </c>
      <c r="H393">
        <v>71.7</v>
      </c>
      <c r="I393">
        <v>36.9</v>
      </c>
      <c r="J393">
        <v>49.9</v>
      </c>
      <c r="L393">
        <v>71.7</v>
      </c>
      <c r="M393">
        <v>39.1</v>
      </c>
      <c r="N393">
        <v>54.7</v>
      </c>
      <c r="P393" t="s">
        <v>878</v>
      </c>
      <c r="Q393">
        <f t="shared" si="14"/>
        <v>37</v>
      </c>
      <c r="R393" t="str">
        <f t="shared" si="15"/>
        <v>-</v>
      </c>
      <c r="AN393" s="317">
        <v>45431.583333333336</v>
      </c>
      <c r="AO393">
        <v>41.2</v>
      </c>
      <c r="AP393">
        <v>48.8</v>
      </c>
      <c r="AQ393">
        <v>36.5</v>
      </c>
      <c r="AR393">
        <v>44.3</v>
      </c>
      <c r="AS393">
        <v>41.2</v>
      </c>
      <c r="AT393">
        <v>51.3</v>
      </c>
      <c r="AU393">
        <v>36.200000000000003</v>
      </c>
      <c r="AV393">
        <v>44</v>
      </c>
      <c r="AX393">
        <v>53</v>
      </c>
      <c r="AY393">
        <v>37.5</v>
      </c>
      <c r="AZ393">
        <v>47.3</v>
      </c>
    </row>
    <row r="394" spans="2:52" x14ac:dyDescent="0.35">
      <c r="B394" s="317">
        <v>45431.5625</v>
      </c>
      <c r="C394">
        <v>46.7</v>
      </c>
      <c r="D394">
        <v>63.3</v>
      </c>
      <c r="E394">
        <v>37.6</v>
      </c>
      <c r="F394">
        <v>49.8</v>
      </c>
      <c r="G394">
        <v>47</v>
      </c>
      <c r="H394">
        <v>67.7</v>
      </c>
      <c r="I394">
        <v>37.299999999999997</v>
      </c>
      <c r="J394">
        <v>48.8</v>
      </c>
      <c r="L394">
        <v>70.3</v>
      </c>
      <c r="M394">
        <v>39</v>
      </c>
      <c r="N394">
        <v>54.7</v>
      </c>
      <c r="P394" t="s">
        <v>878</v>
      </c>
      <c r="Q394">
        <f t="shared" si="14"/>
        <v>37</v>
      </c>
      <c r="R394" t="str">
        <f t="shared" si="15"/>
        <v>-</v>
      </c>
      <c r="AN394" s="317">
        <v>45431.59375</v>
      </c>
      <c r="AO394">
        <v>43.6</v>
      </c>
      <c r="AP394">
        <v>57.6</v>
      </c>
      <c r="AQ394">
        <v>37.5</v>
      </c>
      <c r="AR394">
        <v>46.9</v>
      </c>
      <c r="AS394">
        <v>43.5</v>
      </c>
      <c r="AT394">
        <v>58.2</v>
      </c>
      <c r="AU394">
        <v>37.200000000000003</v>
      </c>
      <c r="AV394">
        <v>46.2</v>
      </c>
      <c r="AX394">
        <v>62.8</v>
      </c>
      <c r="AY394">
        <v>38.799999999999997</v>
      </c>
      <c r="AZ394">
        <v>51.3</v>
      </c>
    </row>
    <row r="395" spans="2:52" x14ac:dyDescent="0.35">
      <c r="B395" s="317">
        <v>45431.572916666664</v>
      </c>
      <c r="C395">
        <v>42.3</v>
      </c>
      <c r="D395">
        <v>57.7</v>
      </c>
      <c r="E395">
        <v>34.9</v>
      </c>
      <c r="F395">
        <v>44.6</v>
      </c>
      <c r="G395">
        <v>42.4</v>
      </c>
      <c r="H395">
        <v>60.2</v>
      </c>
      <c r="I395">
        <v>34.700000000000003</v>
      </c>
      <c r="J395">
        <v>42.7</v>
      </c>
      <c r="L395">
        <v>61.4</v>
      </c>
      <c r="M395">
        <v>36.200000000000003</v>
      </c>
      <c r="N395">
        <v>50.2</v>
      </c>
      <c r="P395" t="s">
        <v>878</v>
      </c>
      <c r="Q395">
        <f t="shared" si="14"/>
        <v>35</v>
      </c>
      <c r="R395" t="str">
        <f t="shared" si="15"/>
        <v>-</v>
      </c>
      <c r="AN395" s="317">
        <v>45431.604166666664</v>
      </c>
      <c r="AO395">
        <v>41.7</v>
      </c>
      <c r="AP395">
        <v>56.6</v>
      </c>
      <c r="AQ395">
        <v>36.4</v>
      </c>
      <c r="AR395">
        <v>44.5</v>
      </c>
      <c r="AS395">
        <v>41.5</v>
      </c>
      <c r="AT395">
        <v>53.5</v>
      </c>
      <c r="AU395">
        <v>36.1</v>
      </c>
      <c r="AV395">
        <v>44.7</v>
      </c>
      <c r="AX395">
        <v>61.7</v>
      </c>
      <c r="AY395">
        <v>37.6</v>
      </c>
      <c r="AZ395">
        <v>47.5</v>
      </c>
    </row>
    <row r="396" spans="2:52" x14ac:dyDescent="0.35">
      <c r="B396" s="317">
        <v>45431.583333333336</v>
      </c>
      <c r="C396">
        <v>41.2</v>
      </c>
      <c r="D396">
        <v>48.8</v>
      </c>
      <c r="E396">
        <v>36.5</v>
      </c>
      <c r="F396">
        <v>44.3</v>
      </c>
      <c r="G396">
        <v>41.2</v>
      </c>
      <c r="H396">
        <v>51.3</v>
      </c>
      <c r="I396">
        <v>36.200000000000003</v>
      </c>
      <c r="J396">
        <v>44</v>
      </c>
      <c r="L396">
        <v>53</v>
      </c>
      <c r="M396">
        <v>37.5</v>
      </c>
      <c r="N396">
        <v>47.3</v>
      </c>
      <c r="P396" t="s">
        <v>878</v>
      </c>
      <c r="Q396">
        <f t="shared" si="14"/>
        <v>36</v>
      </c>
      <c r="R396" t="str">
        <f t="shared" si="15"/>
        <v>-</v>
      </c>
      <c r="AN396" s="317">
        <v>45431.614583333336</v>
      </c>
      <c r="AO396">
        <v>40</v>
      </c>
      <c r="AP396">
        <v>49.5</v>
      </c>
      <c r="AQ396">
        <v>35.4</v>
      </c>
      <c r="AR396">
        <v>42.6</v>
      </c>
      <c r="AS396">
        <v>40</v>
      </c>
      <c r="AT396">
        <v>52.4</v>
      </c>
      <c r="AU396">
        <v>35</v>
      </c>
      <c r="AV396">
        <v>42.3</v>
      </c>
      <c r="AX396">
        <v>54.7</v>
      </c>
      <c r="AY396">
        <v>36.799999999999997</v>
      </c>
      <c r="AZ396">
        <v>45.8</v>
      </c>
    </row>
    <row r="397" spans="2:52" x14ac:dyDescent="0.35">
      <c r="B397" s="317">
        <v>45431.59375</v>
      </c>
      <c r="C397">
        <v>43.6</v>
      </c>
      <c r="D397">
        <v>57.6</v>
      </c>
      <c r="E397">
        <v>37.5</v>
      </c>
      <c r="F397">
        <v>46.9</v>
      </c>
      <c r="G397">
        <v>43.5</v>
      </c>
      <c r="H397">
        <v>58.2</v>
      </c>
      <c r="I397">
        <v>37.200000000000003</v>
      </c>
      <c r="J397">
        <v>46.2</v>
      </c>
      <c r="L397">
        <v>62.8</v>
      </c>
      <c r="M397">
        <v>38.799999999999997</v>
      </c>
      <c r="N397">
        <v>51.3</v>
      </c>
      <c r="P397" t="s">
        <v>878</v>
      </c>
      <c r="Q397">
        <f t="shared" si="14"/>
        <v>37</v>
      </c>
      <c r="R397" t="str">
        <f t="shared" si="15"/>
        <v>-</v>
      </c>
      <c r="AN397" s="317">
        <v>45431.625</v>
      </c>
      <c r="AO397">
        <v>42.4</v>
      </c>
      <c r="AP397">
        <v>55.2</v>
      </c>
      <c r="AQ397">
        <v>37.700000000000003</v>
      </c>
      <c r="AR397">
        <v>44.5</v>
      </c>
      <c r="AS397">
        <v>42.4</v>
      </c>
      <c r="AT397">
        <v>55</v>
      </c>
      <c r="AU397">
        <v>37.1</v>
      </c>
      <c r="AV397">
        <v>44.7</v>
      </c>
      <c r="AX397">
        <v>58.3</v>
      </c>
      <c r="AY397">
        <v>39.299999999999997</v>
      </c>
      <c r="AZ397">
        <v>47.4</v>
      </c>
    </row>
    <row r="398" spans="2:52" x14ac:dyDescent="0.35">
      <c r="B398" s="317">
        <v>45431.604166666664</v>
      </c>
      <c r="C398">
        <v>41.7</v>
      </c>
      <c r="D398">
        <v>56.6</v>
      </c>
      <c r="E398">
        <v>36.4</v>
      </c>
      <c r="F398">
        <v>44.5</v>
      </c>
      <c r="G398">
        <v>41.5</v>
      </c>
      <c r="H398">
        <v>53.5</v>
      </c>
      <c r="I398">
        <v>36.1</v>
      </c>
      <c r="J398">
        <v>44.7</v>
      </c>
      <c r="L398">
        <v>61.7</v>
      </c>
      <c r="M398">
        <v>37.6</v>
      </c>
      <c r="N398">
        <v>47.5</v>
      </c>
      <c r="P398" t="s">
        <v>878</v>
      </c>
      <c r="Q398">
        <f t="shared" ref="Q398:Q461" si="16">IF(P398="D",ROUND(I398,0),"-")</f>
        <v>36</v>
      </c>
      <c r="R398" t="str">
        <f t="shared" ref="R398:R461" si="17">IF(P398="N",ROUND(I398,0),"-")</f>
        <v>-</v>
      </c>
      <c r="AN398" s="317">
        <v>45431.635416666664</v>
      </c>
      <c r="AO398">
        <v>41.9</v>
      </c>
      <c r="AP398">
        <v>60.8</v>
      </c>
      <c r="AQ398">
        <v>36.700000000000003</v>
      </c>
      <c r="AR398">
        <v>43.1</v>
      </c>
      <c r="AS398">
        <v>41.5</v>
      </c>
      <c r="AT398">
        <v>59.7</v>
      </c>
      <c r="AU398">
        <v>36.4</v>
      </c>
      <c r="AV398">
        <v>42.9</v>
      </c>
      <c r="AX398">
        <v>66.2</v>
      </c>
      <c r="AY398">
        <v>38</v>
      </c>
      <c r="AZ398">
        <v>46.7</v>
      </c>
    </row>
    <row r="399" spans="2:52" x14ac:dyDescent="0.35">
      <c r="B399" s="317">
        <v>45431.614583333336</v>
      </c>
      <c r="C399">
        <v>40</v>
      </c>
      <c r="D399">
        <v>49.5</v>
      </c>
      <c r="E399">
        <v>35.4</v>
      </c>
      <c r="F399">
        <v>42.6</v>
      </c>
      <c r="G399">
        <v>40</v>
      </c>
      <c r="H399">
        <v>52.4</v>
      </c>
      <c r="I399">
        <v>35</v>
      </c>
      <c r="J399">
        <v>42.3</v>
      </c>
      <c r="L399">
        <v>54.7</v>
      </c>
      <c r="M399">
        <v>36.799999999999997</v>
      </c>
      <c r="N399">
        <v>45.8</v>
      </c>
      <c r="P399" t="s">
        <v>878</v>
      </c>
      <c r="Q399">
        <f t="shared" si="16"/>
        <v>35</v>
      </c>
      <c r="R399" t="str">
        <f t="shared" si="17"/>
        <v>-</v>
      </c>
      <c r="AN399" s="317">
        <v>45431.645833333336</v>
      </c>
      <c r="AO399">
        <v>40.9</v>
      </c>
      <c r="AP399">
        <v>55.6</v>
      </c>
      <c r="AQ399">
        <v>36.6</v>
      </c>
      <c r="AR399">
        <v>42.6</v>
      </c>
      <c r="AS399">
        <v>40.799999999999997</v>
      </c>
      <c r="AT399">
        <v>55.5</v>
      </c>
      <c r="AU399">
        <v>35.700000000000003</v>
      </c>
      <c r="AV399">
        <v>43.2</v>
      </c>
      <c r="AX399">
        <v>60.9</v>
      </c>
      <c r="AY399">
        <v>38.799999999999997</v>
      </c>
      <c r="AZ399">
        <v>46.5</v>
      </c>
    </row>
    <row r="400" spans="2:52" x14ac:dyDescent="0.35">
      <c r="B400" s="317">
        <v>45431.625</v>
      </c>
      <c r="C400">
        <v>42.4</v>
      </c>
      <c r="D400">
        <v>55.2</v>
      </c>
      <c r="E400">
        <v>37.700000000000003</v>
      </c>
      <c r="F400">
        <v>44.5</v>
      </c>
      <c r="G400">
        <v>42.4</v>
      </c>
      <c r="H400">
        <v>55</v>
      </c>
      <c r="I400">
        <v>37.1</v>
      </c>
      <c r="J400">
        <v>44.7</v>
      </c>
      <c r="L400">
        <v>58.3</v>
      </c>
      <c r="M400">
        <v>39.299999999999997</v>
      </c>
      <c r="N400">
        <v>47.4</v>
      </c>
      <c r="P400" t="s">
        <v>878</v>
      </c>
      <c r="Q400">
        <f t="shared" si="16"/>
        <v>37</v>
      </c>
      <c r="R400" t="str">
        <f t="shared" si="17"/>
        <v>-</v>
      </c>
      <c r="AN400" s="317">
        <v>45431.65625</v>
      </c>
      <c r="AO400">
        <v>42.1</v>
      </c>
      <c r="AP400">
        <v>53.5</v>
      </c>
      <c r="AQ400">
        <v>36.799999999999997</v>
      </c>
      <c r="AR400">
        <v>45.1</v>
      </c>
      <c r="AS400">
        <v>42.1</v>
      </c>
      <c r="AT400">
        <v>54.6</v>
      </c>
      <c r="AU400">
        <v>36.4</v>
      </c>
      <c r="AV400">
        <v>44.7</v>
      </c>
      <c r="AX400">
        <v>58.7</v>
      </c>
      <c r="AY400">
        <v>38.4</v>
      </c>
      <c r="AZ400">
        <v>49.1</v>
      </c>
    </row>
    <row r="401" spans="2:52" x14ac:dyDescent="0.35">
      <c r="B401" s="317">
        <v>45431.635416666664</v>
      </c>
      <c r="C401">
        <v>41.9</v>
      </c>
      <c r="D401">
        <v>60.8</v>
      </c>
      <c r="E401">
        <v>36.700000000000003</v>
      </c>
      <c r="F401">
        <v>43.1</v>
      </c>
      <c r="G401">
        <v>41.5</v>
      </c>
      <c r="H401">
        <v>59.7</v>
      </c>
      <c r="I401">
        <v>36.4</v>
      </c>
      <c r="J401">
        <v>42.9</v>
      </c>
      <c r="L401">
        <v>66.2</v>
      </c>
      <c r="M401">
        <v>38</v>
      </c>
      <c r="N401">
        <v>46.7</v>
      </c>
      <c r="P401" t="s">
        <v>878</v>
      </c>
      <c r="Q401">
        <f t="shared" si="16"/>
        <v>36</v>
      </c>
      <c r="R401" t="str">
        <f t="shared" si="17"/>
        <v>-</v>
      </c>
      <c r="AN401" s="317">
        <v>45431.666666666664</v>
      </c>
      <c r="AO401">
        <v>43.4</v>
      </c>
      <c r="AP401">
        <v>53.2</v>
      </c>
      <c r="AQ401">
        <v>38.200000000000003</v>
      </c>
      <c r="AR401">
        <v>46.6</v>
      </c>
      <c r="AS401">
        <v>43.5</v>
      </c>
      <c r="AT401">
        <v>55</v>
      </c>
      <c r="AU401">
        <v>37.700000000000003</v>
      </c>
      <c r="AV401">
        <v>46.4</v>
      </c>
      <c r="AX401">
        <v>56.1</v>
      </c>
      <c r="AY401">
        <v>39.700000000000003</v>
      </c>
      <c r="AZ401">
        <v>50.8</v>
      </c>
    </row>
    <row r="402" spans="2:52" x14ac:dyDescent="0.35">
      <c r="B402" s="317">
        <v>45431.645833333336</v>
      </c>
      <c r="C402">
        <v>40.9</v>
      </c>
      <c r="D402">
        <v>55.6</v>
      </c>
      <c r="E402">
        <v>36.6</v>
      </c>
      <c r="F402">
        <v>42.6</v>
      </c>
      <c r="G402">
        <v>40.799999999999997</v>
      </c>
      <c r="H402">
        <v>55.5</v>
      </c>
      <c r="I402">
        <v>35.700000000000003</v>
      </c>
      <c r="J402">
        <v>43.2</v>
      </c>
      <c r="L402">
        <v>60.9</v>
      </c>
      <c r="M402">
        <v>38.799999999999997</v>
      </c>
      <c r="N402">
        <v>46.5</v>
      </c>
      <c r="P402" t="s">
        <v>878</v>
      </c>
      <c r="Q402">
        <f t="shared" si="16"/>
        <v>36</v>
      </c>
      <c r="R402" t="str">
        <f t="shared" si="17"/>
        <v>-</v>
      </c>
      <c r="AN402" s="317">
        <v>45431.677083333336</v>
      </c>
      <c r="AO402">
        <v>46.2</v>
      </c>
      <c r="AP402">
        <v>67.099999999999994</v>
      </c>
      <c r="AQ402">
        <v>38.1</v>
      </c>
      <c r="AR402">
        <v>48.7</v>
      </c>
      <c r="AS402">
        <v>47.1</v>
      </c>
      <c r="AT402">
        <v>69.7</v>
      </c>
      <c r="AU402">
        <v>37.700000000000003</v>
      </c>
      <c r="AV402">
        <v>48.4</v>
      </c>
      <c r="AX402">
        <v>74.900000000000006</v>
      </c>
      <c r="AY402">
        <v>39.6</v>
      </c>
      <c r="AZ402">
        <v>53.1</v>
      </c>
    </row>
    <row r="403" spans="2:52" x14ac:dyDescent="0.35">
      <c r="B403" s="317">
        <v>45431.65625</v>
      </c>
      <c r="C403">
        <v>42.1</v>
      </c>
      <c r="D403">
        <v>53.5</v>
      </c>
      <c r="E403">
        <v>36.799999999999997</v>
      </c>
      <c r="F403">
        <v>45.1</v>
      </c>
      <c r="G403">
        <v>42.1</v>
      </c>
      <c r="H403">
        <v>54.6</v>
      </c>
      <c r="I403">
        <v>36.4</v>
      </c>
      <c r="J403">
        <v>44.7</v>
      </c>
      <c r="L403">
        <v>58.7</v>
      </c>
      <c r="M403">
        <v>38.4</v>
      </c>
      <c r="N403">
        <v>49.1</v>
      </c>
      <c r="P403" t="s">
        <v>878</v>
      </c>
      <c r="Q403">
        <f t="shared" si="16"/>
        <v>36</v>
      </c>
      <c r="R403" t="str">
        <f t="shared" si="17"/>
        <v>-</v>
      </c>
      <c r="AN403" s="317">
        <v>45431.6875</v>
      </c>
      <c r="AO403">
        <v>46.2</v>
      </c>
      <c r="AP403">
        <v>58.7</v>
      </c>
      <c r="AQ403">
        <v>36.6</v>
      </c>
      <c r="AR403">
        <v>50.7</v>
      </c>
      <c r="AS403">
        <v>46.3</v>
      </c>
      <c r="AT403">
        <v>59.9</v>
      </c>
      <c r="AU403">
        <v>36.299999999999997</v>
      </c>
      <c r="AV403">
        <v>50.9</v>
      </c>
      <c r="AX403">
        <v>63.6</v>
      </c>
      <c r="AY403">
        <v>38.1</v>
      </c>
      <c r="AZ403">
        <v>55.3</v>
      </c>
    </row>
    <row r="404" spans="2:52" x14ac:dyDescent="0.35">
      <c r="B404" s="317">
        <v>45431.666666666664</v>
      </c>
      <c r="C404">
        <v>43.4</v>
      </c>
      <c r="D404">
        <v>53.2</v>
      </c>
      <c r="E404">
        <v>38.200000000000003</v>
      </c>
      <c r="F404">
        <v>46.6</v>
      </c>
      <c r="G404">
        <v>43.5</v>
      </c>
      <c r="H404">
        <v>55</v>
      </c>
      <c r="I404">
        <v>37.700000000000003</v>
      </c>
      <c r="J404">
        <v>46.4</v>
      </c>
      <c r="L404">
        <v>56.1</v>
      </c>
      <c r="M404">
        <v>39.700000000000003</v>
      </c>
      <c r="N404">
        <v>50.8</v>
      </c>
      <c r="P404" t="s">
        <v>878</v>
      </c>
      <c r="Q404">
        <f t="shared" si="16"/>
        <v>38</v>
      </c>
      <c r="R404" t="str">
        <f t="shared" si="17"/>
        <v>-</v>
      </c>
      <c r="AN404" s="317">
        <v>45431.697916666664</v>
      </c>
      <c r="AO404">
        <v>43.3</v>
      </c>
      <c r="AP404">
        <v>57.8</v>
      </c>
      <c r="AQ404">
        <v>34.1</v>
      </c>
      <c r="AR404">
        <v>46.3</v>
      </c>
      <c r="AS404">
        <v>42.9</v>
      </c>
      <c r="AT404">
        <v>58.9</v>
      </c>
      <c r="AU404">
        <v>34</v>
      </c>
      <c r="AV404">
        <v>45.4</v>
      </c>
      <c r="AX404">
        <v>62.6</v>
      </c>
      <c r="AY404">
        <v>35.299999999999997</v>
      </c>
      <c r="AZ404">
        <v>50.9</v>
      </c>
    </row>
    <row r="405" spans="2:52" x14ac:dyDescent="0.35">
      <c r="B405" s="317">
        <v>45431.677083333336</v>
      </c>
      <c r="C405">
        <v>46.2</v>
      </c>
      <c r="D405">
        <v>67.099999999999994</v>
      </c>
      <c r="E405">
        <v>38.1</v>
      </c>
      <c r="F405">
        <v>48.7</v>
      </c>
      <c r="G405">
        <v>47.1</v>
      </c>
      <c r="H405">
        <v>69.7</v>
      </c>
      <c r="I405">
        <v>37.700000000000003</v>
      </c>
      <c r="J405">
        <v>48.4</v>
      </c>
      <c r="L405">
        <v>74.900000000000006</v>
      </c>
      <c r="M405">
        <v>39.6</v>
      </c>
      <c r="N405">
        <v>53.1</v>
      </c>
      <c r="P405" t="s">
        <v>878</v>
      </c>
      <c r="Q405">
        <f t="shared" si="16"/>
        <v>38</v>
      </c>
      <c r="R405" t="str">
        <f t="shared" si="17"/>
        <v>-</v>
      </c>
      <c r="AN405" s="317">
        <v>45431.708333333336</v>
      </c>
      <c r="AO405">
        <v>41.7</v>
      </c>
      <c r="AP405">
        <v>57.8</v>
      </c>
      <c r="AQ405">
        <v>35.200000000000003</v>
      </c>
      <c r="AR405">
        <v>44.4</v>
      </c>
      <c r="AS405">
        <v>42</v>
      </c>
      <c r="AT405">
        <v>59.6</v>
      </c>
      <c r="AU405">
        <v>34.9</v>
      </c>
      <c r="AV405">
        <v>44</v>
      </c>
      <c r="AX405">
        <v>61.3</v>
      </c>
      <c r="AY405">
        <v>36.9</v>
      </c>
      <c r="AZ405">
        <v>48.4</v>
      </c>
    </row>
    <row r="406" spans="2:52" x14ac:dyDescent="0.35">
      <c r="B406" s="317">
        <v>45431.6875</v>
      </c>
      <c r="C406">
        <v>46.2</v>
      </c>
      <c r="D406">
        <v>58.7</v>
      </c>
      <c r="E406">
        <v>36.6</v>
      </c>
      <c r="F406">
        <v>50.7</v>
      </c>
      <c r="G406">
        <v>46.3</v>
      </c>
      <c r="H406">
        <v>59.9</v>
      </c>
      <c r="I406">
        <v>36.299999999999997</v>
      </c>
      <c r="J406">
        <v>50.9</v>
      </c>
      <c r="L406">
        <v>63.6</v>
      </c>
      <c r="M406">
        <v>38.1</v>
      </c>
      <c r="N406">
        <v>55.3</v>
      </c>
      <c r="P406" t="s">
        <v>878</v>
      </c>
      <c r="Q406">
        <f t="shared" si="16"/>
        <v>36</v>
      </c>
      <c r="R406" t="str">
        <f t="shared" si="17"/>
        <v>-</v>
      </c>
      <c r="AN406" s="317">
        <v>45431.71875</v>
      </c>
      <c r="AO406">
        <v>41.8</v>
      </c>
      <c r="AP406">
        <v>54.3</v>
      </c>
      <c r="AQ406">
        <v>34</v>
      </c>
      <c r="AR406">
        <v>44.8</v>
      </c>
      <c r="AS406">
        <v>41.6</v>
      </c>
      <c r="AT406">
        <v>55.2</v>
      </c>
      <c r="AU406">
        <v>33.6</v>
      </c>
      <c r="AV406">
        <v>44.9</v>
      </c>
      <c r="AX406">
        <v>59.1</v>
      </c>
      <c r="AY406">
        <v>35.700000000000003</v>
      </c>
      <c r="AZ406">
        <v>48.7</v>
      </c>
    </row>
    <row r="407" spans="2:52" x14ac:dyDescent="0.35">
      <c r="B407" s="317">
        <v>45431.697916666664</v>
      </c>
      <c r="C407">
        <v>43.3</v>
      </c>
      <c r="D407">
        <v>57.8</v>
      </c>
      <c r="E407">
        <v>34.1</v>
      </c>
      <c r="F407">
        <v>46.3</v>
      </c>
      <c r="G407">
        <v>42.9</v>
      </c>
      <c r="H407">
        <v>58.9</v>
      </c>
      <c r="I407">
        <v>34</v>
      </c>
      <c r="J407">
        <v>45.4</v>
      </c>
      <c r="L407">
        <v>62.6</v>
      </c>
      <c r="M407">
        <v>35.299999999999997</v>
      </c>
      <c r="N407">
        <v>50.9</v>
      </c>
      <c r="P407" t="s">
        <v>878</v>
      </c>
      <c r="Q407">
        <f t="shared" si="16"/>
        <v>34</v>
      </c>
      <c r="R407" t="str">
        <f t="shared" si="17"/>
        <v>-</v>
      </c>
      <c r="AN407" s="317">
        <v>45431.729166666664</v>
      </c>
      <c r="AO407">
        <v>46.5</v>
      </c>
      <c r="AP407">
        <v>59.4</v>
      </c>
      <c r="AQ407">
        <v>38.299999999999997</v>
      </c>
      <c r="AR407">
        <v>50.1</v>
      </c>
      <c r="AS407">
        <v>46.4</v>
      </c>
      <c r="AT407">
        <v>60.1</v>
      </c>
      <c r="AU407">
        <v>37.799999999999997</v>
      </c>
      <c r="AV407">
        <v>49.8</v>
      </c>
      <c r="AX407">
        <v>61.8</v>
      </c>
      <c r="AY407">
        <v>40.799999999999997</v>
      </c>
      <c r="AZ407">
        <v>54.3</v>
      </c>
    </row>
    <row r="408" spans="2:52" x14ac:dyDescent="0.35">
      <c r="B408" s="317">
        <v>45431.708333333336</v>
      </c>
      <c r="C408">
        <v>41.7</v>
      </c>
      <c r="D408">
        <v>57.8</v>
      </c>
      <c r="E408">
        <v>35.200000000000003</v>
      </c>
      <c r="F408">
        <v>44.4</v>
      </c>
      <c r="G408">
        <v>42</v>
      </c>
      <c r="H408">
        <v>59.6</v>
      </c>
      <c r="I408">
        <v>34.9</v>
      </c>
      <c r="J408">
        <v>44</v>
      </c>
      <c r="L408">
        <v>61.3</v>
      </c>
      <c r="M408">
        <v>36.9</v>
      </c>
      <c r="N408">
        <v>48.4</v>
      </c>
      <c r="P408" t="s">
        <v>878</v>
      </c>
      <c r="Q408">
        <f t="shared" si="16"/>
        <v>35</v>
      </c>
      <c r="R408" t="str">
        <f t="shared" si="17"/>
        <v>-</v>
      </c>
      <c r="AN408" s="317">
        <v>45431.739583333336</v>
      </c>
      <c r="AO408">
        <v>50.2</v>
      </c>
      <c r="AP408">
        <v>64.599999999999994</v>
      </c>
      <c r="AQ408">
        <v>38</v>
      </c>
      <c r="AR408">
        <v>54.3</v>
      </c>
      <c r="AS408">
        <v>50.1</v>
      </c>
      <c r="AT408">
        <v>64.5</v>
      </c>
      <c r="AU408">
        <v>36.4</v>
      </c>
      <c r="AV408">
        <v>53.3</v>
      </c>
      <c r="AX408">
        <v>67.599999999999994</v>
      </c>
      <c r="AY408">
        <v>41.6</v>
      </c>
      <c r="AZ408">
        <v>58.3</v>
      </c>
    </row>
    <row r="409" spans="2:52" x14ac:dyDescent="0.35">
      <c r="B409" s="317">
        <v>45431.71875</v>
      </c>
      <c r="C409">
        <v>41.8</v>
      </c>
      <c r="D409">
        <v>54.3</v>
      </c>
      <c r="E409">
        <v>34</v>
      </c>
      <c r="F409">
        <v>44.8</v>
      </c>
      <c r="G409">
        <v>41.6</v>
      </c>
      <c r="H409">
        <v>55.2</v>
      </c>
      <c r="I409">
        <v>33.6</v>
      </c>
      <c r="J409">
        <v>44.9</v>
      </c>
      <c r="L409">
        <v>59.1</v>
      </c>
      <c r="M409">
        <v>35.700000000000003</v>
      </c>
      <c r="N409">
        <v>48.7</v>
      </c>
      <c r="P409" t="s">
        <v>878</v>
      </c>
      <c r="Q409">
        <f t="shared" si="16"/>
        <v>34</v>
      </c>
      <c r="R409" t="str">
        <f t="shared" si="17"/>
        <v>-</v>
      </c>
      <c r="AN409" s="317">
        <v>45431.75</v>
      </c>
      <c r="AO409">
        <v>48.2</v>
      </c>
      <c r="AP409">
        <v>69.3</v>
      </c>
      <c r="AQ409">
        <v>35.700000000000003</v>
      </c>
      <c r="AR409">
        <v>51.6</v>
      </c>
      <c r="AS409">
        <v>48.4</v>
      </c>
      <c r="AT409">
        <v>70.2</v>
      </c>
      <c r="AU409">
        <v>35.200000000000003</v>
      </c>
      <c r="AV409">
        <v>51.5</v>
      </c>
      <c r="AX409">
        <v>73.5</v>
      </c>
      <c r="AY409">
        <v>38.1</v>
      </c>
      <c r="AZ409">
        <v>56.2</v>
      </c>
    </row>
    <row r="410" spans="2:52" x14ac:dyDescent="0.35">
      <c r="B410" s="317">
        <v>45431.729166666664</v>
      </c>
      <c r="C410">
        <v>46.5</v>
      </c>
      <c r="D410">
        <v>59.4</v>
      </c>
      <c r="E410">
        <v>38.299999999999997</v>
      </c>
      <c r="F410">
        <v>50.1</v>
      </c>
      <c r="G410">
        <v>46.4</v>
      </c>
      <c r="H410">
        <v>60.1</v>
      </c>
      <c r="I410">
        <v>37.799999999999997</v>
      </c>
      <c r="J410">
        <v>49.8</v>
      </c>
      <c r="L410">
        <v>61.8</v>
      </c>
      <c r="M410">
        <v>40.799999999999997</v>
      </c>
      <c r="N410">
        <v>54.3</v>
      </c>
      <c r="P410" t="s">
        <v>878</v>
      </c>
      <c r="Q410">
        <f t="shared" si="16"/>
        <v>38</v>
      </c>
      <c r="R410" t="str">
        <f t="shared" si="17"/>
        <v>-</v>
      </c>
      <c r="AN410" s="317">
        <v>45431.760416666664</v>
      </c>
      <c r="AO410">
        <v>48.1</v>
      </c>
      <c r="AP410">
        <v>62.2</v>
      </c>
      <c r="AQ410">
        <v>35.700000000000003</v>
      </c>
      <c r="AR410">
        <v>52.8</v>
      </c>
      <c r="AS410">
        <v>47.7</v>
      </c>
      <c r="AT410">
        <v>62.1</v>
      </c>
      <c r="AU410">
        <v>35.1</v>
      </c>
      <c r="AV410">
        <v>52</v>
      </c>
      <c r="AX410">
        <v>68.400000000000006</v>
      </c>
      <c r="AY410">
        <v>37.299999999999997</v>
      </c>
      <c r="AZ410">
        <v>57.5</v>
      </c>
    </row>
    <row r="411" spans="2:52" x14ac:dyDescent="0.35">
      <c r="B411" s="317">
        <v>45431.739583333336</v>
      </c>
      <c r="C411">
        <v>50.2</v>
      </c>
      <c r="D411">
        <v>64.599999999999994</v>
      </c>
      <c r="E411">
        <v>38</v>
      </c>
      <c r="F411">
        <v>54.3</v>
      </c>
      <c r="G411">
        <v>50.1</v>
      </c>
      <c r="H411">
        <v>64.5</v>
      </c>
      <c r="I411">
        <v>36.4</v>
      </c>
      <c r="J411">
        <v>53.3</v>
      </c>
      <c r="L411">
        <v>67.599999999999994</v>
      </c>
      <c r="M411">
        <v>41.6</v>
      </c>
      <c r="N411">
        <v>58.3</v>
      </c>
      <c r="P411" t="s">
        <v>878</v>
      </c>
      <c r="Q411">
        <f t="shared" si="16"/>
        <v>36</v>
      </c>
      <c r="R411" t="str">
        <f t="shared" si="17"/>
        <v>-</v>
      </c>
      <c r="AN411" s="317">
        <v>45431.770833333336</v>
      </c>
      <c r="AO411">
        <v>44.3</v>
      </c>
      <c r="AP411">
        <v>61.7</v>
      </c>
      <c r="AQ411">
        <v>35.700000000000003</v>
      </c>
      <c r="AR411">
        <v>48</v>
      </c>
      <c r="AS411">
        <v>44.1</v>
      </c>
      <c r="AT411">
        <v>63.2</v>
      </c>
      <c r="AU411">
        <v>35.200000000000003</v>
      </c>
      <c r="AV411">
        <v>46.7</v>
      </c>
      <c r="AX411">
        <v>68.8</v>
      </c>
      <c r="AY411">
        <v>37.1</v>
      </c>
      <c r="AZ411">
        <v>53.1</v>
      </c>
    </row>
    <row r="412" spans="2:52" x14ac:dyDescent="0.35">
      <c r="B412" s="317">
        <v>45431.75</v>
      </c>
      <c r="C412">
        <v>48.2</v>
      </c>
      <c r="D412">
        <v>69.3</v>
      </c>
      <c r="E412">
        <v>35.700000000000003</v>
      </c>
      <c r="F412">
        <v>51.6</v>
      </c>
      <c r="G412">
        <v>48.4</v>
      </c>
      <c r="H412">
        <v>70.2</v>
      </c>
      <c r="I412">
        <v>35.200000000000003</v>
      </c>
      <c r="J412">
        <v>51.5</v>
      </c>
      <c r="L412">
        <v>73.5</v>
      </c>
      <c r="M412">
        <v>38.1</v>
      </c>
      <c r="N412">
        <v>56.2</v>
      </c>
      <c r="P412" t="s">
        <v>878</v>
      </c>
      <c r="Q412">
        <f t="shared" si="16"/>
        <v>35</v>
      </c>
      <c r="R412" t="str">
        <f t="shared" si="17"/>
        <v>-</v>
      </c>
      <c r="AN412" s="317">
        <v>45431.78125</v>
      </c>
      <c r="AO412">
        <v>45.2</v>
      </c>
      <c r="AP412">
        <v>66.400000000000006</v>
      </c>
      <c r="AQ412">
        <v>34.4</v>
      </c>
      <c r="AR412">
        <v>48.5</v>
      </c>
      <c r="AS412">
        <v>45.3</v>
      </c>
      <c r="AT412">
        <v>64.5</v>
      </c>
      <c r="AU412">
        <v>33.700000000000003</v>
      </c>
      <c r="AV412">
        <v>48.6</v>
      </c>
      <c r="AX412">
        <v>74</v>
      </c>
      <c r="AY412">
        <v>37</v>
      </c>
      <c r="AZ412">
        <v>53.2</v>
      </c>
    </row>
    <row r="413" spans="2:52" x14ac:dyDescent="0.35">
      <c r="B413" s="317">
        <v>45431.760416666664</v>
      </c>
      <c r="C413">
        <v>48.1</v>
      </c>
      <c r="D413">
        <v>62.2</v>
      </c>
      <c r="E413">
        <v>35.700000000000003</v>
      </c>
      <c r="F413">
        <v>52.8</v>
      </c>
      <c r="G413">
        <v>47.7</v>
      </c>
      <c r="H413">
        <v>62.1</v>
      </c>
      <c r="I413">
        <v>35.1</v>
      </c>
      <c r="J413">
        <v>52</v>
      </c>
      <c r="L413">
        <v>68.400000000000006</v>
      </c>
      <c r="M413">
        <v>37.299999999999997</v>
      </c>
      <c r="N413">
        <v>57.5</v>
      </c>
      <c r="P413" t="s">
        <v>878</v>
      </c>
      <c r="Q413">
        <f t="shared" si="16"/>
        <v>35</v>
      </c>
      <c r="R413" t="str">
        <f t="shared" si="17"/>
        <v>-</v>
      </c>
      <c r="AN413" s="317">
        <v>45431.791666666664</v>
      </c>
      <c r="AO413">
        <v>40.200000000000003</v>
      </c>
      <c r="AP413">
        <v>52.7</v>
      </c>
      <c r="AQ413">
        <v>32.4</v>
      </c>
      <c r="AR413">
        <v>43.8</v>
      </c>
      <c r="AS413">
        <v>40.1</v>
      </c>
      <c r="AT413">
        <v>55.9</v>
      </c>
      <c r="AU413">
        <v>31.9</v>
      </c>
      <c r="AV413">
        <v>43.7</v>
      </c>
      <c r="AX413">
        <v>58.4</v>
      </c>
      <c r="AY413">
        <v>34.1</v>
      </c>
      <c r="AZ413">
        <v>47.1</v>
      </c>
    </row>
    <row r="414" spans="2:52" x14ac:dyDescent="0.35">
      <c r="B414" s="317">
        <v>45431.770833333336</v>
      </c>
      <c r="C414">
        <v>44.3</v>
      </c>
      <c r="D414">
        <v>61.7</v>
      </c>
      <c r="E414">
        <v>35.700000000000003</v>
      </c>
      <c r="F414">
        <v>48</v>
      </c>
      <c r="G414">
        <v>44.1</v>
      </c>
      <c r="H414">
        <v>63.2</v>
      </c>
      <c r="I414">
        <v>35.200000000000003</v>
      </c>
      <c r="J414">
        <v>46.7</v>
      </c>
      <c r="L414">
        <v>68.8</v>
      </c>
      <c r="M414">
        <v>37.1</v>
      </c>
      <c r="N414">
        <v>53.1</v>
      </c>
      <c r="P414" t="s">
        <v>878</v>
      </c>
      <c r="Q414">
        <f t="shared" si="16"/>
        <v>35</v>
      </c>
      <c r="R414" t="str">
        <f t="shared" si="17"/>
        <v>-</v>
      </c>
      <c r="AN414" s="317">
        <v>45431.802083333336</v>
      </c>
      <c r="AO414">
        <v>46.2</v>
      </c>
      <c r="AP414">
        <v>68.099999999999994</v>
      </c>
      <c r="AQ414">
        <v>32.799999999999997</v>
      </c>
      <c r="AR414">
        <v>48.8</v>
      </c>
      <c r="AS414">
        <v>47.1</v>
      </c>
      <c r="AT414">
        <v>71.2</v>
      </c>
      <c r="AU414">
        <v>32</v>
      </c>
      <c r="AV414">
        <v>47.1</v>
      </c>
      <c r="AX414">
        <v>73.7</v>
      </c>
      <c r="AY414">
        <v>35.4</v>
      </c>
      <c r="AZ414">
        <v>53.2</v>
      </c>
    </row>
    <row r="415" spans="2:52" x14ac:dyDescent="0.35">
      <c r="B415" s="317">
        <v>45431.78125</v>
      </c>
      <c r="C415">
        <v>45.2</v>
      </c>
      <c r="D415">
        <v>66.400000000000006</v>
      </c>
      <c r="E415">
        <v>34.4</v>
      </c>
      <c r="F415">
        <v>48.5</v>
      </c>
      <c r="G415">
        <v>45.3</v>
      </c>
      <c r="H415">
        <v>64.5</v>
      </c>
      <c r="I415">
        <v>33.700000000000003</v>
      </c>
      <c r="J415">
        <v>48.6</v>
      </c>
      <c r="L415">
        <v>74</v>
      </c>
      <c r="M415">
        <v>37</v>
      </c>
      <c r="N415">
        <v>53.2</v>
      </c>
      <c r="P415" t="s">
        <v>878</v>
      </c>
      <c r="Q415">
        <f t="shared" si="16"/>
        <v>34</v>
      </c>
      <c r="R415" t="str">
        <f t="shared" si="17"/>
        <v>-</v>
      </c>
      <c r="AN415" s="317">
        <v>45431.8125</v>
      </c>
      <c r="AO415">
        <v>49.2</v>
      </c>
      <c r="AP415">
        <v>61.6</v>
      </c>
      <c r="AQ415">
        <v>31.5</v>
      </c>
      <c r="AR415">
        <v>54.8</v>
      </c>
      <c r="AS415">
        <v>48.8</v>
      </c>
      <c r="AT415">
        <v>63.3</v>
      </c>
      <c r="AU415">
        <v>30.5</v>
      </c>
      <c r="AV415">
        <v>52.7</v>
      </c>
      <c r="AX415">
        <v>66.8</v>
      </c>
      <c r="AY415">
        <v>34.5</v>
      </c>
      <c r="AZ415">
        <v>59.7</v>
      </c>
    </row>
    <row r="416" spans="2:52" x14ac:dyDescent="0.35">
      <c r="B416" s="317">
        <v>45431.791666666664</v>
      </c>
      <c r="C416">
        <v>40.200000000000003</v>
      </c>
      <c r="D416">
        <v>52.7</v>
      </c>
      <c r="E416">
        <v>32.4</v>
      </c>
      <c r="F416">
        <v>43.8</v>
      </c>
      <c r="G416">
        <v>40.1</v>
      </c>
      <c r="H416">
        <v>55.9</v>
      </c>
      <c r="I416">
        <v>31.9</v>
      </c>
      <c r="J416">
        <v>43.7</v>
      </c>
      <c r="L416">
        <v>58.4</v>
      </c>
      <c r="M416">
        <v>34.1</v>
      </c>
      <c r="N416">
        <v>47.1</v>
      </c>
      <c r="P416" t="s">
        <v>878</v>
      </c>
      <c r="Q416">
        <f t="shared" si="16"/>
        <v>32</v>
      </c>
      <c r="R416" t="str">
        <f t="shared" si="17"/>
        <v>-</v>
      </c>
      <c r="AN416" s="317">
        <v>45431.822916666664</v>
      </c>
      <c r="AO416">
        <v>41</v>
      </c>
      <c r="AP416">
        <v>53.3</v>
      </c>
      <c r="AQ416">
        <v>30.2</v>
      </c>
      <c r="AR416">
        <v>45.1</v>
      </c>
      <c r="AS416">
        <v>40.799999999999997</v>
      </c>
      <c r="AT416">
        <v>52.3</v>
      </c>
      <c r="AU416">
        <v>29.2</v>
      </c>
      <c r="AV416">
        <v>44.7</v>
      </c>
      <c r="AX416">
        <v>57.2</v>
      </c>
      <c r="AY416">
        <v>33.4</v>
      </c>
      <c r="AZ416">
        <v>49</v>
      </c>
    </row>
    <row r="417" spans="2:52" x14ac:dyDescent="0.35">
      <c r="B417" s="317">
        <v>45431.802083333336</v>
      </c>
      <c r="C417">
        <v>46.2</v>
      </c>
      <c r="D417">
        <v>68.099999999999994</v>
      </c>
      <c r="E417">
        <v>32.799999999999997</v>
      </c>
      <c r="F417">
        <v>48.8</v>
      </c>
      <c r="G417">
        <v>47.1</v>
      </c>
      <c r="H417">
        <v>71.2</v>
      </c>
      <c r="I417">
        <v>32</v>
      </c>
      <c r="J417">
        <v>47.1</v>
      </c>
      <c r="L417">
        <v>73.7</v>
      </c>
      <c r="M417">
        <v>35.4</v>
      </c>
      <c r="N417">
        <v>53.2</v>
      </c>
      <c r="P417" t="s">
        <v>878</v>
      </c>
      <c r="Q417">
        <f t="shared" si="16"/>
        <v>32</v>
      </c>
      <c r="R417" t="str">
        <f t="shared" si="17"/>
        <v>-</v>
      </c>
      <c r="AN417" s="317">
        <v>45431.833333333336</v>
      </c>
      <c r="AO417">
        <v>39.6</v>
      </c>
      <c r="AP417">
        <v>48.2</v>
      </c>
      <c r="AQ417">
        <v>29.6</v>
      </c>
      <c r="AR417">
        <v>43.6</v>
      </c>
      <c r="AS417">
        <v>39.5</v>
      </c>
      <c r="AT417">
        <v>50.3</v>
      </c>
      <c r="AU417">
        <v>28.9</v>
      </c>
      <c r="AV417">
        <v>43.5</v>
      </c>
      <c r="AX417">
        <v>53</v>
      </c>
      <c r="AY417">
        <v>31.9</v>
      </c>
      <c r="AZ417">
        <v>46.9</v>
      </c>
    </row>
    <row r="418" spans="2:52" x14ac:dyDescent="0.35">
      <c r="B418" s="317">
        <v>45431.8125</v>
      </c>
      <c r="C418">
        <v>49.2</v>
      </c>
      <c r="D418">
        <v>61.6</v>
      </c>
      <c r="E418">
        <v>31.5</v>
      </c>
      <c r="F418">
        <v>54.8</v>
      </c>
      <c r="G418">
        <v>48.8</v>
      </c>
      <c r="H418">
        <v>63.3</v>
      </c>
      <c r="I418">
        <v>30.5</v>
      </c>
      <c r="J418">
        <v>52.7</v>
      </c>
      <c r="L418">
        <v>66.8</v>
      </c>
      <c r="M418">
        <v>34.5</v>
      </c>
      <c r="N418">
        <v>59.7</v>
      </c>
      <c r="P418" t="s">
        <v>878</v>
      </c>
      <c r="Q418">
        <f t="shared" si="16"/>
        <v>31</v>
      </c>
      <c r="R418" t="str">
        <f t="shared" si="17"/>
        <v>-</v>
      </c>
      <c r="AN418" s="317">
        <v>45431.84375</v>
      </c>
      <c r="AO418">
        <v>47.7</v>
      </c>
      <c r="AP418">
        <v>65.2</v>
      </c>
      <c r="AQ418">
        <v>30.9</v>
      </c>
      <c r="AR418">
        <v>50.3</v>
      </c>
      <c r="AS418">
        <v>47.6</v>
      </c>
      <c r="AT418">
        <v>66</v>
      </c>
      <c r="AU418">
        <v>29.7</v>
      </c>
      <c r="AV418">
        <v>49</v>
      </c>
      <c r="AX418">
        <v>68.7</v>
      </c>
      <c r="AY418">
        <v>35.1</v>
      </c>
      <c r="AZ418">
        <v>56</v>
      </c>
    </row>
    <row r="419" spans="2:52" x14ac:dyDescent="0.35">
      <c r="B419" s="317">
        <v>45431.822916666664</v>
      </c>
      <c r="C419">
        <v>41</v>
      </c>
      <c r="D419">
        <v>53.3</v>
      </c>
      <c r="E419">
        <v>30.2</v>
      </c>
      <c r="F419">
        <v>45.1</v>
      </c>
      <c r="G419">
        <v>40.799999999999997</v>
      </c>
      <c r="H419">
        <v>52.3</v>
      </c>
      <c r="I419">
        <v>29.2</v>
      </c>
      <c r="J419">
        <v>44.7</v>
      </c>
      <c r="L419">
        <v>57.2</v>
      </c>
      <c r="M419">
        <v>33.4</v>
      </c>
      <c r="N419">
        <v>49</v>
      </c>
      <c r="P419" t="s">
        <v>878</v>
      </c>
      <c r="Q419">
        <f t="shared" si="16"/>
        <v>29</v>
      </c>
      <c r="R419" t="str">
        <f t="shared" si="17"/>
        <v>-</v>
      </c>
      <c r="AN419" s="317">
        <v>45431.854166666664</v>
      </c>
      <c r="AO419">
        <v>45.3</v>
      </c>
      <c r="AP419">
        <v>58.6</v>
      </c>
      <c r="AQ419">
        <v>32.5</v>
      </c>
      <c r="AR419">
        <v>48.4</v>
      </c>
      <c r="AS419">
        <v>45.3</v>
      </c>
      <c r="AT419">
        <v>60.9</v>
      </c>
      <c r="AU419">
        <v>30.7</v>
      </c>
      <c r="AV419">
        <v>48.6</v>
      </c>
      <c r="AX419">
        <v>63.8</v>
      </c>
      <c r="AY419">
        <v>36.9</v>
      </c>
      <c r="AZ419">
        <v>53.7</v>
      </c>
    </row>
    <row r="420" spans="2:52" x14ac:dyDescent="0.35">
      <c r="B420" s="317">
        <v>45431.833333333336</v>
      </c>
      <c r="C420">
        <v>39.6</v>
      </c>
      <c r="D420">
        <v>48.2</v>
      </c>
      <c r="E420">
        <v>29.6</v>
      </c>
      <c r="F420">
        <v>43.6</v>
      </c>
      <c r="G420">
        <v>39.5</v>
      </c>
      <c r="H420">
        <v>50.3</v>
      </c>
      <c r="I420">
        <v>28.9</v>
      </c>
      <c r="J420">
        <v>43.5</v>
      </c>
      <c r="L420">
        <v>53</v>
      </c>
      <c r="M420">
        <v>31.9</v>
      </c>
      <c r="N420">
        <v>46.9</v>
      </c>
      <c r="P420" t="s">
        <v>878</v>
      </c>
      <c r="Q420">
        <f t="shared" si="16"/>
        <v>29</v>
      </c>
      <c r="R420" t="str">
        <f t="shared" si="17"/>
        <v>-</v>
      </c>
      <c r="AN420" s="317">
        <v>45431.864583333336</v>
      </c>
      <c r="AO420">
        <v>41.7</v>
      </c>
      <c r="AP420">
        <v>51.3</v>
      </c>
      <c r="AQ420">
        <v>33.4</v>
      </c>
      <c r="AR420">
        <v>45.1</v>
      </c>
      <c r="AS420">
        <v>41.8</v>
      </c>
      <c r="AT420">
        <v>53.1</v>
      </c>
      <c r="AU420">
        <v>32.6</v>
      </c>
      <c r="AV420">
        <v>45.4</v>
      </c>
      <c r="AX420">
        <v>54.6</v>
      </c>
      <c r="AY420">
        <v>36.299999999999997</v>
      </c>
      <c r="AZ420">
        <v>48.5</v>
      </c>
    </row>
    <row r="421" spans="2:52" x14ac:dyDescent="0.35">
      <c r="B421" s="317">
        <v>45431.84375</v>
      </c>
      <c r="C421">
        <v>47.7</v>
      </c>
      <c r="D421">
        <v>65.2</v>
      </c>
      <c r="E421">
        <v>30.9</v>
      </c>
      <c r="F421">
        <v>50.3</v>
      </c>
      <c r="G421">
        <v>47.6</v>
      </c>
      <c r="H421">
        <v>66</v>
      </c>
      <c r="I421">
        <v>29.7</v>
      </c>
      <c r="J421">
        <v>49</v>
      </c>
      <c r="L421">
        <v>68.7</v>
      </c>
      <c r="M421">
        <v>35.1</v>
      </c>
      <c r="N421">
        <v>56</v>
      </c>
      <c r="P421" t="s">
        <v>878</v>
      </c>
      <c r="Q421">
        <f t="shared" si="16"/>
        <v>30</v>
      </c>
      <c r="R421" t="str">
        <f t="shared" si="17"/>
        <v>-</v>
      </c>
      <c r="AN421" s="317">
        <v>45431.875</v>
      </c>
      <c r="AO421">
        <v>41.2</v>
      </c>
      <c r="AP421">
        <v>52.1</v>
      </c>
      <c r="AQ421">
        <v>34.200000000000003</v>
      </c>
      <c r="AR421">
        <v>44.2</v>
      </c>
      <c r="AS421">
        <v>41.3</v>
      </c>
      <c r="AT421">
        <v>56.1</v>
      </c>
      <c r="AU421">
        <v>33</v>
      </c>
      <c r="AV421">
        <v>44.2</v>
      </c>
      <c r="AX421">
        <v>56.8</v>
      </c>
      <c r="AY421">
        <v>36.799999999999997</v>
      </c>
      <c r="AZ421">
        <v>47.2</v>
      </c>
    </row>
    <row r="422" spans="2:52" x14ac:dyDescent="0.35">
      <c r="B422" s="317">
        <v>45431.854166666664</v>
      </c>
      <c r="C422">
        <v>45.3</v>
      </c>
      <c r="D422">
        <v>58.6</v>
      </c>
      <c r="E422">
        <v>32.5</v>
      </c>
      <c r="F422">
        <v>48.4</v>
      </c>
      <c r="G422">
        <v>45.3</v>
      </c>
      <c r="H422">
        <v>60.9</v>
      </c>
      <c r="I422">
        <v>30.7</v>
      </c>
      <c r="J422">
        <v>48.6</v>
      </c>
      <c r="L422">
        <v>63.8</v>
      </c>
      <c r="M422">
        <v>36.9</v>
      </c>
      <c r="N422">
        <v>53.7</v>
      </c>
      <c r="P422" t="s">
        <v>878</v>
      </c>
      <c r="Q422">
        <f t="shared" si="16"/>
        <v>31</v>
      </c>
      <c r="R422" t="str">
        <f t="shared" si="17"/>
        <v>-</v>
      </c>
      <c r="AN422" s="317">
        <v>45431.885416666664</v>
      </c>
      <c r="AO422">
        <v>39.5</v>
      </c>
      <c r="AP422">
        <v>48.2</v>
      </c>
      <c r="AQ422">
        <v>33.299999999999997</v>
      </c>
      <c r="AR422">
        <v>42.7</v>
      </c>
      <c r="AS422">
        <v>39.5</v>
      </c>
      <c r="AT422">
        <v>51</v>
      </c>
      <c r="AU422">
        <v>32.799999999999997</v>
      </c>
      <c r="AV422">
        <v>42.5</v>
      </c>
      <c r="AX422">
        <v>51.5</v>
      </c>
      <c r="AY422">
        <v>35</v>
      </c>
      <c r="AZ422">
        <v>46.4</v>
      </c>
    </row>
    <row r="423" spans="2:52" x14ac:dyDescent="0.35">
      <c r="B423" s="317">
        <v>45431.864583333336</v>
      </c>
      <c r="C423">
        <v>41.7</v>
      </c>
      <c r="D423">
        <v>51.3</v>
      </c>
      <c r="E423">
        <v>33.4</v>
      </c>
      <c r="F423">
        <v>45.1</v>
      </c>
      <c r="G423">
        <v>41.8</v>
      </c>
      <c r="H423">
        <v>53.1</v>
      </c>
      <c r="I423">
        <v>32.6</v>
      </c>
      <c r="J423">
        <v>45.4</v>
      </c>
      <c r="L423">
        <v>54.6</v>
      </c>
      <c r="M423">
        <v>36.299999999999997</v>
      </c>
      <c r="N423">
        <v>48.5</v>
      </c>
      <c r="P423" t="s">
        <v>878</v>
      </c>
      <c r="Q423">
        <f t="shared" si="16"/>
        <v>33</v>
      </c>
      <c r="R423" t="str">
        <f t="shared" si="17"/>
        <v>-</v>
      </c>
      <c r="AN423" s="317">
        <v>45431.895833333336</v>
      </c>
      <c r="AO423">
        <v>38.700000000000003</v>
      </c>
      <c r="AP423">
        <v>52.2</v>
      </c>
      <c r="AQ423">
        <v>32.200000000000003</v>
      </c>
      <c r="AR423">
        <v>41.8</v>
      </c>
      <c r="AS423">
        <v>39</v>
      </c>
      <c r="AT423">
        <v>54.6</v>
      </c>
      <c r="AU423">
        <v>31.5</v>
      </c>
      <c r="AV423">
        <v>41.9</v>
      </c>
      <c r="AX423">
        <v>55.5</v>
      </c>
      <c r="AY423">
        <v>34.1</v>
      </c>
      <c r="AZ423">
        <v>45.7</v>
      </c>
    </row>
    <row r="424" spans="2:52" x14ac:dyDescent="0.35">
      <c r="B424" s="317">
        <v>45431.875</v>
      </c>
      <c r="C424">
        <v>41.2</v>
      </c>
      <c r="D424">
        <v>52.1</v>
      </c>
      <c r="E424">
        <v>34.200000000000003</v>
      </c>
      <c r="F424">
        <v>44.2</v>
      </c>
      <c r="G424">
        <v>41.3</v>
      </c>
      <c r="H424">
        <v>56.1</v>
      </c>
      <c r="I424">
        <v>33</v>
      </c>
      <c r="J424">
        <v>44.2</v>
      </c>
      <c r="L424">
        <v>56.8</v>
      </c>
      <c r="M424">
        <v>36.799999999999997</v>
      </c>
      <c r="N424">
        <v>47.2</v>
      </c>
      <c r="P424" t="s">
        <v>878</v>
      </c>
      <c r="Q424">
        <f t="shared" si="16"/>
        <v>33</v>
      </c>
      <c r="R424" t="str">
        <f t="shared" si="17"/>
        <v>-</v>
      </c>
      <c r="AN424" s="317">
        <v>45431.90625</v>
      </c>
      <c r="AO424">
        <v>33.299999999999997</v>
      </c>
      <c r="AP424">
        <v>47.8</v>
      </c>
      <c r="AQ424">
        <v>25.8</v>
      </c>
      <c r="AR424">
        <v>35.799999999999997</v>
      </c>
      <c r="AS424">
        <v>33.799999999999997</v>
      </c>
      <c r="AT424">
        <v>52.2</v>
      </c>
      <c r="AU424">
        <v>25.7</v>
      </c>
      <c r="AV424">
        <v>36.1</v>
      </c>
      <c r="AX424">
        <v>53.8</v>
      </c>
      <c r="AY424">
        <v>26.6</v>
      </c>
      <c r="AZ424">
        <v>38.9</v>
      </c>
    </row>
    <row r="425" spans="2:52" x14ac:dyDescent="0.35">
      <c r="B425" s="317">
        <v>45431.885416666664</v>
      </c>
      <c r="C425">
        <v>39.5</v>
      </c>
      <c r="D425">
        <v>48.2</v>
      </c>
      <c r="E425">
        <v>33.299999999999997</v>
      </c>
      <c r="F425">
        <v>42.7</v>
      </c>
      <c r="G425">
        <v>39.5</v>
      </c>
      <c r="H425">
        <v>51</v>
      </c>
      <c r="I425">
        <v>32.799999999999997</v>
      </c>
      <c r="J425">
        <v>42.5</v>
      </c>
      <c r="L425">
        <v>51.5</v>
      </c>
      <c r="M425">
        <v>35</v>
      </c>
      <c r="N425">
        <v>46.4</v>
      </c>
      <c r="P425" t="s">
        <v>878</v>
      </c>
      <c r="Q425">
        <f t="shared" si="16"/>
        <v>33</v>
      </c>
      <c r="R425" t="str">
        <f t="shared" si="17"/>
        <v>-</v>
      </c>
      <c r="AN425" s="317">
        <v>45431.916666666664</v>
      </c>
      <c r="AO425">
        <v>46.9</v>
      </c>
      <c r="AP425">
        <v>71.7</v>
      </c>
      <c r="AQ425">
        <v>28.1</v>
      </c>
      <c r="AR425">
        <v>40.5</v>
      </c>
      <c r="AS425">
        <v>45.3</v>
      </c>
      <c r="AT425">
        <v>71.400000000000006</v>
      </c>
      <c r="AU425">
        <v>28</v>
      </c>
      <c r="AV425">
        <v>39.9</v>
      </c>
      <c r="AX425">
        <v>79.5</v>
      </c>
      <c r="AY425">
        <v>29.1</v>
      </c>
      <c r="AZ425">
        <v>44.1</v>
      </c>
    </row>
    <row r="426" spans="2:52" x14ac:dyDescent="0.35">
      <c r="B426" s="317">
        <v>45431.895833333336</v>
      </c>
      <c r="C426">
        <v>38.700000000000003</v>
      </c>
      <c r="D426">
        <v>52.2</v>
      </c>
      <c r="E426">
        <v>32.200000000000003</v>
      </c>
      <c r="F426">
        <v>41.8</v>
      </c>
      <c r="G426">
        <v>39</v>
      </c>
      <c r="H426">
        <v>54.6</v>
      </c>
      <c r="I426">
        <v>31.5</v>
      </c>
      <c r="J426">
        <v>41.9</v>
      </c>
      <c r="L426">
        <v>55.5</v>
      </c>
      <c r="M426">
        <v>34.1</v>
      </c>
      <c r="N426">
        <v>45.7</v>
      </c>
      <c r="P426" t="s">
        <v>878</v>
      </c>
      <c r="Q426">
        <f t="shared" si="16"/>
        <v>32</v>
      </c>
      <c r="R426" t="str">
        <f t="shared" si="17"/>
        <v>-</v>
      </c>
      <c r="AN426" s="317">
        <v>45431.927083333336</v>
      </c>
      <c r="AO426">
        <v>35.700000000000003</v>
      </c>
      <c r="AP426">
        <v>48.3</v>
      </c>
      <c r="AQ426">
        <v>27.4</v>
      </c>
      <c r="AR426">
        <v>38.799999999999997</v>
      </c>
      <c r="AS426">
        <v>35.700000000000003</v>
      </c>
      <c r="AT426">
        <v>48.1</v>
      </c>
      <c r="AU426">
        <v>27.3</v>
      </c>
      <c r="AV426">
        <v>38.799999999999997</v>
      </c>
      <c r="AX426">
        <v>49</v>
      </c>
      <c r="AY426">
        <v>28</v>
      </c>
      <c r="AZ426">
        <v>40.200000000000003</v>
      </c>
    </row>
    <row r="427" spans="2:52" x14ac:dyDescent="0.35">
      <c r="B427" s="317">
        <v>45431.90625</v>
      </c>
      <c r="C427">
        <v>33.299999999999997</v>
      </c>
      <c r="D427">
        <v>47.8</v>
      </c>
      <c r="E427">
        <v>25.8</v>
      </c>
      <c r="F427">
        <v>35.799999999999997</v>
      </c>
      <c r="G427">
        <v>33.799999999999997</v>
      </c>
      <c r="H427">
        <v>52.2</v>
      </c>
      <c r="I427">
        <v>25.7</v>
      </c>
      <c r="J427">
        <v>36.1</v>
      </c>
      <c r="L427">
        <v>53.8</v>
      </c>
      <c r="M427">
        <v>26.6</v>
      </c>
      <c r="N427">
        <v>38.9</v>
      </c>
      <c r="P427" t="s">
        <v>878</v>
      </c>
      <c r="Q427">
        <f t="shared" si="16"/>
        <v>26</v>
      </c>
      <c r="R427" t="str">
        <f t="shared" si="17"/>
        <v>-</v>
      </c>
      <c r="AN427" s="317">
        <v>45431.9375</v>
      </c>
      <c r="AO427">
        <v>33.1</v>
      </c>
      <c r="AP427">
        <v>48</v>
      </c>
      <c r="AQ427">
        <v>24.6</v>
      </c>
      <c r="AR427">
        <v>36.700000000000003</v>
      </c>
      <c r="AS427">
        <v>33.1</v>
      </c>
      <c r="AT427">
        <v>47.4</v>
      </c>
      <c r="AU427">
        <v>24.7</v>
      </c>
      <c r="AV427">
        <v>36.700000000000003</v>
      </c>
      <c r="AX427">
        <v>49</v>
      </c>
      <c r="AY427">
        <v>25.2</v>
      </c>
      <c r="AZ427">
        <v>38</v>
      </c>
    </row>
    <row r="428" spans="2:52" x14ac:dyDescent="0.35">
      <c r="B428" s="317">
        <v>45431.916666666664</v>
      </c>
      <c r="C428">
        <v>46.9</v>
      </c>
      <c r="D428">
        <v>71.7</v>
      </c>
      <c r="E428">
        <v>28.1</v>
      </c>
      <c r="F428">
        <v>40.5</v>
      </c>
      <c r="G428">
        <v>45.3</v>
      </c>
      <c r="H428">
        <v>71.400000000000006</v>
      </c>
      <c r="I428">
        <v>28</v>
      </c>
      <c r="J428">
        <v>39.9</v>
      </c>
      <c r="L428">
        <v>79.5</v>
      </c>
      <c r="M428">
        <v>29.1</v>
      </c>
      <c r="N428">
        <v>44.1</v>
      </c>
      <c r="P428" t="s">
        <v>878</v>
      </c>
      <c r="Q428">
        <f t="shared" si="16"/>
        <v>28</v>
      </c>
      <c r="R428" t="str">
        <f t="shared" si="17"/>
        <v>-</v>
      </c>
      <c r="AN428" s="317">
        <v>45431.947916666664</v>
      </c>
      <c r="AO428">
        <v>31.9</v>
      </c>
      <c r="AP428">
        <v>47</v>
      </c>
      <c r="AQ428">
        <v>25.4</v>
      </c>
      <c r="AR428">
        <v>34.799999999999997</v>
      </c>
      <c r="AS428">
        <v>31.9</v>
      </c>
      <c r="AT428">
        <v>48</v>
      </c>
      <c r="AU428">
        <v>25.4</v>
      </c>
      <c r="AV428">
        <v>34.5</v>
      </c>
      <c r="AX428">
        <v>48.9</v>
      </c>
      <c r="AY428">
        <v>25.9</v>
      </c>
      <c r="AZ428">
        <v>36.200000000000003</v>
      </c>
    </row>
    <row r="429" spans="2:52" x14ac:dyDescent="0.35">
      <c r="B429" s="317">
        <v>45431.927083333336</v>
      </c>
      <c r="C429">
        <v>35.700000000000003</v>
      </c>
      <c r="D429">
        <v>48.3</v>
      </c>
      <c r="E429">
        <v>27.4</v>
      </c>
      <c r="F429">
        <v>38.799999999999997</v>
      </c>
      <c r="G429">
        <v>35.700000000000003</v>
      </c>
      <c r="H429">
        <v>48.1</v>
      </c>
      <c r="I429">
        <v>27.3</v>
      </c>
      <c r="J429">
        <v>38.799999999999997</v>
      </c>
      <c r="L429">
        <v>49</v>
      </c>
      <c r="M429">
        <v>28</v>
      </c>
      <c r="N429">
        <v>40.200000000000003</v>
      </c>
      <c r="P429" t="s">
        <v>878</v>
      </c>
      <c r="Q429">
        <f t="shared" si="16"/>
        <v>27</v>
      </c>
      <c r="R429" t="str">
        <f t="shared" si="17"/>
        <v>-</v>
      </c>
      <c r="AN429" s="317">
        <v>45431.958333333336</v>
      </c>
      <c r="AO429">
        <v>30.3</v>
      </c>
      <c r="AP429">
        <v>41.9</v>
      </c>
      <c r="AQ429">
        <v>24.7</v>
      </c>
      <c r="AR429">
        <v>33.5</v>
      </c>
      <c r="AS429">
        <v>30.4</v>
      </c>
      <c r="AT429">
        <v>41.8</v>
      </c>
      <c r="AU429">
        <v>24.8</v>
      </c>
      <c r="AV429">
        <v>33.299999999999997</v>
      </c>
      <c r="AX429">
        <v>43.2</v>
      </c>
      <c r="AY429">
        <v>25.3</v>
      </c>
      <c r="AZ429">
        <v>34.799999999999997</v>
      </c>
    </row>
    <row r="430" spans="2:52" x14ac:dyDescent="0.35">
      <c r="B430" s="317">
        <v>45431.9375</v>
      </c>
      <c r="C430">
        <v>33.1</v>
      </c>
      <c r="D430">
        <v>48</v>
      </c>
      <c r="E430">
        <v>24.6</v>
      </c>
      <c r="F430">
        <v>36.700000000000003</v>
      </c>
      <c r="G430">
        <v>33.1</v>
      </c>
      <c r="H430">
        <v>47.4</v>
      </c>
      <c r="I430">
        <v>24.7</v>
      </c>
      <c r="J430">
        <v>36.700000000000003</v>
      </c>
      <c r="L430">
        <v>49</v>
      </c>
      <c r="M430">
        <v>25.2</v>
      </c>
      <c r="N430">
        <v>38</v>
      </c>
      <c r="P430" t="s">
        <v>878</v>
      </c>
      <c r="Q430">
        <f t="shared" si="16"/>
        <v>25</v>
      </c>
      <c r="R430" t="str">
        <f t="shared" si="17"/>
        <v>-</v>
      </c>
      <c r="AN430" s="317">
        <v>45431.96875</v>
      </c>
      <c r="AO430">
        <v>35</v>
      </c>
      <c r="AP430">
        <v>45</v>
      </c>
      <c r="AQ430">
        <v>25.4</v>
      </c>
      <c r="AR430">
        <v>38.4</v>
      </c>
      <c r="AS430">
        <v>35</v>
      </c>
      <c r="AT430">
        <v>45.5</v>
      </c>
      <c r="AU430">
        <v>25.5</v>
      </c>
      <c r="AV430">
        <v>38.9</v>
      </c>
      <c r="AX430">
        <v>46.3</v>
      </c>
      <c r="AY430">
        <v>26.3</v>
      </c>
      <c r="AZ430">
        <v>40.1</v>
      </c>
    </row>
    <row r="431" spans="2:52" x14ac:dyDescent="0.35">
      <c r="B431" s="317">
        <v>45431.947916666664</v>
      </c>
      <c r="C431">
        <v>31.9</v>
      </c>
      <c r="D431">
        <v>47</v>
      </c>
      <c r="E431">
        <v>25.4</v>
      </c>
      <c r="F431">
        <v>34.799999999999997</v>
      </c>
      <c r="G431">
        <v>31.9</v>
      </c>
      <c r="H431">
        <v>48</v>
      </c>
      <c r="I431">
        <v>25.4</v>
      </c>
      <c r="J431">
        <v>34.5</v>
      </c>
      <c r="L431">
        <v>48.9</v>
      </c>
      <c r="M431">
        <v>25.9</v>
      </c>
      <c r="N431">
        <v>36.200000000000003</v>
      </c>
      <c r="P431" t="s">
        <v>878</v>
      </c>
      <c r="Q431">
        <f t="shared" si="16"/>
        <v>25</v>
      </c>
      <c r="R431" t="str">
        <f t="shared" si="17"/>
        <v>-</v>
      </c>
      <c r="AN431" s="317">
        <v>45431.979166666664</v>
      </c>
      <c r="AO431">
        <v>29.6</v>
      </c>
      <c r="AP431">
        <v>43.1</v>
      </c>
      <c r="AQ431">
        <v>25</v>
      </c>
      <c r="AR431">
        <v>32.1</v>
      </c>
      <c r="AS431">
        <v>29.6</v>
      </c>
      <c r="AT431">
        <v>44</v>
      </c>
      <c r="AU431">
        <v>25</v>
      </c>
      <c r="AV431">
        <v>32.200000000000003</v>
      </c>
      <c r="AX431">
        <v>45</v>
      </c>
      <c r="AY431">
        <v>25.5</v>
      </c>
      <c r="AZ431">
        <v>33.299999999999997</v>
      </c>
    </row>
    <row r="432" spans="2:52" x14ac:dyDescent="0.35">
      <c r="B432" s="317">
        <v>45431.958333333336</v>
      </c>
      <c r="C432">
        <v>30.3</v>
      </c>
      <c r="D432">
        <v>41.9</v>
      </c>
      <c r="E432">
        <v>24.7</v>
      </c>
      <c r="F432">
        <v>33.5</v>
      </c>
      <c r="G432">
        <v>30.4</v>
      </c>
      <c r="H432">
        <v>41.8</v>
      </c>
      <c r="I432">
        <v>24.8</v>
      </c>
      <c r="J432">
        <v>33.299999999999997</v>
      </c>
      <c r="L432">
        <v>43.2</v>
      </c>
      <c r="M432">
        <v>25.3</v>
      </c>
      <c r="N432">
        <v>34.799999999999997</v>
      </c>
      <c r="P432" t="s">
        <v>879</v>
      </c>
      <c r="Q432" t="str">
        <f t="shared" si="16"/>
        <v>-</v>
      </c>
      <c r="R432">
        <f t="shared" si="17"/>
        <v>25</v>
      </c>
      <c r="AN432" s="317">
        <v>45431.989583333336</v>
      </c>
      <c r="AO432">
        <v>31.9</v>
      </c>
      <c r="AP432">
        <v>46.5</v>
      </c>
      <c r="AQ432">
        <v>27.7</v>
      </c>
      <c r="AR432">
        <v>34.299999999999997</v>
      </c>
      <c r="AS432">
        <v>31.9</v>
      </c>
      <c r="AT432">
        <v>48.1</v>
      </c>
      <c r="AU432">
        <v>27.7</v>
      </c>
      <c r="AV432">
        <v>34.5</v>
      </c>
      <c r="AX432">
        <v>48.7</v>
      </c>
      <c r="AY432">
        <v>28.2</v>
      </c>
      <c r="AZ432">
        <v>35.4</v>
      </c>
    </row>
    <row r="433" spans="2:52" x14ac:dyDescent="0.35">
      <c r="B433" s="317">
        <v>45431.96875</v>
      </c>
      <c r="C433">
        <v>35</v>
      </c>
      <c r="D433">
        <v>45</v>
      </c>
      <c r="E433">
        <v>25.4</v>
      </c>
      <c r="F433">
        <v>38.4</v>
      </c>
      <c r="G433">
        <v>35</v>
      </c>
      <c r="H433">
        <v>45.5</v>
      </c>
      <c r="I433">
        <v>25.5</v>
      </c>
      <c r="J433">
        <v>38.9</v>
      </c>
      <c r="L433">
        <v>46.3</v>
      </c>
      <c r="M433">
        <v>26.3</v>
      </c>
      <c r="N433">
        <v>40.1</v>
      </c>
      <c r="P433" t="s">
        <v>879</v>
      </c>
      <c r="Q433" t="str">
        <f t="shared" si="16"/>
        <v>-</v>
      </c>
      <c r="R433">
        <f t="shared" si="17"/>
        <v>26</v>
      </c>
      <c r="AN433" s="317">
        <v>45432</v>
      </c>
      <c r="AO433">
        <v>29.9</v>
      </c>
      <c r="AP433">
        <v>41</v>
      </c>
      <c r="AQ433">
        <v>24</v>
      </c>
      <c r="AR433">
        <v>33.4</v>
      </c>
      <c r="AS433">
        <v>29.9</v>
      </c>
      <c r="AT433">
        <v>42.6</v>
      </c>
      <c r="AU433">
        <v>23.9</v>
      </c>
      <c r="AV433">
        <v>33.200000000000003</v>
      </c>
      <c r="AX433">
        <v>43</v>
      </c>
      <c r="AY433">
        <v>24.4</v>
      </c>
      <c r="AZ433">
        <v>34.700000000000003</v>
      </c>
    </row>
    <row r="434" spans="2:52" x14ac:dyDescent="0.35">
      <c r="B434" s="317">
        <v>45431.979166666664</v>
      </c>
      <c r="C434">
        <v>29.6</v>
      </c>
      <c r="D434">
        <v>43.1</v>
      </c>
      <c r="E434">
        <v>25</v>
      </c>
      <c r="F434">
        <v>32.1</v>
      </c>
      <c r="G434">
        <v>29.6</v>
      </c>
      <c r="H434">
        <v>44</v>
      </c>
      <c r="I434">
        <v>25</v>
      </c>
      <c r="J434">
        <v>32.200000000000003</v>
      </c>
      <c r="L434">
        <v>45</v>
      </c>
      <c r="M434">
        <v>25.5</v>
      </c>
      <c r="N434">
        <v>33.299999999999997</v>
      </c>
      <c r="P434" t="s">
        <v>879</v>
      </c>
      <c r="Q434" t="str">
        <f t="shared" si="16"/>
        <v>-</v>
      </c>
      <c r="R434">
        <f t="shared" si="17"/>
        <v>25</v>
      </c>
      <c r="AN434" s="317">
        <v>45432.010416666664</v>
      </c>
      <c r="AO434">
        <v>29.6</v>
      </c>
      <c r="AP434">
        <v>42.2</v>
      </c>
      <c r="AQ434">
        <v>24.1</v>
      </c>
      <c r="AR434">
        <v>33.700000000000003</v>
      </c>
      <c r="AS434">
        <v>29.6</v>
      </c>
      <c r="AT434">
        <v>42.2</v>
      </c>
      <c r="AU434">
        <v>24</v>
      </c>
      <c r="AV434">
        <v>34</v>
      </c>
      <c r="AX434">
        <v>43.4</v>
      </c>
      <c r="AY434">
        <v>24.5</v>
      </c>
      <c r="AZ434">
        <v>34.700000000000003</v>
      </c>
    </row>
    <row r="435" spans="2:52" x14ac:dyDescent="0.35">
      <c r="B435" s="317">
        <v>45431.989583333336</v>
      </c>
      <c r="C435">
        <v>31.9</v>
      </c>
      <c r="D435">
        <v>46.5</v>
      </c>
      <c r="E435">
        <v>27.7</v>
      </c>
      <c r="F435">
        <v>34.299999999999997</v>
      </c>
      <c r="G435">
        <v>31.9</v>
      </c>
      <c r="H435">
        <v>48.1</v>
      </c>
      <c r="I435">
        <v>27.7</v>
      </c>
      <c r="J435">
        <v>34.5</v>
      </c>
      <c r="L435">
        <v>48.7</v>
      </c>
      <c r="M435">
        <v>28.2</v>
      </c>
      <c r="N435">
        <v>35.4</v>
      </c>
      <c r="P435" t="s">
        <v>879</v>
      </c>
      <c r="Q435" t="str">
        <f t="shared" si="16"/>
        <v>-</v>
      </c>
      <c r="R435">
        <f t="shared" si="17"/>
        <v>28</v>
      </c>
      <c r="AN435" s="317">
        <v>45432.020833333336</v>
      </c>
      <c r="AO435">
        <v>32.799999999999997</v>
      </c>
      <c r="AP435">
        <v>44.8</v>
      </c>
      <c r="AQ435">
        <v>23.4</v>
      </c>
      <c r="AR435">
        <v>37</v>
      </c>
      <c r="AS435">
        <v>32.700000000000003</v>
      </c>
      <c r="AT435">
        <v>45.8</v>
      </c>
      <c r="AU435">
        <v>23.4</v>
      </c>
      <c r="AV435">
        <v>37</v>
      </c>
      <c r="AX435">
        <v>46.6</v>
      </c>
      <c r="AY435">
        <v>23.9</v>
      </c>
      <c r="AZ435">
        <v>38.6</v>
      </c>
    </row>
    <row r="436" spans="2:52" x14ac:dyDescent="0.35">
      <c r="B436" s="317">
        <v>45432</v>
      </c>
      <c r="C436">
        <v>29.9</v>
      </c>
      <c r="D436">
        <v>41</v>
      </c>
      <c r="E436">
        <v>24</v>
      </c>
      <c r="F436">
        <v>33.4</v>
      </c>
      <c r="G436">
        <v>29.9</v>
      </c>
      <c r="H436">
        <v>42.6</v>
      </c>
      <c r="I436">
        <v>23.9</v>
      </c>
      <c r="J436">
        <v>33.200000000000003</v>
      </c>
      <c r="L436">
        <v>43</v>
      </c>
      <c r="M436">
        <v>24.4</v>
      </c>
      <c r="N436">
        <v>34.700000000000003</v>
      </c>
      <c r="P436" t="s">
        <v>879</v>
      </c>
      <c r="Q436" t="str">
        <f t="shared" si="16"/>
        <v>-</v>
      </c>
      <c r="R436">
        <f t="shared" si="17"/>
        <v>24</v>
      </c>
      <c r="AN436" s="317">
        <v>45432.03125</v>
      </c>
      <c r="AO436">
        <v>32.200000000000003</v>
      </c>
      <c r="AP436">
        <v>46.8</v>
      </c>
      <c r="AQ436">
        <v>24</v>
      </c>
      <c r="AR436">
        <v>36.200000000000003</v>
      </c>
      <c r="AS436">
        <v>32.200000000000003</v>
      </c>
      <c r="AT436">
        <v>45.7</v>
      </c>
      <c r="AU436">
        <v>23.9</v>
      </c>
      <c r="AV436">
        <v>36.299999999999997</v>
      </c>
      <c r="AX436">
        <v>47.9</v>
      </c>
      <c r="AY436">
        <v>24.6</v>
      </c>
      <c r="AZ436">
        <v>37.5</v>
      </c>
    </row>
    <row r="437" spans="2:52" x14ac:dyDescent="0.35">
      <c r="B437" s="317">
        <v>45432.010416666664</v>
      </c>
      <c r="C437">
        <v>29.6</v>
      </c>
      <c r="D437">
        <v>42.2</v>
      </c>
      <c r="E437">
        <v>24.1</v>
      </c>
      <c r="F437">
        <v>33.700000000000003</v>
      </c>
      <c r="G437">
        <v>29.6</v>
      </c>
      <c r="H437">
        <v>42.2</v>
      </c>
      <c r="I437">
        <v>24</v>
      </c>
      <c r="J437">
        <v>34</v>
      </c>
      <c r="L437">
        <v>43.4</v>
      </c>
      <c r="M437">
        <v>24.5</v>
      </c>
      <c r="N437">
        <v>34.700000000000003</v>
      </c>
      <c r="P437" t="s">
        <v>879</v>
      </c>
      <c r="Q437" t="str">
        <f t="shared" si="16"/>
        <v>-</v>
      </c>
      <c r="R437">
        <f t="shared" si="17"/>
        <v>24</v>
      </c>
      <c r="AN437" s="317">
        <v>45432.041666666664</v>
      </c>
      <c r="AO437">
        <v>31.2</v>
      </c>
      <c r="AP437">
        <v>42.1</v>
      </c>
      <c r="AQ437">
        <v>25.6</v>
      </c>
      <c r="AR437">
        <v>34.700000000000003</v>
      </c>
      <c r="AS437">
        <v>31.2</v>
      </c>
      <c r="AT437">
        <v>42</v>
      </c>
      <c r="AU437">
        <v>25.5</v>
      </c>
      <c r="AV437">
        <v>34.700000000000003</v>
      </c>
      <c r="AX437">
        <v>43.1</v>
      </c>
      <c r="AY437">
        <v>26</v>
      </c>
      <c r="AZ437">
        <v>36.1</v>
      </c>
    </row>
    <row r="438" spans="2:52" x14ac:dyDescent="0.35">
      <c r="B438" s="317">
        <v>45432.020833333336</v>
      </c>
      <c r="C438">
        <v>32.799999999999997</v>
      </c>
      <c r="D438">
        <v>44.8</v>
      </c>
      <c r="E438">
        <v>23.4</v>
      </c>
      <c r="F438">
        <v>37</v>
      </c>
      <c r="G438">
        <v>32.700000000000003</v>
      </c>
      <c r="H438">
        <v>45.8</v>
      </c>
      <c r="I438">
        <v>23.4</v>
      </c>
      <c r="J438">
        <v>37</v>
      </c>
      <c r="L438">
        <v>46.6</v>
      </c>
      <c r="M438">
        <v>23.9</v>
      </c>
      <c r="N438">
        <v>38.6</v>
      </c>
      <c r="P438" t="s">
        <v>879</v>
      </c>
      <c r="Q438" t="str">
        <f t="shared" si="16"/>
        <v>-</v>
      </c>
      <c r="R438">
        <f t="shared" si="17"/>
        <v>23</v>
      </c>
      <c r="AN438" s="317">
        <v>45432.052083333336</v>
      </c>
      <c r="AO438">
        <v>30.1</v>
      </c>
      <c r="AP438">
        <v>43.8</v>
      </c>
      <c r="AQ438">
        <v>25.3</v>
      </c>
      <c r="AR438">
        <v>33.200000000000003</v>
      </c>
      <c r="AS438">
        <v>30.1</v>
      </c>
      <c r="AT438">
        <v>43.7</v>
      </c>
      <c r="AU438">
        <v>25.4</v>
      </c>
      <c r="AV438">
        <v>33.1</v>
      </c>
      <c r="AX438">
        <v>45</v>
      </c>
      <c r="AY438">
        <v>26</v>
      </c>
      <c r="AZ438">
        <v>34.5</v>
      </c>
    </row>
    <row r="439" spans="2:52" x14ac:dyDescent="0.35">
      <c r="B439" s="317">
        <v>45432.03125</v>
      </c>
      <c r="C439">
        <v>32.200000000000003</v>
      </c>
      <c r="D439">
        <v>46.8</v>
      </c>
      <c r="E439">
        <v>24</v>
      </c>
      <c r="F439">
        <v>36.200000000000003</v>
      </c>
      <c r="G439">
        <v>32.200000000000003</v>
      </c>
      <c r="H439">
        <v>45.7</v>
      </c>
      <c r="I439">
        <v>23.9</v>
      </c>
      <c r="J439">
        <v>36.299999999999997</v>
      </c>
      <c r="L439">
        <v>47.9</v>
      </c>
      <c r="M439">
        <v>24.6</v>
      </c>
      <c r="N439">
        <v>37.5</v>
      </c>
      <c r="P439" t="s">
        <v>879</v>
      </c>
      <c r="Q439" t="str">
        <f t="shared" si="16"/>
        <v>-</v>
      </c>
      <c r="R439">
        <f t="shared" si="17"/>
        <v>24</v>
      </c>
      <c r="AN439" s="317">
        <v>45432.0625</v>
      </c>
      <c r="AO439">
        <v>31.1</v>
      </c>
      <c r="AP439">
        <v>42.8</v>
      </c>
      <c r="AQ439">
        <v>24.1</v>
      </c>
      <c r="AR439">
        <v>35.200000000000003</v>
      </c>
      <c r="AS439">
        <v>31.1</v>
      </c>
      <c r="AT439">
        <v>43.5</v>
      </c>
      <c r="AU439">
        <v>24.1</v>
      </c>
      <c r="AV439">
        <v>35.200000000000003</v>
      </c>
      <c r="AX439">
        <v>43.8</v>
      </c>
      <c r="AY439">
        <v>24.6</v>
      </c>
      <c r="AZ439">
        <v>36.4</v>
      </c>
    </row>
    <row r="440" spans="2:52" x14ac:dyDescent="0.35">
      <c r="B440" s="317">
        <v>45432.041666666664</v>
      </c>
      <c r="C440">
        <v>31.2</v>
      </c>
      <c r="D440">
        <v>42.1</v>
      </c>
      <c r="E440">
        <v>25.6</v>
      </c>
      <c r="F440">
        <v>34.700000000000003</v>
      </c>
      <c r="G440">
        <v>31.2</v>
      </c>
      <c r="H440">
        <v>42</v>
      </c>
      <c r="I440">
        <v>25.5</v>
      </c>
      <c r="J440">
        <v>34.700000000000003</v>
      </c>
      <c r="L440">
        <v>43.1</v>
      </c>
      <c r="M440">
        <v>26</v>
      </c>
      <c r="N440">
        <v>36.1</v>
      </c>
      <c r="P440" t="s">
        <v>879</v>
      </c>
      <c r="Q440" t="str">
        <f t="shared" si="16"/>
        <v>-</v>
      </c>
      <c r="R440">
        <f t="shared" si="17"/>
        <v>26</v>
      </c>
      <c r="AN440" s="317">
        <v>45432.072916666664</v>
      </c>
      <c r="AO440">
        <v>30.7</v>
      </c>
      <c r="AP440">
        <v>42.4</v>
      </c>
      <c r="AQ440">
        <v>25</v>
      </c>
      <c r="AR440">
        <v>34.700000000000003</v>
      </c>
      <c r="AS440">
        <v>30.7</v>
      </c>
      <c r="AT440">
        <v>42.4</v>
      </c>
      <c r="AU440">
        <v>25</v>
      </c>
      <c r="AV440">
        <v>34.799999999999997</v>
      </c>
      <c r="AX440">
        <v>43.3</v>
      </c>
      <c r="AY440">
        <v>25.4</v>
      </c>
      <c r="AZ440">
        <v>36</v>
      </c>
    </row>
    <row r="441" spans="2:52" x14ac:dyDescent="0.35">
      <c r="B441" s="317">
        <v>45432.052083333336</v>
      </c>
      <c r="C441">
        <v>30.1</v>
      </c>
      <c r="D441">
        <v>43.8</v>
      </c>
      <c r="E441">
        <v>25.3</v>
      </c>
      <c r="F441">
        <v>33.200000000000003</v>
      </c>
      <c r="G441">
        <v>30.1</v>
      </c>
      <c r="H441">
        <v>43.7</v>
      </c>
      <c r="I441">
        <v>25.4</v>
      </c>
      <c r="J441">
        <v>33.1</v>
      </c>
      <c r="L441">
        <v>45</v>
      </c>
      <c r="M441">
        <v>26</v>
      </c>
      <c r="N441">
        <v>34.5</v>
      </c>
      <c r="P441" t="s">
        <v>879</v>
      </c>
      <c r="Q441" t="str">
        <f t="shared" si="16"/>
        <v>-</v>
      </c>
      <c r="R441">
        <f t="shared" si="17"/>
        <v>25</v>
      </c>
      <c r="AN441" s="317">
        <v>45432.083333333336</v>
      </c>
      <c r="AO441">
        <v>31.2</v>
      </c>
      <c r="AP441">
        <v>43.2</v>
      </c>
      <c r="AQ441">
        <v>24.1</v>
      </c>
      <c r="AR441">
        <v>35.1</v>
      </c>
      <c r="AS441">
        <v>31.1</v>
      </c>
      <c r="AT441">
        <v>43.8</v>
      </c>
      <c r="AU441">
        <v>24.1</v>
      </c>
      <c r="AV441">
        <v>35.1</v>
      </c>
      <c r="AX441">
        <v>44.5</v>
      </c>
      <c r="AY441">
        <v>24.6</v>
      </c>
      <c r="AZ441">
        <v>36.299999999999997</v>
      </c>
    </row>
    <row r="442" spans="2:52" x14ac:dyDescent="0.35">
      <c r="B442" s="317">
        <v>45432.0625</v>
      </c>
      <c r="C442">
        <v>31.1</v>
      </c>
      <c r="D442">
        <v>42.8</v>
      </c>
      <c r="E442">
        <v>24.1</v>
      </c>
      <c r="F442">
        <v>35.200000000000003</v>
      </c>
      <c r="G442">
        <v>31.1</v>
      </c>
      <c r="H442">
        <v>43.5</v>
      </c>
      <c r="I442">
        <v>24.1</v>
      </c>
      <c r="J442">
        <v>35.200000000000003</v>
      </c>
      <c r="L442">
        <v>43.8</v>
      </c>
      <c r="M442">
        <v>24.6</v>
      </c>
      <c r="N442">
        <v>36.4</v>
      </c>
      <c r="P442" t="s">
        <v>879</v>
      </c>
      <c r="Q442" t="str">
        <f t="shared" si="16"/>
        <v>-</v>
      </c>
      <c r="R442">
        <f t="shared" si="17"/>
        <v>24</v>
      </c>
      <c r="AN442" s="317">
        <v>45432.09375</v>
      </c>
      <c r="AO442">
        <v>24.7</v>
      </c>
      <c r="AP442">
        <v>27.9</v>
      </c>
      <c r="AQ442">
        <v>23</v>
      </c>
      <c r="AR442">
        <v>26</v>
      </c>
      <c r="AS442">
        <v>24.7</v>
      </c>
      <c r="AT442">
        <v>27.9</v>
      </c>
      <c r="AU442">
        <v>23</v>
      </c>
      <c r="AV442">
        <v>25.9</v>
      </c>
      <c r="AX442">
        <v>33.4</v>
      </c>
      <c r="AY442">
        <v>23.4</v>
      </c>
      <c r="AZ442">
        <v>26.6</v>
      </c>
    </row>
    <row r="443" spans="2:52" x14ac:dyDescent="0.35">
      <c r="B443" s="317">
        <v>45432.072916666664</v>
      </c>
      <c r="C443">
        <v>30.7</v>
      </c>
      <c r="D443">
        <v>42.4</v>
      </c>
      <c r="E443">
        <v>25</v>
      </c>
      <c r="F443">
        <v>34.700000000000003</v>
      </c>
      <c r="G443">
        <v>30.7</v>
      </c>
      <c r="H443">
        <v>42.4</v>
      </c>
      <c r="I443">
        <v>25</v>
      </c>
      <c r="J443">
        <v>34.799999999999997</v>
      </c>
      <c r="L443">
        <v>43.3</v>
      </c>
      <c r="M443">
        <v>25.4</v>
      </c>
      <c r="N443">
        <v>36</v>
      </c>
      <c r="P443" t="s">
        <v>879</v>
      </c>
      <c r="Q443" t="str">
        <f t="shared" si="16"/>
        <v>-</v>
      </c>
      <c r="R443">
        <f t="shared" si="17"/>
        <v>25</v>
      </c>
      <c r="AN443" s="317">
        <v>45432.104166666664</v>
      </c>
      <c r="AO443">
        <v>29.2</v>
      </c>
      <c r="AP443">
        <v>44.5</v>
      </c>
      <c r="AQ443">
        <v>23.5</v>
      </c>
      <c r="AR443">
        <v>33.200000000000003</v>
      </c>
      <c r="AS443">
        <v>29</v>
      </c>
      <c r="AT443">
        <v>42.7</v>
      </c>
      <c r="AU443">
        <v>23.4</v>
      </c>
      <c r="AV443">
        <v>32.9</v>
      </c>
      <c r="AX443">
        <v>49.2</v>
      </c>
      <c r="AY443">
        <v>23.9</v>
      </c>
      <c r="AZ443">
        <v>34.299999999999997</v>
      </c>
    </row>
    <row r="444" spans="2:52" x14ac:dyDescent="0.35">
      <c r="B444" s="317">
        <v>45432.083333333336</v>
      </c>
      <c r="C444">
        <v>31.2</v>
      </c>
      <c r="D444">
        <v>43.2</v>
      </c>
      <c r="E444">
        <v>24.1</v>
      </c>
      <c r="F444">
        <v>35.1</v>
      </c>
      <c r="G444">
        <v>31.1</v>
      </c>
      <c r="H444">
        <v>43.8</v>
      </c>
      <c r="I444">
        <v>24.1</v>
      </c>
      <c r="J444">
        <v>35.1</v>
      </c>
      <c r="L444">
        <v>44.5</v>
      </c>
      <c r="M444">
        <v>24.6</v>
      </c>
      <c r="N444">
        <v>36.299999999999997</v>
      </c>
      <c r="P444" t="s">
        <v>879</v>
      </c>
      <c r="Q444" t="str">
        <f t="shared" si="16"/>
        <v>-</v>
      </c>
      <c r="R444">
        <f t="shared" si="17"/>
        <v>24</v>
      </c>
      <c r="AN444" s="317">
        <v>45432.114583333336</v>
      </c>
      <c r="AO444">
        <v>28.6</v>
      </c>
      <c r="AP444">
        <v>43.3</v>
      </c>
      <c r="AQ444">
        <v>23</v>
      </c>
      <c r="AR444">
        <v>29.5</v>
      </c>
      <c r="AS444">
        <v>28.8</v>
      </c>
      <c r="AT444">
        <v>45.7</v>
      </c>
      <c r="AU444">
        <v>22.9</v>
      </c>
      <c r="AV444">
        <v>30</v>
      </c>
      <c r="AX444">
        <v>47.3</v>
      </c>
      <c r="AY444">
        <v>23.4</v>
      </c>
      <c r="AZ444">
        <v>30.6</v>
      </c>
    </row>
    <row r="445" spans="2:52" x14ac:dyDescent="0.35">
      <c r="B445" s="317">
        <v>45432.09375</v>
      </c>
      <c r="C445">
        <v>24.7</v>
      </c>
      <c r="D445">
        <v>27.9</v>
      </c>
      <c r="E445">
        <v>23</v>
      </c>
      <c r="F445">
        <v>26</v>
      </c>
      <c r="G445">
        <v>24.7</v>
      </c>
      <c r="H445">
        <v>27.9</v>
      </c>
      <c r="I445">
        <v>23</v>
      </c>
      <c r="J445">
        <v>25.9</v>
      </c>
      <c r="L445">
        <v>33.4</v>
      </c>
      <c r="M445">
        <v>23.4</v>
      </c>
      <c r="N445">
        <v>26.6</v>
      </c>
      <c r="P445" t="s">
        <v>879</v>
      </c>
      <c r="Q445" t="str">
        <f t="shared" si="16"/>
        <v>-</v>
      </c>
      <c r="R445">
        <f t="shared" si="17"/>
        <v>23</v>
      </c>
      <c r="AN445" s="317">
        <v>45432.125</v>
      </c>
      <c r="AO445">
        <v>30.5</v>
      </c>
      <c r="AP445">
        <v>42.6</v>
      </c>
      <c r="AQ445">
        <v>22.1</v>
      </c>
      <c r="AR445">
        <v>34.700000000000003</v>
      </c>
      <c r="AS445">
        <v>30.4</v>
      </c>
      <c r="AT445">
        <v>43.7</v>
      </c>
      <c r="AU445">
        <v>22.1</v>
      </c>
      <c r="AV445">
        <v>34.799999999999997</v>
      </c>
      <c r="AX445">
        <v>44.5</v>
      </c>
      <c r="AY445">
        <v>22.5</v>
      </c>
      <c r="AZ445">
        <v>36.200000000000003</v>
      </c>
    </row>
    <row r="446" spans="2:52" x14ac:dyDescent="0.35">
      <c r="B446" s="317">
        <v>45432.104166666664</v>
      </c>
      <c r="C446">
        <v>29.2</v>
      </c>
      <c r="D446">
        <v>44.5</v>
      </c>
      <c r="E446">
        <v>23.5</v>
      </c>
      <c r="F446">
        <v>33.200000000000003</v>
      </c>
      <c r="G446">
        <v>29</v>
      </c>
      <c r="H446">
        <v>42.7</v>
      </c>
      <c r="I446">
        <v>23.4</v>
      </c>
      <c r="J446">
        <v>32.9</v>
      </c>
      <c r="L446">
        <v>49.2</v>
      </c>
      <c r="M446">
        <v>23.9</v>
      </c>
      <c r="N446">
        <v>34.299999999999997</v>
      </c>
      <c r="P446" t="s">
        <v>879</v>
      </c>
      <c r="Q446" t="str">
        <f t="shared" si="16"/>
        <v>-</v>
      </c>
      <c r="R446">
        <f t="shared" si="17"/>
        <v>23</v>
      </c>
      <c r="AN446" s="317">
        <v>45432.135416666664</v>
      </c>
      <c r="AO446">
        <v>33.299999999999997</v>
      </c>
      <c r="AP446">
        <v>49.8</v>
      </c>
      <c r="AQ446">
        <v>22.7</v>
      </c>
      <c r="AR446">
        <v>37.700000000000003</v>
      </c>
      <c r="AS446">
        <v>33.200000000000003</v>
      </c>
      <c r="AT446">
        <v>49.8</v>
      </c>
      <c r="AU446">
        <v>22.6</v>
      </c>
      <c r="AV446">
        <v>37.799999999999997</v>
      </c>
      <c r="AX446">
        <v>51.7</v>
      </c>
      <c r="AY446">
        <v>23</v>
      </c>
      <c r="AZ446">
        <v>39</v>
      </c>
    </row>
    <row r="447" spans="2:52" x14ac:dyDescent="0.35">
      <c r="B447" s="317">
        <v>45432.114583333336</v>
      </c>
      <c r="C447">
        <v>28.6</v>
      </c>
      <c r="D447">
        <v>43.3</v>
      </c>
      <c r="E447">
        <v>23</v>
      </c>
      <c r="F447">
        <v>29.5</v>
      </c>
      <c r="G447">
        <v>28.8</v>
      </c>
      <c r="H447">
        <v>45.7</v>
      </c>
      <c r="I447">
        <v>22.9</v>
      </c>
      <c r="J447">
        <v>30</v>
      </c>
      <c r="L447">
        <v>47.3</v>
      </c>
      <c r="M447">
        <v>23.4</v>
      </c>
      <c r="N447">
        <v>30.6</v>
      </c>
      <c r="P447" t="s">
        <v>879</v>
      </c>
      <c r="Q447" t="str">
        <f t="shared" si="16"/>
        <v>-</v>
      </c>
      <c r="R447">
        <f t="shared" si="17"/>
        <v>23</v>
      </c>
      <c r="AN447" s="317">
        <v>45432.145833333336</v>
      </c>
      <c r="AO447">
        <v>33</v>
      </c>
      <c r="AP447">
        <v>48.2</v>
      </c>
      <c r="AQ447">
        <v>23.3</v>
      </c>
      <c r="AR447">
        <v>36.5</v>
      </c>
      <c r="AS447">
        <v>32.9</v>
      </c>
      <c r="AT447">
        <v>48</v>
      </c>
      <c r="AU447">
        <v>23.3</v>
      </c>
      <c r="AV447">
        <v>36.299999999999997</v>
      </c>
      <c r="AX447">
        <v>49.8</v>
      </c>
      <c r="AY447">
        <v>23.8</v>
      </c>
      <c r="AZ447">
        <v>38</v>
      </c>
    </row>
    <row r="448" spans="2:52" x14ac:dyDescent="0.35">
      <c r="B448" s="317">
        <v>45432.125</v>
      </c>
      <c r="C448">
        <v>30.5</v>
      </c>
      <c r="D448">
        <v>42.6</v>
      </c>
      <c r="E448">
        <v>22.1</v>
      </c>
      <c r="F448">
        <v>34.700000000000003</v>
      </c>
      <c r="G448">
        <v>30.4</v>
      </c>
      <c r="H448">
        <v>43.7</v>
      </c>
      <c r="I448">
        <v>22.1</v>
      </c>
      <c r="J448">
        <v>34.799999999999997</v>
      </c>
      <c r="L448">
        <v>44.5</v>
      </c>
      <c r="M448">
        <v>22.5</v>
      </c>
      <c r="N448">
        <v>36.200000000000003</v>
      </c>
      <c r="P448" t="s">
        <v>879</v>
      </c>
      <c r="Q448" t="str">
        <f t="shared" si="16"/>
        <v>-</v>
      </c>
      <c r="R448">
        <f t="shared" si="17"/>
        <v>22</v>
      </c>
      <c r="AN448" s="317">
        <v>45432.15625</v>
      </c>
      <c r="AO448">
        <v>29.3</v>
      </c>
      <c r="AP448">
        <v>43.8</v>
      </c>
      <c r="AQ448">
        <v>23.4</v>
      </c>
      <c r="AR448">
        <v>32.299999999999997</v>
      </c>
      <c r="AS448">
        <v>29.3</v>
      </c>
      <c r="AT448">
        <v>45.3</v>
      </c>
      <c r="AU448">
        <v>23.3</v>
      </c>
      <c r="AV448">
        <v>32.200000000000003</v>
      </c>
      <c r="AX448">
        <v>46.9</v>
      </c>
      <c r="AY448">
        <v>24</v>
      </c>
      <c r="AZ448">
        <v>33.4</v>
      </c>
    </row>
    <row r="449" spans="2:52" x14ac:dyDescent="0.35">
      <c r="B449" s="317">
        <v>45432.135416666664</v>
      </c>
      <c r="C449">
        <v>33.299999999999997</v>
      </c>
      <c r="D449">
        <v>49.8</v>
      </c>
      <c r="E449">
        <v>22.7</v>
      </c>
      <c r="F449">
        <v>37.700000000000003</v>
      </c>
      <c r="G449">
        <v>33.200000000000003</v>
      </c>
      <c r="H449">
        <v>49.8</v>
      </c>
      <c r="I449">
        <v>22.6</v>
      </c>
      <c r="J449">
        <v>37.799999999999997</v>
      </c>
      <c r="L449">
        <v>51.7</v>
      </c>
      <c r="M449">
        <v>23</v>
      </c>
      <c r="N449">
        <v>39</v>
      </c>
      <c r="P449" t="s">
        <v>879</v>
      </c>
      <c r="Q449" t="str">
        <f t="shared" si="16"/>
        <v>-</v>
      </c>
      <c r="R449">
        <f t="shared" si="17"/>
        <v>23</v>
      </c>
      <c r="AN449" s="317">
        <v>45432.166666666664</v>
      </c>
      <c r="AO449">
        <v>28.7</v>
      </c>
      <c r="AP449">
        <v>42.6</v>
      </c>
      <c r="AQ449">
        <v>23.2</v>
      </c>
      <c r="AR449">
        <v>32</v>
      </c>
      <c r="AS449">
        <v>28.7</v>
      </c>
      <c r="AT449">
        <v>43.9</v>
      </c>
      <c r="AU449">
        <v>23.1</v>
      </c>
      <c r="AV449">
        <v>31.8</v>
      </c>
      <c r="AX449">
        <v>44.8</v>
      </c>
      <c r="AY449">
        <v>23.7</v>
      </c>
      <c r="AZ449">
        <v>33</v>
      </c>
    </row>
    <row r="450" spans="2:52" x14ac:dyDescent="0.35">
      <c r="B450" s="317">
        <v>45432.145833333336</v>
      </c>
      <c r="C450">
        <v>33</v>
      </c>
      <c r="D450">
        <v>48.2</v>
      </c>
      <c r="E450">
        <v>23.3</v>
      </c>
      <c r="F450">
        <v>36.5</v>
      </c>
      <c r="G450">
        <v>32.9</v>
      </c>
      <c r="H450">
        <v>48</v>
      </c>
      <c r="I450">
        <v>23.3</v>
      </c>
      <c r="J450">
        <v>36.299999999999997</v>
      </c>
      <c r="L450">
        <v>49.8</v>
      </c>
      <c r="M450">
        <v>23.8</v>
      </c>
      <c r="N450">
        <v>38</v>
      </c>
      <c r="P450" t="s">
        <v>879</v>
      </c>
      <c r="Q450" t="str">
        <f t="shared" si="16"/>
        <v>-</v>
      </c>
      <c r="R450">
        <f t="shared" si="17"/>
        <v>23</v>
      </c>
      <c r="AN450" s="317">
        <v>45432.177083333336</v>
      </c>
      <c r="AO450">
        <v>46.1</v>
      </c>
      <c r="AP450">
        <v>61.9</v>
      </c>
      <c r="AQ450">
        <v>23.4</v>
      </c>
      <c r="AR450">
        <v>46.2</v>
      </c>
      <c r="AS450">
        <v>46.1</v>
      </c>
      <c r="AT450">
        <v>63.8</v>
      </c>
      <c r="AU450">
        <v>23.2</v>
      </c>
      <c r="AV450">
        <v>46.9</v>
      </c>
      <c r="AX450">
        <v>65.7</v>
      </c>
      <c r="AY450">
        <v>24</v>
      </c>
      <c r="AZ450">
        <v>51.2</v>
      </c>
    </row>
    <row r="451" spans="2:52" x14ac:dyDescent="0.35">
      <c r="B451" s="317">
        <v>45432.15625</v>
      </c>
      <c r="C451">
        <v>29.3</v>
      </c>
      <c r="D451">
        <v>43.8</v>
      </c>
      <c r="E451">
        <v>23.4</v>
      </c>
      <c r="F451">
        <v>32.299999999999997</v>
      </c>
      <c r="G451">
        <v>29.3</v>
      </c>
      <c r="H451">
        <v>45.3</v>
      </c>
      <c r="I451">
        <v>23.3</v>
      </c>
      <c r="J451">
        <v>32.200000000000003</v>
      </c>
      <c r="L451">
        <v>46.9</v>
      </c>
      <c r="M451">
        <v>24</v>
      </c>
      <c r="N451">
        <v>33.4</v>
      </c>
      <c r="P451" t="s">
        <v>879</v>
      </c>
      <c r="Q451" t="str">
        <f t="shared" si="16"/>
        <v>-</v>
      </c>
      <c r="R451">
        <f t="shared" si="17"/>
        <v>23</v>
      </c>
      <c r="AN451" s="317">
        <v>45432.1875</v>
      </c>
      <c r="AO451">
        <v>50</v>
      </c>
      <c r="AP451">
        <v>64.099999999999994</v>
      </c>
      <c r="AQ451">
        <v>41.5</v>
      </c>
      <c r="AR451">
        <v>53.8</v>
      </c>
      <c r="AS451">
        <v>50.1</v>
      </c>
      <c r="AT451">
        <v>65.2</v>
      </c>
      <c r="AU451">
        <v>40.6</v>
      </c>
      <c r="AV451">
        <v>54.2</v>
      </c>
      <c r="AX451">
        <v>68.3</v>
      </c>
      <c r="AY451">
        <v>44.9</v>
      </c>
      <c r="AZ451">
        <v>57.9</v>
      </c>
    </row>
    <row r="452" spans="2:52" x14ac:dyDescent="0.35">
      <c r="B452" s="317">
        <v>45432.166666666664</v>
      </c>
      <c r="C452">
        <v>28.7</v>
      </c>
      <c r="D452">
        <v>42.6</v>
      </c>
      <c r="E452">
        <v>23.2</v>
      </c>
      <c r="F452">
        <v>32</v>
      </c>
      <c r="G452">
        <v>28.7</v>
      </c>
      <c r="H452">
        <v>43.9</v>
      </c>
      <c r="I452">
        <v>23.1</v>
      </c>
      <c r="J452">
        <v>31.8</v>
      </c>
      <c r="L452">
        <v>44.8</v>
      </c>
      <c r="M452">
        <v>23.7</v>
      </c>
      <c r="N452">
        <v>33</v>
      </c>
      <c r="P452" t="s">
        <v>879</v>
      </c>
      <c r="Q452" t="str">
        <f t="shared" si="16"/>
        <v>-</v>
      </c>
      <c r="R452">
        <f t="shared" si="17"/>
        <v>23</v>
      </c>
      <c r="AN452" s="317">
        <v>45432.197916666664</v>
      </c>
      <c r="AO452">
        <v>56.4</v>
      </c>
      <c r="AP452">
        <v>65.5</v>
      </c>
      <c r="AQ452">
        <v>43.1</v>
      </c>
      <c r="AR452">
        <v>60.6</v>
      </c>
      <c r="AS452">
        <v>56.4</v>
      </c>
      <c r="AT452">
        <v>66.7</v>
      </c>
      <c r="AU452">
        <v>41.5</v>
      </c>
      <c r="AV452">
        <v>61.1</v>
      </c>
      <c r="AX452">
        <v>68.8</v>
      </c>
      <c r="AY452">
        <v>46.9</v>
      </c>
      <c r="AZ452">
        <v>64</v>
      </c>
    </row>
    <row r="453" spans="2:52" x14ac:dyDescent="0.35">
      <c r="B453" s="317">
        <v>45432.177083333336</v>
      </c>
      <c r="C453">
        <v>46.1</v>
      </c>
      <c r="D453">
        <v>61.9</v>
      </c>
      <c r="E453">
        <v>23.4</v>
      </c>
      <c r="F453">
        <v>46.2</v>
      </c>
      <c r="G453">
        <v>46.1</v>
      </c>
      <c r="H453">
        <v>63.8</v>
      </c>
      <c r="I453">
        <v>23.2</v>
      </c>
      <c r="J453">
        <v>46.9</v>
      </c>
      <c r="L453">
        <v>65.7</v>
      </c>
      <c r="M453">
        <v>24</v>
      </c>
      <c r="N453">
        <v>51.2</v>
      </c>
      <c r="P453" t="s">
        <v>879</v>
      </c>
      <c r="Q453" t="str">
        <f t="shared" si="16"/>
        <v>-</v>
      </c>
      <c r="R453">
        <f t="shared" si="17"/>
        <v>23</v>
      </c>
      <c r="AN453" s="317">
        <v>45432.208333333336</v>
      </c>
      <c r="AO453">
        <v>56.6</v>
      </c>
      <c r="AP453">
        <v>64.5</v>
      </c>
      <c r="AQ453">
        <v>42.5</v>
      </c>
      <c r="AR453">
        <v>61</v>
      </c>
      <c r="AS453">
        <v>56.8</v>
      </c>
      <c r="AT453">
        <v>66.5</v>
      </c>
      <c r="AU453">
        <v>39.799999999999997</v>
      </c>
      <c r="AV453">
        <v>61.6</v>
      </c>
      <c r="AX453">
        <v>67.5</v>
      </c>
      <c r="AY453">
        <v>48.2</v>
      </c>
      <c r="AZ453">
        <v>64.099999999999994</v>
      </c>
    </row>
    <row r="454" spans="2:52" x14ac:dyDescent="0.35">
      <c r="B454" s="317">
        <v>45432.1875</v>
      </c>
      <c r="C454">
        <v>50</v>
      </c>
      <c r="D454">
        <v>64.099999999999994</v>
      </c>
      <c r="E454">
        <v>41.5</v>
      </c>
      <c r="F454">
        <v>53.8</v>
      </c>
      <c r="G454">
        <v>50.1</v>
      </c>
      <c r="H454">
        <v>65.2</v>
      </c>
      <c r="I454">
        <v>40.6</v>
      </c>
      <c r="J454">
        <v>54.2</v>
      </c>
      <c r="L454">
        <v>68.3</v>
      </c>
      <c r="M454">
        <v>44.9</v>
      </c>
      <c r="N454">
        <v>57.9</v>
      </c>
      <c r="P454" t="s">
        <v>879</v>
      </c>
      <c r="Q454" t="str">
        <f t="shared" si="16"/>
        <v>-</v>
      </c>
      <c r="R454">
        <f t="shared" si="17"/>
        <v>41</v>
      </c>
      <c r="AN454" s="317">
        <v>45432.21875</v>
      </c>
      <c r="AO454">
        <v>58.1</v>
      </c>
      <c r="AP454">
        <v>68.3</v>
      </c>
      <c r="AQ454">
        <v>44.6</v>
      </c>
      <c r="AR454">
        <v>62.5</v>
      </c>
      <c r="AS454">
        <v>58.2</v>
      </c>
      <c r="AT454">
        <v>69.599999999999994</v>
      </c>
      <c r="AU454">
        <v>42.2</v>
      </c>
      <c r="AV454">
        <v>62.9</v>
      </c>
      <c r="AX454">
        <v>71.5</v>
      </c>
      <c r="AY454">
        <v>49.4</v>
      </c>
      <c r="AZ454">
        <v>66</v>
      </c>
    </row>
    <row r="455" spans="2:52" x14ac:dyDescent="0.35">
      <c r="B455" s="317">
        <v>45432.197916666664</v>
      </c>
      <c r="C455">
        <v>56.4</v>
      </c>
      <c r="D455">
        <v>65.5</v>
      </c>
      <c r="E455">
        <v>43.1</v>
      </c>
      <c r="F455">
        <v>60.6</v>
      </c>
      <c r="G455">
        <v>56.4</v>
      </c>
      <c r="H455">
        <v>66.7</v>
      </c>
      <c r="I455">
        <v>41.5</v>
      </c>
      <c r="J455">
        <v>61.1</v>
      </c>
      <c r="L455">
        <v>68.8</v>
      </c>
      <c r="M455">
        <v>46.9</v>
      </c>
      <c r="N455">
        <v>64</v>
      </c>
      <c r="P455" t="s">
        <v>879</v>
      </c>
      <c r="Q455" t="str">
        <f t="shared" si="16"/>
        <v>-</v>
      </c>
      <c r="R455">
        <f t="shared" si="17"/>
        <v>42</v>
      </c>
      <c r="AN455" s="317">
        <v>45432.229166666664</v>
      </c>
      <c r="AO455">
        <v>55.2</v>
      </c>
      <c r="AP455">
        <v>68.3</v>
      </c>
      <c r="AQ455">
        <v>40.200000000000003</v>
      </c>
      <c r="AR455">
        <v>60.5</v>
      </c>
      <c r="AS455">
        <v>55.4</v>
      </c>
      <c r="AT455">
        <v>68.599999999999994</v>
      </c>
      <c r="AU455">
        <v>38.9</v>
      </c>
      <c r="AV455">
        <v>60.7</v>
      </c>
      <c r="AX455">
        <v>73.2</v>
      </c>
      <c r="AY455">
        <v>43.5</v>
      </c>
      <c r="AZ455">
        <v>64.7</v>
      </c>
    </row>
    <row r="456" spans="2:52" x14ac:dyDescent="0.35">
      <c r="B456" s="317">
        <v>45432.208333333336</v>
      </c>
      <c r="C456">
        <v>56.6</v>
      </c>
      <c r="D456">
        <v>64.5</v>
      </c>
      <c r="E456">
        <v>42.5</v>
      </c>
      <c r="F456">
        <v>61</v>
      </c>
      <c r="G456">
        <v>56.8</v>
      </c>
      <c r="H456">
        <v>66.5</v>
      </c>
      <c r="I456">
        <v>39.799999999999997</v>
      </c>
      <c r="J456">
        <v>61.6</v>
      </c>
      <c r="L456">
        <v>67.5</v>
      </c>
      <c r="M456">
        <v>48.2</v>
      </c>
      <c r="N456">
        <v>64.099999999999994</v>
      </c>
      <c r="P456" t="s">
        <v>879</v>
      </c>
      <c r="Q456" t="str">
        <f t="shared" si="16"/>
        <v>-</v>
      </c>
      <c r="R456">
        <f t="shared" si="17"/>
        <v>40</v>
      </c>
      <c r="AN456" s="317">
        <v>45432.239583333336</v>
      </c>
      <c r="AO456">
        <v>57.6</v>
      </c>
      <c r="AP456">
        <v>66.400000000000006</v>
      </c>
      <c r="AQ456">
        <v>39.299999999999997</v>
      </c>
      <c r="AR456">
        <v>63</v>
      </c>
      <c r="AS456">
        <v>57.8</v>
      </c>
      <c r="AT456">
        <v>69.599999999999994</v>
      </c>
      <c r="AU456">
        <v>36.9</v>
      </c>
      <c r="AV456">
        <v>63.1</v>
      </c>
      <c r="AX456">
        <v>70.2</v>
      </c>
      <c r="AY456">
        <v>43.2</v>
      </c>
      <c r="AZ456">
        <v>66.3</v>
      </c>
    </row>
    <row r="457" spans="2:52" x14ac:dyDescent="0.35">
      <c r="B457" s="317">
        <v>45432.21875</v>
      </c>
      <c r="C457">
        <v>58.1</v>
      </c>
      <c r="D457">
        <v>68.3</v>
      </c>
      <c r="E457">
        <v>44.6</v>
      </c>
      <c r="F457">
        <v>62.5</v>
      </c>
      <c r="G457">
        <v>58.2</v>
      </c>
      <c r="H457">
        <v>69.599999999999994</v>
      </c>
      <c r="I457">
        <v>42.2</v>
      </c>
      <c r="J457">
        <v>62.9</v>
      </c>
      <c r="L457">
        <v>71.5</v>
      </c>
      <c r="M457">
        <v>49.4</v>
      </c>
      <c r="N457">
        <v>66</v>
      </c>
      <c r="P457" t="s">
        <v>879</v>
      </c>
      <c r="Q457" t="str">
        <f t="shared" si="16"/>
        <v>-</v>
      </c>
      <c r="R457">
        <f t="shared" si="17"/>
        <v>42</v>
      </c>
      <c r="AN457" s="317">
        <v>45432.25</v>
      </c>
      <c r="AO457">
        <v>51</v>
      </c>
      <c r="AP457">
        <v>61.4</v>
      </c>
      <c r="AQ457">
        <v>38</v>
      </c>
      <c r="AR457">
        <v>55.9</v>
      </c>
      <c r="AS457">
        <v>51.1</v>
      </c>
      <c r="AT457">
        <v>64.400000000000006</v>
      </c>
      <c r="AU457">
        <v>36</v>
      </c>
      <c r="AV457">
        <v>55.8</v>
      </c>
      <c r="AX457">
        <v>64.7</v>
      </c>
      <c r="AY457">
        <v>41.8</v>
      </c>
      <c r="AZ457">
        <v>59.5</v>
      </c>
    </row>
    <row r="458" spans="2:52" x14ac:dyDescent="0.35">
      <c r="B458" s="317">
        <v>45432.229166666664</v>
      </c>
      <c r="C458">
        <v>55.2</v>
      </c>
      <c r="D458">
        <v>68.3</v>
      </c>
      <c r="E458">
        <v>40.200000000000003</v>
      </c>
      <c r="F458">
        <v>60.5</v>
      </c>
      <c r="G458">
        <v>55.4</v>
      </c>
      <c r="H458">
        <v>68.599999999999994</v>
      </c>
      <c r="I458">
        <v>38.9</v>
      </c>
      <c r="J458">
        <v>60.7</v>
      </c>
      <c r="L458">
        <v>73.2</v>
      </c>
      <c r="M458">
        <v>43.5</v>
      </c>
      <c r="N458">
        <v>64.7</v>
      </c>
      <c r="P458" t="s">
        <v>879</v>
      </c>
      <c r="Q458" t="str">
        <f t="shared" si="16"/>
        <v>-</v>
      </c>
      <c r="R458">
        <f t="shared" si="17"/>
        <v>39</v>
      </c>
      <c r="AN458" s="317">
        <v>45432.260416666664</v>
      </c>
      <c r="AO458">
        <v>49.5</v>
      </c>
      <c r="AP458">
        <v>69.2</v>
      </c>
      <c r="AQ458">
        <v>40.700000000000003</v>
      </c>
      <c r="AR458">
        <v>48.9</v>
      </c>
      <c r="AS458">
        <v>49.4</v>
      </c>
      <c r="AT458">
        <v>69.7</v>
      </c>
      <c r="AU458">
        <v>39.4</v>
      </c>
      <c r="AV458">
        <v>49.4</v>
      </c>
      <c r="AX458">
        <v>76.2</v>
      </c>
      <c r="AY458">
        <v>43.8</v>
      </c>
      <c r="AZ458">
        <v>52.3</v>
      </c>
    </row>
    <row r="459" spans="2:52" x14ac:dyDescent="0.35">
      <c r="B459" s="317">
        <v>45432.239583333336</v>
      </c>
      <c r="C459">
        <v>57.6</v>
      </c>
      <c r="D459">
        <v>66.400000000000006</v>
      </c>
      <c r="E459">
        <v>39.299999999999997</v>
      </c>
      <c r="F459">
        <v>63</v>
      </c>
      <c r="G459">
        <v>57.8</v>
      </c>
      <c r="H459">
        <v>69.599999999999994</v>
      </c>
      <c r="I459">
        <v>36.9</v>
      </c>
      <c r="J459">
        <v>63.1</v>
      </c>
      <c r="L459">
        <v>70.2</v>
      </c>
      <c r="M459">
        <v>43.2</v>
      </c>
      <c r="N459">
        <v>66.3</v>
      </c>
      <c r="P459" t="s">
        <v>879</v>
      </c>
      <c r="Q459" t="str">
        <f t="shared" si="16"/>
        <v>-</v>
      </c>
      <c r="R459">
        <f t="shared" si="17"/>
        <v>37</v>
      </c>
      <c r="AN459" s="317">
        <v>45432.270833333336</v>
      </c>
      <c r="AO459">
        <v>55.8</v>
      </c>
      <c r="AP459">
        <v>63.6</v>
      </c>
      <c r="AQ459">
        <v>39.5</v>
      </c>
      <c r="AR459">
        <v>60.8</v>
      </c>
      <c r="AS459">
        <v>55.9</v>
      </c>
      <c r="AT459">
        <v>65.2</v>
      </c>
      <c r="AU459">
        <v>38.700000000000003</v>
      </c>
      <c r="AV459">
        <v>61.4</v>
      </c>
      <c r="AX459">
        <v>67.400000000000006</v>
      </c>
      <c r="AY459">
        <v>43</v>
      </c>
      <c r="AZ459">
        <v>64</v>
      </c>
    </row>
    <row r="460" spans="2:52" x14ac:dyDescent="0.35">
      <c r="B460" s="317">
        <v>45432.25</v>
      </c>
      <c r="C460">
        <v>51</v>
      </c>
      <c r="D460">
        <v>61.4</v>
      </c>
      <c r="E460">
        <v>38</v>
      </c>
      <c r="F460">
        <v>55.9</v>
      </c>
      <c r="G460">
        <v>51.1</v>
      </c>
      <c r="H460">
        <v>64.400000000000006</v>
      </c>
      <c r="I460">
        <v>36</v>
      </c>
      <c r="J460">
        <v>55.8</v>
      </c>
      <c r="L460">
        <v>64.7</v>
      </c>
      <c r="M460">
        <v>41.8</v>
      </c>
      <c r="N460">
        <v>59.5</v>
      </c>
      <c r="P460" t="s">
        <v>879</v>
      </c>
      <c r="Q460" t="str">
        <f t="shared" si="16"/>
        <v>-</v>
      </c>
      <c r="R460">
        <f t="shared" si="17"/>
        <v>36</v>
      </c>
      <c r="AN460" s="317">
        <v>45432.28125</v>
      </c>
      <c r="AO460">
        <v>48.6</v>
      </c>
      <c r="AP460">
        <v>62.8</v>
      </c>
      <c r="AQ460">
        <v>37.9</v>
      </c>
      <c r="AR460">
        <v>49.2</v>
      </c>
      <c r="AS460">
        <v>48.7</v>
      </c>
      <c r="AT460">
        <v>65</v>
      </c>
      <c r="AU460">
        <v>36.4</v>
      </c>
      <c r="AV460">
        <v>49.8</v>
      </c>
      <c r="AX460">
        <v>66.8</v>
      </c>
      <c r="AY460">
        <v>40.6</v>
      </c>
      <c r="AZ460">
        <v>53.2</v>
      </c>
    </row>
    <row r="461" spans="2:52" x14ac:dyDescent="0.35">
      <c r="B461" s="317">
        <v>45432.260416666664</v>
      </c>
      <c r="C461">
        <v>49.5</v>
      </c>
      <c r="D461">
        <v>69.2</v>
      </c>
      <c r="E461">
        <v>40.700000000000003</v>
      </c>
      <c r="F461">
        <v>48.9</v>
      </c>
      <c r="G461">
        <v>49.4</v>
      </c>
      <c r="H461">
        <v>69.7</v>
      </c>
      <c r="I461">
        <v>39.4</v>
      </c>
      <c r="J461">
        <v>49.4</v>
      </c>
      <c r="L461">
        <v>76.2</v>
      </c>
      <c r="M461">
        <v>43.8</v>
      </c>
      <c r="N461">
        <v>52.3</v>
      </c>
      <c r="P461" t="s">
        <v>879</v>
      </c>
      <c r="Q461" t="str">
        <f t="shared" si="16"/>
        <v>-</v>
      </c>
      <c r="R461">
        <f t="shared" si="17"/>
        <v>39</v>
      </c>
      <c r="AN461" s="317">
        <v>45432.291666666664</v>
      </c>
      <c r="AO461">
        <v>49.3</v>
      </c>
      <c r="AP461">
        <v>68.099999999999994</v>
      </c>
      <c r="AQ461">
        <v>36.6</v>
      </c>
      <c r="AR461">
        <v>48.5</v>
      </c>
      <c r="AS461">
        <v>50.9</v>
      </c>
      <c r="AT461">
        <v>72.400000000000006</v>
      </c>
      <c r="AU461">
        <v>35.700000000000003</v>
      </c>
      <c r="AV461">
        <v>47.9</v>
      </c>
      <c r="AX461">
        <v>74</v>
      </c>
      <c r="AY461">
        <v>39.9</v>
      </c>
      <c r="AZ461">
        <v>54.3</v>
      </c>
    </row>
    <row r="462" spans="2:52" x14ac:dyDescent="0.35">
      <c r="B462" s="317">
        <v>45432.270833333336</v>
      </c>
      <c r="C462">
        <v>55.8</v>
      </c>
      <c r="D462">
        <v>63.6</v>
      </c>
      <c r="E462">
        <v>39.5</v>
      </c>
      <c r="F462">
        <v>60.8</v>
      </c>
      <c r="G462">
        <v>55.9</v>
      </c>
      <c r="H462">
        <v>65.2</v>
      </c>
      <c r="I462">
        <v>38.700000000000003</v>
      </c>
      <c r="J462">
        <v>61.4</v>
      </c>
      <c r="L462">
        <v>67.400000000000006</v>
      </c>
      <c r="M462">
        <v>43</v>
      </c>
      <c r="N462">
        <v>64</v>
      </c>
      <c r="P462" t="s">
        <v>879</v>
      </c>
      <c r="Q462" t="str">
        <f t="shared" ref="Q462:Q525" si="18">IF(P462="D",ROUND(I462,0),"-")</f>
        <v>-</v>
      </c>
      <c r="R462">
        <f t="shared" ref="R462:R525" si="19">IF(P462="N",ROUND(I462,0),"-")</f>
        <v>39</v>
      </c>
      <c r="AN462" s="317">
        <v>45432.302083333336</v>
      </c>
      <c r="AO462">
        <v>47</v>
      </c>
      <c r="AP462">
        <v>61.7</v>
      </c>
      <c r="AQ462">
        <v>37.200000000000003</v>
      </c>
      <c r="AR462">
        <v>50.5</v>
      </c>
      <c r="AS462">
        <v>47.2</v>
      </c>
      <c r="AT462">
        <v>64.599999999999994</v>
      </c>
      <c r="AU462">
        <v>36.299999999999997</v>
      </c>
      <c r="AV462">
        <v>50.3</v>
      </c>
      <c r="AX462">
        <v>67</v>
      </c>
      <c r="AY462">
        <v>39.9</v>
      </c>
      <c r="AZ462">
        <v>56.8</v>
      </c>
    </row>
    <row r="463" spans="2:52" x14ac:dyDescent="0.35">
      <c r="B463" s="317">
        <v>45432.28125</v>
      </c>
      <c r="C463">
        <v>48.6</v>
      </c>
      <c r="D463">
        <v>62.8</v>
      </c>
      <c r="E463">
        <v>37.9</v>
      </c>
      <c r="F463">
        <v>49.2</v>
      </c>
      <c r="G463">
        <v>48.7</v>
      </c>
      <c r="H463">
        <v>65</v>
      </c>
      <c r="I463">
        <v>36.4</v>
      </c>
      <c r="J463">
        <v>49.8</v>
      </c>
      <c r="L463">
        <v>66.8</v>
      </c>
      <c r="M463">
        <v>40.6</v>
      </c>
      <c r="N463">
        <v>53.2</v>
      </c>
      <c r="P463" t="s">
        <v>879</v>
      </c>
      <c r="Q463" t="str">
        <f t="shared" si="18"/>
        <v>-</v>
      </c>
      <c r="R463">
        <f t="shared" si="19"/>
        <v>36</v>
      </c>
      <c r="AN463" s="317">
        <v>45432.3125</v>
      </c>
      <c r="AO463">
        <v>49</v>
      </c>
      <c r="AP463">
        <v>63.9</v>
      </c>
      <c r="AQ463">
        <v>37.6</v>
      </c>
      <c r="AR463">
        <v>51.4</v>
      </c>
      <c r="AS463">
        <v>48.9</v>
      </c>
      <c r="AT463">
        <v>65.099999999999994</v>
      </c>
      <c r="AU463">
        <v>36.799999999999997</v>
      </c>
      <c r="AV463">
        <v>52.1</v>
      </c>
      <c r="AX463">
        <v>69.900000000000006</v>
      </c>
      <c r="AY463">
        <v>40.200000000000003</v>
      </c>
      <c r="AZ463">
        <v>56.5</v>
      </c>
    </row>
    <row r="464" spans="2:52" x14ac:dyDescent="0.35">
      <c r="B464" s="317">
        <v>45432.291666666664</v>
      </c>
      <c r="C464">
        <v>49.3</v>
      </c>
      <c r="D464">
        <v>68.099999999999994</v>
      </c>
      <c r="E464">
        <v>36.6</v>
      </c>
      <c r="F464">
        <v>48.5</v>
      </c>
      <c r="G464">
        <v>50.9</v>
      </c>
      <c r="H464">
        <v>72.400000000000006</v>
      </c>
      <c r="I464">
        <v>35.700000000000003</v>
      </c>
      <c r="J464">
        <v>47.9</v>
      </c>
      <c r="L464">
        <v>74</v>
      </c>
      <c r="M464">
        <v>39.9</v>
      </c>
      <c r="N464">
        <v>54.3</v>
      </c>
      <c r="P464" t="s">
        <v>878</v>
      </c>
      <c r="Q464">
        <f t="shared" si="18"/>
        <v>36</v>
      </c>
      <c r="R464" t="str">
        <f t="shared" si="19"/>
        <v>-</v>
      </c>
      <c r="AN464" s="317">
        <v>45432.322916666664</v>
      </c>
      <c r="AO464">
        <v>55</v>
      </c>
      <c r="AP464">
        <v>70.400000000000006</v>
      </c>
      <c r="AQ464">
        <v>37.1</v>
      </c>
      <c r="AR464">
        <v>60</v>
      </c>
      <c r="AS464">
        <v>54.8</v>
      </c>
      <c r="AT464">
        <v>70.599999999999994</v>
      </c>
      <c r="AU464">
        <v>35.700000000000003</v>
      </c>
      <c r="AV464">
        <v>60.3</v>
      </c>
      <c r="AX464">
        <v>76.400000000000006</v>
      </c>
      <c r="AY464">
        <v>41.6</v>
      </c>
      <c r="AZ464">
        <v>63.8</v>
      </c>
    </row>
    <row r="465" spans="2:52" x14ac:dyDescent="0.35">
      <c r="B465" s="317">
        <v>45432.302083333336</v>
      </c>
      <c r="C465">
        <v>47</v>
      </c>
      <c r="D465">
        <v>61.7</v>
      </c>
      <c r="E465">
        <v>37.200000000000003</v>
      </c>
      <c r="F465">
        <v>50.5</v>
      </c>
      <c r="G465">
        <v>47.2</v>
      </c>
      <c r="H465">
        <v>64.599999999999994</v>
      </c>
      <c r="I465">
        <v>36.299999999999997</v>
      </c>
      <c r="J465">
        <v>50.3</v>
      </c>
      <c r="L465">
        <v>67</v>
      </c>
      <c r="M465">
        <v>39.9</v>
      </c>
      <c r="N465">
        <v>56.8</v>
      </c>
      <c r="P465" t="s">
        <v>878</v>
      </c>
      <c r="Q465">
        <f t="shared" si="18"/>
        <v>36</v>
      </c>
      <c r="R465" t="str">
        <f t="shared" si="19"/>
        <v>-</v>
      </c>
      <c r="AN465" s="317">
        <v>45432.333333333336</v>
      </c>
      <c r="AO465">
        <v>52</v>
      </c>
      <c r="AP465">
        <v>63.2</v>
      </c>
      <c r="AQ465">
        <v>38.200000000000003</v>
      </c>
      <c r="AR465">
        <v>56.6</v>
      </c>
      <c r="AS465">
        <v>52</v>
      </c>
      <c r="AT465">
        <v>67.099999999999994</v>
      </c>
      <c r="AU465">
        <v>36.1</v>
      </c>
      <c r="AV465">
        <v>56.1</v>
      </c>
      <c r="AX465">
        <v>67.900000000000006</v>
      </c>
      <c r="AY465">
        <v>43.3</v>
      </c>
      <c r="AZ465">
        <v>60.5</v>
      </c>
    </row>
    <row r="466" spans="2:52" x14ac:dyDescent="0.35">
      <c r="B466" s="317">
        <v>45432.3125</v>
      </c>
      <c r="C466">
        <v>49</v>
      </c>
      <c r="D466">
        <v>63.9</v>
      </c>
      <c r="E466">
        <v>37.6</v>
      </c>
      <c r="F466">
        <v>51.4</v>
      </c>
      <c r="G466">
        <v>48.9</v>
      </c>
      <c r="H466">
        <v>65.099999999999994</v>
      </c>
      <c r="I466">
        <v>36.799999999999997</v>
      </c>
      <c r="J466">
        <v>52.1</v>
      </c>
      <c r="L466">
        <v>69.900000000000006</v>
      </c>
      <c r="M466">
        <v>40.200000000000003</v>
      </c>
      <c r="N466">
        <v>56.5</v>
      </c>
      <c r="P466" t="s">
        <v>878</v>
      </c>
      <c r="Q466">
        <f t="shared" si="18"/>
        <v>37</v>
      </c>
      <c r="R466" t="str">
        <f t="shared" si="19"/>
        <v>-</v>
      </c>
      <c r="AN466" s="317">
        <v>45432.34375</v>
      </c>
      <c r="AO466">
        <v>51.6</v>
      </c>
      <c r="AP466">
        <v>66.3</v>
      </c>
      <c r="AQ466">
        <v>34.6</v>
      </c>
      <c r="AR466">
        <v>54.3</v>
      </c>
      <c r="AS466">
        <v>51</v>
      </c>
      <c r="AT466">
        <v>68.7</v>
      </c>
      <c r="AU466">
        <v>33.4</v>
      </c>
      <c r="AV466">
        <v>52.3</v>
      </c>
      <c r="AX466">
        <v>70.900000000000006</v>
      </c>
      <c r="AY466">
        <v>37.6</v>
      </c>
      <c r="AZ466">
        <v>59.8</v>
      </c>
    </row>
    <row r="467" spans="2:52" x14ac:dyDescent="0.35">
      <c r="B467" s="317">
        <v>45432.322916666664</v>
      </c>
      <c r="C467">
        <v>55</v>
      </c>
      <c r="D467">
        <v>70.400000000000006</v>
      </c>
      <c r="E467">
        <v>37.1</v>
      </c>
      <c r="F467">
        <v>60</v>
      </c>
      <c r="G467">
        <v>54.8</v>
      </c>
      <c r="H467">
        <v>70.599999999999994</v>
      </c>
      <c r="I467">
        <v>35.700000000000003</v>
      </c>
      <c r="J467">
        <v>60.3</v>
      </c>
      <c r="L467">
        <v>76.400000000000006</v>
      </c>
      <c r="M467">
        <v>41.6</v>
      </c>
      <c r="N467">
        <v>63.8</v>
      </c>
      <c r="P467" t="s">
        <v>878</v>
      </c>
      <c r="Q467">
        <f t="shared" si="18"/>
        <v>36</v>
      </c>
      <c r="R467" t="str">
        <f t="shared" si="19"/>
        <v>-</v>
      </c>
      <c r="AN467" s="317">
        <v>45432.354166666664</v>
      </c>
      <c r="AO467">
        <v>44</v>
      </c>
      <c r="AP467">
        <v>61.1</v>
      </c>
      <c r="AQ467">
        <v>36.200000000000003</v>
      </c>
      <c r="AR467">
        <v>47.1</v>
      </c>
      <c r="AS467">
        <v>43.7</v>
      </c>
      <c r="AT467">
        <v>60</v>
      </c>
      <c r="AU467">
        <v>35</v>
      </c>
      <c r="AV467">
        <v>45.5</v>
      </c>
      <c r="AX467">
        <v>64.8</v>
      </c>
      <c r="AY467">
        <v>38.6</v>
      </c>
      <c r="AZ467">
        <v>51.9</v>
      </c>
    </row>
    <row r="468" spans="2:52" x14ac:dyDescent="0.35">
      <c r="B468" s="317">
        <v>45432.333333333336</v>
      </c>
      <c r="C468">
        <v>52</v>
      </c>
      <c r="D468">
        <v>63.2</v>
      </c>
      <c r="E468">
        <v>38.200000000000003</v>
      </c>
      <c r="F468">
        <v>56.6</v>
      </c>
      <c r="G468">
        <v>52</v>
      </c>
      <c r="H468">
        <v>67.099999999999994</v>
      </c>
      <c r="I468">
        <v>36.1</v>
      </c>
      <c r="J468">
        <v>56.1</v>
      </c>
      <c r="L468">
        <v>67.900000000000006</v>
      </c>
      <c r="M468">
        <v>43.3</v>
      </c>
      <c r="N468">
        <v>60.5</v>
      </c>
      <c r="P468" t="s">
        <v>878</v>
      </c>
      <c r="Q468">
        <f t="shared" si="18"/>
        <v>36</v>
      </c>
      <c r="R468" t="str">
        <f t="shared" si="19"/>
        <v>-</v>
      </c>
      <c r="AN468" s="317">
        <v>45432.364583333336</v>
      </c>
      <c r="AO468">
        <v>45.6</v>
      </c>
      <c r="AP468">
        <v>61</v>
      </c>
      <c r="AQ468">
        <v>35.200000000000003</v>
      </c>
      <c r="AR468">
        <v>47.8</v>
      </c>
      <c r="AS468">
        <v>45.5</v>
      </c>
      <c r="AT468">
        <v>63.4</v>
      </c>
      <c r="AU468">
        <v>33.9</v>
      </c>
      <c r="AV468">
        <v>46.8</v>
      </c>
      <c r="AX468">
        <v>65.3</v>
      </c>
      <c r="AY468">
        <v>38.5</v>
      </c>
      <c r="AZ468">
        <v>53.9</v>
      </c>
    </row>
    <row r="469" spans="2:52" x14ac:dyDescent="0.35">
      <c r="B469" s="317">
        <v>45432.34375</v>
      </c>
      <c r="C469">
        <v>51.6</v>
      </c>
      <c r="D469">
        <v>66.3</v>
      </c>
      <c r="E469">
        <v>34.6</v>
      </c>
      <c r="F469">
        <v>54.3</v>
      </c>
      <c r="G469">
        <v>51</v>
      </c>
      <c r="H469">
        <v>68.7</v>
      </c>
      <c r="I469">
        <v>33.4</v>
      </c>
      <c r="J469">
        <v>52.3</v>
      </c>
      <c r="L469">
        <v>70.900000000000006</v>
      </c>
      <c r="M469">
        <v>37.6</v>
      </c>
      <c r="N469">
        <v>59.8</v>
      </c>
      <c r="P469" t="s">
        <v>878</v>
      </c>
      <c r="Q469">
        <f t="shared" si="18"/>
        <v>33</v>
      </c>
      <c r="R469" t="str">
        <f t="shared" si="19"/>
        <v>-</v>
      </c>
      <c r="AN469" s="317">
        <v>45432.375</v>
      </c>
      <c r="AO469">
        <v>43.7</v>
      </c>
      <c r="AP469">
        <v>58.9</v>
      </c>
      <c r="AQ469">
        <v>33.9</v>
      </c>
      <c r="AR469">
        <v>44.6</v>
      </c>
      <c r="AS469">
        <v>44.1</v>
      </c>
      <c r="AT469">
        <v>62.2</v>
      </c>
      <c r="AU469">
        <v>33.299999999999997</v>
      </c>
      <c r="AV469">
        <v>45.5</v>
      </c>
      <c r="AX469">
        <v>65</v>
      </c>
      <c r="AY469">
        <v>35.799999999999997</v>
      </c>
      <c r="AZ469">
        <v>49.2</v>
      </c>
    </row>
    <row r="470" spans="2:52" x14ac:dyDescent="0.35">
      <c r="B470" s="317">
        <v>45432.354166666664</v>
      </c>
      <c r="C470">
        <v>44</v>
      </c>
      <c r="D470">
        <v>61.1</v>
      </c>
      <c r="E470">
        <v>36.200000000000003</v>
      </c>
      <c r="F470">
        <v>47.1</v>
      </c>
      <c r="G470">
        <v>43.7</v>
      </c>
      <c r="H470">
        <v>60</v>
      </c>
      <c r="I470">
        <v>35</v>
      </c>
      <c r="J470">
        <v>45.5</v>
      </c>
      <c r="L470">
        <v>64.8</v>
      </c>
      <c r="M470">
        <v>38.6</v>
      </c>
      <c r="N470">
        <v>51.9</v>
      </c>
      <c r="P470" t="s">
        <v>878</v>
      </c>
      <c r="Q470">
        <f t="shared" si="18"/>
        <v>35</v>
      </c>
      <c r="R470" t="str">
        <f t="shared" si="19"/>
        <v>-</v>
      </c>
      <c r="AN470" s="317">
        <v>45432.385416666664</v>
      </c>
      <c r="AO470">
        <v>41.4</v>
      </c>
      <c r="AP470">
        <v>51.1</v>
      </c>
      <c r="AQ470">
        <v>35.1</v>
      </c>
      <c r="AR470">
        <v>44.4</v>
      </c>
      <c r="AS470">
        <v>41.5</v>
      </c>
      <c r="AT470">
        <v>55.5</v>
      </c>
      <c r="AU470">
        <v>33.700000000000003</v>
      </c>
      <c r="AV470">
        <v>44.9</v>
      </c>
      <c r="AX470">
        <v>55.8</v>
      </c>
      <c r="AY470">
        <v>38.4</v>
      </c>
      <c r="AZ470">
        <v>48.2</v>
      </c>
    </row>
    <row r="471" spans="2:52" x14ac:dyDescent="0.35">
      <c r="B471" s="317">
        <v>45432.364583333336</v>
      </c>
      <c r="C471">
        <v>45.6</v>
      </c>
      <c r="D471">
        <v>61</v>
      </c>
      <c r="E471">
        <v>35.200000000000003</v>
      </c>
      <c r="F471">
        <v>47.8</v>
      </c>
      <c r="G471">
        <v>45.5</v>
      </c>
      <c r="H471">
        <v>63.4</v>
      </c>
      <c r="I471">
        <v>33.9</v>
      </c>
      <c r="J471">
        <v>46.8</v>
      </c>
      <c r="L471">
        <v>65.3</v>
      </c>
      <c r="M471">
        <v>38.5</v>
      </c>
      <c r="N471">
        <v>53.9</v>
      </c>
      <c r="P471" t="s">
        <v>878</v>
      </c>
      <c r="Q471">
        <f t="shared" si="18"/>
        <v>34</v>
      </c>
      <c r="R471" t="str">
        <f t="shared" si="19"/>
        <v>-</v>
      </c>
      <c r="AN471" s="317">
        <v>45432.395833333336</v>
      </c>
      <c r="AO471">
        <v>53</v>
      </c>
      <c r="AP471">
        <v>65.599999999999994</v>
      </c>
      <c r="AQ471">
        <v>34.200000000000003</v>
      </c>
      <c r="AR471">
        <v>58.8</v>
      </c>
      <c r="AS471">
        <v>52.8</v>
      </c>
      <c r="AT471">
        <v>65.8</v>
      </c>
      <c r="AU471">
        <v>33.5</v>
      </c>
      <c r="AV471">
        <v>58.1</v>
      </c>
      <c r="AX471">
        <v>69.400000000000006</v>
      </c>
      <c r="AY471">
        <v>36.4</v>
      </c>
      <c r="AZ471">
        <v>62.3</v>
      </c>
    </row>
    <row r="472" spans="2:52" x14ac:dyDescent="0.35">
      <c r="B472" s="317">
        <v>45432.375</v>
      </c>
      <c r="C472">
        <v>43.7</v>
      </c>
      <c r="D472">
        <v>58.9</v>
      </c>
      <c r="E472">
        <v>33.9</v>
      </c>
      <c r="F472">
        <v>44.6</v>
      </c>
      <c r="G472">
        <v>44.1</v>
      </c>
      <c r="H472">
        <v>62.2</v>
      </c>
      <c r="I472">
        <v>33.299999999999997</v>
      </c>
      <c r="J472">
        <v>45.5</v>
      </c>
      <c r="L472">
        <v>65</v>
      </c>
      <c r="M472">
        <v>35.799999999999997</v>
      </c>
      <c r="N472">
        <v>49.2</v>
      </c>
      <c r="P472" t="s">
        <v>878</v>
      </c>
      <c r="Q472">
        <f t="shared" si="18"/>
        <v>33</v>
      </c>
      <c r="R472" t="str">
        <f t="shared" si="19"/>
        <v>-</v>
      </c>
      <c r="AN472" s="317">
        <v>45432.40625</v>
      </c>
      <c r="AO472">
        <v>52.4</v>
      </c>
      <c r="AP472">
        <v>63.9</v>
      </c>
      <c r="AQ472">
        <v>33.4</v>
      </c>
      <c r="AR472">
        <v>58.5</v>
      </c>
      <c r="AS472">
        <v>52.3</v>
      </c>
      <c r="AT472">
        <v>64.5</v>
      </c>
      <c r="AU472">
        <v>32.9</v>
      </c>
      <c r="AV472">
        <v>58.1</v>
      </c>
      <c r="AX472">
        <v>65.900000000000006</v>
      </c>
      <c r="AY472">
        <v>35.6</v>
      </c>
      <c r="AZ472">
        <v>62.2</v>
      </c>
    </row>
    <row r="473" spans="2:52" x14ac:dyDescent="0.35">
      <c r="B473" s="317">
        <v>45432.385416666664</v>
      </c>
      <c r="C473">
        <v>41.4</v>
      </c>
      <c r="D473">
        <v>51.1</v>
      </c>
      <c r="E473">
        <v>35.1</v>
      </c>
      <c r="F473">
        <v>44.4</v>
      </c>
      <c r="G473">
        <v>41.5</v>
      </c>
      <c r="H473">
        <v>55.5</v>
      </c>
      <c r="I473">
        <v>33.700000000000003</v>
      </c>
      <c r="J473">
        <v>44.9</v>
      </c>
      <c r="L473">
        <v>55.8</v>
      </c>
      <c r="M473">
        <v>38.4</v>
      </c>
      <c r="N473">
        <v>48.2</v>
      </c>
      <c r="P473" t="s">
        <v>878</v>
      </c>
      <c r="Q473">
        <f t="shared" si="18"/>
        <v>34</v>
      </c>
      <c r="R473" t="str">
        <f t="shared" si="19"/>
        <v>-</v>
      </c>
      <c r="AN473" s="317">
        <v>45432.416666666664</v>
      </c>
      <c r="AO473">
        <v>40.700000000000003</v>
      </c>
      <c r="AP473">
        <v>56.3</v>
      </c>
      <c r="AQ473">
        <v>33.4</v>
      </c>
      <c r="AR473">
        <v>43.9</v>
      </c>
      <c r="AS473">
        <v>41.3</v>
      </c>
      <c r="AT473">
        <v>62.6</v>
      </c>
      <c r="AU473">
        <v>33</v>
      </c>
      <c r="AV473">
        <v>44.3</v>
      </c>
      <c r="AX473">
        <v>62.9</v>
      </c>
      <c r="AY473">
        <v>34.799999999999997</v>
      </c>
      <c r="AZ473">
        <v>47.4</v>
      </c>
    </row>
    <row r="474" spans="2:52" x14ac:dyDescent="0.35">
      <c r="B474" s="317">
        <v>45432.395833333336</v>
      </c>
      <c r="C474">
        <v>53</v>
      </c>
      <c r="D474">
        <v>65.599999999999994</v>
      </c>
      <c r="E474">
        <v>34.200000000000003</v>
      </c>
      <c r="F474">
        <v>58.8</v>
      </c>
      <c r="G474">
        <v>52.8</v>
      </c>
      <c r="H474">
        <v>65.8</v>
      </c>
      <c r="I474">
        <v>33.5</v>
      </c>
      <c r="J474">
        <v>58.1</v>
      </c>
      <c r="L474">
        <v>69.400000000000006</v>
      </c>
      <c r="M474">
        <v>36.4</v>
      </c>
      <c r="N474">
        <v>62.3</v>
      </c>
      <c r="P474" t="s">
        <v>878</v>
      </c>
      <c r="Q474">
        <f t="shared" si="18"/>
        <v>34</v>
      </c>
      <c r="R474" t="str">
        <f t="shared" si="19"/>
        <v>-</v>
      </c>
      <c r="AN474" s="317">
        <v>45432.427083333336</v>
      </c>
      <c r="AO474">
        <v>41.7</v>
      </c>
      <c r="AP474">
        <v>58.8</v>
      </c>
      <c r="AQ474">
        <v>33.200000000000003</v>
      </c>
      <c r="AR474">
        <v>44.4</v>
      </c>
      <c r="AS474">
        <v>41.2</v>
      </c>
      <c r="AT474">
        <v>57.7</v>
      </c>
      <c r="AU474">
        <v>32.9</v>
      </c>
      <c r="AV474">
        <v>44.2</v>
      </c>
      <c r="AX474">
        <v>64.900000000000006</v>
      </c>
      <c r="AY474">
        <v>34.700000000000003</v>
      </c>
      <c r="AZ474">
        <v>48.4</v>
      </c>
    </row>
    <row r="475" spans="2:52" x14ac:dyDescent="0.35">
      <c r="B475" s="317">
        <v>45432.40625</v>
      </c>
      <c r="C475">
        <v>52.4</v>
      </c>
      <c r="D475">
        <v>63.9</v>
      </c>
      <c r="E475">
        <v>33.4</v>
      </c>
      <c r="F475">
        <v>58.5</v>
      </c>
      <c r="G475">
        <v>52.3</v>
      </c>
      <c r="H475">
        <v>64.5</v>
      </c>
      <c r="I475">
        <v>32.9</v>
      </c>
      <c r="J475">
        <v>58.1</v>
      </c>
      <c r="L475">
        <v>65.900000000000006</v>
      </c>
      <c r="M475">
        <v>35.6</v>
      </c>
      <c r="N475">
        <v>62.2</v>
      </c>
      <c r="P475" t="s">
        <v>878</v>
      </c>
      <c r="Q475">
        <f t="shared" si="18"/>
        <v>33</v>
      </c>
      <c r="R475" t="str">
        <f t="shared" si="19"/>
        <v>-</v>
      </c>
      <c r="AN475" s="317">
        <v>45432.4375</v>
      </c>
      <c r="AO475">
        <v>43.5</v>
      </c>
      <c r="AP475">
        <v>63</v>
      </c>
      <c r="AQ475">
        <v>31.9</v>
      </c>
      <c r="AR475">
        <v>46.3</v>
      </c>
      <c r="AS475">
        <v>44.2</v>
      </c>
      <c r="AT475">
        <v>68.099999999999994</v>
      </c>
      <c r="AU475">
        <v>31.1</v>
      </c>
      <c r="AV475">
        <v>45.8</v>
      </c>
      <c r="AX475">
        <v>69.5</v>
      </c>
      <c r="AY475">
        <v>33.5</v>
      </c>
      <c r="AZ475">
        <v>50.8</v>
      </c>
    </row>
    <row r="476" spans="2:52" x14ac:dyDescent="0.35">
      <c r="B476" s="317">
        <v>45432.416666666664</v>
      </c>
      <c r="C476">
        <v>40.700000000000003</v>
      </c>
      <c r="D476">
        <v>56.3</v>
      </c>
      <c r="E476">
        <v>33.4</v>
      </c>
      <c r="F476">
        <v>43.9</v>
      </c>
      <c r="G476">
        <v>41.3</v>
      </c>
      <c r="H476">
        <v>62.6</v>
      </c>
      <c r="I476">
        <v>33</v>
      </c>
      <c r="J476">
        <v>44.3</v>
      </c>
      <c r="L476">
        <v>62.9</v>
      </c>
      <c r="M476">
        <v>34.799999999999997</v>
      </c>
      <c r="N476">
        <v>47.4</v>
      </c>
      <c r="P476" t="s">
        <v>878</v>
      </c>
      <c r="Q476">
        <f t="shared" si="18"/>
        <v>33</v>
      </c>
      <c r="R476" t="str">
        <f t="shared" si="19"/>
        <v>-</v>
      </c>
      <c r="AN476" s="317">
        <v>45432.447916666664</v>
      </c>
      <c r="AO476">
        <v>39.799999999999997</v>
      </c>
      <c r="AP476">
        <v>53.4</v>
      </c>
      <c r="AQ476">
        <v>30.9</v>
      </c>
      <c r="AR476">
        <v>42.8</v>
      </c>
      <c r="AS476">
        <v>39.700000000000003</v>
      </c>
      <c r="AT476">
        <v>53.7</v>
      </c>
      <c r="AU476">
        <v>30.3</v>
      </c>
      <c r="AV476">
        <v>42.9</v>
      </c>
      <c r="AX476">
        <v>58.5</v>
      </c>
      <c r="AY476">
        <v>32.299999999999997</v>
      </c>
      <c r="AZ476">
        <v>46</v>
      </c>
    </row>
    <row r="477" spans="2:52" x14ac:dyDescent="0.35">
      <c r="B477" s="317">
        <v>45432.427083333336</v>
      </c>
      <c r="C477">
        <v>41.7</v>
      </c>
      <c r="D477">
        <v>58.8</v>
      </c>
      <c r="E477">
        <v>33.200000000000003</v>
      </c>
      <c r="F477">
        <v>44.4</v>
      </c>
      <c r="G477">
        <v>41.2</v>
      </c>
      <c r="H477">
        <v>57.7</v>
      </c>
      <c r="I477">
        <v>32.9</v>
      </c>
      <c r="J477">
        <v>44.2</v>
      </c>
      <c r="L477">
        <v>64.900000000000006</v>
      </c>
      <c r="M477">
        <v>34.700000000000003</v>
      </c>
      <c r="N477">
        <v>48.4</v>
      </c>
      <c r="P477" t="s">
        <v>878</v>
      </c>
      <c r="Q477">
        <f t="shared" si="18"/>
        <v>33</v>
      </c>
      <c r="R477" t="str">
        <f t="shared" si="19"/>
        <v>-</v>
      </c>
      <c r="AN477" s="317">
        <v>45432.458333333336</v>
      </c>
      <c r="AO477">
        <v>48.1</v>
      </c>
      <c r="AP477">
        <v>66.3</v>
      </c>
      <c r="AQ477">
        <v>30.9</v>
      </c>
      <c r="AR477">
        <v>51.5</v>
      </c>
      <c r="AS477">
        <v>48</v>
      </c>
      <c r="AT477">
        <v>65.400000000000006</v>
      </c>
      <c r="AU477">
        <v>30.4</v>
      </c>
      <c r="AV477">
        <v>49.6</v>
      </c>
      <c r="AX477">
        <v>67.3</v>
      </c>
      <c r="AY477">
        <v>32.4</v>
      </c>
      <c r="AZ477">
        <v>57.1</v>
      </c>
    </row>
    <row r="478" spans="2:52" x14ac:dyDescent="0.35">
      <c r="B478" s="317">
        <v>45432.4375</v>
      </c>
      <c r="C478">
        <v>43.5</v>
      </c>
      <c r="D478">
        <v>63</v>
      </c>
      <c r="E478">
        <v>31.9</v>
      </c>
      <c r="F478">
        <v>46.3</v>
      </c>
      <c r="G478">
        <v>44.2</v>
      </c>
      <c r="H478">
        <v>68.099999999999994</v>
      </c>
      <c r="I478">
        <v>31.1</v>
      </c>
      <c r="J478">
        <v>45.8</v>
      </c>
      <c r="L478">
        <v>69.5</v>
      </c>
      <c r="M478">
        <v>33.5</v>
      </c>
      <c r="N478">
        <v>50.8</v>
      </c>
      <c r="P478" t="s">
        <v>878</v>
      </c>
      <c r="Q478">
        <f t="shared" si="18"/>
        <v>31</v>
      </c>
      <c r="R478" t="str">
        <f t="shared" si="19"/>
        <v>-</v>
      </c>
      <c r="AN478" s="317">
        <v>45432.46875</v>
      </c>
      <c r="AO478">
        <v>49</v>
      </c>
      <c r="AP478">
        <v>72.5</v>
      </c>
      <c r="AQ478">
        <v>31.1</v>
      </c>
      <c r="AR478">
        <v>43.8</v>
      </c>
      <c r="AS478">
        <v>49</v>
      </c>
      <c r="AT478">
        <v>76</v>
      </c>
      <c r="AU478">
        <v>30.6</v>
      </c>
      <c r="AV478">
        <v>43.2</v>
      </c>
      <c r="AX478">
        <v>80.400000000000006</v>
      </c>
      <c r="AY478">
        <v>33.200000000000003</v>
      </c>
      <c r="AZ478">
        <v>47.7</v>
      </c>
    </row>
    <row r="479" spans="2:52" x14ac:dyDescent="0.35">
      <c r="B479" s="317">
        <v>45432.447916666664</v>
      </c>
      <c r="C479">
        <v>39.799999999999997</v>
      </c>
      <c r="D479">
        <v>53.4</v>
      </c>
      <c r="E479">
        <v>30.9</v>
      </c>
      <c r="F479">
        <v>42.8</v>
      </c>
      <c r="G479">
        <v>39.700000000000003</v>
      </c>
      <c r="H479">
        <v>53.7</v>
      </c>
      <c r="I479">
        <v>30.3</v>
      </c>
      <c r="J479">
        <v>42.9</v>
      </c>
      <c r="L479">
        <v>58.5</v>
      </c>
      <c r="M479">
        <v>32.299999999999997</v>
      </c>
      <c r="N479">
        <v>46</v>
      </c>
      <c r="P479" t="s">
        <v>878</v>
      </c>
      <c r="Q479">
        <f t="shared" si="18"/>
        <v>30</v>
      </c>
      <c r="R479" t="str">
        <f t="shared" si="19"/>
        <v>-</v>
      </c>
      <c r="AN479" s="317">
        <v>45432.479166666664</v>
      </c>
      <c r="AO479">
        <v>38.9</v>
      </c>
      <c r="AP479">
        <v>51.9</v>
      </c>
      <c r="AQ479">
        <v>29</v>
      </c>
      <c r="AR479">
        <v>41.7</v>
      </c>
      <c r="AS479">
        <v>39</v>
      </c>
      <c r="AT479">
        <v>54.4</v>
      </c>
      <c r="AU479">
        <v>28.5</v>
      </c>
      <c r="AV479">
        <v>41.6</v>
      </c>
      <c r="AX479">
        <v>58.2</v>
      </c>
      <c r="AY479">
        <v>31.5</v>
      </c>
      <c r="AZ479">
        <v>46.1</v>
      </c>
    </row>
    <row r="480" spans="2:52" x14ac:dyDescent="0.35">
      <c r="B480" s="317">
        <v>45432.458333333336</v>
      </c>
      <c r="C480">
        <v>48.1</v>
      </c>
      <c r="D480">
        <v>66.3</v>
      </c>
      <c r="E480">
        <v>30.9</v>
      </c>
      <c r="F480">
        <v>51.5</v>
      </c>
      <c r="G480">
        <v>48</v>
      </c>
      <c r="H480">
        <v>65.400000000000006</v>
      </c>
      <c r="I480">
        <v>30.4</v>
      </c>
      <c r="J480">
        <v>49.6</v>
      </c>
      <c r="L480">
        <v>67.3</v>
      </c>
      <c r="M480">
        <v>32.4</v>
      </c>
      <c r="N480">
        <v>57.1</v>
      </c>
      <c r="P480" t="s">
        <v>878</v>
      </c>
      <c r="Q480">
        <f t="shared" si="18"/>
        <v>30</v>
      </c>
      <c r="R480" t="str">
        <f t="shared" si="19"/>
        <v>-</v>
      </c>
      <c r="AN480" s="317">
        <v>45432.489583333336</v>
      </c>
      <c r="AO480">
        <v>43.3</v>
      </c>
      <c r="AP480">
        <v>53</v>
      </c>
      <c r="AQ480">
        <v>36.200000000000003</v>
      </c>
      <c r="AR480">
        <v>46.7</v>
      </c>
      <c r="AS480">
        <v>43.5</v>
      </c>
      <c r="AT480">
        <v>54.5</v>
      </c>
      <c r="AU480">
        <v>35.6</v>
      </c>
      <c r="AV480">
        <v>47</v>
      </c>
      <c r="AX480">
        <v>57.4</v>
      </c>
      <c r="AY480">
        <v>39</v>
      </c>
      <c r="AZ480">
        <v>51.7</v>
      </c>
    </row>
    <row r="481" spans="2:52" x14ac:dyDescent="0.35">
      <c r="B481" s="317">
        <v>45432.46875</v>
      </c>
      <c r="C481">
        <v>49</v>
      </c>
      <c r="D481">
        <v>72.5</v>
      </c>
      <c r="E481">
        <v>31.1</v>
      </c>
      <c r="F481">
        <v>43.8</v>
      </c>
      <c r="G481">
        <v>49</v>
      </c>
      <c r="H481">
        <v>76</v>
      </c>
      <c r="I481">
        <v>30.6</v>
      </c>
      <c r="J481">
        <v>43.2</v>
      </c>
      <c r="L481">
        <v>80.400000000000006</v>
      </c>
      <c r="M481">
        <v>33.200000000000003</v>
      </c>
      <c r="N481">
        <v>47.7</v>
      </c>
      <c r="P481" t="s">
        <v>878</v>
      </c>
      <c r="Q481">
        <f t="shared" si="18"/>
        <v>31</v>
      </c>
      <c r="R481" t="str">
        <f t="shared" si="19"/>
        <v>-</v>
      </c>
      <c r="AN481" s="317">
        <v>45432.5</v>
      </c>
      <c r="AO481">
        <v>42.5</v>
      </c>
      <c r="AP481">
        <v>54.4</v>
      </c>
      <c r="AQ481">
        <v>36.6</v>
      </c>
      <c r="AR481">
        <v>44.9</v>
      </c>
      <c r="AS481">
        <v>42.6</v>
      </c>
      <c r="AT481">
        <v>60.2</v>
      </c>
      <c r="AU481">
        <v>36.299999999999997</v>
      </c>
      <c r="AV481">
        <v>44.6</v>
      </c>
      <c r="AX481">
        <v>60.6</v>
      </c>
      <c r="AY481">
        <v>37.799999999999997</v>
      </c>
      <c r="AZ481">
        <v>49.3</v>
      </c>
    </row>
    <row r="482" spans="2:52" x14ac:dyDescent="0.35">
      <c r="B482" s="317">
        <v>45432.479166666664</v>
      </c>
      <c r="C482">
        <v>38.9</v>
      </c>
      <c r="D482">
        <v>51.9</v>
      </c>
      <c r="E482">
        <v>29</v>
      </c>
      <c r="F482">
        <v>41.7</v>
      </c>
      <c r="G482">
        <v>39</v>
      </c>
      <c r="H482">
        <v>54.4</v>
      </c>
      <c r="I482">
        <v>28.5</v>
      </c>
      <c r="J482">
        <v>41.6</v>
      </c>
      <c r="L482">
        <v>58.2</v>
      </c>
      <c r="M482">
        <v>31.5</v>
      </c>
      <c r="N482">
        <v>46.1</v>
      </c>
      <c r="P482" t="s">
        <v>878</v>
      </c>
      <c r="Q482">
        <f t="shared" si="18"/>
        <v>29</v>
      </c>
      <c r="R482" t="str">
        <f t="shared" si="19"/>
        <v>-</v>
      </c>
      <c r="AN482" s="317">
        <v>45432.510416666664</v>
      </c>
      <c r="AO482">
        <v>41.5</v>
      </c>
      <c r="AP482">
        <v>50.9</v>
      </c>
      <c r="AQ482">
        <v>33.799999999999997</v>
      </c>
      <c r="AR482">
        <v>45.3</v>
      </c>
      <c r="AS482">
        <v>41.4</v>
      </c>
      <c r="AT482">
        <v>52.3</v>
      </c>
      <c r="AU482">
        <v>32.799999999999997</v>
      </c>
      <c r="AV482">
        <v>45.1</v>
      </c>
      <c r="AX482">
        <v>55</v>
      </c>
      <c r="AY482">
        <v>36</v>
      </c>
      <c r="AZ482">
        <v>49.5</v>
      </c>
    </row>
    <row r="483" spans="2:52" x14ac:dyDescent="0.35">
      <c r="B483" s="317">
        <v>45432.489583333336</v>
      </c>
      <c r="C483">
        <v>43.3</v>
      </c>
      <c r="D483">
        <v>53</v>
      </c>
      <c r="E483">
        <v>36.200000000000003</v>
      </c>
      <c r="F483">
        <v>46.7</v>
      </c>
      <c r="G483">
        <v>43.5</v>
      </c>
      <c r="H483">
        <v>54.5</v>
      </c>
      <c r="I483">
        <v>35.6</v>
      </c>
      <c r="J483">
        <v>47</v>
      </c>
      <c r="L483">
        <v>57.4</v>
      </c>
      <c r="M483">
        <v>39</v>
      </c>
      <c r="N483">
        <v>51.7</v>
      </c>
      <c r="P483" t="s">
        <v>878</v>
      </c>
      <c r="Q483">
        <f t="shared" si="18"/>
        <v>36</v>
      </c>
      <c r="R483" t="str">
        <f t="shared" si="19"/>
        <v>-</v>
      </c>
      <c r="AN483" s="317">
        <v>45432.520833333336</v>
      </c>
      <c r="AO483">
        <v>41.9</v>
      </c>
      <c r="AP483">
        <v>62.9</v>
      </c>
      <c r="AQ483">
        <v>32.5</v>
      </c>
      <c r="AR483">
        <v>44.2</v>
      </c>
      <c r="AS483">
        <v>42.1</v>
      </c>
      <c r="AT483">
        <v>63.2</v>
      </c>
      <c r="AU483">
        <v>31.9</v>
      </c>
      <c r="AV483">
        <v>43.8</v>
      </c>
      <c r="AX483">
        <v>66.8</v>
      </c>
      <c r="AY483">
        <v>34.700000000000003</v>
      </c>
      <c r="AZ483">
        <v>49.4</v>
      </c>
    </row>
    <row r="484" spans="2:52" x14ac:dyDescent="0.35">
      <c r="B484" s="317">
        <v>45432.5</v>
      </c>
      <c r="C484">
        <v>42.5</v>
      </c>
      <c r="D484">
        <v>54.4</v>
      </c>
      <c r="E484">
        <v>36.6</v>
      </c>
      <c r="F484">
        <v>44.9</v>
      </c>
      <c r="G484">
        <v>42.6</v>
      </c>
      <c r="H484">
        <v>60.2</v>
      </c>
      <c r="I484">
        <v>36.299999999999997</v>
      </c>
      <c r="J484">
        <v>44.6</v>
      </c>
      <c r="L484">
        <v>60.6</v>
      </c>
      <c r="M484">
        <v>37.799999999999997</v>
      </c>
      <c r="N484">
        <v>49.3</v>
      </c>
      <c r="P484" t="s">
        <v>878</v>
      </c>
      <c r="Q484">
        <f t="shared" si="18"/>
        <v>36</v>
      </c>
      <c r="R484" t="str">
        <f t="shared" si="19"/>
        <v>-</v>
      </c>
      <c r="AN484" s="317">
        <v>45432.53125</v>
      </c>
      <c r="AO484">
        <v>42.4</v>
      </c>
      <c r="AP484">
        <v>52</v>
      </c>
      <c r="AQ484">
        <v>34.1</v>
      </c>
      <c r="AR484">
        <v>45.8</v>
      </c>
      <c r="AS484">
        <v>42.4</v>
      </c>
      <c r="AT484">
        <v>54.9</v>
      </c>
      <c r="AU484">
        <v>33</v>
      </c>
      <c r="AV484">
        <v>46.1</v>
      </c>
      <c r="AX484">
        <v>56.5</v>
      </c>
      <c r="AY484">
        <v>37.1</v>
      </c>
      <c r="AZ484">
        <v>50.8</v>
      </c>
    </row>
    <row r="485" spans="2:52" x14ac:dyDescent="0.35">
      <c r="B485" s="317">
        <v>45432.510416666664</v>
      </c>
      <c r="C485">
        <v>41.5</v>
      </c>
      <c r="D485">
        <v>50.9</v>
      </c>
      <c r="E485">
        <v>33.799999999999997</v>
      </c>
      <c r="F485">
        <v>45.3</v>
      </c>
      <c r="G485">
        <v>41.4</v>
      </c>
      <c r="H485">
        <v>52.3</v>
      </c>
      <c r="I485">
        <v>32.799999999999997</v>
      </c>
      <c r="J485">
        <v>45.1</v>
      </c>
      <c r="L485">
        <v>55</v>
      </c>
      <c r="M485">
        <v>36</v>
      </c>
      <c r="N485">
        <v>49.5</v>
      </c>
      <c r="P485" t="s">
        <v>878</v>
      </c>
      <c r="Q485">
        <f t="shared" si="18"/>
        <v>33</v>
      </c>
      <c r="R485" t="str">
        <f t="shared" si="19"/>
        <v>-</v>
      </c>
      <c r="AN485" s="317">
        <v>45432.541666666664</v>
      </c>
      <c r="AO485">
        <v>45.6</v>
      </c>
      <c r="AP485">
        <v>55.8</v>
      </c>
      <c r="AQ485">
        <v>37.5</v>
      </c>
      <c r="AR485">
        <v>49.3</v>
      </c>
      <c r="AS485">
        <v>45.3</v>
      </c>
      <c r="AT485">
        <v>57.1</v>
      </c>
      <c r="AU485">
        <v>35.799999999999997</v>
      </c>
      <c r="AV485">
        <v>49.3</v>
      </c>
      <c r="AX485">
        <v>61.9</v>
      </c>
      <c r="AY485">
        <v>41.5</v>
      </c>
      <c r="AZ485">
        <v>53</v>
      </c>
    </row>
    <row r="486" spans="2:52" x14ac:dyDescent="0.35">
      <c r="B486" s="317">
        <v>45432.520833333336</v>
      </c>
      <c r="C486">
        <v>41.9</v>
      </c>
      <c r="D486">
        <v>62.9</v>
      </c>
      <c r="E486">
        <v>32.5</v>
      </c>
      <c r="F486">
        <v>44.2</v>
      </c>
      <c r="G486">
        <v>42.1</v>
      </c>
      <c r="H486">
        <v>63.2</v>
      </c>
      <c r="I486">
        <v>31.9</v>
      </c>
      <c r="J486">
        <v>43.8</v>
      </c>
      <c r="L486">
        <v>66.8</v>
      </c>
      <c r="M486">
        <v>34.700000000000003</v>
      </c>
      <c r="N486">
        <v>49.4</v>
      </c>
      <c r="P486" t="s">
        <v>878</v>
      </c>
      <c r="Q486">
        <f t="shared" si="18"/>
        <v>32</v>
      </c>
      <c r="R486" t="str">
        <f t="shared" si="19"/>
        <v>-</v>
      </c>
      <c r="AN486" s="317">
        <v>45432.552083333336</v>
      </c>
      <c r="AO486">
        <v>39.4</v>
      </c>
      <c r="AP486">
        <v>54.2</v>
      </c>
      <c r="AQ486">
        <v>32</v>
      </c>
      <c r="AR486">
        <v>42.2</v>
      </c>
      <c r="AS486">
        <v>39.299999999999997</v>
      </c>
      <c r="AT486">
        <v>53.8</v>
      </c>
      <c r="AU486">
        <v>31.6</v>
      </c>
      <c r="AV486">
        <v>42.2</v>
      </c>
      <c r="AX486">
        <v>58.8</v>
      </c>
      <c r="AY486">
        <v>33.6</v>
      </c>
      <c r="AZ486">
        <v>45.5</v>
      </c>
    </row>
    <row r="487" spans="2:52" x14ac:dyDescent="0.35">
      <c r="B487" s="317">
        <v>45432.53125</v>
      </c>
      <c r="C487">
        <v>42.4</v>
      </c>
      <c r="D487">
        <v>52</v>
      </c>
      <c r="E487">
        <v>34.1</v>
      </c>
      <c r="F487">
        <v>45.8</v>
      </c>
      <c r="G487">
        <v>42.4</v>
      </c>
      <c r="H487">
        <v>54.9</v>
      </c>
      <c r="I487">
        <v>33</v>
      </c>
      <c r="J487">
        <v>46.1</v>
      </c>
      <c r="L487">
        <v>56.5</v>
      </c>
      <c r="M487">
        <v>37.1</v>
      </c>
      <c r="N487">
        <v>50.8</v>
      </c>
      <c r="P487" t="s">
        <v>878</v>
      </c>
      <c r="Q487">
        <f t="shared" si="18"/>
        <v>33</v>
      </c>
      <c r="R487" t="str">
        <f t="shared" si="19"/>
        <v>-</v>
      </c>
      <c r="AN487" s="317">
        <v>45432.5625</v>
      </c>
      <c r="AO487">
        <v>43.5</v>
      </c>
      <c r="AP487">
        <v>56.8</v>
      </c>
      <c r="AQ487">
        <v>33.799999999999997</v>
      </c>
      <c r="AR487">
        <v>47.1</v>
      </c>
      <c r="AS487">
        <v>43.6</v>
      </c>
      <c r="AT487">
        <v>58.4</v>
      </c>
      <c r="AU487">
        <v>33.6</v>
      </c>
      <c r="AV487">
        <v>46.8</v>
      </c>
      <c r="AX487">
        <v>61.1</v>
      </c>
      <c r="AY487">
        <v>35.4</v>
      </c>
      <c r="AZ487">
        <v>51.1</v>
      </c>
    </row>
    <row r="488" spans="2:52" x14ac:dyDescent="0.35">
      <c r="B488" s="317">
        <v>45432.541666666664</v>
      </c>
      <c r="C488">
        <v>45.6</v>
      </c>
      <c r="D488">
        <v>55.8</v>
      </c>
      <c r="E488">
        <v>37.5</v>
      </c>
      <c r="F488">
        <v>49.3</v>
      </c>
      <c r="G488">
        <v>45.3</v>
      </c>
      <c r="H488">
        <v>57.1</v>
      </c>
      <c r="I488">
        <v>35.799999999999997</v>
      </c>
      <c r="J488">
        <v>49.3</v>
      </c>
      <c r="L488">
        <v>61.9</v>
      </c>
      <c r="M488">
        <v>41.5</v>
      </c>
      <c r="N488">
        <v>53</v>
      </c>
      <c r="P488" t="s">
        <v>878</v>
      </c>
      <c r="Q488">
        <f t="shared" si="18"/>
        <v>36</v>
      </c>
      <c r="R488" t="str">
        <f t="shared" si="19"/>
        <v>-</v>
      </c>
      <c r="AN488" s="317">
        <v>45432.572916666664</v>
      </c>
      <c r="AO488">
        <v>42.3</v>
      </c>
      <c r="AP488">
        <v>57.5</v>
      </c>
      <c r="AQ488">
        <v>34.299999999999997</v>
      </c>
      <c r="AR488">
        <v>45.8</v>
      </c>
      <c r="AS488">
        <v>42</v>
      </c>
      <c r="AT488">
        <v>57</v>
      </c>
      <c r="AU488">
        <v>33.799999999999997</v>
      </c>
      <c r="AV488">
        <v>44.6</v>
      </c>
      <c r="AX488">
        <v>61</v>
      </c>
      <c r="AY488">
        <v>36.299999999999997</v>
      </c>
      <c r="AZ488">
        <v>51</v>
      </c>
    </row>
    <row r="489" spans="2:52" x14ac:dyDescent="0.35">
      <c r="B489" s="317">
        <v>45432.552083333336</v>
      </c>
      <c r="C489">
        <v>39.4</v>
      </c>
      <c r="D489">
        <v>54.2</v>
      </c>
      <c r="E489">
        <v>32</v>
      </c>
      <c r="F489">
        <v>42.2</v>
      </c>
      <c r="G489">
        <v>39.299999999999997</v>
      </c>
      <c r="H489">
        <v>53.8</v>
      </c>
      <c r="I489">
        <v>31.6</v>
      </c>
      <c r="J489">
        <v>42.2</v>
      </c>
      <c r="L489">
        <v>58.8</v>
      </c>
      <c r="M489">
        <v>33.6</v>
      </c>
      <c r="N489">
        <v>45.5</v>
      </c>
      <c r="P489" t="s">
        <v>878</v>
      </c>
      <c r="Q489">
        <f t="shared" si="18"/>
        <v>32</v>
      </c>
      <c r="R489" t="str">
        <f t="shared" si="19"/>
        <v>-</v>
      </c>
      <c r="AN489" s="317">
        <v>45432.583333333336</v>
      </c>
      <c r="AO489">
        <v>41.9</v>
      </c>
      <c r="AP489">
        <v>57.5</v>
      </c>
      <c r="AQ489">
        <v>33.299999999999997</v>
      </c>
      <c r="AR489">
        <v>43.8</v>
      </c>
      <c r="AS489">
        <v>41.4</v>
      </c>
      <c r="AT489">
        <v>59.5</v>
      </c>
      <c r="AU489">
        <v>33</v>
      </c>
      <c r="AV489">
        <v>43.6</v>
      </c>
      <c r="AX489">
        <v>61.6</v>
      </c>
      <c r="AY489">
        <v>35.1</v>
      </c>
      <c r="AZ489">
        <v>48.3</v>
      </c>
    </row>
    <row r="490" spans="2:52" x14ac:dyDescent="0.35">
      <c r="B490" s="317">
        <v>45432.5625</v>
      </c>
      <c r="C490">
        <v>43.5</v>
      </c>
      <c r="D490">
        <v>56.8</v>
      </c>
      <c r="E490">
        <v>33.799999999999997</v>
      </c>
      <c r="F490">
        <v>47.1</v>
      </c>
      <c r="G490">
        <v>43.6</v>
      </c>
      <c r="H490">
        <v>58.4</v>
      </c>
      <c r="I490">
        <v>33.6</v>
      </c>
      <c r="J490">
        <v>46.8</v>
      </c>
      <c r="L490">
        <v>61.1</v>
      </c>
      <c r="M490">
        <v>35.4</v>
      </c>
      <c r="N490">
        <v>51.1</v>
      </c>
      <c r="P490" t="s">
        <v>878</v>
      </c>
      <c r="Q490">
        <f t="shared" si="18"/>
        <v>34</v>
      </c>
      <c r="R490" t="str">
        <f t="shared" si="19"/>
        <v>-</v>
      </c>
      <c r="AN490" s="317">
        <v>45432.59375</v>
      </c>
      <c r="AO490">
        <v>42.8</v>
      </c>
      <c r="AP490">
        <v>54.7</v>
      </c>
      <c r="AQ490">
        <v>34.9</v>
      </c>
      <c r="AR490">
        <v>45.6</v>
      </c>
      <c r="AS490">
        <v>42.8</v>
      </c>
      <c r="AT490">
        <v>55.3</v>
      </c>
      <c r="AU490">
        <v>34.6</v>
      </c>
      <c r="AV490">
        <v>45.9</v>
      </c>
      <c r="AX490">
        <v>57.8</v>
      </c>
      <c r="AY490">
        <v>36.4</v>
      </c>
      <c r="AZ490">
        <v>48.3</v>
      </c>
    </row>
    <row r="491" spans="2:52" x14ac:dyDescent="0.35">
      <c r="B491" s="317">
        <v>45432.572916666664</v>
      </c>
      <c r="C491">
        <v>42.3</v>
      </c>
      <c r="D491">
        <v>57.5</v>
      </c>
      <c r="E491">
        <v>34.299999999999997</v>
      </c>
      <c r="F491">
        <v>45.8</v>
      </c>
      <c r="G491">
        <v>42</v>
      </c>
      <c r="H491">
        <v>57</v>
      </c>
      <c r="I491">
        <v>33.799999999999997</v>
      </c>
      <c r="J491">
        <v>44.6</v>
      </c>
      <c r="L491">
        <v>61</v>
      </c>
      <c r="M491">
        <v>36.299999999999997</v>
      </c>
      <c r="N491">
        <v>51</v>
      </c>
      <c r="P491" t="s">
        <v>878</v>
      </c>
      <c r="Q491">
        <f t="shared" si="18"/>
        <v>34</v>
      </c>
      <c r="R491" t="str">
        <f t="shared" si="19"/>
        <v>-</v>
      </c>
      <c r="AN491" s="317">
        <v>45432.604166666664</v>
      </c>
      <c r="AO491">
        <v>42.1</v>
      </c>
      <c r="AP491">
        <v>57.5</v>
      </c>
      <c r="AQ491">
        <v>36</v>
      </c>
      <c r="AR491">
        <v>44.4</v>
      </c>
      <c r="AS491">
        <v>42</v>
      </c>
      <c r="AT491">
        <v>58.7</v>
      </c>
      <c r="AU491">
        <v>35.6</v>
      </c>
      <c r="AV491">
        <v>44.3</v>
      </c>
      <c r="AX491">
        <v>63.7</v>
      </c>
      <c r="AY491">
        <v>37.200000000000003</v>
      </c>
      <c r="AZ491">
        <v>48.3</v>
      </c>
    </row>
    <row r="492" spans="2:52" x14ac:dyDescent="0.35">
      <c r="B492" s="317">
        <v>45432.583333333336</v>
      </c>
      <c r="C492">
        <v>41.9</v>
      </c>
      <c r="D492">
        <v>57.5</v>
      </c>
      <c r="E492">
        <v>33.299999999999997</v>
      </c>
      <c r="F492">
        <v>43.8</v>
      </c>
      <c r="G492">
        <v>41.4</v>
      </c>
      <c r="H492">
        <v>59.5</v>
      </c>
      <c r="I492">
        <v>33</v>
      </c>
      <c r="J492">
        <v>43.6</v>
      </c>
      <c r="L492">
        <v>61.6</v>
      </c>
      <c r="M492">
        <v>35.1</v>
      </c>
      <c r="N492">
        <v>48.3</v>
      </c>
      <c r="P492" t="s">
        <v>878</v>
      </c>
      <c r="Q492">
        <f t="shared" si="18"/>
        <v>33</v>
      </c>
      <c r="R492" t="str">
        <f t="shared" si="19"/>
        <v>-</v>
      </c>
      <c r="AN492" s="317">
        <v>45432.614583333336</v>
      </c>
      <c r="AO492">
        <v>42.5</v>
      </c>
      <c r="AP492">
        <v>56.5</v>
      </c>
      <c r="AQ492">
        <v>35.799999999999997</v>
      </c>
      <c r="AR492">
        <v>44.7</v>
      </c>
      <c r="AS492">
        <v>42.7</v>
      </c>
      <c r="AT492">
        <v>60.3</v>
      </c>
      <c r="AU492">
        <v>35.200000000000003</v>
      </c>
      <c r="AV492">
        <v>45</v>
      </c>
      <c r="AX492">
        <v>62.6</v>
      </c>
      <c r="AY492">
        <v>37.1</v>
      </c>
      <c r="AZ492">
        <v>48.4</v>
      </c>
    </row>
    <row r="493" spans="2:52" x14ac:dyDescent="0.35">
      <c r="B493" s="317">
        <v>45432.59375</v>
      </c>
      <c r="C493">
        <v>42.8</v>
      </c>
      <c r="D493">
        <v>54.7</v>
      </c>
      <c r="E493">
        <v>34.9</v>
      </c>
      <c r="F493">
        <v>45.6</v>
      </c>
      <c r="G493">
        <v>42.8</v>
      </c>
      <c r="H493">
        <v>55.3</v>
      </c>
      <c r="I493">
        <v>34.6</v>
      </c>
      <c r="J493">
        <v>45.9</v>
      </c>
      <c r="L493">
        <v>57.8</v>
      </c>
      <c r="M493">
        <v>36.4</v>
      </c>
      <c r="N493">
        <v>48.3</v>
      </c>
      <c r="P493" t="s">
        <v>878</v>
      </c>
      <c r="Q493">
        <f t="shared" si="18"/>
        <v>35</v>
      </c>
      <c r="R493" t="str">
        <f t="shared" si="19"/>
        <v>-</v>
      </c>
      <c r="AN493" s="317">
        <v>45432.625</v>
      </c>
      <c r="AO493">
        <v>46.6</v>
      </c>
      <c r="AP493">
        <v>60.1</v>
      </c>
      <c r="AQ493">
        <v>35.5</v>
      </c>
      <c r="AR493">
        <v>50.6</v>
      </c>
      <c r="AS493">
        <v>46</v>
      </c>
      <c r="AT493">
        <v>60.9</v>
      </c>
      <c r="AU493">
        <v>35.1</v>
      </c>
      <c r="AV493">
        <v>49.2</v>
      </c>
      <c r="AX493">
        <v>64.5</v>
      </c>
      <c r="AY493">
        <v>36.799999999999997</v>
      </c>
      <c r="AZ493">
        <v>56.2</v>
      </c>
    </row>
    <row r="494" spans="2:52" x14ac:dyDescent="0.35">
      <c r="B494" s="317">
        <v>45432.604166666664</v>
      </c>
      <c r="C494">
        <v>42.1</v>
      </c>
      <c r="D494">
        <v>57.5</v>
      </c>
      <c r="E494">
        <v>36</v>
      </c>
      <c r="F494">
        <v>44.4</v>
      </c>
      <c r="G494">
        <v>42</v>
      </c>
      <c r="H494">
        <v>58.7</v>
      </c>
      <c r="I494">
        <v>35.6</v>
      </c>
      <c r="J494">
        <v>44.3</v>
      </c>
      <c r="L494">
        <v>63.7</v>
      </c>
      <c r="M494">
        <v>37.200000000000003</v>
      </c>
      <c r="N494">
        <v>48.3</v>
      </c>
      <c r="P494" t="s">
        <v>878</v>
      </c>
      <c r="Q494">
        <f t="shared" si="18"/>
        <v>36</v>
      </c>
      <c r="R494" t="str">
        <f t="shared" si="19"/>
        <v>-</v>
      </c>
      <c r="AN494" s="317">
        <v>45432.635416666664</v>
      </c>
      <c r="AO494">
        <v>44.5</v>
      </c>
      <c r="AP494">
        <v>62.1</v>
      </c>
      <c r="AQ494">
        <v>35.4</v>
      </c>
      <c r="AR494">
        <v>46.1</v>
      </c>
      <c r="AS494">
        <v>44.9</v>
      </c>
      <c r="AT494">
        <v>62</v>
      </c>
      <c r="AU494">
        <v>34.9</v>
      </c>
      <c r="AV494">
        <v>46.2</v>
      </c>
      <c r="AX494">
        <v>64.7</v>
      </c>
      <c r="AY494">
        <v>36.700000000000003</v>
      </c>
      <c r="AZ494">
        <v>50.2</v>
      </c>
    </row>
    <row r="495" spans="2:52" x14ac:dyDescent="0.35">
      <c r="B495" s="317">
        <v>45432.614583333336</v>
      </c>
      <c r="C495">
        <v>42.5</v>
      </c>
      <c r="D495">
        <v>56.5</v>
      </c>
      <c r="E495">
        <v>35.799999999999997</v>
      </c>
      <c r="F495">
        <v>44.7</v>
      </c>
      <c r="G495">
        <v>42.7</v>
      </c>
      <c r="H495">
        <v>60.3</v>
      </c>
      <c r="I495">
        <v>35.200000000000003</v>
      </c>
      <c r="J495">
        <v>45</v>
      </c>
      <c r="L495">
        <v>62.6</v>
      </c>
      <c r="M495">
        <v>37.1</v>
      </c>
      <c r="N495">
        <v>48.4</v>
      </c>
      <c r="P495" t="s">
        <v>878</v>
      </c>
      <c r="Q495">
        <f t="shared" si="18"/>
        <v>35</v>
      </c>
      <c r="R495" t="str">
        <f t="shared" si="19"/>
        <v>-</v>
      </c>
      <c r="AN495" s="317">
        <v>45432.645833333336</v>
      </c>
      <c r="AO495">
        <v>42.2</v>
      </c>
      <c r="AP495">
        <v>55.4</v>
      </c>
      <c r="AQ495">
        <v>35.700000000000003</v>
      </c>
      <c r="AR495">
        <v>44.2</v>
      </c>
      <c r="AS495">
        <v>42.6</v>
      </c>
      <c r="AT495">
        <v>60.1</v>
      </c>
      <c r="AU495">
        <v>35.4</v>
      </c>
      <c r="AV495">
        <v>44.3</v>
      </c>
      <c r="AX495">
        <v>61.9</v>
      </c>
      <c r="AY495">
        <v>37</v>
      </c>
      <c r="AZ495">
        <v>47.6</v>
      </c>
    </row>
    <row r="496" spans="2:52" x14ac:dyDescent="0.35">
      <c r="B496" s="317">
        <v>45432.625</v>
      </c>
      <c r="C496">
        <v>46.6</v>
      </c>
      <c r="D496">
        <v>60.1</v>
      </c>
      <c r="E496">
        <v>35.5</v>
      </c>
      <c r="F496">
        <v>50.6</v>
      </c>
      <c r="G496">
        <v>46</v>
      </c>
      <c r="H496">
        <v>60.9</v>
      </c>
      <c r="I496">
        <v>35.1</v>
      </c>
      <c r="J496">
        <v>49.2</v>
      </c>
      <c r="L496">
        <v>64.5</v>
      </c>
      <c r="M496">
        <v>36.799999999999997</v>
      </c>
      <c r="N496">
        <v>56.2</v>
      </c>
      <c r="P496" t="s">
        <v>878</v>
      </c>
      <c r="Q496">
        <f t="shared" si="18"/>
        <v>35</v>
      </c>
      <c r="R496" t="str">
        <f t="shared" si="19"/>
        <v>-</v>
      </c>
      <c r="AN496" s="317">
        <v>45432.65625</v>
      </c>
      <c r="AO496">
        <v>40.799999999999997</v>
      </c>
      <c r="AP496">
        <v>53</v>
      </c>
      <c r="AQ496">
        <v>35.799999999999997</v>
      </c>
      <c r="AR496">
        <v>43.3</v>
      </c>
      <c r="AS496">
        <v>40.9</v>
      </c>
      <c r="AT496">
        <v>55.1</v>
      </c>
      <c r="AU496">
        <v>35.5</v>
      </c>
      <c r="AV496">
        <v>43.1</v>
      </c>
      <c r="AX496">
        <v>58.5</v>
      </c>
      <c r="AY496">
        <v>36.9</v>
      </c>
      <c r="AZ496">
        <v>46.3</v>
      </c>
    </row>
    <row r="497" spans="2:52" x14ac:dyDescent="0.35">
      <c r="B497" s="317">
        <v>45432.635416666664</v>
      </c>
      <c r="C497">
        <v>44.5</v>
      </c>
      <c r="D497">
        <v>62.1</v>
      </c>
      <c r="E497">
        <v>35.4</v>
      </c>
      <c r="F497">
        <v>46.1</v>
      </c>
      <c r="G497">
        <v>44.9</v>
      </c>
      <c r="H497">
        <v>62</v>
      </c>
      <c r="I497">
        <v>34.9</v>
      </c>
      <c r="J497">
        <v>46.2</v>
      </c>
      <c r="L497">
        <v>64.7</v>
      </c>
      <c r="M497">
        <v>36.700000000000003</v>
      </c>
      <c r="N497">
        <v>50.2</v>
      </c>
      <c r="P497" t="s">
        <v>878</v>
      </c>
      <c r="Q497">
        <f t="shared" si="18"/>
        <v>35</v>
      </c>
      <c r="R497" t="str">
        <f t="shared" si="19"/>
        <v>-</v>
      </c>
      <c r="AN497" s="317">
        <v>45432.666666666664</v>
      </c>
      <c r="AO497">
        <v>41.8</v>
      </c>
      <c r="AP497">
        <v>62.3</v>
      </c>
      <c r="AQ497">
        <v>35</v>
      </c>
      <c r="AR497">
        <v>43</v>
      </c>
      <c r="AS497">
        <v>41.5</v>
      </c>
      <c r="AT497">
        <v>61.3</v>
      </c>
      <c r="AU497">
        <v>34.9</v>
      </c>
      <c r="AV497">
        <v>43.2</v>
      </c>
      <c r="AX497">
        <v>70.3</v>
      </c>
      <c r="AY497">
        <v>36.1</v>
      </c>
      <c r="AZ497">
        <v>45.8</v>
      </c>
    </row>
    <row r="498" spans="2:52" x14ac:dyDescent="0.35">
      <c r="B498" s="317">
        <v>45432.645833333336</v>
      </c>
      <c r="C498">
        <v>42.2</v>
      </c>
      <c r="D498">
        <v>55.4</v>
      </c>
      <c r="E498">
        <v>35.700000000000003</v>
      </c>
      <c r="F498">
        <v>44.2</v>
      </c>
      <c r="G498">
        <v>42.6</v>
      </c>
      <c r="H498">
        <v>60.1</v>
      </c>
      <c r="I498">
        <v>35.4</v>
      </c>
      <c r="J498">
        <v>44.3</v>
      </c>
      <c r="L498">
        <v>61.9</v>
      </c>
      <c r="M498">
        <v>37</v>
      </c>
      <c r="N498">
        <v>47.6</v>
      </c>
      <c r="P498" t="s">
        <v>878</v>
      </c>
      <c r="Q498">
        <f t="shared" si="18"/>
        <v>35</v>
      </c>
      <c r="R498" t="str">
        <f t="shared" si="19"/>
        <v>-</v>
      </c>
      <c r="AN498" s="317">
        <v>45432.677083333336</v>
      </c>
      <c r="AO498">
        <v>45</v>
      </c>
      <c r="AP498">
        <v>60</v>
      </c>
      <c r="AQ498">
        <v>37.5</v>
      </c>
      <c r="AR498">
        <v>48.1</v>
      </c>
      <c r="AS498">
        <v>44.9</v>
      </c>
      <c r="AT498">
        <v>64</v>
      </c>
      <c r="AU498">
        <v>37</v>
      </c>
      <c r="AV498">
        <v>47.4</v>
      </c>
      <c r="AX498">
        <v>64.900000000000006</v>
      </c>
      <c r="AY498">
        <v>38.9</v>
      </c>
      <c r="AZ498">
        <v>52.4</v>
      </c>
    </row>
    <row r="499" spans="2:52" x14ac:dyDescent="0.35">
      <c r="B499" s="317">
        <v>45432.65625</v>
      </c>
      <c r="C499">
        <v>40.799999999999997</v>
      </c>
      <c r="D499">
        <v>53</v>
      </c>
      <c r="E499">
        <v>35.799999999999997</v>
      </c>
      <c r="F499">
        <v>43.3</v>
      </c>
      <c r="G499">
        <v>40.9</v>
      </c>
      <c r="H499">
        <v>55.1</v>
      </c>
      <c r="I499">
        <v>35.5</v>
      </c>
      <c r="J499">
        <v>43.1</v>
      </c>
      <c r="L499">
        <v>58.5</v>
      </c>
      <c r="M499">
        <v>36.9</v>
      </c>
      <c r="N499">
        <v>46.3</v>
      </c>
      <c r="P499" t="s">
        <v>878</v>
      </c>
      <c r="Q499">
        <f t="shared" si="18"/>
        <v>36</v>
      </c>
      <c r="R499" t="str">
        <f t="shared" si="19"/>
        <v>-</v>
      </c>
      <c r="AN499" s="317">
        <v>45432.6875</v>
      </c>
      <c r="AO499">
        <v>44.8</v>
      </c>
      <c r="AP499">
        <v>57.8</v>
      </c>
      <c r="AQ499">
        <v>35.799999999999997</v>
      </c>
      <c r="AR499">
        <v>47.9</v>
      </c>
      <c r="AS499">
        <v>44.9</v>
      </c>
      <c r="AT499">
        <v>60.5</v>
      </c>
      <c r="AU499">
        <v>35.5</v>
      </c>
      <c r="AV499">
        <v>47.8</v>
      </c>
      <c r="AX499">
        <v>61.9</v>
      </c>
      <c r="AY499">
        <v>37.5</v>
      </c>
      <c r="AZ499">
        <v>52.2</v>
      </c>
    </row>
    <row r="500" spans="2:52" x14ac:dyDescent="0.35">
      <c r="B500" s="317">
        <v>45432.666666666664</v>
      </c>
      <c r="C500">
        <v>41.8</v>
      </c>
      <c r="D500">
        <v>62.3</v>
      </c>
      <c r="E500">
        <v>35</v>
      </c>
      <c r="F500">
        <v>43</v>
      </c>
      <c r="G500">
        <v>41.5</v>
      </c>
      <c r="H500">
        <v>61.3</v>
      </c>
      <c r="I500">
        <v>34.9</v>
      </c>
      <c r="J500">
        <v>43.2</v>
      </c>
      <c r="L500">
        <v>70.3</v>
      </c>
      <c r="M500">
        <v>36.1</v>
      </c>
      <c r="N500">
        <v>45.8</v>
      </c>
      <c r="P500" t="s">
        <v>878</v>
      </c>
      <c r="Q500">
        <f t="shared" si="18"/>
        <v>35</v>
      </c>
      <c r="R500" t="str">
        <f t="shared" si="19"/>
        <v>-</v>
      </c>
      <c r="AN500" s="317">
        <v>45432.697916666664</v>
      </c>
      <c r="AO500">
        <v>43.6</v>
      </c>
      <c r="AP500">
        <v>58.9</v>
      </c>
      <c r="AQ500">
        <v>33.6</v>
      </c>
      <c r="AR500">
        <v>45.7</v>
      </c>
      <c r="AS500">
        <v>43</v>
      </c>
      <c r="AT500">
        <v>59.7</v>
      </c>
      <c r="AU500">
        <v>33.299999999999997</v>
      </c>
      <c r="AV500">
        <v>45.5</v>
      </c>
      <c r="AX500">
        <v>63.3</v>
      </c>
      <c r="AY500">
        <v>35</v>
      </c>
      <c r="AZ500">
        <v>50</v>
      </c>
    </row>
    <row r="501" spans="2:52" x14ac:dyDescent="0.35">
      <c r="B501" s="317">
        <v>45432.677083333336</v>
      </c>
      <c r="C501">
        <v>45</v>
      </c>
      <c r="D501">
        <v>60</v>
      </c>
      <c r="E501">
        <v>37.5</v>
      </c>
      <c r="F501">
        <v>48.1</v>
      </c>
      <c r="G501">
        <v>44.9</v>
      </c>
      <c r="H501">
        <v>64</v>
      </c>
      <c r="I501">
        <v>37</v>
      </c>
      <c r="J501">
        <v>47.4</v>
      </c>
      <c r="L501">
        <v>64.900000000000006</v>
      </c>
      <c r="M501">
        <v>38.9</v>
      </c>
      <c r="N501">
        <v>52.4</v>
      </c>
      <c r="P501" t="s">
        <v>878</v>
      </c>
      <c r="Q501">
        <f t="shared" si="18"/>
        <v>37</v>
      </c>
      <c r="R501" t="str">
        <f t="shared" si="19"/>
        <v>-</v>
      </c>
      <c r="AN501" s="317">
        <v>45432.708333333336</v>
      </c>
      <c r="AO501">
        <v>60.1</v>
      </c>
      <c r="AP501">
        <v>84.1</v>
      </c>
      <c r="AQ501">
        <v>36.6</v>
      </c>
      <c r="AR501">
        <v>50</v>
      </c>
      <c r="AS501">
        <v>53.3</v>
      </c>
      <c r="AT501">
        <v>77.7</v>
      </c>
      <c r="AU501">
        <v>36.299999999999997</v>
      </c>
      <c r="AV501">
        <v>49</v>
      </c>
      <c r="AX501">
        <v>88.4</v>
      </c>
      <c r="AY501">
        <v>38.200000000000003</v>
      </c>
      <c r="AZ501">
        <v>54.8</v>
      </c>
    </row>
    <row r="502" spans="2:52" x14ac:dyDescent="0.35">
      <c r="B502" s="317">
        <v>45432.6875</v>
      </c>
      <c r="C502">
        <v>44.8</v>
      </c>
      <c r="D502">
        <v>57.8</v>
      </c>
      <c r="E502">
        <v>35.799999999999997</v>
      </c>
      <c r="F502">
        <v>47.9</v>
      </c>
      <c r="G502">
        <v>44.9</v>
      </c>
      <c r="H502">
        <v>60.5</v>
      </c>
      <c r="I502">
        <v>35.5</v>
      </c>
      <c r="J502">
        <v>47.8</v>
      </c>
      <c r="L502">
        <v>61.9</v>
      </c>
      <c r="M502">
        <v>37.5</v>
      </c>
      <c r="N502">
        <v>52.2</v>
      </c>
      <c r="P502" t="s">
        <v>878</v>
      </c>
      <c r="Q502">
        <f t="shared" si="18"/>
        <v>36</v>
      </c>
      <c r="R502" t="str">
        <f t="shared" si="19"/>
        <v>-</v>
      </c>
      <c r="AN502" s="317">
        <v>45432.71875</v>
      </c>
      <c r="AO502">
        <v>47.4</v>
      </c>
      <c r="AP502">
        <v>66.3</v>
      </c>
      <c r="AQ502">
        <v>37.1</v>
      </c>
      <c r="AR502">
        <v>51.1</v>
      </c>
      <c r="AS502">
        <v>47.1</v>
      </c>
      <c r="AT502">
        <v>67.3</v>
      </c>
      <c r="AU502">
        <v>36.9</v>
      </c>
      <c r="AV502">
        <v>48.5</v>
      </c>
      <c r="AX502">
        <v>69.099999999999994</v>
      </c>
      <c r="AY502">
        <v>38.4</v>
      </c>
      <c r="AZ502">
        <v>57</v>
      </c>
    </row>
    <row r="503" spans="2:52" x14ac:dyDescent="0.35">
      <c r="B503" s="317">
        <v>45432.697916666664</v>
      </c>
      <c r="C503">
        <v>43.6</v>
      </c>
      <c r="D503">
        <v>58.9</v>
      </c>
      <c r="E503">
        <v>33.6</v>
      </c>
      <c r="F503">
        <v>45.7</v>
      </c>
      <c r="G503">
        <v>43</v>
      </c>
      <c r="H503">
        <v>59.7</v>
      </c>
      <c r="I503">
        <v>33.299999999999997</v>
      </c>
      <c r="J503">
        <v>45.5</v>
      </c>
      <c r="L503">
        <v>63.3</v>
      </c>
      <c r="M503">
        <v>35</v>
      </c>
      <c r="N503">
        <v>50</v>
      </c>
      <c r="P503" t="s">
        <v>878</v>
      </c>
      <c r="Q503">
        <f t="shared" si="18"/>
        <v>33</v>
      </c>
      <c r="R503" t="str">
        <f t="shared" si="19"/>
        <v>-</v>
      </c>
      <c r="AN503" s="317">
        <v>45432.729166666664</v>
      </c>
      <c r="AO503">
        <v>57.8</v>
      </c>
      <c r="AP503">
        <v>86.4</v>
      </c>
      <c r="AQ503">
        <v>34</v>
      </c>
      <c r="AR503">
        <v>46.4</v>
      </c>
      <c r="AS503">
        <v>55.7</v>
      </c>
      <c r="AT503">
        <v>83.9</v>
      </c>
      <c r="AU503">
        <v>33.799999999999997</v>
      </c>
      <c r="AV503">
        <v>46</v>
      </c>
      <c r="AX503">
        <v>91.4</v>
      </c>
      <c r="AY503">
        <v>35.4</v>
      </c>
      <c r="AZ503">
        <v>52.3</v>
      </c>
    </row>
    <row r="504" spans="2:52" x14ac:dyDescent="0.35">
      <c r="B504" s="317">
        <v>45432.708333333336</v>
      </c>
      <c r="C504">
        <v>60.1</v>
      </c>
      <c r="D504">
        <v>84.1</v>
      </c>
      <c r="E504">
        <v>36.6</v>
      </c>
      <c r="F504">
        <v>50</v>
      </c>
      <c r="G504">
        <v>53.3</v>
      </c>
      <c r="H504">
        <v>77.7</v>
      </c>
      <c r="I504">
        <v>36.299999999999997</v>
      </c>
      <c r="J504">
        <v>49</v>
      </c>
      <c r="L504">
        <v>88.4</v>
      </c>
      <c r="M504">
        <v>38.200000000000003</v>
      </c>
      <c r="N504">
        <v>54.8</v>
      </c>
      <c r="P504" t="s">
        <v>878</v>
      </c>
      <c r="Q504">
        <f t="shared" si="18"/>
        <v>36</v>
      </c>
      <c r="R504" t="str">
        <f t="shared" si="19"/>
        <v>-</v>
      </c>
      <c r="AN504" s="317">
        <v>45432.739583333336</v>
      </c>
      <c r="AO504">
        <v>39.200000000000003</v>
      </c>
      <c r="AP504">
        <v>58.9</v>
      </c>
      <c r="AQ504">
        <v>32.9</v>
      </c>
      <c r="AR504">
        <v>41.6</v>
      </c>
      <c r="AS504">
        <v>39.4</v>
      </c>
      <c r="AT504">
        <v>60.6</v>
      </c>
      <c r="AU504">
        <v>32.6</v>
      </c>
      <c r="AV504">
        <v>41.9</v>
      </c>
      <c r="AX504">
        <v>65.599999999999994</v>
      </c>
      <c r="AY504">
        <v>34.5</v>
      </c>
      <c r="AZ504">
        <v>45</v>
      </c>
    </row>
    <row r="505" spans="2:52" x14ac:dyDescent="0.35">
      <c r="B505" s="317">
        <v>45432.71875</v>
      </c>
      <c r="C505">
        <v>47.4</v>
      </c>
      <c r="D505">
        <v>66.3</v>
      </c>
      <c r="E505">
        <v>37.1</v>
      </c>
      <c r="F505">
        <v>51.1</v>
      </c>
      <c r="G505">
        <v>47.1</v>
      </c>
      <c r="H505">
        <v>67.3</v>
      </c>
      <c r="I505">
        <v>36.9</v>
      </c>
      <c r="J505">
        <v>48.5</v>
      </c>
      <c r="L505">
        <v>69.099999999999994</v>
      </c>
      <c r="M505">
        <v>38.4</v>
      </c>
      <c r="N505">
        <v>57</v>
      </c>
      <c r="P505" t="s">
        <v>878</v>
      </c>
      <c r="Q505">
        <f t="shared" si="18"/>
        <v>37</v>
      </c>
      <c r="R505" t="str">
        <f t="shared" si="19"/>
        <v>-</v>
      </c>
      <c r="AN505" s="317">
        <v>45432.75</v>
      </c>
      <c r="AO505">
        <v>43</v>
      </c>
      <c r="AP505">
        <v>56.3</v>
      </c>
      <c r="AQ505">
        <v>35.6</v>
      </c>
      <c r="AR505">
        <v>46.4</v>
      </c>
      <c r="AS505">
        <v>43.1</v>
      </c>
      <c r="AT505">
        <v>58.7</v>
      </c>
      <c r="AU505">
        <v>35.200000000000003</v>
      </c>
      <c r="AV505">
        <v>46.2</v>
      </c>
      <c r="AX505">
        <v>62.3</v>
      </c>
      <c r="AY505">
        <v>37.6</v>
      </c>
      <c r="AZ505">
        <v>50.1</v>
      </c>
    </row>
    <row r="506" spans="2:52" x14ac:dyDescent="0.35">
      <c r="B506" s="317">
        <v>45432.729166666664</v>
      </c>
      <c r="C506">
        <v>57.8</v>
      </c>
      <c r="D506">
        <v>86.4</v>
      </c>
      <c r="E506">
        <v>34</v>
      </c>
      <c r="F506">
        <v>46.4</v>
      </c>
      <c r="G506">
        <v>55.7</v>
      </c>
      <c r="H506">
        <v>83.9</v>
      </c>
      <c r="I506">
        <v>33.799999999999997</v>
      </c>
      <c r="J506">
        <v>46</v>
      </c>
      <c r="L506">
        <v>91.4</v>
      </c>
      <c r="M506">
        <v>35.4</v>
      </c>
      <c r="N506">
        <v>52.3</v>
      </c>
      <c r="P506" t="s">
        <v>878</v>
      </c>
      <c r="Q506">
        <f t="shared" si="18"/>
        <v>34</v>
      </c>
      <c r="R506" t="str">
        <f t="shared" si="19"/>
        <v>-</v>
      </c>
      <c r="AN506" s="317">
        <v>45432.760416666664</v>
      </c>
      <c r="AO506">
        <v>45.6</v>
      </c>
      <c r="AP506">
        <v>65.400000000000006</v>
      </c>
      <c r="AQ506">
        <v>33.1</v>
      </c>
      <c r="AR506">
        <v>46.7</v>
      </c>
      <c r="AS506">
        <v>46.3</v>
      </c>
      <c r="AT506">
        <v>67.7</v>
      </c>
      <c r="AU506">
        <v>32.6</v>
      </c>
      <c r="AV506">
        <v>46.2</v>
      </c>
      <c r="AX506">
        <v>71.7</v>
      </c>
      <c r="AY506">
        <v>35.1</v>
      </c>
      <c r="AZ506">
        <v>49.5</v>
      </c>
    </row>
    <row r="507" spans="2:52" x14ac:dyDescent="0.35">
      <c r="B507" s="317">
        <v>45432.739583333336</v>
      </c>
      <c r="C507">
        <v>39.200000000000003</v>
      </c>
      <c r="D507">
        <v>58.9</v>
      </c>
      <c r="E507">
        <v>32.9</v>
      </c>
      <c r="F507">
        <v>41.6</v>
      </c>
      <c r="G507">
        <v>39.4</v>
      </c>
      <c r="H507">
        <v>60.6</v>
      </c>
      <c r="I507">
        <v>32.6</v>
      </c>
      <c r="J507">
        <v>41.9</v>
      </c>
      <c r="L507">
        <v>65.599999999999994</v>
      </c>
      <c r="M507">
        <v>34.5</v>
      </c>
      <c r="N507">
        <v>45</v>
      </c>
      <c r="P507" t="s">
        <v>878</v>
      </c>
      <c r="Q507">
        <f t="shared" si="18"/>
        <v>33</v>
      </c>
      <c r="R507" t="str">
        <f t="shared" si="19"/>
        <v>-</v>
      </c>
      <c r="AN507" s="317">
        <v>45432.770833333336</v>
      </c>
      <c r="AO507">
        <v>42.3</v>
      </c>
      <c r="AP507">
        <v>54.2</v>
      </c>
      <c r="AQ507">
        <v>32.6</v>
      </c>
      <c r="AR507">
        <v>46.1</v>
      </c>
      <c r="AS507">
        <v>42.3</v>
      </c>
      <c r="AT507">
        <v>59.2</v>
      </c>
      <c r="AU507">
        <v>32.200000000000003</v>
      </c>
      <c r="AV507">
        <v>45.6</v>
      </c>
      <c r="AX507">
        <v>59.4</v>
      </c>
      <c r="AY507">
        <v>34.6</v>
      </c>
      <c r="AZ507">
        <v>50.2</v>
      </c>
    </row>
    <row r="508" spans="2:52" x14ac:dyDescent="0.35">
      <c r="B508" s="317">
        <v>45432.75</v>
      </c>
      <c r="C508">
        <v>43</v>
      </c>
      <c r="D508">
        <v>56.3</v>
      </c>
      <c r="E508">
        <v>35.6</v>
      </c>
      <c r="F508">
        <v>46.4</v>
      </c>
      <c r="G508">
        <v>43.1</v>
      </c>
      <c r="H508">
        <v>58.7</v>
      </c>
      <c r="I508">
        <v>35.200000000000003</v>
      </c>
      <c r="J508">
        <v>46.2</v>
      </c>
      <c r="L508">
        <v>62.3</v>
      </c>
      <c r="M508">
        <v>37.6</v>
      </c>
      <c r="N508">
        <v>50.1</v>
      </c>
      <c r="P508" t="s">
        <v>878</v>
      </c>
      <c r="Q508">
        <f t="shared" si="18"/>
        <v>35</v>
      </c>
      <c r="R508" t="str">
        <f t="shared" si="19"/>
        <v>-</v>
      </c>
      <c r="AN508" s="317">
        <v>45432.78125</v>
      </c>
      <c r="AO508">
        <v>45.8</v>
      </c>
      <c r="AP508">
        <v>59.2</v>
      </c>
      <c r="AQ508">
        <v>34.6</v>
      </c>
      <c r="AR508">
        <v>50</v>
      </c>
      <c r="AS508">
        <v>45.8</v>
      </c>
      <c r="AT508">
        <v>61</v>
      </c>
      <c r="AU508">
        <v>33.799999999999997</v>
      </c>
      <c r="AV508">
        <v>48.4</v>
      </c>
      <c r="AX508">
        <v>65.2</v>
      </c>
      <c r="AY508">
        <v>36.799999999999997</v>
      </c>
      <c r="AZ508">
        <v>55.5</v>
      </c>
    </row>
    <row r="509" spans="2:52" x14ac:dyDescent="0.35">
      <c r="B509" s="317">
        <v>45432.760416666664</v>
      </c>
      <c r="C509">
        <v>45.6</v>
      </c>
      <c r="D509">
        <v>65.400000000000006</v>
      </c>
      <c r="E509">
        <v>33.1</v>
      </c>
      <c r="F509">
        <v>46.7</v>
      </c>
      <c r="G509">
        <v>46.3</v>
      </c>
      <c r="H509">
        <v>67.7</v>
      </c>
      <c r="I509">
        <v>32.6</v>
      </c>
      <c r="J509">
        <v>46.2</v>
      </c>
      <c r="L509">
        <v>71.7</v>
      </c>
      <c r="M509">
        <v>35.1</v>
      </c>
      <c r="N509">
        <v>49.5</v>
      </c>
      <c r="P509" t="s">
        <v>878</v>
      </c>
      <c r="Q509">
        <f t="shared" si="18"/>
        <v>33</v>
      </c>
      <c r="R509" t="str">
        <f t="shared" si="19"/>
        <v>-</v>
      </c>
      <c r="AN509" s="317">
        <v>45432.791666666664</v>
      </c>
      <c r="AO509">
        <v>46.4</v>
      </c>
      <c r="AP509">
        <v>58.5</v>
      </c>
      <c r="AQ509">
        <v>36.1</v>
      </c>
      <c r="AR509">
        <v>50.5</v>
      </c>
      <c r="AS509">
        <v>46.6</v>
      </c>
      <c r="AT509">
        <v>63.5</v>
      </c>
      <c r="AU509">
        <v>35.5</v>
      </c>
      <c r="AV509">
        <v>49.4</v>
      </c>
      <c r="AX509">
        <v>64.3</v>
      </c>
      <c r="AY509">
        <v>38.200000000000003</v>
      </c>
      <c r="AZ509">
        <v>55.6</v>
      </c>
    </row>
    <row r="510" spans="2:52" x14ac:dyDescent="0.35">
      <c r="B510" s="317">
        <v>45432.770833333336</v>
      </c>
      <c r="C510">
        <v>42.3</v>
      </c>
      <c r="D510">
        <v>54.2</v>
      </c>
      <c r="E510">
        <v>32.6</v>
      </c>
      <c r="F510">
        <v>46.1</v>
      </c>
      <c r="G510">
        <v>42.3</v>
      </c>
      <c r="H510">
        <v>59.2</v>
      </c>
      <c r="I510">
        <v>32.200000000000003</v>
      </c>
      <c r="J510">
        <v>45.6</v>
      </c>
      <c r="L510">
        <v>59.4</v>
      </c>
      <c r="M510">
        <v>34.6</v>
      </c>
      <c r="N510">
        <v>50.2</v>
      </c>
      <c r="P510" t="s">
        <v>878</v>
      </c>
      <c r="Q510">
        <f t="shared" si="18"/>
        <v>32</v>
      </c>
      <c r="R510" t="str">
        <f t="shared" si="19"/>
        <v>-</v>
      </c>
      <c r="AN510" s="317">
        <v>45432.802083333336</v>
      </c>
      <c r="AO510">
        <v>43.5</v>
      </c>
      <c r="AP510">
        <v>56.5</v>
      </c>
      <c r="AQ510">
        <v>34.200000000000003</v>
      </c>
      <c r="AR510">
        <v>47.1</v>
      </c>
      <c r="AS510">
        <v>43.3</v>
      </c>
      <c r="AT510">
        <v>58.1</v>
      </c>
      <c r="AU510">
        <v>33.700000000000003</v>
      </c>
      <c r="AV510">
        <v>46</v>
      </c>
      <c r="AX510">
        <v>61.7</v>
      </c>
      <c r="AY510">
        <v>36</v>
      </c>
      <c r="AZ510">
        <v>51.8</v>
      </c>
    </row>
    <row r="511" spans="2:52" x14ac:dyDescent="0.35">
      <c r="B511" s="317">
        <v>45432.78125</v>
      </c>
      <c r="C511">
        <v>45.8</v>
      </c>
      <c r="D511">
        <v>59.2</v>
      </c>
      <c r="E511">
        <v>34.6</v>
      </c>
      <c r="F511">
        <v>50</v>
      </c>
      <c r="G511">
        <v>45.8</v>
      </c>
      <c r="H511">
        <v>61</v>
      </c>
      <c r="I511">
        <v>33.799999999999997</v>
      </c>
      <c r="J511">
        <v>48.4</v>
      </c>
      <c r="L511">
        <v>65.2</v>
      </c>
      <c r="M511">
        <v>36.799999999999997</v>
      </c>
      <c r="N511">
        <v>55.5</v>
      </c>
      <c r="P511" t="s">
        <v>878</v>
      </c>
      <c r="Q511">
        <f t="shared" si="18"/>
        <v>34</v>
      </c>
      <c r="R511" t="str">
        <f t="shared" si="19"/>
        <v>-</v>
      </c>
      <c r="AN511" s="317">
        <v>45432.8125</v>
      </c>
      <c r="AO511">
        <v>51.2</v>
      </c>
      <c r="AP511">
        <v>69</v>
      </c>
      <c r="AQ511">
        <v>35.4</v>
      </c>
      <c r="AR511">
        <v>52</v>
      </c>
      <c r="AS511">
        <v>51</v>
      </c>
      <c r="AT511">
        <v>70.900000000000006</v>
      </c>
      <c r="AU511">
        <v>34.200000000000003</v>
      </c>
      <c r="AV511">
        <v>51.4</v>
      </c>
      <c r="AX511">
        <v>73.900000000000006</v>
      </c>
      <c r="AY511">
        <v>38.799999999999997</v>
      </c>
      <c r="AZ511">
        <v>57.4</v>
      </c>
    </row>
    <row r="512" spans="2:52" x14ac:dyDescent="0.35">
      <c r="B512" s="317">
        <v>45432.791666666664</v>
      </c>
      <c r="C512">
        <v>46.4</v>
      </c>
      <c r="D512">
        <v>58.5</v>
      </c>
      <c r="E512">
        <v>36.1</v>
      </c>
      <c r="F512">
        <v>50.5</v>
      </c>
      <c r="G512">
        <v>46.6</v>
      </c>
      <c r="H512">
        <v>63.5</v>
      </c>
      <c r="I512">
        <v>35.5</v>
      </c>
      <c r="J512">
        <v>49.4</v>
      </c>
      <c r="L512">
        <v>64.3</v>
      </c>
      <c r="M512">
        <v>38.200000000000003</v>
      </c>
      <c r="N512">
        <v>55.6</v>
      </c>
      <c r="P512" t="s">
        <v>878</v>
      </c>
      <c r="Q512">
        <f t="shared" si="18"/>
        <v>36</v>
      </c>
      <c r="R512" t="str">
        <f t="shared" si="19"/>
        <v>-</v>
      </c>
      <c r="AN512" s="317">
        <v>45432.822916666664</v>
      </c>
      <c r="AO512">
        <v>53.9</v>
      </c>
      <c r="AP512">
        <v>74.900000000000006</v>
      </c>
      <c r="AQ512">
        <v>35.9</v>
      </c>
      <c r="AR512">
        <v>56.8</v>
      </c>
      <c r="AS512">
        <v>54.6</v>
      </c>
      <c r="AT512">
        <v>77.2</v>
      </c>
      <c r="AU512">
        <v>34.799999999999997</v>
      </c>
      <c r="AV512">
        <v>56.9</v>
      </c>
      <c r="AX512">
        <v>78.3</v>
      </c>
      <c r="AY512">
        <v>38.6</v>
      </c>
      <c r="AZ512">
        <v>62.5</v>
      </c>
    </row>
    <row r="513" spans="2:52" x14ac:dyDescent="0.35">
      <c r="B513" s="317">
        <v>45432.802083333336</v>
      </c>
      <c r="C513">
        <v>43.5</v>
      </c>
      <c r="D513">
        <v>56.5</v>
      </c>
      <c r="E513">
        <v>34.200000000000003</v>
      </c>
      <c r="F513">
        <v>47.1</v>
      </c>
      <c r="G513">
        <v>43.3</v>
      </c>
      <c r="H513">
        <v>58.1</v>
      </c>
      <c r="I513">
        <v>33.700000000000003</v>
      </c>
      <c r="J513">
        <v>46</v>
      </c>
      <c r="L513">
        <v>61.7</v>
      </c>
      <c r="M513">
        <v>36</v>
      </c>
      <c r="N513">
        <v>51.8</v>
      </c>
      <c r="P513" t="s">
        <v>878</v>
      </c>
      <c r="Q513">
        <f t="shared" si="18"/>
        <v>34</v>
      </c>
      <c r="R513" t="str">
        <f t="shared" si="19"/>
        <v>-</v>
      </c>
      <c r="AN513" s="317">
        <v>45432.833333333336</v>
      </c>
      <c r="AO513">
        <v>50.5</v>
      </c>
      <c r="AP513">
        <v>64.3</v>
      </c>
      <c r="AQ513">
        <v>36.5</v>
      </c>
      <c r="AR513">
        <v>50.2</v>
      </c>
      <c r="AS513">
        <v>50.4</v>
      </c>
      <c r="AT513">
        <v>68.2</v>
      </c>
      <c r="AU513">
        <v>35.700000000000003</v>
      </c>
      <c r="AV513">
        <v>49.9</v>
      </c>
      <c r="AX513">
        <v>70.7</v>
      </c>
      <c r="AY513">
        <v>39.700000000000003</v>
      </c>
      <c r="AZ513">
        <v>55.8</v>
      </c>
    </row>
    <row r="514" spans="2:52" x14ac:dyDescent="0.35">
      <c r="B514" s="317">
        <v>45432.8125</v>
      </c>
      <c r="C514">
        <v>51.2</v>
      </c>
      <c r="D514">
        <v>69</v>
      </c>
      <c r="E514">
        <v>35.4</v>
      </c>
      <c r="F514">
        <v>52</v>
      </c>
      <c r="G514">
        <v>51</v>
      </c>
      <c r="H514">
        <v>70.900000000000006</v>
      </c>
      <c r="I514">
        <v>34.200000000000003</v>
      </c>
      <c r="J514">
        <v>51.4</v>
      </c>
      <c r="L514">
        <v>73.900000000000006</v>
      </c>
      <c r="M514">
        <v>38.799999999999997</v>
      </c>
      <c r="N514">
        <v>57.4</v>
      </c>
      <c r="P514" t="s">
        <v>878</v>
      </c>
      <c r="Q514">
        <f t="shared" si="18"/>
        <v>34</v>
      </c>
      <c r="R514" t="str">
        <f t="shared" si="19"/>
        <v>-</v>
      </c>
      <c r="AN514" s="317">
        <v>45432.84375</v>
      </c>
      <c r="AO514">
        <v>43.5</v>
      </c>
      <c r="AP514">
        <v>62.6</v>
      </c>
      <c r="AQ514">
        <v>33.9</v>
      </c>
      <c r="AR514">
        <v>43.9</v>
      </c>
      <c r="AS514">
        <v>44.4</v>
      </c>
      <c r="AT514">
        <v>65.900000000000006</v>
      </c>
      <c r="AU514">
        <v>33.4</v>
      </c>
      <c r="AV514">
        <v>43.5</v>
      </c>
      <c r="AX514">
        <v>69.400000000000006</v>
      </c>
      <c r="AY514">
        <v>35.5</v>
      </c>
      <c r="AZ514">
        <v>47.9</v>
      </c>
    </row>
    <row r="515" spans="2:52" x14ac:dyDescent="0.35">
      <c r="B515" s="317">
        <v>45432.822916666664</v>
      </c>
      <c r="C515">
        <v>53.9</v>
      </c>
      <c r="D515">
        <v>74.900000000000006</v>
      </c>
      <c r="E515">
        <v>35.9</v>
      </c>
      <c r="F515">
        <v>56.8</v>
      </c>
      <c r="G515">
        <v>54.6</v>
      </c>
      <c r="H515">
        <v>77.2</v>
      </c>
      <c r="I515">
        <v>34.799999999999997</v>
      </c>
      <c r="J515">
        <v>56.9</v>
      </c>
      <c r="L515">
        <v>78.3</v>
      </c>
      <c r="M515">
        <v>38.6</v>
      </c>
      <c r="N515">
        <v>62.5</v>
      </c>
      <c r="P515" t="s">
        <v>878</v>
      </c>
      <c r="Q515">
        <f t="shared" si="18"/>
        <v>35</v>
      </c>
      <c r="R515" t="str">
        <f t="shared" si="19"/>
        <v>-</v>
      </c>
      <c r="AN515" s="317">
        <v>45432.854166666664</v>
      </c>
      <c r="AO515">
        <v>55</v>
      </c>
      <c r="AP515">
        <v>72.5</v>
      </c>
      <c r="AQ515">
        <v>35</v>
      </c>
      <c r="AR515">
        <v>58.6</v>
      </c>
      <c r="AS515">
        <v>54.6</v>
      </c>
      <c r="AT515">
        <v>73.099999999999994</v>
      </c>
      <c r="AU515">
        <v>34.1</v>
      </c>
      <c r="AV515">
        <v>56.9</v>
      </c>
      <c r="AX515">
        <v>78</v>
      </c>
      <c r="AY515">
        <v>37.299999999999997</v>
      </c>
      <c r="AZ515">
        <v>64.3</v>
      </c>
    </row>
    <row r="516" spans="2:52" x14ac:dyDescent="0.35">
      <c r="B516" s="317">
        <v>45432.833333333336</v>
      </c>
      <c r="C516">
        <v>50.5</v>
      </c>
      <c r="D516">
        <v>64.3</v>
      </c>
      <c r="E516">
        <v>36.5</v>
      </c>
      <c r="F516">
        <v>50.2</v>
      </c>
      <c r="G516">
        <v>50.4</v>
      </c>
      <c r="H516">
        <v>68.2</v>
      </c>
      <c r="I516">
        <v>35.700000000000003</v>
      </c>
      <c r="J516">
        <v>49.9</v>
      </c>
      <c r="L516">
        <v>70.7</v>
      </c>
      <c r="M516">
        <v>39.700000000000003</v>
      </c>
      <c r="N516">
        <v>55.8</v>
      </c>
      <c r="P516" t="s">
        <v>878</v>
      </c>
      <c r="Q516">
        <f t="shared" si="18"/>
        <v>36</v>
      </c>
      <c r="R516" t="str">
        <f t="shared" si="19"/>
        <v>-</v>
      </c>
      <c r="AN516" s="317">
        <v>45432.864583333336</v>
      </c>
      <c r="AO516">
        <v>45.6</v>
      </c>
      <c r="AP516">
        <v>56.9</v>
      </c>
      <c r="AQ516">
        <v>35.4</v>
      </c>
      <c r="AR516">
        <v>50</v>
      </c>
      <c r="AS516">
        <v>45.6</v>
      </c>
      <c r="AT516">
        <v>60.1</v>
      </c>
      <c r="AU516">
        <v>34.9</v>
      </c>
      <c r="AV516">
        <v>48.7</v>
      </c>
      <c r="AX516">
        <v>62.7</v>
      </c>
      <c r="AY516">
        <v>37.1</v>
      </c>
      <c r="AZ516">
        <v>55</v>
      </c>
    </row>
    <row r="517" spans="2:52" x14ac:dyDescent="0.35">
      <c r="B517" s="317">
        <v>45432.84375</v>
      </c>
      <c r="C517">
        <v>43.5</v>
      </c>
      <c r="D517">
        <v>62.6</v>
      </c>
      <c r="E517">
        <v>33.9</v>
      </c>
      <c r="F517">
        <v>43.9</v>
      </c>
      <c r="G517">
        <v>44.4</v>
      </c>
      <c r="H517">
        <v>65.900000000000006</v>
      </c>
      <c r="I517">
        <v>33.4</v>
      </c>
      <c r="J517">
        <v>43.5</v>
      </c>
      <c r="L517">
        <v>69.400000000000006</v>
      </c>
      <c r="M517">
        <v>35.5</v>
      </c>
      <c r="N517">
        <v>47.9</v>
      </c>
      <c r="P517" t="s">
        <v>878</v>
      </c>
      <c r="Q517">
        <f t="shared" si="18"/>
        <v>33</v>
      </c>
      <c r="R517" t="str">
        <f t="shared" si="19"/>
        <v>-</v>
      </c>
      <c r="AN517" s="317">
        <v>45432.875</v>
      </c>
      <c r="AO517">
        <v>50.4</v>
      </c>
      <c r="AP517">
        <v>75.3</v>
      </c>
      <c r="AQ517">
        <v>33.799999999999997</v>
      </c>
      <c r="AR517">
        <v>52.9</v>
      </c>
      <c r="AS517">
        <v>51.4</v>
      </c>
      <c r="AT517">
        <v>75.2</v>
      </c>
      <c r="AU517">
        <v>33.299999999999997</v>
      </c>
      <c r="AV517">
        <v>51.5</v>
      </c>
      <c r="AX517">
        <v>81.2</v>
      </c>
      <c r="AY517">
        <v>35.799999999999997</v>
      </c>
      <c r="AZ517">
        <v>58.2</v>
      </c>
    </row>
    <row r="518" spans="2:52" x14ac:dyDescent="0.35">
      <c r="B518" s="317">
        <v>45432.854166666664</v>
      </c>
      <c r="C518">
        <v>55</v>
      </c>
      <c r="D518">
        <v>72.5</v>
      </c>
      <c r="E518">
        <v>35</v>
      </c>
      <c r="F518">
        <v>58.6</v>
      </c>
      <c r="G518">
        <v>54.6</v>
      </c>
      <c r="H518">
        <v>73.099999999999994</v>
      </c>
      <c r="I518">
        <v>34.1</v>
      </c>
      <c r="J518">
        <v>56.9</v>
      </c>
      <c r="L518">
        <v>78</v>
      </c>
      <c r="M518">
        <v>37.299999999999997</v>
      </c>
      <c r="N518">
        <v>64.3</v>
      </c>
      <c r="P518" t="s">
        <v>878</v>
      </c>
      <c r="Q518">
        <f t="shared" si="18"/>
        <v>34</v>
      </c>
      <c r="R518" t="str">
        <f t="shared" si="19"/>
        <v>-</v>
      </c>
      <c r="AN518" s="317">
        <v>45432.885416666664</v>
      </c>
      <c r="AO518">
        <v>47.7</v>
      </c>
      <c r="AP518">
        <v>69.3</v>
      </c>
      <c r="AQ518">
        <v>34.6</v>
      </c>
      <c r="AR518">
        <v>43.7</v>
      </c>
      <c r="AS518">
        <v>48.8</v>
      </c>
      <c r="AT518">
        <v>73.3</v>
      </c>
      <c r="AU518">
        <v>34.1</v>
      </c>
      <c r="AV518">
        <v>44</v>
      </c>
      <c r="AX518">
        <v>76.5</v>
      </c>
      <c r="AY518">
        <v>36.200000000000003</v>
      </c>
      <c r="AZ518">
        <v>47.6</v>
      </c>
    </row>
    <row r="519" spans="2:52" x14ac:dyDescent="0.35">
      <c r="B519" s="317">
        <v>45432.864583333336</v>
      </c>
      <c r="C519">
        <v>45.6</v>
      </c>
      <c r="D519">
        <v>56.9</v>
      </c>
      <c r="E519">
        <v>35.4</v>
      </c>
      <c r="F519">
        <v>50</v>
      </c>
      <c r="G519">
        <v>45.6</v>
      </c>
      <c r="H519">
        <v>60.1</v>
      </c>
      <c r="I519">
        <v>34.9</v>
      </c>
      <c r="J519">
        <v>48.7</v>
      </c>
      <c r="L519">
        <v>62.7</v>
      </c>
      <c r="M519">
        <v>37.1</v>
      </c>
      <c r="N519">
        <v>55</v>
      </c>
      <c r="P519" t="s">
        <v>878</v>
      </c>
      <c r="Q519">
        <f t="shared" si="18"/>
        <v>35</v>
      </c>
      <c r="R519" t="str">
        <f t="shared" si="19"/>
        <v>-</v>
      </c>
      <c r="AN519" s="317">
        <v>45432.895833333336</v>
      </c>
      <c r="AO519">
        <v>40.5</v>
      </c>
      <c r="AP519">
        <v>51.3</v>
      </c>
      <c r="AQ519">
        <v>34.5</v>
      </c>
      <c r="AR519">
        <v>43.5</v>
      </c>
      <c r="AS519">
        <v>40.4</v>
      </c>
      <c r="AT519">
        <v>52.7</v>
      </c>
      <c r="AU519">
        <v>34</v>
      </c>
      <c r="AV519">
        <v>43.4</v>
      </c>
      <c r="AX519">
        <v>54.9</v>
      </c>
      <c r="AY519">
        <v>36.200000000000003</v>
      </c>
      <c r="AZ519">
        <v>47.4</v>
      </c>
    </row>
    <row r="520" spans="2:52" x14ac:dyDescent="0.35">
      <c r="B520" s="317">
        <v>45432.875</v>
      </c>
      <c r="C520">
        <v>50.4</v>
      </c>
      <c r="D520">
        <v>75.3</v>
      </c>
      <c r="E520">
        <v>33.799999999999997</v>
      </c>
      <c r="F520">
        <v>52.9</v>
      </c>
      <c r="G520">
        <v>51.4</v>
      </c>
      <c r="H520">
        <v>75.2</v>
      </c>
      <c r="I520">
        <v>33.299999999999997</v>
      </c>
      <c r="J520">
        <v>51.5</v>
      </c>
      <c r="L520">
        <v>81.2</v>
      </c>
      <c r="M520">
        <v>35.799999999999997</v>
      </c>
      <c r="N520">
        <v>58.2</v>
      </c>
      <c r="P520" t="s">
        <v>878</v>
      </c>
      <c r="Q520">
        <f t="shared" si="18"/>
        <v>33</v>
      </c>
      <c r="R520" t="str">
        <f t="shared" si="19"/>
        <v>-</v>
      </c>
      <c r="AN520" s="317">
        <v>45432.90625</v>
      </c>
      <c r="AO520">
        <v>37.299999999999997</v>
      </c>
      <c r="AP520">
        <v>54.7</v>
      </c>
      <c r="AQ520">
        <v>31.3</v>
      </c>
      <c r="AR520">
        <v>39.4</v>
      </c>
      <c r="AS520">
        <v>37.200000000000003</v>
      </c>
      <c r="AT520">
        <v>56.7</v>
      </c>
      <c r="AU520">
        <v>31.2</v>
      </c>
      <c r="AV520">
        <v>38.9</v>
      </c>
      <c r="AX520">
        <v>59.5</v>
      </c>
      <c r="AY520">
        <v>32.200000000000003</v>
      </c>
      <c r="AZ520">
        <v>42.9</v>
      </c>
    </row>
    <row r="521" spans="2:52" x14ac:dyDescent="0.35">
      <c r="B521" s="317">
        <v>45432.885416666664</v>
      </c>
      <c r="C521">
        <v>47.7</v>
      </c>
      <c r="D521">
        <v>69.3</v>
      </c>
      <c r="E521">
        <v>34.6</v>
      </c>
      <c r="F521">
        <v>43.7</v>
      </c>
      <c r="G521">
        <v>48.8</v>
      </c>
      <c r="H521">
        <v>73.3</v>
      </c>
      <c r="I521">
        <v>34.1</v>
      </c>
      <c r="J521">
        <v>44</v>
      </c>
      <c r="L521">
        <v>76.5</v>
      </c>
      <c r="M521">
        <v>36.200000000000003</v>
      </c>
      <c r="N521">
        <v>47.6</v>
      </c>
      <c r="P521" t="s">
        <v>878</v>
      </c>
      <c r="Q521">
        <f t="shared" si="18"/>
        <v>34</v>
      </c>
      <c r="R521" t="str">
        <f t="shared" si="19"/>
        <v>-</v>
      </c>
      <c r="AN521" s="317">
        <v>45432.916666666664</v>
      </c>
      <c r="AO521">
        <v>34.5</v>
      </c>
      <c r="AP521">
        <v>43.8</v>
      </c>
      <c r="AQ521">
        <v>29.9</v>
      </c>
      <c r="AR521">
        <v>36.799999999999997</v>
      </c>
      <c r="AS521">
        <v>34.5</v>
      </c>
      <c r="AT521">
        <v>43.6</v>
      </c>
      <c r="AU521">
        <v>29.8</v>
      </c>
      <c r="AV521">
        <v>37</v>
      </c>
      <c r="AX521">
        <v>45.2</v>
      </c>
      <c r="AY521">
        <v>30.4</v>
      </c>
      <c r="AZ521">
        <v>38.1</v>
      </c>
    </row>
    <row r="522" spans="2:52" x14ac:dyDescent="0.35">
      <c r="B522" s="317">
        <v>45432.895833333336</v>
      </c>
      <c r="C522">
        <v>40.5</v>
      </c>
      <c r="D522">
        <v>51.3</v>
      </c>
      <c r="E522">
        <v>34.5</v>
      </c>
      <c r="F522">
        <v>43.5</v>
      </c>
      <c r="G522">
        <v>40.4</v>
      </c>
      <c r="H522">
        <v>52.7</v>
      </c>
      <c r="I522">
        <v>34</v>
      </c>
      <c r="J522">
        <v>43.4</v>
      </c>
      <c r="L522">
        <v>54.9</v>
      </c>
      <c r="M522">
        <v>36.200000000000003</v>
      </c>
      <c r="N522">
        <v>47.4</v>
      </c>
      <c r="P522" t="s">
        <v>878</v>
      </c>
      <c r="Q522">
        <f t="shared" si="18"/>
        <v>34</v>
      </c>
      <c r="R522" t="str">
        <f t="shared" si="19"/>
        <v>-</v>
      </c>
      <c r="AN522" s="317">
        <v>45432.927083333336</v>
      </c>
      <c r="AO522">
        <v>35.200000000000003</v>
      </c>
      <c r="AP522">
        <v>47</v>
      </c>
      <c r="AQ522">
        <v>31.1</v>
      </c>
      <c r="AR522">
        <v>38.4</v>
      </c>
      <c r="AS522">
        <v>35.1</v>
      </c>
      <c r="AT522">
        <v>46.2</v>
      </c>
      <c r="AU522">
        <v>31</v>
      </c>
      <c r="AV522">
        <v>38.200000000000003</v>
      </c>
      <c r="AX522">
        <v>48.2</v>
      </c>
      <c r="AY522">
        <v>31.6</v>
      </c>
      <c r="AZ522">
        <v>39.6</v>
      </c>
    </row>
    <row r="523" spans="2:52" x14ac:dyDescent="0.35">
      <c r="B523" s="317">
        <v>45432.90625</v>
      </c>
      <c r="C523">
        <v>37.299999999999997</v>
      </c>
      <c r="D523">
        <v>54.7</v>
      </c>
      <c r="E523">
        <v>31.3</v>
      </c>
      <c r="F523">
        <v>39.4</v>
      </c>
      <c r="G523">
        <v>37.200000000000003</v>
      </c>
      <c r="H523">
        <v>56.7</v>
      </c>
      <c r="I523">
        <v>31.2</v>
      </c>
      <c r="J523">
        <v>38.9</v>
      </c>
      <c r="L523">
        <v>59.5</v>
      </c>
      <c r="M523">
        <v>32.200000000000003</v>
      </c>
      <c r="N523">
        <v>42.9</v>
      </c>
      <c r="P523" t="s">
        <v>878</v>
      </c>
      <c r="Q523">
        <f t="shared" si="18"/>
        <v>31</v>
      </c>
      <c r="R523" t="str">
        <f t="shared" si="19"/>
        <v>-</v>
      </c>
      <c r="AN523" s="317">
        <v>45432.9375</v>
      </c>
      <c r="AO523">
        <v>32.1</v>
      </c>
      <c r="AP523">
        <v>40.799999999999997</v>
      </c>
      <c r="AQ523">
        <v>29.3</v>
      </c>
      <c r="AR523">
        <v>33.799999999999997</v>
      </c>
      <c r="AS523">
        <v>32.1</v>
      </c>
      <c r="AT523">
        <v>43.3</v>
      </c>
      <c r="AU523">
        <v>29.3</v>
      </c>
      <c r="AV523">
        <v>33.799999999999997</v>
      </c>
      <c r="AX523">
        <v>43.9</v>
      </c>
      <c r="AY523">
        <v>29.8</v>
      </c>
      <c r="AZ523">
        <v>34.6</v>
      </c>
    </row>
    <row r="524" spans="2:52" x14ac:dyDescent="0.35">
      <c r="B524" s="317">
        <v>45432.916666666664</v>
      </c>
      <c r="C524">
        <v>34.5</v>
      </c>
      <c r="D524">
        <v>43.8</v>
      </c>
      <c r="E524">
        <v>29.9</v>
      </c>
      <c r="F524">
        <v>36.799999999999997</v>
      </c>
      <c r="G524">
        <v>34.5</v>
      </c>
      <c r="H524">
        <v>43.6</v>
      </c>
      <c r="I524">
        <v>29.8</v>
      </c>
      <c r="J524">
        <v>37</v>
      </c>
      <c r="L524">
        <v>45.2</v>
      </c>
      <c r="M524">
        <v>30.4</v>
      </c>
      <c r="N524">
        <v>38.1</v>
      </c>
      <c r="P524" t="s">
        <v>878</v>
      </c>
      <c r="Q524">
        <f t="shared" si="18"/>
        <v>30</v>
      </c>
      <c r="R524" t="str">
        <f t="shared" si="19"/>
        <v>-</v>
      </c>
      <c r="AN524" s="317">
        <v>45432.947916666664</v>
      </c>
      <c r="AO524">
        <v>33</v>
      </c>
      <c r="AP524">
        <v>40.9</v>
      </c>
      <c r="AQ524">
        <v>29.9</v>
      </c>
      <c r="AR524">
        <v>34.799999999999997</v>
      </c>
      <c r="AS524">
        <v>33.1</v>
      </c>
      <c r="AT524">
        <v>43.6</v>
      </c>
      <c r="AU524">
        <v>30</v>
      </c>
      <c r="AV524">
        <v>34.9</v>
      </c>
      <c r="AX524">
        <v>43.7</v>
      </c>
      <c r="AY524">
        <v>30.5</v>
      </c>
      <c r="AZ524">
        <v>35.700000000000003</v>
      </c>
    </row>
    <row r="525" spans="2:52" x14ac:dyDescent="0.35">
      <c r="B525" s="317">
        <v>45432.927083333336</v>
      </c>
      <c r="C525">
        <v>35.200000000000003</v>
      </c>
      <c r="D525">
        <v>47</v>
      </c>
      <c r="E525">
        <v>31.1</v>
      </c>
      <c r="F525">
        <v>38.4</v>
      </c>
      <c r="G525">
        <v>35.1</v>
      </c>
      <c r="H525">
        <v>46.2</v>
      </c>
      <c r="I525">
        <v>31</v>
      </c>
      <c r="J525">
        <v>38.200000000000003</v>
      </c>
      <c r="L525">
        <v>48.2</v>
      </c>
      <c r="M525">
        <v>31.6</v>
      </c>
      <c r="N525">
        <v>39.6</v>
      </c>
      <c r="P525" t="s">
        <v>878</v>
      </c>
      <c r="Q525">
        <f t="shared" si="18"/>
        <v>31</v>
      </c>
      <c r="R525" t="str">
        <f t="shared" si="19"/>
        <v>-</v>
      </c>
      <c r="AN525" s="317">
        <v>45432.958333333336</v>
      </c>
      <c r="AO525">
        <v>30.7</v>
      </c>
      <c r="AP525">
        <v>42.5</v>
      </c>
      <c r="AQ525">
        <v>27.7</v>
      </c>
      <c r="AR525">
        <v>32.4</v>
      </c>
      <c r="AS525">
        <v>30.9</v>
      </c>
      <c r="AT525">
        <v>48</v>
      </c>
      <c r="AU525">
        <v>27.7</v>
      </c>
      <c r="AV525">
        <v>32.5</v>
      </c>
      <c r="AX525">
        <v>48.1</v>
      </c>
      <c r="AY525">
        <v>28.3</v>
      </c>
      <c r="AZ525">
        <v>33.6</v>
      </c>
    </row>
    <row r="526" spans="2:52" x14ac:dyDescent="0.35">
      <c r="B526" s="317">
        <v>45432.9375</v>
      </c>
      <c r="C526">
        <v>32.1</v>
      </c>
      <c r="D526">
        <v>40.799999999999997</v>
      </c>
      <c r="E526">
        <v>29.3</v>
      </c>
      <c r="F526">
        <v>33.799999999999997</v>
      </c>
      <c r="G526">
        <v>32.1</v>
      </c>
      <c r="H526">
        <v>43.3</v>
      </c>
      <c r="I526">
        <v>29.3</v>
      </c>
      <c r="J526">
        <v>33.799999999999997</v>
      </c>
      <c r="L526">
        <v>43.9</v>
      </c>
      <c r="M526">
        <v>29.8</v>
      </c>
      <c r="N526">
        <v>34.6</v>
      </c>
      <c r="P526" t="s">
        <v>878</v>
      </c>
      <c r="Q526">
        <f t="shared" ref="Q526:Q589" si="20">IF(P526="D",ROUND(I526,0),"-")</f>
        <v>29</v>
      </c>
      <c r="R526" t="str">
        <f t="shared" ref="R526:R589" si="21">IF(P526="N",ROUND(I526,0),"-")</f>
        <v>-</v>
      </c>
      <c r="AN526" s="317">
        <v>45432.96875</v>
      </c>
      <c r="AO526">
        <v>34.9</v>
      </c>
      <c r="AP526">
        <v>49.6</v>
      </c>
      <c r="AQ526">
        <v>29.7</v>
      </c>
      <c r="AR526">
        <v>35.299999999999997</v>
      </c>
      <c r="AS526">
        <v>35</v>
      </c>
      <c r="AT526">
        <v>50.2</v>
      </c>
      <c r="AU526">
        <v>29.6</v>
      </c>
      <c r="AV526">
        <v>35.4</v>
      </c>
      <c r="AX526">
        <v>51.4</v>
      </c>
      <c r="AY526">
        <v>30.2</v>
      </c>
      <c r="AZ526">
        <v>36.6</v>
      </c>
    </row>
    <row r="527" spans="2:52" x14ac:dyDescent="0.35">
      <c r="B527" s="317">
        <v>45432.947916666664</v>
      </c>
      <c r="C527">
        <v>33</v>
      </c>
      <c r="D527">
        <v>40.9</v>
      </c>
      <c r="E527">
        <v>29.9</v>
      </c>
      <c r="F527">
        <v>34.799999999999997</v>
      </c>
      <c r="G527">
        <v>33.1</v>
      </c>
      <c r="H527">
        <v>43.6</v>
      </c>
      <c r="I527">
        <v>30</v>
      </c>
      <c r="J527">
        <v>34.9</v>
      </c>
      <c r="L527">
        <v>43.7</v>
      </c>
      <c r="M527">
        <v>30.5</v>
      </c>
      <c r="N527">
        <v>35.700000000000003</v>
      </c>
      <c r="P527" t="s">
        <v>878</v>
      </c>
      <c r="Q527">
        <f t="shared" si="20"/>
        <v>30</v>
      </c>
      <c r="R527" t="str">
        <f t="shared" si="21"/>
        <v>-</v>
      </c>
      <c r="AN527" s="317">
        <v>45432.979166666664</v>
      </c>
      <c r="AO527">
        <v>31.4</v>
      </c>
      <c r="AP527">
        <v>47.8</v>
      </c>
      <c r="AQ527">
        <v>27.3</v>
      </c>
      <c r="AR527">
        <v>33.700000000000003</v>
      </c>
      <c r="AS527">
        <v>31.4</v>
      </c>
      <c r="AT527">
        <v>47.1</v>
      </c>
      <c r="AU527">
        <v>27.2</v>
      </c>
      <c r="AV527">
        <v>33.5</v>
      </c>
      <c r="AX527">
        <v>49</v>
      </c>
      <c r="AY527">
        <v>27.9</v>
      </c>
      <c r="AZ527">
        <v>34.9</v>
      </c>
    </row>
    <row r="528" spans="2:52" x14ac:dyDescent="0.35">
      <c r="B528" s="317">
        <v>45432.958333333336</v>
      </c>
      <c r="C528">
        <v>30.7</v>
      </c>
      <c r="D528">
        <v>42.5</v>
      </c>
      <c r="E528">
        <v>27.7</v>
      </c>
      <c r="F528">
        <v>32.4</v>
      </c>
      <c r="G528">
        <v>30.9</v>
      </c>
      <c r="H528">
        <v>48</v>
      </c>
      <c r="I528">
        <v>27.7</v>
      </c>
      <c r="J528">
        <v>32.5</v>
      </c>
      <c r="L528">
        <v>48.1</v>
      </c>
      <c r="M528">
        <v>28.3</v>
      </c>
      <c r="N528">
        <v>33.6</v>
      </c>
      <c r="P528" t="s">
        <v>879</v>
      </c>
      <c r="Q528" t="str">
        <f t="shared" si="20"/>
        <v>-</v>
      </c>
      <c r="R528">
        <f t="shared" si="21"/>
        <v>28</v>
      </c>
      <c r="AN528" s="317">
        <v>45432.989583333336</v>
      </c>
      <c r="AO528">
        <v>30.4</v>
      </c>
      <c r="AP528">
        <v>44</v>
      </c>
      <c r="AQ528">
        <v>24.7</v>
      </c>
      <c r="AR528">
        <v>33</v>
      </c>
      <c r="AS528">
        <v>30.5</v>
      </c>
      <c r="AT528">
        <v>44.4</v>
      </c>
      <c r="AU528">
        <v>24.7</v>
      </c>
      <c r="AV528">
        <v>33.1</v>
      </c>
      <c r="AX528">
        <v>45.1</v>
      </c>
      <c r="AY528">
        <v>25.5</v>
      </c>
      <c r="AZ528">
        <v>34.5</v>
      </c>
    </row>
    <row r="529" spans="2:52" x14ac:dyDescent="0.35">
      <c r="B529" s="317">
        <v>45432.96875</v>
      </c>
      <c r="C529">
        <v>34.9</v>
      </c>
      <c r="D529">
        <v>49.6</v>
      </c>
      <c r="E529">
        <v>29.7</v>
      </c>
      <c r="F529">
        <v>35.299999999999997</v>
      </c>
      <c r="G529">
        <v>35</v>
      </c>
      <c r="H529">
        <v>50.2</v>
      </c>
      <c r="I529">
        <v>29.6</v>
      </c>
      <c r="J529">
        <v>35.4</v>
      </c>
      <c r="L529">
        <v>51.4</v>
      </c>
      <c r="M529">
        <v>30.2</v>
      </c>
      <c r="N529">
        <v>36.6</v>
      </c>
      <c r="P529" t="s">
        <v>879</v>
      </c>
      <c r="Q529" t="str">
        <f t="shared" si="20"/>
        <v>-</v>
      </c>
      <c r="R529">
        <f t="shared" si="21"/>
        <v>30</v>
      </c>
      <c r="AN529" s="317">
        <v>45433</v>
      </c>
      <c r="AO529">
        <v>28.9</v>
      </c>
      <c r="AP529">
        <v>44.4</v>
      </c>
      <c r="AQ529">
        <v>24.7</v>
      </c>
      <c r="AR529">
        <v>32.4</v>
      </c>
      <c r="AS529">
        <v>28.8</v>
      </c>
      <c r="AT529">
        <v>41.5</v>
      </c>
      <c r="AU529">
        <v>24.7</v>
      </c>
      <c r="AV529">
        <v>32.299999999999997</v>
      </c>
      <c r="AX529">
        <v>52</v>
      </c>
      <c r="AY529">
        <v>25.2</v>
      </c>
      <c r="AZ529">
        <v>33.4</v>
      </c>
    </row>
    <row r="530" spans="2:52" x14ac:dyDescent="0.35">
      <c r="B530" s="317">
        <v>45432.979166666664</v>
      </c>
      <c r="C530">
        <v>31.4</v>
      </c>
      <c r="D530">
        <v>47.8</v>
      </c>
      <c r="E530">
        <v>27.3</v>
      </c>
      <c r="F530">
        <v>33.700000000000003</v>
      </c>
      <c r="G530">
        <v>31.4</v>
      </c>
      <c r="H530">
        <v>47.1</v>
      </c>
      <c r="I530">
        <v>27.2</v>
      </c>
      <c r="J530">
        <v>33.5</v>
      </c>
      <c r="L530">
        <v>49</v>
      </c>
      <c r="M530">
        <v>27.9</v>
      </c>
      <c r="N530">
        <v>34.9</v>
      </c>
      <c r="P530" t="s">
        <v>879</v>
      </c>
      <c r="Q530" t="str">
        <f t="shared" si="20"/>
        <v>-</v>
      </c>
      <c r="R530">
        <f t="shared" si="21"/>
        <v>27</v>
      </c>
      <c r="AN530" s="317">
        <v>45433.010416666664</v>
      </c>
      <c r="AO530">
        <v>29.6</v>
      </c>
      <c r="AP530">
        <v>42.4</v>
      </c>
      <c r="AQ530">
        <v>24.9</v>
      </c>
      <c r="AR530">
        <v>32</v>
      </c>
      <c r="AS530">
        <v>29.6</v>
      </c>
      <c r="AT530">
        <v>41.2</v>
      </c>
      <c r="AU530">
        <v>24.9</v>
      </c>
      <c r="AV530">
        <v>31.9</v>
      </c>
      <c r="AX530">
        <v>44.4</v>
      </c>
      <c r="AY530">
        <v>25.6</v>
      </c>
      <c r="AZ530">
        <v>33.299999999999997</v>
      </c>
    </row>
    <row r="531" spans="2:52" x14ac:dyDescent="0.35">
      <c r="B531" s="317">
        <v>45432.989583333336</v>
      </c>
      <c r="C531">
        <v>30.4</v>
      </c>
      <c r="D531">
        <v>44</v>
      </c>
      <c r="E531">
        <v>24.7</v>
      </c>
      <c r="F531">
        <v>33</v>
      </c>
      <c r="G531">
        <v>30.5</v>
      </c>
      <c r="H531">
        <v>44.4</v>
      </c>
      <c r="I531">
        <v>24.7</v>
      </c>
      <c r="J531">
        <v>33.1</v>
      </c>
      <c r="L531">
        <v>45.1</v>
      </c>
      <c r="M531">
        <v>25.5</v>
      </c>
      <c r="N531">
        <v>34.5</v>
      </c>
      <c r="P531" t="s">
        <v>879</v>
      </c>
      <c r="Q531" t="str">
        <f t="shared" si="20"/>
        <v>-</v>
      </c>
      <c r="R531">
        <f t="shared" si="21"/>
        <v>25</v>
      </c>
      <c r="AN531" s="317">
        <v>45433.020833333336</v>
      </c>
      <c r="AO531">
        <v>28.8</v>
      </c>
      <c r="AP531">
        <v>39</v>
      </c>
      <c r="AQ531">
        <v>25.6</v>
      </c>
      <c r="AR531">
        <v>30.6</v>
      </c>
      <c r="AS531">
        <v>28.7</v>
      </c>
      <c r="AT531">
        <v>40</v>
      </c>
      <c r="AU531">
        <v>25.6</v>
      </c>
      <c r="AV531">
        <v>30.6</v>
      </c>
      <c r="AX531">
        <v>40.4</v>
      </c>
      <c r="AY531">
        <v>26.3</v>
      </c>
      <c r="AZ531">
        <v>31.7</v>
      </c>
    </row>
    <row r="532" spans="2:52" x14ac:dyDescent="0.35">
      <c r="B532" s="317">
        <v>45433</v>
      </c>
      <c r="C532">
        <v>28.9</v>
      </c>
      <c r="D532">
        <v>44.4</v>
      </c>
      <c r="E532">
        <v>24.7</v>
      </c>
      <c r="F532">
        <v>32.4</v>
      </c>
      <c r="G532">
        <v>28.8</v>
      </c>
      <c r="H532">
        <v>41.5</v>
      </c>
      <c r="I532">
        <v>24.7</v>
      </c>
      <c r="J532">
        <v>32.299999999999997</v>
      </c>
      <c r="L532">
        <v>52</v>
      </c>
      <c r="M532">
        <v>25.2</v>
      </c>
      <c r="N532">
        <v>33.4</v>
      </c>
      <c r="P532" t="s">
        <v>879</v>
      </c>
      <c r="Q532" t="str">
        <f t="shared" si="20"/>
        <v>-</v>
      </c>
      <c r="R532">
        <f t="shared" si="21"/>
        <v>25</v>
      </c>
      <c r="AN532" s="317">
        <v>45433.03125</v>
      </c>
      <c r="AO532">
        <v>30.2</v>
      </c>
      <c r="AP532">
        <v>40.299999999999997</v>
      </c>
      <c r="AQ532">
        <v>26.2</v>
      </c>
      <c r="AR532">
        <v>32.6</v>
      </c>
      <c r="AS532">
        <v>30.3</v>
      </c>
      <c r="AT532">
        <v>41.5</v>
      </c>
      <c r="AU532">
        <v>26.2</v>
      </c>
      <c r="AV532">
        <v>32.700000000000003</v>
      </c>
      <c r="AX532">
        <v>41.6</v>
      </c>
      <c r="AY532">
        <v>26.7</v>
      </c>
      <c r="AZ532">
        <v>33.700000000000003</v>
      </c>
    </row>
    <row r="533" spans="2:52" x14ac:dyDescent="0.35">
      <c r="B533" s="317">
        <v>45433.010416666664</v>
      </c>
      <c r="C533">
        <v>29.6</v>
      </c>
      <c r="D533">
        <v>42.4</v>
      </c>
      <c r="E533">
        <v>24.9</v>
      </c>
      <c r="F533">
        <v>32</v>
      </c>
      <c r="G533">
        <v>29.6</v>
      </c>
      <c r="H533">
        <v>41.2</v>
      </c>
      <c r="I533">
        <v>24.9</v>
      </c>
      <c r="J533">
        <v>31.9</v>
      </c>
      <c r="L533">
        <v>44.4</v>
      </c>
      <c r="M533">
        <v>25.6</v>
      </c>
      <c r="N533">
        <v>33.299999999999997</v>
      </c>
      <c r="P533" t="s">
        <v>879</v>
      </c>
      <c r="Q533" t="str">
        <f t="shared" si="20"/>
        <v>-</v>
      </c>
      <c r="R533">
        <f t="shared" si="21"/>
        <v>25</v>
      </c>
      <c r="AN533" s="317">
        <v>45433.041666666664</v>
      </c>
      <c r="AO533">
        <v>31</v>
      </c>
      <c r="AP533">
        <v>42.5</v>
      </c>
      <c r="AQ533">
        <v>26.8</v>
      </c>
      <c r="AR533">
        <v>33.9</v>
      </c>
      <c r="AS533">
        <v>31</v>
      </c>
      <c r="AT533">
        <v>43.3</v>
      </c>
      <c r="AU533">
        <v>26.8</v>
      </c>
      <c r="AV533">
        <v>33.799999999999997</v>
      </c>
      <c r="AX533">
        <v>43.6</v>
      </c>
      <c r="AY533">
        <v>27.3</v>
      </c>
      <c r="AZ533">
        <v>34.6</v>
      </c>
    </row>
    <row r="534" spans="2:52" x14ac:dyDescent="0.35">
      <c r="B534" s="317">
        <v>45433.020833333336</v>
      </c>
      <c r="C534">
        <v>28.8</v>
      </c>
      <c r="D534">
        <v>39</v>
      </c>
      <c r="E534">
        <v>25.6</v>
      </c>
      <c r="F534">
        <v>30.6</v>
      </c>
      <c r="G534">
        <v>28.7</v>
      </c>
      <c r="H534">
        <v>40</v>
      </c>
      <c r="I534">
        <v>25.6</v>
      </c>
      <c r="J534">
        <v>30.6</v>
      </c>
      <c r="L534">
        <v>40.4</v>
      </c>
      <c r="M534">
        <v>26.3</v>
      </c>
      <c r="N534">
        <v>31.7</v>
      </c>
      <c r="P534" t="s">
        <v>879</v>
      </c>
      <c r="Q534" t="str">
        <f t="shared" si="20"/>
        <v>-</v>
      </c>
      <c r="R534">
        <f t="shared" si="21"/>
        <v>26</v>
      </c>
      <c r="AN534" s="317">
        <v>45433.052083333336</v>
      </c>
      <c r="AO534">
        <v>31.3</v>
      </c>
      <c r="AP534">
        <v>44.3</v>
      </c>
      <c r="AQ534">
        <v>27</v>
      </c>
      <c r="AR534">
        <v>33</v>
      </c>
      <c r="AS534">
        <v>31.4</v>
      </c>
      <c r="AT534">
        <v>45</v>
      </c>
      <c r="AU534">
        <v>27</v>
      </c>
      <c r="AV534">
        <v>33</v>
      </c>
      <c r="AX534">
        <v>45.2</v>
      </c>
      <c r="AY534">
        <v>27.5</v>
      </c>
      <c r="AZ534">
        <v>33.700000000000003</v>
      </c>
    </row>
    <row r="535" spans="2:52" x14ac:dyDescent="0.35">
      <c r="B535" s="317">
        <v>45433.03125</v>
      </c>
      <c r="C535">
        <v>30.2</v>
      </c>
      <c r="D535">
        <v>40.299999999999997</v>
      </c>
      <c r="E535">
        <v>26.2</v>
      </c>
      <c r="F535">
        <v>32.6</v>
      </c>
      <c r="G535">
        <v>30.3</v>
      </c>
      <c r="H535">
        <v>41.5</v>
      </c>
      <c r="I535">
        <v>26.2</v>
      </c>
      <c r="J535">
        <v>32.700000000000003</v>
      </c>
      <c r="L535">
        <v>41.6</v>
      </c>
      <c r="M535">
        <v>26.7</v>
      </c>
      <c r="N535">
        <v>33.700000000000003</v>
      </c>
      <c r="P535" t="s">
        <v>879</v>
      </c>
      <c r="Q535" t="str">
        <f t="shared" si="20"/>
        <v>-</v>
      </c>
      <c r="R535">
        <f t="shared" si="21"/>
        <v>26</v>
      </c>
      <c r="AN535" s="317">
        <v>45433.0625</v>
      </c>
      <c r="AO535">
        <v>32.700000000000003</v>
      </c>
      <c r="AP535">
        <v>45.2</v>
      </c>
      <c r="AQ535">
        <v>25.4</v>
      </c>
      <c r="AR535">
        <v>36.299999999999997</v>
      </c>
      <c r="AS535">
        <v>32.700000000000003</v>
      </c>
      <c r="AT535">
        <v>45.1</v>
      </c>
      <c r="AU535">
        <v>25.4</v>
      </c>
      <c r="AV535">
        <v>36.200000000000003</v>
      </c>
      <c r="AX535">
        <v>46</v>
      </c>
      <c r="AY535">
        <v>25.9</v>
      </c>
      <c r="AZ535">
        <v>37.799999999999997</v>
      </c>
    </row>
    <row r="536" spans="2:52" x14ac:dyDescent="0.35">
      <c r="B536" s="317">
        <v>45433.041666666664</v>
      </c>
      <c r="C536">
        <v>31</v>
      </c>
      <c r="D536">
        <v>42.5</v>
      </c>
      <c r="E536">
        <v>26.8</v>
      </c>
      <c r="F536">
        <v>33.9</v>
      </c>
      <c r="G536">
        <v>31</v>
      </c>
      <c r="H536">
        <v>43.3</v>
      </c>
      <c r="I536">
        <v>26.8</v>
      </c>
      <c r="J536">
        <v>33.799999999999997</v>
      </c>
      <c r="L536">
        <v>43.6</v>
      </c>
      <c r="M536">
        <v>27.3</v>
      </c>
      <c r="N536">
        <v>34.6</v>
      </c>
      <c r="P536" t="s">
        <v>879</v>
      </c>
      <c r="Q536" t="str">
        <f t="shared" si="20"/>
        <v>-</v>
      </c>
      <c r="R536">
        <f t="shared" si="21"/>
        <v>27</v>
      </c>
      <c r="AN536" s="317">
        <v>45433.072916666664</v>
      </c>
      <c r="AO536">
        <v>31.6</v>
      </c>
      <c r="AP536">
        <v>42.9</v>
      </c>
      <c r="AQ536">
        <v>27.5</v>
      </c>
      <c r="AR536">
        <v>33.9</v>
      </c>
      <c r="AS536">
        <v>31.6</v>
      </c>
      <c r="AT536">
        <v>43</v>
      </c>
      <c r="AU536">
        <v>27.6</v>
      </c>
      <c r="AV536">
        <v>33.9</v>
      </c>
      <c r="AX536">
        <v>43.5</v>
      </c>
      <c r="AY536">
        <v>28</v>
      </c>
      <c r="AZ536">
        <v>34.799999999999997</v>
      </c>
    </row>
    <row r="537" spans="2:52" x14ac:dyDescent="0.35">
      <c r="B537" s="317">
        <v>45433.052083333336</v>
      </c>
      <c r="C537">
        <v>31.3</v>
      </c>
      <c r="D537">
        <v>44.3</v>
      </c>
      <c r="E537">
        <v>27</v>
      </c>
      <c r="F537">
        <v>33</v>
      </c>
      <c r="G537">
        <v>31.4</v>
      </c>
      <c r="H537">
        <v>45</v>
      </c>
      <c r="I537">
        <v>27</v>
      </c>
      <c r="J537">
        <v>33</v>
      </c>
      <c r="L537">
        <v>45.2</v>
      </c>
      <c r="M537">
        <v>27.5</v>
      </c>
      <c r="N537">
        <v>33.700000000000003</v>
      </c>
      <c r="P537" t="s">
        <v>879</v>
      </c>
      <c r="Q537" t="str">
        <f t="shared" si="20"/>
        <v>-</v>
      </c>
      <c r="R537">
        <f t="shared" si="21"/>
        <v>27</v>
      </c>
      <c r="AN537" s="317">
        <v>45433.083333333336</v>
      </c>
      <c r="AO537">
        <v>32.299999999999997</v>
      </c>
      <c r="AP537">
        <v>42.5</v>
      </c>
      <c r="AQ537">
        <v>25.4</v>
      </c>
      <c r="AR537">
        <v>35.6</v>
      </c>
      <c r="AS537">
        <v>32.200000000000003</v>
      </c>
      <c r="AT537">
        <v>43.3</v>
      </c>
      <c r="AU537">
        <v>25.5</v>
      </c>
      <c r="AV537">
        <v>35.4</v>
      </c>
      <c r="AX537">
        <v>43.8</v>
      </c>
      <c r="AY537">
        <v>26</v>
      </c>
      <c r="AZ537">
        <v>37</v>
      </c>
    </row>
    <row r="538" spans="2:52" x14ac:dyDescent="0.35">
      <c r="B538" s="317">
        <v>45433.0625</v>
      </c>
      <c r="C538">
        <v>32.700000000000003</v>
      </c>
      <c r="D538">
        <v>45.2</v>
      </c>
      <c r="E538">
        <v>25.4</v>
      </c>
      <c r="F538">
        <v>36.299999999999997</v>
      </c>
      <c r="G538">
        <v>32.700000000000003</v>
      </c>
      <c r="H538">
        <v>45.1</v>
      </c>
      <c r="I538">
        <v>25.4</v>
      </c>
      <c r="J538">
        <v>36.200000000000003</v>
      </c>
      <c r="L538">
        <v>46</v>
      </c>
      <c r="M538">
        <v>25.9</v>
      </c>
      <c r="N538">
        <v>37.799999999999997</v>
      </c>
      <c r="P538" t="s">
        <v>879</v>
      </c>
      <c r="Q538" t="str">
        <f t="shared" si="20"/>
        <v>-</v>
      </c>
      <c r="R538">
        <f t="shared" si="21"/>
        <v>25</v>
      </c>
      <c r="AN538" s="317">
        <v>45433.09375</v>
      </c>
      <c r="AO538">
        <v>32.5</v>
      </c>
      <c r="AP538">
        <v>47.9</v>
      </c>
      <c r="AQ538">
        <v>26.2</v>
      </c>
      <c r="AR538">
        <v>33.5</v>
      </c>
      <c r="AS538">
        <v>32.6</v>
      </c>
      <c r="AT538">
        <v>49.1</v>
      </c>
      <c r="AU538">
        <v>26.2</v>
      </c>
      <c r="AV538">
        <v>33.6</v>
      </c>
      <c r="AX538">
        <v>49.7</v>
      </c>
      <c r="AY538">
        <v>26.6</v>
      </c>
      <c r="AZ538">
        <v>34.200000000000003</v>
      </c>
    </row>
    <row r="539" spans="2:52" x14ac:dyDescent="0.35">
      <c r="B539" s="317">
        <v>45433.072916666664</v>
      </c>
      <c r="C539">
        <v>31.6</v>
      </c>
      <c r="D539">
        <v>42.9</v>
      </c>
      <c r="E539">
        <v>27.5</v>
      </c>
      <c r="F539">
        <v>33.9</v>
      </c>
      <c r="G539">
        <v>31.6</v>
      </c>
      <c r="H539">
        <v>43</v>
      </c>
      <c r="I539">
        <v>27.6</v>
      </c>
      <c r="J539">
        <v>33.9</v>
      </c>
      <c r="L539">
        <v>43.5</v>
      </c>
      <c r="M539">
        <v>28</v>
      </c>
      <c r="N539">
        <v>34.799999999999997</v>
      </c>
      <c r="P539" t="s">
        <v>879</v>
      </c>
      <c r="Q539" t="str">
        <f t="shared" si="20"/>
        <v>-</v>
      </c>
      <c r="R539">
        <f t="shared" si="21"/>
        <v>28</v>
      </c>
      <c r="AN539" s="317">
        <v>45433.104166666664</v>
      </c>
      <c r="AO539">
        <v>33.5</v>
      </c>
      <c r="AP539">
        <v>45</v>
      </c>
      <c r="AQ539">
        <v>27.1</v>
      </c>
      <c r="AR539">
        <v>37.700000000000003</v>
      </c>
      <c r="AS539">
        <v>33.6</v>
      </c>
      <c r="AT539">
        <v>45.3</v>
      </c>
      <c r="AU539">
        <v>27.1</v>
      </c>
      <c r="AV539">
        <v>37.799999999999997</v>
      </c>
      <c r="AX539">
        <v>45.9</v>
      </c>
      <c r="AY539">
        <v>27.6</v>
      </c>
      <c r="AZ539">
        <v>38.700000000000003</v>
      </c>
    </row>
    <row r="540" spans="2:52" x14ac:dyDescent="0.35">
      <c r="B540" s="317">
        <v>45433.083333333336</v>
      </c>
      <c r="C540">
        <v>32.299999999999997</v>
      </c>
      <c r="D540">
        <v>42.5</v>
      </c>
      <c r="E540">
        <v>25.4</v>
      </c>
      <c r="F540">
        <v>35.6</v>
      </c>
      <c r="G540">
        <v>32.200000000000003</v>
      </c>
      <c r="H540">
        <v>43.3</v>
      </c>
      <c r="I540">
        <v>25.5</v>
      </c>
      <c r="J540">
        <v>35.4</v>
      </c>
      <c r="L540">
        <v>43.8</v>
      </c>
      <c r="M540">
        <v>26</v>
      </c>
      <c r="N540">
        <v>37</v>
      </c>
      <c r="P540" t="s">
        <v>879</v>
      </c>
      <c r="Q540" t="str">
        <f t="shared" si="20"/>
        <v>-</v>
      </c>
      <c r="R540">
        <f t="shared" si="21"/>
        <v>26</v>
      </c>
      <c r="AN540" s="317">
        <v>45433.114583333336</v>
      </c>
      <c r="AO540">
        <v>32</v>
      </c>
      <c r="AP540">
        <v>41.5</v>
      </c>
      <c r="AQ540">
        <v>26.9</v>
      </c>
      <c r="AR540">
        <v>34.5</v>
      </c>
      <c r="AS540">
        <v>32</v>
      </c>
      <c r="AT540">
        <v>42.1</v>
      </c>
      <c r="AU540">
        <v>26.9</v>
      </c>
      <c r="AV540">
        <v>34.6</v>
      </c>
      <c r="AX540">
        <v>43</v>
      </c>
      <c r="AY540">
        <v>27.7</v>
      </c>
      <c r="AZ540">
        <v>35.700000000000003</v>
      </c>
    </row>
    <row r="541" spans="2:52" x14ac:dyDescent="0.35">
      <c r="B541" s="317">
        <v>45433.09375</v>
      </c>
      <c r="C541">
        <v>32.5</v>
      </c>
      <c r="D541">
        <v>47.9</v>
      </c>
      <c r="E541">
        <v>26.2</v>
      </c>
      <c r="F541">
        <v>33.5</v>
      </c>
      <c r="G541">
        <v>32.6</v>
      </c>
      <c r="H541">
        <v>49.1</v>
      </c>
      <c r="I541">
        <v>26.2</v>
      </c>
      <c r="J541">
        <v>33.6</v>
      </c>
      <c r="L541">
        <v>49.7</v>
      </c>
      <c r="M541">
        <v>26.6</v>
      </c>
      <c r="N541">
        <v>34.200000000000003</v>
      </c>
      <c r="P541" t="s">
        <v>879</v>
      </c>
      <c r="Q541" t="str">
        <f t="shared" si="20"/>
        <v>-</v>
      </c>
      <c r="R541">
        <f t="shared" si="21"/>
        <v>26</v>
      </c>
      <c r="AN541" s="317">
        <v>45433.125</v>
      </c>
      <c r="AO541">
        <v>31.3</v>
      </c>
      <c r="AP541">
        <v>43.4</v>
      </c>
      <c r="AQ541">
        <v>24.4</v>
      </c>
      <c r="AR541">
        <v>35.299999999999997</v>
      </c>
      <c r="AS541">
        <v>31.3</v>
      </c>
      <c r="AT541">
        <v>44.3</v>
      </c>
      <c r="AU541">
        <v>24.5</v>
      </c>
      <c r="AV541">
        <v>35</v>
      </c>
      <c r="AX541">
        <v>45.1</v>
      </c>
      <c r="AY541">
        <v>24.9</v>
      </c>
      <c r="AZ541">
        <v>36.6</v>
      </c>
    </row>
    <row r="542" spans="2:52" x14ac:dyDescent="0.35">
      <c r="B542" s="317">
        <v>45433.104166666664</v>
      </c>
      <c r="C542">
        <v>33.5</v>
      </c>
      <c r="D542">
        <v>45</v>
      </c>
      <c r="E542">
        <v>27.1</v>
      </c>
      <c r="F542">
        <v>37.700000000000003</v>
      </c>
      <c r="G542">
        <v>33.6</v>
      </c>
      <c r="H542">
        <v>45.3</v>
      </c>
      <c r="I542">
        <v>27.1</v>
      </c>
      <c r="J542">
        <v>37.799999999999997</v>
      </c>
      <c r="L542">
        <v>45.9</v>
      </c>
      <c r="M542">
        <v>27.6</v>
      </c>
      <c r="N542">
        <v>38.700000000000003</v>
      </c>
      <c r="P542" t="s">
        <v>879</v>
      </c>
      <c r="Q542" t="str">
        <f t="shared" si="20"/>
        <v>-</v>
      </c>
      <c r="R542">
        <f t="shared" si="21"/>
        <v>27</v>
      </c>
      <c r="AN542" s="317">
        <v>45433.135416666664</v>
      </c>
      <c r="AO542">
        <v>30.9</v>
      </c>
      <c r="AP542">
        <v>41.9</v>
      </c>
      <c r="AQ542">
        <v>23.5</v>
      </c>
      <c r="AR542">
        <v>34.9</v>
      </c>
      <c r="AS542">
        <v>30.9</v>
      </c>
      <c r="AT542">
        <v>42.3</v>
      </c>
      <c r="AU542">
        <v>23.5</v>
      </c>
      <c r="AV542">
        <v>34.9</v>
      </c>
      <c r="AX542">
        <v>45.3</v>
      </c>
      <c r="AY542">
        <v>23.9</v>
      </c>
      <c r="AZ542">
        <v>36</v>
      </c>
    </row>
    <row r="543" spans="2:52" x14ac:dyDescent="0.35">
      <c r="B543" s="317">
        <v>45433.114583333336</v>
      </c>
      <c r="C543">
        <v>32</v>
      </c>
      <c r="D543">
        <v>41.5</v>
      </c>
      <c r="E543">
        <v>26.9</v>
      </c>
      <c r="F543">
        <v>34.5</v>
      </c>
      <c r="G543">
        <v>32</v>
      </c>
      <c r="H543">
        <v>42.1</v>
      </c>
      <c r="I543">
        <v>26.9</v>
      </c>
      <c r="J543">
        <v>34.6</v>
      </c>
      <c r="L543">
        <v>43</v>
      </c>
      <c r="M543">
        <v>27.7</v>
      </c>
      <c r="N543">
        <v>35.700000000000003</v>
      </c>
      <c r="P543" t="s">
        <v>879</v>
      </c>
      <c r="Q543" t="str">
        <f t="shared" si="20"/>
        <v>-</v>
      </c>
      <c r="R543">
        <f t="shared" si="21"/>
        <v>27</v>
      </c>
      <c r="AN543" s="317">
        <v>45433.145833333336</v>
      </c>
      <c r="AO543">
        <v>30.6</v>
      </c>
      <c r="AP543">
        <v>42.5</v>
      </c>
      <c r="AQ543">
        <v>23.7</v>
      </c>
      <c r="AR543">
        <v>33.299999999999997</v>
      </c>
      <c r="AS543">
        <v>30.6</v>
      </c>
      <c r="AT543">
        <v>44.6</v>
      </c>
      <c r="AU543">
        <v>23.7</v>
      </c>
      <c r="AV543">
        <v>33.1</v>
      </c>
      <c r="AX543">
        <v>44.6</v>
      </c>
      <c r="AY543">
        <v>24.5</v>
      </c>
      <c r="AZ543">
        <v>34.6</v>
      </c>
    </row>
    <row r="544" spans="2:52" x14ac:dyDescent="0.35">
      <c r="B544" s="317">
        <v>45433.125</v>
      </c>
      <c r="C544">
        <v>31.3</v>
      </c>
      <c r="D544">
        <v>43.4</v>
      </c>
      <c r="E544">
        <v>24.4</v>
      </c>
      <c r="F544">
        <v>35.299999999999997</v>
      </c>
      <c r="G544">
        <v>31.3</v>
      </c>
      <c r="H544">
        <v>44.3</v>
      </c>
      <c r="I544">
        <v>24.5</v>
      </c>
      <c r="J544">
        <v>35</v>
      </c>
      <c r="L544">
        <v>45.1</v>
      </c>
      <c r="M544">
        <v>24.9</v>
      </c>
      <c r="N544">
        <v>36.6</v>
      </c>
      <c r="P544" t="s">
        <v>879</v>
      </c>
      <c r="Q544" t="str">
        <f t="shared" si="20"/>
        <v>-</v>
      </c>
      <c r="R544">
        <f t="shared" si="21"/>
        <v>25</v>
      </c>
      <c r="AN544" s="317">
        <v>45433.15625</v>
      </c>
      <c r="AO544">
        <v>30.7</v>
      </c>
      <c r="AP544">
        <v>40.6</v>
      </c>
      <c r="AQ544">
        <v>25.3</v>
      </c>
      <c r="AR544">
        <v>33.9</v>
      </c>
      <c r="AS544">
        <v>30.7</v>
      </c>
      <c r="AT544">
        <v>42.1</v>
      </c>
      <c r="AU544">
        <v>25.4</v>
      </c>
      <c r="AV544">
        <v>34</v>
      </c>
      <c r="AX544">
        <v>42.7</v>
      </c>
      <c r="AY544">
        <v>26.2</v>
      </c>
      <c r="AZ544">
        <v>34.9</v>
      </c>
    </row>
    <row r="545" spans="2:52" x14ac:dyDescent="0.35">
      <c r="B545" s="317">
        <v>45433.135416666664</v>
      </c>
      <c r="C545">
        <v>30.9</v>
      </c>
      <c r="D545">
        <v>41.9</v>
      </c>
      <c r="E545">
        <v>23.5</v>
      </c>
      <c r="F545">
        <v>34.9</v>
      </c>
      <c r="G545">
        <v>30.9</v>
      </c>
      <c r="H545">
        <v>42.3</v>
      </c>
      <c r="I545">
        <v>23.5</v>
      </c>
      <c r="J545">
        <v>34.9</v>
      </c>
      <c r="L545">
        <v>45.3</v>
      </c>
      <c r="M545">
        <v>23.9</v>
      </c>
      <c r="N545">
        <v>36</v>
      </c>
      <c r="P545" t="s">
        <v>879</v>
      </c>
      <c r="Q545" t="str">
        <f t="shared" si="20"/>
        <v>-</v>
      </c>
      <c r="R545">
        <f t="shared" si="21"/>
        <v>24</v>
      </c>
      <c r="AN545" s="317">
        <v>45433.166666666664</v>
      </c>
      <c r="AO545">
        <v>31.3</v>
      </c>
      <c r="AP545">
        <v>46</v>
      </c>
      <c r="AQ545">
        <v>22.9</v>
      </c>
      <c r="AR545">
        <v>33.700000000000003</v>
      </c>
      <c r="AS545">
        <v>31.3</v>
      </c>
      <c r="AT545">
        <v>46</v>
      </c>
      <c r="AU545">
        <v>22.8</v>
      </c>
      <c r="AV545">
        <v>33.6</v>
      </c>
      <c r="AX545">
        <v>47</v>
      </c>
      <c r="AY545">
        <v>23.3</v>
      </c>
      <c r="AZ545">
        <v>34.700000000000003</v>
      </c>
    </row>
    <row r="546" spans="2:52" x14ac:dyDescent="0.35">
      <c r="B546" s="317">
        <v>45433.145833333336</v>
      </c>
      <c r="C546">
        <v>30.6</v>
      </c>
      <c r="D546">
        <v>42.5</v>
      </c>
      <c r="E546">
        <v>23.7</v>
      </c>
      <c r="F546">
        <v>33.299999999999997</v>
      </c>
      <c r="G546">
        <v>30.6</v>
      </c>
      <c r="H546">
        <v>44.6</v>
      </c>
      <c r="I546">
        <v>23.7</v>
      </c>
      <c r="J546">
        <v>33.1</v>
      </c>
      <c r="L546">
        <v>44.6</v>
      </c>
      <c r="M546">
        <v>24.5</v>
      </c>
      <c r="N546">
        <v>34.6</v>
      </c>
      <c r="P546" t="s">
        <v>879</v>
      </c>
      <c r="Q546" t="str">
        <f t="shared" si="20"/>
        <v>-</v>
      </c>
      <c r="R546">
        <f t="shared" si="21"/>
        <v>24</v>
      </c>
      <c r="AN546" s="317">
        <v>45433.177083333336</v>
      </c>
      <c r="AO546">
        <v>47.4</v>
      </c>
      <c r="AP546">
        <v>65.7</v>
      </c>
      <c r="AQ546">
        <v>22.9</v>
      </c>
      <c r="AR546">
        <v>45.3</v>
      </c>
      <c r="AS546">
        <v>48.4</v>
      </c>
      <c r="AT546">
        <v>69.099999999999994</v>
      </c>
      <c r="AU546">
        <v>22.8</v>
      </c>
      <c r="AV546">
        <v>45.7</v>
      </c>
      <c r="AX546">
        <v>69.2</v>
      </c>
      <c r="AY546">
        <v>23.3</v>
      </c>
      <c r="AZ546">
        <v>49.4</v>
      </c>
    </row>
    <row r="547" spans="2:52" x14ac:dyDescent="0.35">
      <c r="B547" s="317">
        <v>45433.15625</v>
      </c>
      <c r="C547">
        <v>30.7</v>
      </c>
      <c r="D547">
        <v>40.6</v>
      </c>
      <c r="E547">
        <v>25.3</v>
      </c>
      <c r="F547">
        <v>33.9</v>
      </c>
      <c r="G547">
        <v>30.7</v>
      </c>
      <c r="H547">
        <v>42.1</v>
      </c>
      <c r="I547">
        <v>25.4</v>
      </c>
      <c r="J547">
        <v>34</v>
      </c>
      <c r="L547">
        <v>42.7</v>
      </c>
      <c r="M547">
        <v>26.2</v>
      </c>
      <c r="N547">
        <v>34.9</v>
      </c>
      <c r="P547" t="s">
        <v>879</v>
      </c>
      <c r="Q547" t="str">
        <f t="shared" si="20"/>
        <v>-</v>
      </c>
      <c r="R547">
        <f t="shared" si="21"/>
        <v>25</v>
      </c>
      <c r="AN547" s="317">
        <v>45433.1875</v>
      </c>
      <c r="AO547">
        <v>52.9</v>
      </c>
      <c r="AP547">
        <v>66.7</v>
      </c>
      <c r="AQ547">
        <v>42.2</v>
      </c>
      <c r="AR547">
        <v>56.1</v>
      </c>
      <c r="AS547">
        <v>53.3</v>
      </c>
      <c r="AT547">
        <v>70.900000000000006</v>
      </c>
      <c r="AU547">
        <v>40.6</v>
      </c>
      <c r="AV547">
        <v>56.1</v>
      </c>
      <c r="AX547">
        <v>70.900000000000006</v>
      </c>
      <c r="AY547">
        <v>45.6</v>
      </c>
      <c r="AZ547">
        <v>60.5</v>
      </c>
    </row>
    <row r="548" spans="2:52" x14ac:dyDescent="0.35">
      <c r="B548" s="317">
        <v>45433.166666666664</v>
      </c>
      <c r="C548">
        <v>31.3</v>
      </c>
      <c r="D548">
        <v>46</v>
      </c>
      <c r="E548">
        <v>22.9</v>
      </c>
      <c r="F548">
        <v>33.700000000000003</v>
      </c>
      <c r="G548">
        <v>31.3</v>
      </c>
      <c r="H548">
        <v>46</v>
      </c>
      <c r="I548">
        <v>22.8</v>
      </c>
      <c r="J548">
        <v>33.6</v>
      </c>
      <c r="L548">
        <v>47</v>
      </c>
      <c r="M548">
        <v>23.3</v>
      </c>
      <c r="N548">
        <v>34.700000000000003</v>
      </c>
      <c r="P548" t="s">
        <v>879</v>
      </c>
      <c r="Q548" t="str">
        <f t="shared" si="20"/>
        <v>-</v>
      </c>
      <c r="R548">
        <f t="shared" si="21"/>
        <v>23</v>
      </c>
      <c r="AN548" s="317">
        <v>45433.197916666664</v>
      </c>
      <c r="AO548">
        <v>66.599999999999994</v>
      </c>
      <c r="AP548">
        <v>95.4</v>
      </c>
      <c r="AQ548">
        <v>43.7</v>
      </c>
      <c r="AR548">
        <v>61.2</v>
      </c>
      <c r="AS548">
        <v>65.7</v>
      </c>
      <c r="AT548">
        <v>94.6</v>
      </c>
      <c r="AU548">
        <v>42.1</v>
      </c>
      <c r="AV548">
        <v>61.4</v>
      </c>
      <c r="AX548">
        <v>98.3</v>
      </c>
      <c r="AY548">
        <v>47.2</v>
      </c>
      <c r="AZ548">
        <v>64.599999999999994</v>
      </c>
    </row>
    <row r="549" spans="2:52" x14ac:dyDescent="0.35">
      <c r="B549" s="317">
        <v>45433.177083333336</v>
      </c>
      <c r="C549">
        <v>47.4</v>
      </c>
      <c r="D549">
        <v>65.7</v>
      </c>
      <c r="E549">
        <v>22.9</v>
      </c>
      <c r="F549">
        <v>45.3</v>
      </c>
      <c r="G549">
        <v>48.4</v>
      </c>
      <c r="H549">
        <v>69.099999999999994</v>
      </c>
      <c r="I549">
        <v>22.8</v>
      </c>
      <c r="J549">
        <v>45.7</v>
      </c>
      <c r="L549">
        <v>69.2</v>
      </c>
      <c r="M549">
        <v>23.3</v>
      </c>
      <c r="N549">
        <v>49.4</v>
      </c>
      <c r="P549" t="s">
        <v>879</v>
      </c>
      <c r="Q549" t="str">
        <f t="shared" si="20"/>
        <v>-</v>
      </c>
      <c r="R549">
        <f t="shared" si="21"/>
        <v>23</v>
      </c>
      <c r="AN549" s="317">
        <v>45433.208333333336</v>
      </c>
      <c r="AO549">
        <v>57.6</v>
      </c>
      <c r="AP549">
        <v>65.2</v>
      </c>
      <c r="AQ549">
        <v>45.3</v>
      </c>
      <c r="AR549">
        <v>61.4</v>
      </c>
      <c r="AS549">
        <v>57.4</v>
      </c>
      <c r="AT549">
        <v>66.2</v>
      </c>
      <c r="AU549">
        <v>43.5</v>
      </c>
      <c r="AV549">
        <v>61.7</v>
      </c>
      <c r="AX549">
        <v>68.099999999999994</v>
      </c>
      <c r="AY549">
        <v>48.8</v>
      </c>
      <c r="AZ549">
        <v>64.900000000000006</v>
      </c>
    </row>
    <row r="550" spans="2:52" x14ac:dyDescent="0.35">
      <c r="B550" s="317">
        <v>45433.1875</v>
      </c>
      <c r="C550">
        <v>52.9</v>
      </c>
      <c r="D550">
        <v>66.7</v>
      </c>
      <c r="E550">
        <v>42.2</v>
      </c>
      <c r="F550">
        <v>56.1</v>
      </c>
      <c r="G550">
        <v>53.3</v>
      </c>
      <c r="H550">
        <v>70.900000000000006</v>
      </c>
      <c r="I550">
        <v>40.6</v>
      </c>
      <c r="J550">
        <v>56.1</v>
      </c>
      <c r="L550">
        <v>70.900000000000006</v>
      </c>
      <c r="M550">
        <v>45.6</v>
      </c>
      <c r="N550">
        <v>60.5</v>
      </c>
      <c r="P550" t="s">
        <v>879</v>
      </c>
      <c r="Q550" t="str">
        <f t="shared" si="20"/>
        <v>-</v>
      </c>
      <c r="R550">
        <f t="shared" si="21"/>
        <v>41</v>
      </c>
      <c r="AN550" s="317">
        <v>45433.21875</v>
      </c>
      <c r="AO550">
        <v>53.8</v>
      </c>
      <c r="AP550">
        <v>61.9</v>
      </c>
      <c r="AQ550">
        <v>39.700000000000003</v>
      </c>
      <c r="AR550">
        <v>58.5</v>
      </c>
      <c r="AS550">
        <v>53.8</v>
      </c>
      <c r="AT550">
        <v>64.099999999999994</v>
      </c>
      <c r="AU550">
        <v>37.1</v>
      </c>
      <c r="AV550">
        <v>58.7</v>
      </c>
      <c r="AX550">
        <v>65.7</v>
      </c>
      <c r="AY550">
        <v>43.9</v>
      </c>
      <c r="AZ550">
        <v>61.6</v>
      </c>
    </row>
    <row r="551" spans="2:52" x14ac:dyDescent="0.35">
      <c r="B551" s="317">
        <v>45433.197916666664</v>
      </c>
      <c r="C551">
        <v>66.599999999999994</v>
      </c>
      <c r="D551">
        <v>95.4</v>
      </c>
      <c r="E551">
        <v>43.7</v>
      </c>
      <c r="F551">
        <v>61.2</v>
      </c>
      <c r="G551">
        <v>65.7</v>
      </c>
      <c r="H551">
        <v>94.6</v>
      </c>
      <c r="I551">
        <v>42.1</v>
      </c>
      <c r="J551">
        <v>61.4</v>
      </c>
      <c r="L551">
        <v>98.3</v>
      </c>
      <c r="M551">
        <v>47.2</v>
      </c>
      <c r="N551">
        <v>64.599999999999994</v>
      </c>
      <c r="P551" t="s">
        <v>879</v>
      </c>
      <c r="Q551" t="str">
        <f t="shared" si="20"/>
        <v>-</v>
      </c>
      <c r="R551">
        <f t="shared" si="21"/>
        <v>42</v>
      </c>
      <c r="AN551" s="317">
        <v>45433.229166666664</v>
      </c>
      <c r="AO551">
        <v>55.3</v>
      </c>
      <c r="AP551">
        <v>65.7</v>
      </c>
      <c r="AQ551">
        <v>39.6</v>
      </c>
      <c r="AR551">
        <v>60.4</v>
      </c>
      <c r="AS551">
        <v>55.3</v>
      </c>
      <c r="AT551">
        <v>68.3</v>
      </c>
      <c r="AU551">
        <v>37.9</v>
      </c>
      <c r="AV551">
        <v>60.3</v>
      </c>
      <c r="AX551">
        <v>70.900000000000006</v>
      </c>
      <c r="AY551">
        <v>43.8</v>
      </c>
      <c r="AZ551">
        <v>64.400000000000006</v>
      </c>
    </row>
    <row r="552" spans="2:52" x14ac:dyDescent="0.35">
      <c r="B552" s="317">
        <v>45433.208333333336</v>
      </c>
      <c r="C552">
        <v>57.6</v>
      </c>
      <c r="D552">
        <v>65.2</v>
      </c>
      <c r="E552">
        <v>45.3</v>
      </c>
      <c r="F552">
        <v>61.4</v>
      </c>
      <c r="G552">
        <v>57.4</v>
      </c>
      <c r="H552">
        <v>66.2</v>
      </c>
      <c r="I552">
        <v>43.5</v>
      </c>
      <c r="J552">
        <v>61.7</v>
      </c>
      <c r="L552">
        <v>68.099999999999994</v>
      </c>
      <c r="M552">
        <v>48.8</v>
      </c>
      <c r="N552">
        <v>64.900000000000006</v>
      </c>
      <c r="P552" t="s">
        <v>879</v>
      </c>
      <c r="Q552" t="str">
        <f t="shared" si="20"/>
        <v>-</v>
      </c>
      <c r="R552">
        <f t="shared" si="21"/>
        <v>44</v>
      </c>
      <c r="AN552" s="317">
        <v>45433.239583333336</v>
      </c>
      <c r="AO552">
        <v>56.6</v>
      </c>
      <c r="AP552">
        <v>66</v>
      </c>
      <c r="AQ552">
        <v>40.200000000000003</v>
      </c>
      <c r="AR552">
        <v>61.7</v>
      </c>
      <c r="AS552">
        <v>56.6</v>
      </c>
      <c r="AT552">
        <v>67.400000000000006</v>
      </c>
      <c r="AU552">
        <v>38.1</v>
      </c>
      <c r="AV552">
        <v>61.6</v>
      </c>
      <c r="AX552">
        <v>69.099999999999994</v>
      </c>
      <c r="AY552">
        <v>45</v>
      </c>
      <c r="AZ552">
        <v>65.099999999999994</v>
      </c>
    </row>
    <row r="553" spans="2:52" x14ac:dyDescent="0.35">
      <c r="B553" s="317">
        <v>45433.21875</v>
      </c>
      <c r="C553">
        <v>53.8</v>
      </c>
      <c r="D553">
        <v>61.9</v>
      </c>
      <c r="E553">
        <v>39.700000000000003</v>
      </c>
      <c r="F553">
        <v>58.5</v>
      </c>
      <c r="G553">
        <v>53.8</v>
      </c>
      <c r="H553">
        <v>64.099999999999994</v>
      </c>
      <c r="I553">
        <v>37.1</v>
      </c>
      <c r="J553">
        <v>58.7</v>
      </c>
      <c r="L553">
        <v>65.7</v>
      </c>
      <c r="M553">
        <v>43.9</v>
      </c>
      <c r="N553">
        <v>61.6</v>
      </c>
      <c r="P553" t="s">
        <v>879</v>
      </c>
      <c r="Q553" t="str">
        <f t="shared" si="20"/>
        <v>-</v>
      </c>
      <c r="R553">
        <f t="shared" si="21"/>
        <v>37</v>
      </c>
      <c r="AN553" s="317">
        <v>45433.25</v>
      </c>
      <c r="AO553">
        <v>54.8</v>
      </c>
      <c r="AP553">
        <v>68.599999999999994</v>
      </c>
      <c r="AQ553">
        <v>37.1</v>
      </c>
      <c r="AR553">
        <v>60.1</v>
      </c>
      <c r="AS553">
        <v>54.8</v>
      </c>
      <c r="AT553">
        <v>69.099999999999994</v>
      </c>
      <c r="AU553">
        <v>35.9</v>
      </c>
      <c r="AV553">
        <v>59.2</v>
      </c>
      <c r="AX553">
        <v>75.7</v>
      </c>
      <c r="AY553">
        <v>41.2</v>
      </c>
      <c r="AZ553">
        <v>64.5</v>
      </c>
    </row>
    <row r="554" spans="2:52" x14ac:dyDescent="0.35">
      <c r="B554" s="317">
        <v>45433.229166666664</v>
      </c>
      <c r="C554">
        <v>55.3</v>
      </c>
      <c r="D554">
        <v>65.7</v>
      </c>
      <c r="E554">
        <v>39.6</v>
      </c>
      <c r="F554">
        <v>60.4</v>
      </c>
      <c r="G554">
        <v>55.3</v>
      </c>
      <c r="H554">
        <v>68.3</v>
      </c>
      <c r="I554">
        <v>37.9</v>
      </c>
      <c r="J554">
        <v>60.3</v>
      </c>
      <c r="L554">
        <v>70.900000000000006</v>
      </c>
      <c r="M554">
        <v>43.8</v>
      </c>
      <c r="N554">
        <v>64.400000000000006</v>
      </c>
      <c r="P554" t="s">
        <v>879</v>
      </c>
      <c r="Q554" t="str">
        <f t="shared" si="20"/>
        <v>-</v>
      </c>
      <c r="R554">
        <f t="shared" si="21"/>
        <v>38</v>
      </c>
      <c r="AN554" s="317">
        <v>45433.260416666664</v>
      </c>
      <c r="AO554">
        <v>52.7</v>
      </c>
      <c r="AP554">
        <v>68</v>
      </c>
      <c r="AQ554">
        <v>38.4</v>
      </c>
      <c r="AR554">
        <v>57.8</v>
      </c>
      <c r="AS554">
        <v>52.5</v>
      </c>
      <c r="AT554">
        <v>69.400000000000006</v>
      </c>
      <c r="AU554">
        <v>37.5</v>
      </c>
      <c r="AV554">
        <v>57</v>
      </c>
      <c r="AX554">
        <v>73</v>
      </c>
      <c r="AY554">
        <v>41.6</v>
      </c>
      <c r="AZ554">
        <v>62.1</v>
      </c>
    </row>
    <row r="555" spans="2:52" x14ac:dyDescent="0.35">
      <c r="B555" s="317">
        <v>45433.239583333336</v>
      </c>
      <c r="C555">
        <v>56.6</v>
      </c>
      <c r="D555">
        <v>66</v>
      </c>
      <c r="E555">
        <v>40.200000000000003</v>
      </c>
      <c r="F555">
        <v>61.7</v>
      </c>
      <c r="G555">
        <v>56.6</v>
      </c>
      <c r="H555">
        <v>67.400000000000006</v>
      </c>
      <c r="I555">
        <v>38.1</v>
      </c>
      <c r="J555">
        <v>61.6</v>
      </c>
      <c r="L555">
        <v>69.099999999999994</v>
      </c>
      <c r="M555">
        <v>45</v>
      </c>
      <c r="N555">
        <v>65.099999999999994</v>
      </c>
      <c r="P555" t="s">
        <v>879</v>
      </c>
      <c r="Q555" t="str">
        <f t="shared" si="20"/>
        <v>-</v>
      </c>
      <c r="R555">
        <f t="shared" si="21"/>
        <v>38</v>
      </c>
      <c r="AN555" s="317">
        <v>45433.270833333336</v>
      </c>
      <c r="AO555">
        <v>55.9</v>
      </c>
      <c r="AP555">
        <v>76.400000000000006</v>
      </c>
      <c r="AQ555">
        <v>41.7</v>
      </c>
      <c r="AR555">
        <v>58.9</v>
      </c>
      <c r="AS555">
        <v>55.2</v>
      </c>
      <c r="AT555">
        <v>74.599999999999994</v>
      </c>
      <c r="AU555">
        <v>40.1</v>
      </c>
      <c r="AV555">
        <v>58.6</v>
      </c>
      <c r="AX555">
        <v>81.3</v>
      </c>
      <c r="AY555">
        <v>45.9</v>
      </c>
      <c r="AZ555">
        <v>62.3</v>
      </c>
    </row>
    <row r="556" spans="2:52" x14ac:dyDescent="0.35">
      <c r="B556" s="317">
        <v>45433.25</v>
      </c>
      <c r="C556">
        <v>54.8</v>
      </c>
      <c r="D556">
        <v>68.599999999999994</v>
      </c>
      <c r="E556">
        <v>37.1</v>
      </c>
      <c r="F556">
        <v>60.1</v>
      </c>
      <c r="G556">
        <v>54.8</v>
      </c>
      <c r="H556">
        <v>69.099999999999994</v>
      </c>
      <c r="I556">
        <v>35.9</v>
      </c>
      <c r="J556">
        <v>59.2</v>
      </c>
      <c r="L556">
        <v>75.7</v>
      </c>
      <c r="M556">
        <v>41.2</v>
      </c>
      <c r="N556">
        <v>64.5</v>
      </c>
      <c r="P556" t="s">
        <v>879</v>
      </c>
      <c r="Q556" t="str">
        <f t="shared" si="20"/>
        <v>-</v>
      </c>
      <c r="R556">
        <f t="shared" si="21"/>
        <v>36</v>
      </c>
      <c r="AN556" s="317">
        <v>45433.28125</v>
      </c>
      <c r="AO556">
        <v>53.6</v>
      </c>
      <c r="AP556">
        <v>67.099999999999994</v>
      </c>
      <c r="AQ556">
        <v>39.299999999999997</v>
      </c>
      <c r="AR556">
        <v>58.2</v>
      </c>
      <c r="AS556">
        <v>53.9</v>
      </c>
      <c r="AT556">
        <v>70.8</v>
      </c>
      <c r="AU556">
        <v>37.799999999999997</v>
      </c>
      <c r="AV556">
        <v>58.4</v>
      </c>
      <c r="AX556">
        <v>71.900000000000006</v>
      </c>
      <c r="AY556">
        <v>42.4</v>
      </c>
      <c r="AZ556">
        <v>61.4</v>
      </c>
    </row>
    <row r="557" spans="2:52" x14ac:dyDescent="0.35">
      <c r="B557" s="317">
        <v>45433.260416666664</v>
      </c>
      <c r="C557">
        <v>52.7</v>
      </c>
      <c r="D557">
        <v>68</v>
      </c>
      <c r="E557">
        <v>38.4</v>
      </c>
      <c r="F557">
        <v>57.8</v>
      </c>
      <c r="G557">
        <v>52.5</v>
      </c>
      <c r="H557">
        <v>69.400000000000006</v>
      </c>
      <c r="I557">
        <v>37.5</v>
      </c>
      <c r="J557">
        <v>57</v>
      </c>
      <c r="L557">
        <v>73</v>
      </c>
      <c r="M557">
        <v>41.6</v>
      </c>
      <c r="N557">
        <v>62.1</v>
      </c>
      <c r="P557" t="s">
        <v>879</v>
      </c>
      <c r="Q557" t="str">
        <f t="shared" si="20"/>
        <v>-</v>
      </c>
      <c r="R557">
        <f t="shared" si="21"/>
        <v>38</v>
      </c>
      <c r="AN557" s="317">
        <v>45433.291666666664</v>
      </c>
      <c r="AO557">
        <v>53.1</v>
      </c>
      <c r="AP557">
        <v>65.400000000000006</v>
      </c>
      <c r="AQ557">
        <v>37.200000000000003</v>
      </c>
      <c r="AR557">
        <v>58.4</v>
      </c>
      <c r="AS557">
        <v>53.1</v>
      </c>
      <c r="AT557">
        <v>66.3</v>
      </c>
      <c r="AU557">
        <v>35.6</v>
      </c>
      <c r="AV557">
        <v>58.3</v>
      </c>
      <c r="AX557">
        <v>71.2</v>
      </c>
      <c r="AY557">
        <v>41.2</v>
      </c>
      <c r="AZ557">
        <v>62.2</v>
      </c>
    </row>
    <row r="558" spans="2:52" x14ac:dyDescent="0.35">
      <c r="B558" s="317">
        <v>45433.270833333336</v>
      </c>
      <c r="C558">
        <v>55.9</v>
      </c>
      <c r="D558">
        <v>76.400000000000006</v>
      </c>
      <c r="E558">
        <v>41.7</v>
      </c>
      <c r="F558">
        <v>58.9</v>
      </c>
      <c r="G558">
        <v>55.2</v>
      </c>
      <c r="H558">
        <v>74.599999999999994</v>
      </c>
      <c r="I558">
        <v>40.1</v>
      </c>
      <c r="J558">
        <v>58.6</v>
      </c>
      <c r="L558">
        <v>81.3</v>
      </c>
      <c r="M558">
        <v>45.9</v>
      </c>
      <c r="N558">
        <v>62.3</v>
      </c>
      <c r="P558" t="s">
        <v>879</v>
      </c>
      <c r="Q558" t="str">
        <f t="shared" si="20"/>
        <v>-</v>
      </c>
      <c r="R558">
        <f t="shared" si="21"/>
        <v>40</v>
      </c>
      <c r="AN558" s="317">
        <v>45433.302083333336</v>
      </c>
      <c r="AO558">
        <v>56.4</v>
      </c>
      <c r="AP558">
        <v>73.5</v>
      </c>
      <c r="AQ558">
        <v>36.9</v>
      </c>
      <c r="AR558">
        <v>60.4</v>
      </c>
      <c r="AS558">
        <v>56.3</v>
      </c>
      <c r="AT558">
        <v>76.5</v>
      </c>
      <c r="AU558">
        <v>34.9</v>
      </c>
      <c r="AV558">
        <v>60.3</v>
      </c>
      <c r="AX558">
        <v>79.3</v>
      </c>
      <c r="AY558">
        <v>41.6</v>
      </c>
      <c r="AZ558">
        <v>63.9</v>
      </c>
    </row>
    <row r="559" spans="2:52" x14ac:dyDescent="0.35">
      <c r="B559" s="317">
        <v>45433.28125</v>
      </c>
      <c r="C559">
        <v>53.6</v>
      </c>
      <c r="D559">
        <v>67.099999999999994</v>
      </c>
      <c r="E559">
        <v>39.299999999999997</v>
      </c>
      <c r="F559">
        <v>58.2</v>
      </c>
      <c r="G559">
        <v>53.9</v>
      </c>
      <c r="H559">
        <v>70.8</v>
      </c>
      <c r="I559">
        <v>37.799999999999997</v>
      </c>
      <c r="J559">
        <v>58.4</v>
      </c>
      <c r="L559">
        <v>71.900000000000006</v>
      </c>
      <c r="M559">
        <v>42.4</v>
      </c>
      <c r="N559">
        <v>61.4</v>
      </c>
      <c r="P559" t="s">
        <v>879</v>
      </c>
      <c r="Q559" t="str">
        <f t="shared" si="20"/>
        <v>-</v>
      </c>
      <c r="R559">
        <f t="shared" si="21"/>
        <v>38</v>
      </c>
      <c r="AN559" s="317">
        <v>45433.3125</v>
      </c>
      <c r="AO559">
        <v>50.7</v>
      </c>
      <c r="AP559">
        <v>63.7</v>
      </c>
      <c r="AQ559">
        <v>34.1</v>
      </c>
      <c r="AR559">
        <v>55.5</v>
      </c>
      <c r="AS559">
        <v>50.9</v>
      </c>
      <c r="AT559">
        <v>64.400000000000006</v>
      </c>
      <c r="AU559">
        <v>32.5</v>
      </c>
      <c r="AV559">
        <v>55.6</v>
      </c>
      <c r="AX559">
        <v>68.599999999999994</v>
      </c>
      <c r="AY559">
        <v>39.200000000000003</v>
      </c>
      <c r="AZ559">
        <v>59.8</v>
      </c>
    </row>
    <row r="560" spans="2:52" x14ac:dyDescent="0.35">
      <c r="B560" s="317">
        <v>45433.291666666664</v>
      </c>
      <c r="C560">
        <v>53.1</v>
      </c>
      <c r="D560">
        <v>65.400000000000006</v>
      </c>
      <c r="E560">
        <v>37.200000000000003</v>
      </c>
      <c r="F560">
        <v>58.4</v>
      </c>
      <c r="G560">
        <v>53.1</v>
      </c>
      <c r="H560">
        <v>66.3</v>
      </c>
      <c r="I560">
        <v>35.6</v>
      </c>
      <c r="J560">
        <v>58.3</v>
      </c>
      <c r="L560">
        <v>71.2</v>
      </c>
      <c r="M560">
        <v>41.2</v>
      </c>
      <c r="N560">
        <v>62.2</v>
      </c>
      <c r="P560" t="s">
        <v>878</v>
      </c>
      <c r="Q560">
        <f t="shared" si="20"/>
        <v>36</v>
      </c>
      <c r="R560" t="str">
        <f t="shared" si="21"/>
        <v>-</v>
      </c>
      <c r="AN560" s="317">
        <v>45433.322916666664</v>
      </c>
      <c r="AO560">
        <v>55.8</v>
      </c>
      <c r="AP560">
        <v>75.900000000000006</v>
      </c>
      <c r="AQ560">
        <v>35</v>
      </c>
      <c r="AR560">
        <v>55.2</v>
      </c>
      <c r="AS560">
        <v>55.4</v>
      </c>
      <c r="AT560">
        <v>76</v>
      </c>
      <c r="AU560">
        <v>32.799999999999997</v>
      </c>
      <c r="AV560">
        <v>54.5</v>
      </c>
      <c r="AX560">
        <v>77.3</v>
      </c>
      <c r="AY560">
        <v>39.799999999999997</v>
      </c>
      <c r="AZ560">
        <v>60.8</v>
      </c>
    </row>
    <row r="561" spans="2:52" x14ac:dyDescent="0.35">
      <c r="B561" s="317">
        <v>45433.302083333336</v>
      </c>
      <c r="C561">
        <v>56.4</v>
      </c>
      <c r="D561">
        <v>73.5</v>
      </c>
      <c r="E561">
        <v>36.9</v>
      </c>
      <c r="F561">
        <v>60.4</v>
      </c>
      <c r="G561">
        <v>56.3</v>
      </c>
      <c r="H561">
        <v>76.5</v>
      </c>
      <c r="I561">
        <v>34.9</v>
      </c>
      <c r="J561">
        <v>60.3</v>
      </c>
      <c r="L561">
        <v>79.3</v>
      </c>
      <c r="M561">
        <v>41.6</v>
      </c>
      <c r="N561">
        <v>63.9</v>
      </c>
      <c r="P561" t="s">
        <v>878</v>
      </c>
      <c r="Q561">
        <f t="shared" si="20"/>
        <v>35</v>
      </c>
      <c r="R561" t="str">
        <f t="shared" si="21"/>
        <v>-</v>
      </c>
      <c r="AN561" s="317">
        <v>45433.333333333336</v>
      </c>
      <c r="AO561">
        <v>47.5</v>
      </c>
      <c r="AP561">
        <v>64.599999999999994</v>
      </c>
      <c r="AQ561">
        <v>34.200000000000003</v>
      </c>
      <c r="AR561">
        <v>48.2</v>
      </c>
      <c r="AS561">
        <v>47.2</v>
      </c>
      <c r="AT561">
        <v>67.099999999999994</v>
      </c>
      <c r="AU561">
        <v>32.700000000000003</v>
      </c>
      <c r="AV561">
        <v>48.9</v>
      </c>
      <c r="AX561">
        <v>71.400000000000006</v>
      </c>
      <c r="AY561">
        <v>39.6</v>
      </c>
      <c r="AZ561">
        <v>53.5</v>
      </c>
    </row>
    <row r="562" spans="2:52" x14ac:dyDescent="0.35">
      <c r="B562" s="317">
        <v>45433.3125</v>
      </c>
      <c r="C562">
        <v>50.7</v>
      </c>
      <c r="D562">
        <v>63.7</v>
      </c>
      <c r="E562">
        <v>34.1</v>
      </c>
      <c r="F562">
        <v>55.5</v>
      </c>
      <c r="G562">
        <v>50.9</v>
      </c>
      <c r="H562">
        <v>64.400000000000006</v>
      </c>
      <c r="I562">
        <v>32.5</v>
      </c>
      <c r="J562">
        <v>55.6</v>
      </c>
      <c r="L562">
        <v>68.599999999999994</v>
      </c>
      <c r="M562">
        <v>39.200000000000003</v>
      </c>
      <c r="N562">
        <v>59.8</v>
      </c>
      <c r="P562" t="s">
        <v>878</v>
      </c>
      <c r="Q562">
        <f t="shared" si="20"/>
        <v>33</v>
      </c>
      <c r="R562" t="str">
        <f t="shared" si="21"/>
        <v>-</v>
      </c>
      <c r="AN562" s="317">
        <v>45433.34375</v>
      </c>
      <c r="AO562">
        <v>47.6</v>
      </c>
      <c r="AP562">
        <v>62.6</v>
      </c>
      <c r="AQ562">
        <v>33.299999999999997</v>
      </c>
      <c r="AR562">
        <v>47.1</v>
      </c>
      <c r="AS562">
        <v>47.4</v>
      </c>
      <c r="AT562">
        <v>64.2</v>
      </c>
      <c r="AU562">
        <v>31.7</v>
      </c>
      <c r="AV562">
        <v>47.8</v>
      </c>
      <c r="AX562">
        <v>67.099999999999994</v>
      </c>
      <c r="AY562">
        <v>37.4</v>
      </c>
      <c r="AZ562">
        <v>53.4</v>
      </c>
    </row>
    <row r="563" spans="2:52" x14ac:dyDescent="0.35">
      <c r="B563" s="317">
        <v>45433.322916666664</v>
      </c>
      <c r="C563">
        <v>55.8</v>
      </c>
      <c r="D563">
        <v>75.900000000000006</v>
      </c>
      <c r="E563">
        <v>35</v>
      </c>
      <c r="F563">
        <v>55.2</v>
      </c>
      <c r="G563">
        <v>55.4</v>
      </c>
      <c r="H563">
        <v>76</v>
      </c>
      <c r="I563">
        <v>32.799999999999997</v>
      </c>
      <c r="J563">
        <v>54.5</v>
      </c>
      <c r="L563">
        <v>77.3</v>
      </c>
      <c r="M563">
        <v>39.799999999999997</v>
      </c>
      <c r="N563">
        <v>60.8</v>
      </c>
      <c r="P563" t="s">
        <v>878</v>
      </c>
      <c r="Q563">
        <f t="shared" si="20"/>
        <v>33</v>
      </c>
      <c r="R563" t="str">
        <f t="shared" si="21"/>
        <v>-</v>
      </c>
      <c r="AN563" s="317">
        <v>45433.354166666664</v>
      </c>
      <c r="AO563">
        <v>46</v>
      </c>
      <c r="AP563">
        <v>72.099999999999994</v>
      </c>
      <c r="AQ563">
        <v>33.700000000000003</v>
      </c>
      <c r="AR563">
        <v>44.7</v>
      </c>
      <c r="AS563">
        <v>43.6</v>
      </c>
      <c r="AT563">
        <v>66.400000000000006</v>
      </c>
      <c r="AU563">
        <v>31.7</v>
      </c>
      <c r="AV563">
        <v>45.3</v>
      </c>
      <c r="AX563">
        <v>78.400000000000006</v>
      </c>
      <c r="AY563">
        <v>38</v>
      </c>
      <c r="AZ563">
        <v>49.1</v>
      </c>
    </row>
    <row r="564" spans="2:52" x14ac:dyDescent="0.35">
      <c r="B564" s="317">
        <v>45433.333333333336</v>
      </c>
      <c r="C564">
        <v>47.5</v>
      </c>
      <c r="D564">
        <v>64.599999999999994</v>
      </c>
      <c r="E564">
        <v>34.200000000000003</v>
      </c>
      <c r="F564">
        <v>48.2</v>
      </c>
      <c r="G564">
        <v>47.2</v>
      </c>
      <c r="H564">
        <v>67.099999999999994</v>
      </c>
      <c r="I564">
        <v>32.700000000000003</v>
      </c>
      <c r="J564">
        <v>48.9</v>
      </c>
      <c r="L564">
        <v>71.400000000000006</v>
      </c>
      <c r="M564">
        <v>39.6</v>
      </c>
      <c r="N564">
        <v>53.5</v>
      </c>
      <c r="P564" t="s">
        <v>878</v>
      </c>
      <c r="Q564">
        <f t="shared" si="20"/>
        <v>33</v>
      </c>
      <c r="R564" t="str">
        <f t="shared" si="21"/>
        <v>-</v>
      </c>
      <c r="AN564" s="317">
        <v>45433.364583333336</v>
      </c>
      <c r="AO564">
        <v>47.9</v>
      </c>
      <c r="AP564">
        <v>64.900000000000006</v>
      </c>
      <c r="AQ564">
        <v>33.700000000000003</v>
      </c>
      <c r="AR564">
        <v>47</v>
      </c>
      <c r="AS564">
        <v>47.8</v>
      </c>
      <c r="AT564">
        <v>66.5</v>
      </c>
      <c r="AU564">
        <v>32.799999999999997</v>
      </c>
      <c r="AV564">
        <v>47.7</v>
      </c>
      <c r="AX564">
        <v>69</v>
      </c>
      <c r="AY564">
        <v>36.1</v>
      </c>
      <c r="AZ564">
        <v>52.1</v>
      </c>
    </row>
    <row r="565" spans="2:52" x14ac:dyDescent="0.35">
      <c r="B565" s="317">
        <v>45433.34375</v>
      </c>
      <c r="C565">
        <v>47.6</v>
      </c>
      <c r="D565">
        <v>62.6</v>
      </c>
      <c r="E565">
        <v>33.299999999999997</v>
      </c>
      <c r="F565">
        <v>47.1</v>
      </c>
      <c r="G565">
        <v>47.4</v>
      </c>
      <c r="H565">
        <v>64.2</v>
      </c>
      <c r="I565">
        <v>31.7</v>
      </c>
      <c r="J565">
        <v>47.8</v>
      </c>
      <c r="L565">
        <v>67.099999999999994</v>
      </c>
      <c r="M565">
        <v>37.4</v>
      </c>
      <c r="N565">
        <v>53.4</v>
      </c>
      <c r="P565" t="s">
        <v>878</v>
      </c>
      <c r="Q565">
        <f t="shared" si="20"/>
        <v>32</v>
      </c>
      <c r="R565" t="str">
        <f t="shared" si="21"/>
        <v>-</v>
      </c>
      <c r="AN565" s="317">
        <v>45433.375</v>
      </c>
      <c r="AO565">
        <v>45</v>
      </c>
      <c r="AP565">
        <v>61.9</v>
      </c>
      <c r="AQ565">
        <v>36.200000000000003</v>
      </c>
      <c r="AR565">
        <v>46.8</v>
      </c>
      <c r="AS565">
        <v>45.1</v>
      </c>
      <c r="AT565">
        <v>63.8</v>
      </c>
      <c r="AU565">
        <v>34.5</v>
      </c>
      <c r="AV565">
        <v>47.4</v>
      </c>
      <c r="AX565">
        <v>65.3</v>
      </c>
      <c r="AY565">
        <v>40.4</v>
      </c>
      <c r="AZ565">
        <v>51.5</v>
      </c>
    </row>
    <row r="566" spans="2:52" x14ac:dyDescent="0.35">
      <c r="B566" s="317">
        <v>45433.354166666664</v>
      </c>
      <c r="C566">
        <v>46</v>
      </c>
      <c r="D566">
        <v>72.099999999999994</v>
      </c>
      <c r="E566">
        <v>33.700000000000003</v>
      </c>
      <c r="F566">
        <v>44.7</v>
      </c>
      <c r="G566">
        <v>43.6</v>
      </c>
      <c r="H566">
        <v>66.400000000000006</v>
      </c>
      <c r="I566">
        <v>31.7</v>
      </c>
      <c r="J566">
        <v>45.3</v>
      </c>
      <c r="L566">
        <v>78.400000000000006</v>
      </c>
      <c r="M566">
        <v>38</v>
      </c>
      <c r="N566">
        <v>49.1</v>
      </c>
      <c r="P566" t="s">
        <v>878</v>
      </c>
      <c r="Q566">
        <f t="shared" si="20"/>
        <v>32</v>
      </c>
      <c r="R566" t="str">
        <f t="shared" si="21"/>
        <v>-</v>
      </c>
      <c r="AN566" s="317">
        <v>45433.385416666664</v>
      </c>
      <c r="AO566">
        <v>53.5</v>
      </c>
      <c r="AP566">
        <v>71.5</v>
      </c>
      <c r="AQ566">
        <v>42.9</v>
      </c>
      <c r="AR566">
        <v>56.1</v>
      </c>
      <c r="AS566">
        <v>53.7</v>
      </c>
      <c r="AT566">
        <v>72</v>
      </c>
      <c r="AU566">
        <v>41.5</v>
      </c>
      <c r="AV566">
        <v>55.3</v>
      </c>
      <c r="AX566">
        <v>74.099999999999994</v>
      </c>
      <c r="AY566">
        <v>45.5</v>
      </c>
      <c r="AZ566">
        <v>60.2</v>
      </c>
    </row>
    <row r="567" spans="2:52" x14ac:dyDescent="0.35">
      <c r="B567" s="317">
        <v>45433.364583333336</v>
      </c>
      <c r="C567">
        <v>47.9</v>
      </c>
      <c r="D567">
        <v>64.900000000000006</v>
      </c>
      <c r="E567">
        <v>33.700000000000003</v>
      </c>
      <c r="F567">
        <v>47</v>
      </c>
      <c r="G567">
        <v>47.8</v>
      </c>
      <c r="H567">
        <v>66.5</v>
      </c>
      <c r="I567">
        <v>32.799999999999997</v>
      </c>
      <c r="J567">
        <v>47.7</v>
      </c>
      <c r="L567">
        <v>69</v>
      </c>
      <c r="M567">
        <v>36.1</v>
      </c>
      <c r="N567">
        <v>52.1</v>
      </c>
      <c r="P567" t="s">
        <v>878</v>
      </c>
      <c r="Q567">
        <f t="shared" si="20"/>
        <v>33</v>
      </c>
      <c r="R567" t="str">
        <f t="shared" si="21"/>
        <v>-</v>
      </c>
      <c r="AN567" s="317">
        <v>45433.395833333336</v>
      </c>
      <c r="AO567">
        <v>47.8</v>
      </c>
      <c r="AP567">
        <v>68.3</v>
      </c>
      <c r="AQ567">
        <v>38</v>
      </c>
      <c r="AR567">
        <v>48</v>
      </c>
      <c r="AS567">
        <v>48.7</v>
      </c>
      <c r="AT567">
        <v>72</v>
      </c>
      <c r="AU567">
        <v>36.5</v>
      </c>
      <c r="AV567">
        <v>47.8</v>
      </c>
      <c r="AX567">
        <v>73.2</v>
      </c>
      <c r="AY567">
        <v>40.9</v>
      </c>
      <c r="AZ567">
        <v>53.6</v>
      </c>
    </row>
    <row r="568" spans="2:52" x14ac:dyDescent="0.35">
      <c r="B568" s="317">
        <v>45433.375</v>
      </c>
      <c r="C568">
        <v>45</v>
      </c>
      <c r="D568">
        <v>61.9</v>
      </c>
      <c r="E568">
        <v>36.200000000000003</v>
      </c>
      <c r="F568">
        <v>46.8</v>
      </c>
      <c r="G568">
        <v>45.1</v>
      </c>
      <c r="H568">
        <v>63.8</v>
      </c>
      <c r="I568">
        <v>34.5</v>
      </c>
      <c r="J568">
        <v>47.4</v>
      </c>
      <c r="L568">
        <v>65.3</v>
      </c>
      <c r="M568">
        <v>40.4</v>
      </c>
      <c r="N568">
        <v>51.5</v>
      </c>
      <c r="P568" t="s">
        <v>878</v>
      </c>
      <c r="Q568">
        <f t="shared" si="20"/>
        <v>35</v>
      </c>
      <c r="R568" t="str">
        <f t="shared" si="21"/>
        <v>-</v>
      </c>
      <c r="AN568" s="317">
        <v>45433.40625</v>
      </c>
      <c r="AO568">
        <v>46.6</v>
      </c>
      <c r="AP568">
        <v>65.900000000000006</v>
      </c>
      <c r="AQ568">
        <v>37.9</v>
      </c>
      <c r="AR568">
        <v>46.4</v>
      </c>
      <c r="AS568">
        <v>45.9</v>
      </c>
      <c r="AT568">
        <v>66.2</v>
      </c>
      <c r="AU568">
        <v>37.1</v>
      </c>
      <c r="AV568">
        <v>46.7</v>
      </c>
      <c r="AX568">
        <v>73.400000000000006</v>
      </c>
      <c r="AY568">
        <v>40</v>
      </c>
      <c r="AZ568">
        <v>51.7</v>
      </c>
    </row>
    <row r="569" spans="2:52" x14ac:dyDescent="0.35">
      <c r="B569" s="317">
        <v>45433.385416666664</v>
      </c>
      <c r="C569">
        <v>53.5</v>
      </c>
      <c r="D569">
        <v>71.5</v>
      </c>
      <c r="E569">
        <v>42.9</v>
      </c>
      <c r="F569">
        <v>56.1</v>
      </c>
      <c r="G569">
        <v>53.7</v>
      </c>
      <c r="H569">
        <v>72</v>
      </c>
      <c r="I569">
        <v>41.5</v>
      </c>
      <c r="J569">
        <v>55.3</v>
      </c>
      <c r="L569">
        <v>74.099999999999994</v>
      </c>
      <c r="M569">
        <v>45.5</v>
      </c>
      <c r="N569">
        <v>60.2</v>
      </c>
      <c r="P569" t="s">
        <v>878</v>
      </c>
      <c r="Q569">
        <f t="shared" si="20"/>
        <v>42</v>
      </c>
      <c r="R569" t="str">
        <f t="shared" si="21"/>
        <v>-</v>
      </c>
      <c r="AN569" s="317">
        <v>45433.416666666664</v>
      </c>
      <c r="AO569">
        <v>46.9</v>
      </c>
      <c r="AP569">
        <v>68.7</v>
      </c>
      <c r="AQ569">
        <v>33.9</v>
      </c>
      <c r="AR569">
        <v>45.8</v>
      </c>
      <c r="AS569">
        <v>46.7</v>
      </c>
      <c r="AT569">
        <v>69</v>
      </c>
      <c r="AU569">
        <v>33.4</v>
      </c>
      <c r="AV569">
        <v>45.8</v>
      </c>
      <c r="AX569">
        <v>73.099999999999994</v>
      </c>
      <c r="AY569">
        <v>36.200000000000003</v>
      </c>
      <c r="AZ569">
        <v>50.8</v>
      </c>
    </row>
    <row r="570" spans="2:52" x14ac:dyDescent="0.35">
      <c r="B570" s="317">
        <v>45433.395833333336</v>
      </c>
      <c r="C570">
        <v>47.8</v>
      </c>
      <c r="D570">
        <v>68.3</v>
      </c>
      <c r="E570">
        <v>38</v>
      </c>
      <c r="F570">
        <v>48</v>
      </c>
      <c r="G570">
        <v>48.7</v>
      </c>
      <c r="H570">
        <v>72</v>
      </c>
      <c r="I570">
        <v>36.5</v>
      </c>
      <c r="J570">
        <v>47.8</v>
      </c>
      <c r="L570">
        <v>73.2</v>
      </c>
      <c r="M570">
        <v>40.9</v>
      </c>
      <c r="N570">
        <v>53.6</v>
      </c>
      <c r="P570" t="s">
        <v>878</v>
      </c>
      <c r="Q570">
        <f t="shared" si="20"/>
        <v>37</v>
      </c>
      <c r="R570" t="str">
        <f t="shared" si="21"/>
        <v>-</v>
      </c>
      <c r="AN570" s="317">
        <v>45433.427083333336</v>
      </c>
      <c r="AO570">
        <v>51.8</v>
      </c>
      <c r="AP570">
        <v>66.8</v>
      </c>
      <c r="AQ570">
        <v>34.700000000000003</v>
      </c>
      <c r="AR570">
        <v>55.3</v>
      </c>
      <c r="AS570">
        <v>51.6</v>
      </c>
      <c r="AT570">
        <v>70.2</v>
      </c>
      <c r="AU570">
        <v>33.700000000000003</v>
      </c>
      <c r="AV570">
        <v>52.2</v>
      </c>
      <c r="AX570">
        <v>71.7</v>
      </c>
      <c r="AY570">
        <v>37.4</v>
      </c>
      <c r="AZ570">
        <v>61.6</v>
      </c>
    </row>
    <row r="571" spans="2:52" x14ac:dyDescent="0.35">
      <c r="B571" s="317">
        <v>45433.40625</v>
      </c>
      <c r="C571">
        <v>46.6</v>
      </c>
      <c r="D571">
        <v>65.900000000000006</v>
      </c>
      <c r="E571">
        <v>37.9</v>
      </c>
      <c r="F571">
        <v>46.4</v>
      </c>
      <c r="G571">
        <v>45.9</v>
      </c>
      <c r="H571">
        <v>66.2</v>
      </c>
      <c r="I571">
        <v>37.1</v>
      </c>
      <c r="J571">
        <v>46.7</v>
      </c>
      <c r="L571">
        <v>73.400000000000006</v>
      </c>
      <c r="M571">
        <v>40</v>
      </c>
      <c r="N571">
        <v>51.7</v>
      </c>
      <c r="P571" t="s">
        <v>878</v>
      </c>
      <c r="Q571">
        <f t="shared" si="20"/>
        <v>37</v>
      </c>
      <c r="R571" t="str">
        <f t="shared" si="21"/>
        <v>-</v>
      </c>
      <c r="AN571" s="317">
        <v>45433.4375</v>
      </c>
      <c r="AO571">
        <v>47.3</v>
      </c>
      <c r="AP571">
        <v>56.7</v>
      </c>
      <c r="AQ571">
        <v>41.1</v>
      </c>
      <c r="AR571">
        <v>50</v>
      </c>
      <c r="AS571">
        <v>47.3</v>
      </c>
      <c r="AT571">
        <v>61.9</v>
      </c>
      <c r="AU571">
        <v>40.799999999999997</v>
      </c>
      <c r="AV571">
        <v>49.9</v>
      </c>
      <c r="AX571">
        <v>61.9</v>
      </c>
      <c r="AY571">
        <v>42.8</v>
      </c>
      <c r="AZ571">
        <v>53.3</v>
      </c>
    </row>
    <row r="572" spans="2:52" x14ac:dyDescent="0.35">
      <c r="B572" s="317">
        <v>45433.416666666664</v>
      </c>
      <c r="C572">
        <v>46.9</v>
      </c>
      <c r="D572">
        <v>68.7</v>
      </c>
      <c r="E572">
        <v>33.9</v>
      </c>
      <c r="F572">
        <v>45.8</v>
      </c>
      <c r="G572">
        <v>46.7</v>
      </c>
      <c r="H572">
        <v>69</v>
      </c>
      <c r="I572">
        <v>33.4</v>
      </c>
      <c r="J572">
        <v>45.8</v>
      </c>
      <c r="L572">
        <v>73.099999999999994</v>
      </c>
      <c r="M572">
        <v>36.200000000000003</v>
      </c>
      <c r="N572">
        <v>50.8</v>
      </c>
      <c r="P572" t="s">
        <v>878</v>
      </c>
      <c r="Q572">
        <f t="shared" si="20"/>
        <v>33</v>
      </c>
      <c r="R572" t="str">
        <f t="shared" si="21"/>
        <v>-</v>
      </c>
      <c r="AN572" s="317">
        <v>45433.447916666664</v>
      </c>
      <c r="AO572">
        <v>44.3</v>
      </c>
      <c r="AP572">
        <v>61.7</v>
      </c>
      <c r="AQ572">
        <v>35.5</v>
      </c>
      <c r="AR572">
        <v>46.2</v>
      </c>
      <c r="AS572">
        <v>44.2</v>
      </c>
      <c r="AT572">
        <v>62.6</v>
      </c>
      <c r="AU572">
        <v>35.1</v>
      </c>
      <c r="AV572">
        <v>46.3</v>
      </c>
      <c r="AX572">
        <v>64.3</v>
      </c>
      <c r="AY572">
        <v>37</v>
      </c>
      <c r="AZ572">
        <v>51</v>
      </c>
    </row>
    <row r="573" spans="2:52" x14ac:dyDescent="0.35">
      <c r="B573" s="317">
        <v>45433.427083333336</v>
      </c>
      <c r="C573">
        <v>51.8</v>
      </c>
      <c r="D573">
        <v>66.8</v>
      </c>
      <c r="E573">
        <v>34.700000000000003</v>
      </c>
      <c r="F573">
        <v>55.3</v>
      </c>
      <c r="G573">
        <v>51.6</v>
      </c>
      <c r="H573">
        <v>70.2</v>
      </c>
      <c r="I573">
        <v>33.700000000000003</v>
      </c>
      <c r="J573">
        <v>52.2</v>
      </c>
      <c r="L573">
        <v>71.7</v>
      </c>
      <c r="M573">
        <v>37.4</v>
      </c>
      <c r="N573">
        <v>61.6</v>
      </c>
      <c r="P573" t="s">
        <v>878</v>
      </c>
      <c r="Q573">
        <f t="shared" si="20"/>
        <v>34</v>
      </c>
      <c r="R573" t="str">
        <f t="shared" si="21"/>
        <v>-</v>
      </c>
      <c r="AN573" s="317">
        <v>45433.458333333336</v>
      </c>
      <c r="AO573">
        <v>44.5</v>
      </c>
      <c r="AP573">
        <v>58.3</v>
      </c>
      <c r="AQ573">
        <v>35.6</v>
      </c>
      <c r="AR573">
        <v>47</v>
      </c>
      <c r="AS573">
        <v>44.3</v>
      </c>
      <c r="AT573">
        <v>60.2</v>
      </c>
      <c r="AU573">
        <v>35.1</v>
      </c>
      <c r="AV573">
        <v>46.6</v>
      </c>
      <c r="AX573">
        <v>64.2</v>
      </c>
      <c r="AY573">
        <v>37.200000000000003</v>
      </c>
      <c r="AZ573">
        <v>52.8</v>
      </c>
    </row>
    <row r="574" spans="2:52" x14ac:dyDescent="0.35">
      <c r="B574" s="317">
        <v>45433.4375</v>
      </c>
      <c r="C574">
        <v>47.3</v>
      </c>
      <c r="D574">
        <v>56.7</v>
      </c>
      <c r="E574">
        <v>41.1</v>
      </c>
      <c r="F574">
        <v>50</v>
      </c>
      <c r="G574">
        <v>47.3</v>
      </c>
      <c r="H574">
        <v>61.9</v>
      </c>
      <c r="I574">
        <v>40.799999999999997</v>
      </c>
      <c r="J574">
        <v>49.9</v>
      </c>
      <c r="L574">
        <v>61.9</v>
      </c>
      <c r="M574">
        <v>42.8</v>
      </c>
      <c r="N574">
        <v>53.3</v>
      </c>
      <c r="P574" t="s">
        <v>878</v>
      </c>
      <c r="Q574">
        <f t="shared" si="20"/>
        <v>41</v>
      </c>
      <c r="R574" t="str">
        <f t="shared" si="21"/>
        <v>-</v>
      </c>
      <c r="AN574" s="317">
        <v>45433.46875</v>
      </c>
      <c r="AO574">
        <v>40.799999999999997</v>
      </c>
      <c r="AP574">
        <v>53.6</v>
      </c>
      <c r="AQ574">
        <v>34.799999999999997</v>
      </c>
      <c r="AR574">
        <v>43.5</v>
      </c>
      <c r="AS574">
        <v>40.799999999999997</v>
      </c>
      <c r="AT574">
        <v>53.9</v>
      </c>
      <c r="AU574">
        <v>34.200000000000003</v>
      </c>
      <c r="AV574">
        <v>43.6</v>
      </c>
      <c r="AX574">
        <v>58.2</v>
      </c>
      <c r="AY574">
        <v>36.700000000000003</v>
      </c>
      <c r="AZ574">
        <v>47.8</v>
      </c>
    </row>
    <row r="575" spans="2:52" x14ac:dyDescent="0.35">
      <c r="B575" s="317">
        <v>45433.447916666664</v>
      </c>
      <c r="C575">
        <v>44.3</v>
      </c>
      <c r="D575">
        <v>61.7</v>
      </c>
      <c r="E575">
        <v>35.5</v>
      </c>
      <c r="F575">
        <v>46.2</v>
      </c>
      <c r="G575">
        <v>44.2</v>
      </c>
      <c r="H575">
        <v>62.6</v>
      </c>
      <c r="I575">
        <v>35.1</v>
      </c>
      <c r="J575">
        <v>46.3</v>
      </c>
      <c r="L575">
        <v>64.3</v>
      </c>
      <c r="M575">
        <v>37</v>
      </c>
      <c r="N575">
        <v>51</v>
      </c>
      <c r="P575" t="s">
        <v>878</v>
      </c>
      <c r="Q575">
        <f t="shared" si="20"/>
        <v>35</v>
      </c>
      <c r="R575" t="str">
        <f t="shared" si="21"/>
        <v>-</v>
      </c>
      <c r="AN575" s="317">
        <v>45433.479166666664</v>
      </c>
      <c r="AO575">
        <v>41.1</v>
      </c>
      <c r="AP575">
        <v>55.9</v>
      </c>
      <c r="AQ575">
        <v>32.700000000000003</v>
      </c>
      <c r="AR575">
        <v>44</v>
      </c>
      <c r="AS575">
        <v>40.700000000000003</v>
      </c>
      <c r="AT575">
        <v>56.3</v>
      </c>
      <c r="AU575">
        <v>32.200000000000003</v>
      </c>
      <c r="AV575">
        <v>43.3</v>
      </c>
      <c r="AX575">
        <v>61.7</v>
      </c>
      <c r="AY575">
        <v>34.299999999999997</v>
      </c>
      <c r="AZ575">
        <v>48.5</v>
      </c>
    </row>
    <row r="576" spans="2:52" x14ac:dyDescent="0.35">
      <c r="B576" s="317">
        <v>45433.458333333336</v>
      </c>
      <c r="C576">
        <v>44.5</v>
      </c>
      <c r="D576">
        <v>58.3</v>
      </c>
      <c r="E576">
        <v>35.6</v>
      </c>
      <c r="F576">
        <v>47</v>
      </c>
      <c r="G576">
        <v>44.3</v>
      </c>
      <c r="H576">
        <v>60.2</v>
      </c>
      <c r="I576">
        <v>35.1</v>
      </c>
      <c r="J576">
        <v>46.6</v>
      </c>
      <c r="L576">
        <v>64.2</v>
      </c>
      <c r="M576">
        <v>37.200000000000003</v>
      </c>
      <c r="N576">
        <v>52.8</v>
      </c>
      <c r="P576" t="s">
        <v>878</v>
      </c>
      <c r="Q576">
        <f t="shared" si="20"/>
        <v>35</v>
      </c>
      <c r="R576" t="str">
        <f t="shared" si="21"/>
        <v>-</v>
      </c>
      <c r="AN576" s="317">
        <v>45433.489583333336</v>
      </c>
      <c r="AO576">
        <v>44.4</v>
      </c>
      <c r="AP576">
        <v>63.7</v>
      </c>
      <c r="AQ576">
        <v>34.4</v>
      </c>
      <c r="AR576">
        <v>47.7</v>
      </c>
      <c r="AS576">
        <v>44.6</v>
      </c>
      <c r="AT576">
        <v>65.099999999999994</v>
      </c>
      <c r="AU576">
        <v>33.9</v>
      </c>
      <c r="AV576">
        <v>47.2</v>
      </c>
      <c r="AX576">
        <v>68</v>
      </c>
      <c r="AY576">
        <v>36</v>
      </c>
      <c r="AZ576">
        <v>52.5</v>
      </c>
    </row>
    <row r="577" spans="2:52" x14ac:dyDescent="0.35">
      <c r="B577" s="317">
        <v>45433.46875</v>
      </c>
      <c r="C577">
        <v>40.799999999999997</v>
      </c>
      <c r="D577">
        <v>53.6</v>
      </c>
      <c r="E577">
        <v>34.799999999999997</v>
      </c>
      <c r="F577">
        <v>43.5</v>
      </c>
      <c r="G577">
        <v>40.799999999999997</v>
      </c>
      <c r="H577">
        <v>53.9</v>
      </c>
      <c r="I577">
        <v>34.200000000000003</v>
      </c>
      <c r="J577">
        <v>43.6</v>
      </c>
      <c r="L577">
        <v>58.2</v>
      </c>
      <c r="M577">
        <v>36.700000000000003</v>
      </c>
      <c r="N577">
        <v>47.8</v>
      </c>
      <c r="P577" t="s">
        <v>878</v>
      </c>
      <c r="Q577">
        <f t="shared" si="20"/>
        <v>34</v>
      </c>
      <c r="R577" t="str">
        <f t="shared" si="21"/>
        <v>-</v>
      </c>
      <c r="AN577" s="317">
        <v>45433.5</v>
      </c>
      <c r="AO577">
        <v>41.1</v>
      </c>
      <c r="AP577">
        <v>58.9</v>
      </c>
      <c r="AQ577">
        <v>32.6</v>
      </c>
      <c r="AR577">
        <v>43.9</v>
      </c>
      <c r="AS577">
        <v>41.1</v>
      </c>
      <c r="AT577">
        <v>59.1</v>
      </c>
      <c r="AU577">
        <v>32.299999999999997</v>
      </c>
      <c r="AV577">
        <v>44</v>
      </c>
      <c r="AX577">
        <v>61.7</v>
      </c>
      <c r="AY577">
        <v>34.1</v>
      </c>
      <c r="AZ577">
        <v>48.1</v>
      </c>
    </row>
    <row r="578" spans="2:52" x14ac:dyDescent="0.35">
      <c r="B578" s="317">
        <v>45433.479166666664</v>
      </c>
      <c r="C578">
        <v>41.1</v>
      </c>
      <c r="D578">
        <v>55.9</v>
      </c>
      <c r="E578">
        <v>32.700000000000003</v>
      </c>
      <c r="F578">
        <v>44</v>
      </c>
      <c r="G578">
        <v>40.700000000000003</v>
      </c>
      <c r="H578">
        <v>56.3</v>
      </c>
      <c r="I578">
        <v>32.200000000000003</v>
      </c>
      <c r="J578">
        <v>43.3</v>
      </c>
      <c r="L578">
        <v>61.7</v>
      </c>
      <c r="M578">
        <v>34.299999999999997</v>
      </c>
      <c r="N578">
        <v>48.5</v>
      </c>
      <c r="P578" t="s">
        <v>878</v>
      </c>
      <c r="Q578">
        <f t="shared" si="20"/>
        <v>32</v>
      </c>
      <c r="R578" t="str">
        <f t="shared" si="21"/>
        <v>-</v>
      </c>
      <c r="AN578" s="317">
        <v>45433.510416666664</v>
      </c>
      <c r="AO578">
        <v>41.3</v>
      </c>
      <c r="AP578">
        <v>56</v>
      </c>
      <c r="AQ578">
        <v>33.299999999999997</v>
      </c>
      <c r="AR578">
        <v>44.6</v>
      </c>
      <c r="AS578">
        <v>41.2</v>
      </c>
      <c r="AT578">
        <v>57.9</v>
      </c>
      <c r="AU578">
        <v>32.700000000000003</v>
      </c>
      <c r="AV578">
        <v>44.3</v>
      </c>
      <c r="AX578">
        <v>59.8</v>
      </c>
      <c r="AY578">
        <v>35.299999999999997</v>
      </c>
      <c r="AZ578">
        <v>49</v>
      </c>
    </row>
    <row r="579" spans="2:52" x14ac:dyDescent="0.35">
      <c r="B579" s="317">
        <v>45433.489583333336</v>
      </c>
      <c r="C579">
        <v>44.4</v>
      </c>
      <c r="D579">
        <v>63.7</v>
      </c>
      <c r="E579">
        <v>34.4</v>
      </c>
      <c r="F579">
        <v>47.7</v>
      </c>
      <c r="G579">
        <v>44.6</v>
      </c>
      <c r="H579">
        <v>65.099999999999994</v>
      </c>
      <c r="I579">
        <v>33.9</v>
      </c>
      <c r="J579">
        <v>47.2</v>
      </c>
      <c r="L579">
        <v>68</v>
      </c>
      <c r="M579">
        <v>36</v>
      </c>
      <c r="N579">
        <v>52.5</v>
      </c>
      <c r="P579" t="s">
        <v>878</v>
      </c>
      <c r="Q579">
        <f t="shared" si="20"/>
        <v>34</v>
      </c>
      <c r="R579" t="str">
        <f t="shared" si="21"/>
        <v>-</v>
      </c>
      <c r="AN579" s="317">
        <v>45433.520833333336</v>
      </c>
      <c r="AO579">
        <v>42.1</v>
      </c>
      <c r="AP579">
        <v>56.2</v>
      </c>
      <c r="AQ579">
        <v>33.700000000000003</v>
      </c>
      <c r="AR579">
        <v>45.2</v>
      </c>
      <c r="AS579">
        <v>42</v>
      </c>
      <c r="AT579">
        <v>56.2</v>
      </c>
      <c r="AU579">
        <v>33.299999999999997</v>
      </c>
      <c r="AV579">
        <v>45.4</v>
      </c>
      <c r="AX579">
        <v>58.5</v>
      </c>
      <c r="AY579">
        <v>34.9</v>
      </c>
      <c r="AZ579">
        <v>50.6</v>
      </c>
    </row>
    <row r="580" spans="2:52" x14ac:dyDescent="0.35">
      <c r="B580" s="317">
        <v>45433.5</v>
      </c>
      <c r="C580">
        <v>41.1</v>
      </c>
      <c r="D580">
        <v>58.9</v>
      </c>
      <c r="E580">
        <v>32.6</v>
      </c>
      <c r="F580">
        <v>43.9</v>
      </c>
      <c r="G580">
        <v>41.1</v>
      </c>
      <c r="H580">
        <v>59.1</v>
      </c>
      <c r="I580">
        <v>32.299999999999997</v>
      </c>
      <c r="J580">
        <v>44</v>
      </c>
      <c r="L580">
        <v>61.7</v>
      </c>
      <c r="M580">
        <v>34.1</v>
      </c>
      <c r="N580">
        <v>48.1</v>
      </c>
      <c r="P580" t="s">
        <v>878</v>
      </c>
      <c r="Q580">
        <f t="shared" si="20"/>
        <v>32</v>
      </c>
      <c r="R580" t="str">
        <f t="shared" si="21"/>
        <v>-</v>
      </c>
      <c r="AN580" s="317">
        <v>45433.53125</v>
      </c>
      <c r="AO580">
        <v>43.2</v>
      </c>
      <c r="AP580">
        <v>59.9</v>
      </c>
      <c r="AQ580">
        <v>34.4</v>
      </c>
      <c r="AR580">
        <v>45.1</v>
      </c>
      <c r="AS580">
        <v>43.3</v>
      </c>
      <c r="AT580">
        <v>63</v>
      </c>
      <c r="AU580">
        <v>33.9</v>
      </c>
      <c r="AV580">
        <v>45.2</v>
      </c>
      <c r="AX580">
        <v>65.5</v>
      </c>
      <c r="AY580">
        <v>36.4</v>
      </c>
      <c r="AZ580">
        <v>50</v>
      </c>
    </row>
    <row r="581" spans="2:52" x14ac:dyDescent="0.35">
      <c r="B581" s="317">
        <v>45433.510416666664</v>
      </c>
      <c r="C581">
        <v>41.3</v>
      </c>
      <c r="D581">
        <v>56</v>
      </c>
      <c r="E581">
        <v>33.299999999999997</v>
      </c>
      <c r="F581">
        <v>44.6</v>
      </c>
      <c r="G581">
        <v>41.2</v>
      </c>
      <c r="H581">
        <v>57.9</v>
      </c>
      <c r="I581">
        <v>32.700000000000003</v>
      </c>
      <c r="J581">
        <v>44.3</v>
      </c>
      <c r="L581">
        <v>59.8</v>
      </c>
      <c r="M581">
        <v>35.299999999999997</v>
      </c>
      <c r="N581">
        <v>49</v>
      </c>
      <c r="P581" t="s">
        <v>878</v>
      </c>
      <c r="Q581">
        <f t="shared" si="20"/>
        <v>33</v>
      </c>
      <c r="R581" t="str">
        <f t="shared" si="21"/>
        <v>-</v>
      </c>
      <c r="AN581" s="317">
        <v>45433.541666666664</v>
      </c>
      <c r="AO581">
        <v>46.9</v>
      </c>
      <c r="AP581">
        <v>63.4</v>
      </c>
      <c r="AQ581">
        <v>34.299999999999997</v>
      </c>
      <c r="AR581">
        <v>43.8</v>
      </c>
      <c r="AS581">
        <v>47.4</v>
      </c>
      <c r="AT581">
        <v>65.400000000000006</v>
      </c>
      <c r="AU581">
        <v>34</v>
      </c>
      <c r="AV581">
        <v>43.2</v>
      </c>
      <c r="AX581">
        <v>68.8</v>
      </c>
      <c r="AY581">
        <v>35.299999999999997</v>
      </c>
      <c r="AZ581">
        <v>48.1</v>
      </c>
    </row>
    <row r="582" spans="2:52" x14ac:dyDescent="0.35">
      <c r="B582" s="317">
        <v>45433.520833333336</v>
      </c>
      <c r="C582">
        <v>42.1</v>
      </c>
      <c r="D582">
        <v>56.2</v>
      </c>
      <c r="E582">
        <v>33.700000000000003</v>
      </c>
      <c r="F582">
        <v>45.2</v>
      </c>
      <c r="G582">
        <v>42</v>
      </c>
      <c r="H582">
        <v>56.2</v>
      </c>
      <c r="I582">
        <v>33.299999999999997</v>
      </c>
      <c r="J582">
        <v>45.4</v>
      </c>
      <c r="L582">
        <v>58.5</v>
      </c>
      <c r="M582">
        <v>34.9</v>
      </c>
      <c r="N582">
        <v>50.6</v>
      </c>
      <c r="P582" t="s">
        <v>878</v>
      </c>
      <c r="Q582">
        <f t="shared" si="20"/>
        <v>33</v>
      </c>
      <c r="R582" t="str">
        <f t="shared" si="21"/>
        <v>-</v>
      </c>
      <c r="AN582" s="317">
        <v>45433.552083333336</v>
      </c>
      <c r="AO582">
        <v>38.6</v>
      </c>
      <c r="AP582">
        <v>48.2</v>
      </c>
      <c r="AQ582">
        <v>32.799999999999997</v>
      </c>
      <c r="AR582">
        <v>42.1</v>
      </c>
      <c r="AS582">
        <v>38.5</v>
      </c>
      <c r="AT582">
        <v>49.4</v>
      </c>
      <c r="AU582">
        <v>32.700000000000003</v>
      </c>
      <c r="AV582">
        <v>42.1</v>
      </c>
      <c r="AX582">
        <v>51.4</v>
      </c>
      <c r="AY582">
        <v>33.700000000000003</v>
      </c>
      <c r="AZ582">
        <v>45.5</v>
      </c>
    </row>
    <row r="583" spans="2:52" x14ac:dyDescent="0.35">
      <c r="B583" s="317">
        <v>45433.53125</v>
      </c>
      <c r="C583">
        <v>43.2</v>
      </c>
      <c r="D583">
        <v>59.9</v>
      </c>
      <c r="E583">
        <v>34.4</v>
      </c>
      <c r="F583">
        <v>45.1</v>
      </c>
      <c r="G583">
        <v>43.3</v>
      </c>
      <c r="H583">
        <v>63</v>
      </c>
      <c r="I583">
        <v>33.9</v>
      </c>
      <c r="J583">
        <v>45.2</v>
      </c>
      <c r="L583">
        <v>65.5</v>
      </c>
      <c r="M583">
        <v>36.4</v>
      </c>
      <c r="N583">
        <v>50</v>
      </c>
      <c r="P583" t="s">
        <v>878</v>
      </c>
      <c r="Q583">
        <f t="shared" si="20"/>
        <v>34</v>
      </c>
      <c r="R583" t="str">
        <f t="shared" si="21"/>
        <v>-</v>
      </c>
      <c r="AN583" s="317">
        <v>45433.5625</v>
      </c>
      <c r="AO583">
        <v>40.1</v>
      </c>
      <c r="AP583">
        <v>51.3</v>
      </c>
      <c r="AQ583">
        <v>35</v>
      </c>
      <c r="AR583">
        <v>42.9</v>
      </c>
      <c r="AS583">
        <v>40</v>
      </c>
      <c r="AT583">
        <v>51.7</v>
      </c>
      <c r="AU583">
        <v>34.4</v>
      </c>
      <c r="AV583">
        <v>42.8</v>
      </c>
      <c r="AX583">
        <v>57.5</v>
      </c>
      <c r="AY583">
        <v>36.9</v>
      </c>
      <c r="AZ583">
        <v>46.6</v>
      </c>
    </row>
    <row r="584" spans="2:52" x14ac:dyDescent="0.35">
      <c r="B584" s="317">
        <v>45433.541666666664</v>
      </c>
      <c r="C584">
        <v>46.9</v>
      </c>
      <c r="D584">
        <v>63.4</v>
      </c>
      <c r="E584">
        <v>34.299999999999997</v>
      </c>
      <c r="F584">
        <v>43.8</v>
      </c>
      <c r="G584">
        <v>47.4</v>
      </c>
      <c r="H584">
        <v>65.400000000000006</v>
      </c>
      <c r="I584">
        <v>34</v>
      </c>
      <c r="J584">
        <v>43.2</v>
      </c>
      <c r="L584">
        <v>68.8</v>
      </c>
      <c r="M584">
        <v>35.299999999999997</v>
      </c>
      <c r="N584">
        <v>48.1</v>
      </c>
      <c r="P584" t="s">
        <v>878</v>
      </c>
      <c r="Q584">
        <f t="shared" si="20"/>
        <v>34</v>
      </c>
      <c r="R584" t="str">
        <f t="shared" si="21"/>
        <v>-</v>
      </c>
      <c r="AN584" s="317">
        <v>45433.572916666664</v>
      </c>
      <c r="AO584">
        <v>66.7</v>
      </c>
      <c r="AP584">
        <v>83.5</v>
      </c>
      <c r="AQ584">
        <v>34.5</v>
      </c>
      <c r="AR584">
        <v>48.6</v>
      </c>
      <c r="AS584">
        <v>68.099999999999994</v>
      </c>
      <c r="AT584">
        <v>89.7</v>
      </c>
      <c r="AU584">
        <v>34.200000000000003</v>
      </c>
      <c r="AV584">
        <v>48.5</v>
      </c>
      <c r="AX584">
        <v>90.7</v>
      </c>
      <c r="AY584">
        <v>36.4</v>
      </c>
      <c r="AZ584">
        <v>67.599999999999994</v>
      </c>
    </row>
    <row r="585" spans="2:52" x14ac:dyDescent="0.35">
      <c r="B585" s="317">
        <v>45433.552083333336</v>
      </c>
      <c r="C585">
        <v>38.6</v>
      </c>
      <c r="D585">
        <v>48.2</v>
      </c>
      <c r="E585">
        <v>32.799999999999997</v>
      </c>
      <c r="F585">
        <v>42.1</v>
      </c>
      <c r="G585">
        <v>38.5</v>
      </c>
      <c r="H585">
        <v>49.4</v>
      </c>
      <c r="I585">
        <v>32.700000000000003</v>
      </c>
      <c r="J585">
        <v>42.1</v>
      </c>
      <c r="L585">
        <v>51.4</v>
      </c>
      <c r="M585">
        <v>33.700000000000003</v>
      </c>
      <c r="N585">
        <v>45.5</v>
      </c>
      <c r="P585" t="s">
        <v>878</v>
      </c>
      <c r="Q585">
        <f t="shared" si="20"/>
        <v>33</v>
      </c>
      <c r="R585" t="str">
        <f t="shared" si="21"/>
        <v>-</v>
      </c>
      <c r="AN585" s="317">
        <v>45433.583333333336</v>
      </c>
      <c r="AO585">
        <v>40.9</v>
      </c>
      <c r="AP585">
        <v>55.3</v>
      </c>
      <c r="AQ585">
        <v>33.5</v>
      </c>
      <c r="AR585">
        <v>43.3</v>
      </c>
      <c r="AS585">
        <v>40.9</v>
      </c>
      <c r="AT585">
        <v>57.2</v>
      </c>
      <c r="AU585">
        <v>33.1</v>
      </c>
      <c r="AV585">
        <v>42.6</v>
      </c>
      <c r="AX585">
        <v>60.3</v>
      </c>
      <c r="AY585">
        <v>34.9</v>
      </c>
      <c r="AZ585">
        <v>47.6</v>
      </c>
    </row>
    <row r="586" spans="2:52" x14ac:dyDescent="0.35">
      <c r="B586" s="317">
        <v>45433.5625</v>
      </c>
      <c r="C586">
        <v>40.1</v>
      </c>
      <c r="D586">
        <v>51.3</v>
      </c>
      <c r="E586">
        <v>35</v>
      </c>
      <c r="F586">
        <v>42.9</v>
      </c>
      <c r="G586">
        <v>40</v>
      </c>
      <c r="H586">
        <v>51.7</v>
      </c>
      <c r="I586">
        <v>34.4</v>
      </c>
      <c r="J586">
        <v>42.8</v>
      </c>
      <c r="L586">
        <v>57.5</v>
      </c>
      <c r="M586">
        <v>36.9</v>
      </c>
      <c r="N586">
        <v>46.6</v>
      </c>
      <c r="P586" t="s">
        <v>878</v>
      </c>
      <c r="Q586">
        <f t="shared" si="20"/>
        <v>34</v>
      </c>
      <c r="R586" t="str">
        <f t="shared" si="21"/>
        <v>-</v>
      </c>
      <c r="AN586" s="317">
        <v>45433.59375</v>
      </c>
      <c r="AO586">
        <v>44.9</v>
      </c>
      <c r="AP586">
        <v>58.9</v>
      </c>
      <c r="AQ586">
        <v>35.700000000000003</v>
      </c>
      <c r="AR586">
        <v>47.4</v>
      </c>
      <c r="AS586">
        <v>45.5</v>
      </c>
      <c r="AT586">
        <v>62.4</v>
      </c>
      <c r="AU586">
        <v>35.299999999999997</v>
      </c>
      <c r="AV586">
        <v>47.4</v>
      </c>
      <c r="AX586">
        <v>62.5</v>
      </c>
      <c r="AY586">
        <v>37.299999999999997</v>
      </c>
      <c r="AZ586">
        <v>51.9</v>
      </c>
    </row>
    <row r="587" spans="2:52" x14ac:dyDescent="0.35">
      <c r="B587" s="317">
        <v>45433.572916666664</v>
      </c>
      <c r="C587">
        <v>66.7</v>
      </c>
      <c r="D587">
        <v>83.5</v>
      </c>
      <c r="E587">
        <v>34.5</v>
      </c>
      <c r="F587">
        <v>48.6</v>
      </c>
      <c r="G587">
        <v>68.099999999999994</v>
      </c>
      <c r="H587">
        <v>89.7</v>
      </c>
      <c r="I587">
        <v>34.200000000000003</v>
      </c>
      <c r="J587">
        <v>48.5</v>
      </c>
      <c r="L587">
        <v>90.7</v>
      </c>
      <c r="M587">
        <v>36.4</v>
      </c>
      <c r="N587">
        <v>67.599999999999994</v>
      </c>
      <c r="P587" t="s">
        <v>878</v>
      </c>
      <c r="Q587">
        <f t="shared" si="20"/>
        <v>34</v>
      </c>
      <c r="R587" t="str">
        <f t="shared" si="21"/>
        <v>-</v>
      </c>
      <c r="AN587" s="317">
        <v>45433.604166666664</v>
      </c>
      <c r="AO587">
        <v>42.7</v>
      </c>
      <c r="AP587">
        <v>65.599999999999994</v>
      </c>
      <c r="AQ587">
        <v>35.9</v>
      </c>
      <c r="AR587">
        <v>43.5</v>
      </c>
      <c r="AS587">
        <v>41.3</v>
      </c>
      <c r="AT587">
        <v>59.8</v>
      </c>
      <c r="AU587">
        <v>35.5</v>
      </c>
      <c r="AV587">
        <v>43.8</v>
      </c>
      <c r="AX587">
        <v>71.400000000000006</v>
      </c>
      <c r="AY587">
        <v>37.1</v>
      </c>
      <c r="AZ587">
        <v>47.2</v>
      </c>
    </row>
    <row r="588" spans="2:52" x14ac:dyDescent="0.35">
      <c r="B588" s="317">
        <v>45433.583333333336</v>
      </c>
      <c r="C588">
        <v>40.9</v>
      </c>
      <c r="D588">
        <v>55.3</v>
      </c>
      <c r="E588">
        <v>33.5</v>
      </c>
      <c r="F588">
        <v>43.3</v>
      </c>
      <c r="G588">
        <v>40.9</v>
      </c>
      <c r="H588">
        <v>57.2</v>
      </c>
      <c r="I588">
        <v>33.1</v>
      </c>
      <c r="J588">
        <v>42.6</v>
      </c>
      <c r="L588">
        <v>60.3</v>
      </c>
      <c r="M588">
        <v>34.9</v>
      </c>
      <c r="N588">
        <v>47.6</v>
      </c>
      <c r="P588" t="s">
        <v>878</v>
      </c>
      <c r="Q588">
        <f t="shared" si="20"/>
        <v>33</v>
      </c>
      <c r="R588" t="str">
        <f t="shared" si="21"/>
        <v>-</v>
      </c>
      <c r="AN588" s="317">
        <v>45433.614583333336</v>
      </c>
      <c r="AO588">
        <v>39.799999999999997</v>
      </c>
      <c r="AP588">
        <v>51.9</v>
      </c>
      <c r="AQ588">
        <v>35.1</v>
      </c>
      <c r="AR588">
        <v>42.4</v>
      </c>
      <c r="AS588">
        <v>40</v>
      </c>
      <c r="AT588">
        <v>54.8</v>
      </c>
      <c r="AU588">
        <v>34.9</v>
      </c>
      <c r="AV588">
        <v>42.4</v>
      </c>
      <c r="AX588">
        <v>57.4</v>
      </c>
      <c r="AY588">
        <v>36.299999999999997</v>
      </c>
      <c r="AZ588">
        <v>45.5</v>
      </c>
    </row>
    <row r="589" spans="2:52" x14ac:dyDescent="0.35">
      <c r="B589" s="317">
        <v>45433.59375</v>
      </c>
      <c r="C589">
        <v>44.9</v>
      </c>
      <c r="D589">
        <v>58.9</v>
      </c>
      <c r="E589">
        <v>35.700000000000003</v>
      </c>
      <c r="F589">
        <v>47.4</v>
      </c>
      <c r="G589">
        <v>45.5</v>
      </c>
      <c r="H589">
        <v>62.4</v>
      </c>
      <c r="I589">
        <v>35.299999999999997</v>
      </c>
      <c r="J589">
        <v>47.4</v>
      </c>
      <c r="L589">
        <v>62.5</v>
      </c>
      <c r="M589">
        <v>37.299999999999997</v>
      </c>
      <c r="N589">
        <v>51.9</v>
      </c>
      <c r="P589" t="s">
        <v>878</v>
      </c>
      <c r="Q589">
        <f t="shared" si="20"/>
        <v>35</v>
      </c>
      <c r="R589" t="str">
        <f t="shared" si="21"/>
        <v>-</v>
      </c>
      <c r="AN589" s="317">
        <v>45433.625</v>
      </c>
      <c r="AO589">
        <v>40.9</v>
      </c>
      <c r="AP589">
        <v>56</v>
      </c>
      <c r="AQ589">
        <v>35.5</v>
      </c>
      <c r="AR589">
        <v>42.8</v>
      </c>
      <c r="AS589">
        <v>41</v>
      </c>
      <c r="AT589">
        <v>57</v>
      </c>
      <c r="AU589">
        <v>35.299999999999997</v>
      </c>
      <c r="AV589">
        <v>43</v>
      </c>
      <c r="AX589">
        <v>59</v>
      </c>
      <c r="AY589">
        <v>36.700000000000003</v>
      </c>
      <c r="AZ589">
        <v>46.1</v>
      </c>
    </row>
    <row r="590" spans="2:52" x14ac:dyDescent="0.35">
      <c r="B590" s="317">
        <v>45433.604166666664</v>
      </c>
      <c r="C590">
        <v>42.7</v>
      </c>
      <c r="D590">
        <v>65.599999999999994</v>
      </c>
      <c r="E590">
        <v>35.9</v>
      </c>
      <c r="F590">
        <v>43.5</v>
      </c>
      <c r="G590">
        <v>41.3</v>
      </c>
      <c r="H590">
        <v>59.8</v>
      </c>
      <c r="I590">
        <v>35.5</v>
      </c>
      <c r="J590">
        <v>43.8</v>
      </c>
      <c r="L590">
        <v>71.400000000000006</v>
      </c>
      <c r="M590">
        <v>37.1</v>
      </c>
      <c r="N590">
        <v>47.2</v>
      </c>
      <c r="P590" t="s">
        <v>878</v>
      </c>
      <c r="Q590">
        <f t="shared" ref="Q590:Q653" si="22">IF(P590="D",ROUND(I590,0),"-")</f>
        <v>36</v>
      </c>
      <c r="R590" t="str">
        <f t="shared" ref="R590:R653" si="23">IF(P590="N",ROUND(I590,0),"-")</f>
        <v>-</v>
      </c>
      <c r="AN590" s="317">
        <v>45433.635416666664</v>
      </c>
      <c r="AO590">
        <v>42.7</v>
      </c>
      <c r="AP590">
        <v>60</v>
      </c>
      <c r="AQ590">
        <v>34.700000000000003</v>
      </c>
      <c r="AR590">
        <v>44.3</v>
      </c>
      <c r="AS590">
        <v>42.4</v>
      </c>
      <c r="AT590">
        <v>58.8</v>
      </c>
      <c r="AU590">
        <v>34.4</v>
      </c>
      <c r="AV590">
        <v>44.1</v>
      </c>
      <c r="AX590">
        <v>62.6</v>
      </c>
      <c r="AY590">
        <v>36.1</v>
      </c>
      <c r="AZ590">
        <v>48.2</v>
      </c>
    </row>
    <row r="591" spans="2:52" x14ac:dyDescent="0.35">
      <c r="B591" s="317">
        <v>45433.614583333336</v>
      </c>
      <c r="C591">
        <v>39.799999999999997</v>
      </c>
      <c r="D591">
        <v>51.9</v>
      </c>
      <c r="E591">
        <v>35.1</v>
      </c>
      <c r="F591">
        <v>42.4</v>
      </c>
      <c r="G591">
        <v>40</v>
      </c>
      <c r="H591">
        <v>54.8</v>
      </c>
      <c r="I591">
        <v>34.9</v>
      </c>
      <c r="J591">
        <v>42.4</v>
      </c>
      <c r="L591">
        <v>57.4</v>
      </c>
      <c r="M591">
        <v>36.299999999999997</v>
      </c>
      <c r="N591">
        <v>45.5</v>
      </c>
      <c r="P591" t="s">
        <v>878</v>
      </c>
      <c r="Q591">
        <f t="shared" si="22"/>
        <v>35</v>
      </c>
      <c r="R591" t="str">
        <f t="shared" si="23"/>
        <v>-</v>
      </c>
      <c r="AN591" s="317">
        <v>45433.645833333336</v>
      </c>
      <c r="AO591">
        <v>38.6</v>
      </c>
      <c r="AP591">
        <v>51.4</v>
      </c>
      <c r="AQ591">
        <v>34.700000000000003</v>
      </c>
      <c r="AR591">
        <v>40.9</v>
      </c>
      <c r="AS591">
        <v>39.1</v>
      </c>
      <c r="AT591">
        <v>57.2</v>
      </c>
      <c r="AU591">
        <v>34.5</v>
      </c>
      <c r="AV591">
        <v>41.1</v>
      </c>
      <c r="AX591">
        <v>58</v>
      </c>
      <c r="AY591">
        <v>35.5</v>
      </c>
      <c r="AZ591">
        <v>43.3</v>
      </c>
    </row>
    <row r="592" spans="2:52" x14ac:dyDescent="0.35">
      <c r="B592" s="317">
        <v>45433.625</v>
      </c>
      <c r="C592">
        <v>40.9</v>
      </c>
      <c r="D592">
        <v>56</v>
      </c>
      <c r="E592">
        <v>35.5</v>
      </c>
      <c r="F592">
        <v>42.8</v>
      </c>
      <c r="G592">
        <v>41</v>
      </c>
      <c r="H592">
        <v>57</v>
      </c>
      <c r="I592">
        <v>35.299999999999997</v>
      </c>
      <c r="J592">
        <v>43</v>
      </c>
      <c r="L592">
        <v>59</v>
      </c>
      <c r="M592">
        <v>36.700000000000003</v>
      </c>
      <c r="N592">
        <v>46.1</v>
      </c>
      <c r="P592" t="s">
        <v>878</v>
      </c>
      <c r="Q592">
        <f t="shared" si="22"/>
        <v>35</v>
      </c>
      <c r="R592" t="str">
        <f t="shared" si="23"/>
        <v>-</v>
      </c>
      <c r="AN592" s="317">
        <v>45433.65625</v>
      </c>
      <c r="AO592">
        <v>39.799999999999997</v>
      </c>
      <c r="AP592">
        <v>55.6</v>
      </c>
      <c r="AQ592">
        <v>33.799999999999997</v>
      </c>
      <c r="AR592">
        <v>42.3</v>
      </c>
      <c r="AS592">
        <v>39.9</v>
      </c>
      <c r="AT592">
        <v>60.5</v>
      </c>
      <c r="AU592">
        <v>33.6</v>
      </c>
      <c r="AV592">
        <v>41.9</v>
      </c>
      <c r="AX592">
        <v>61.7</v>
      </c>
      <c r="AY592">
        <v>34.799999999999997</v>
      </c>
      <c r="AZ592">
        <v>45.3</v>
      </c>
    </row>
    <row r="593" spans="2:52" x14ac:dyDescent="0.35">
      <c r="B593" s="317">
        <v>45433.635416666664</v>
      </c>
      <c r="C593">
        <v>42.7</v>
      </c>
      <c r="D593">
        <v>60</v>
      </c>
      <c r="E593">
        <v>34.700000000000003</v>
      </c>
      <c r="F593">
        <v>44.3</v>
      </c>
      <c r="G593">
        <v>42.4</v>
      </c>
      <c r="H593">
        <v>58.8</v>
      </c>
      <c r="I593">
        <v>34.4</v>
      </c>
      <c r="J593">
        <v>44.1</v>
      </c>
      <c r="L593">
        <v>62.6</v>
      </c>
      <c r="M593">
        <v>36.1</v>
      </c>
      <c r="N593">
        <v>48.2</v>
      </c>
      <c r="P593" t="s">
        <v>878</v>
      </c>
      <c r="Q593">
        <f t="shared" si="22"/>
        <v>34</v>
      </c>
      <c r="R593" t="str">
        <f t="shared" si="23"/>
        <v>-</v>
      </c>
      <c r="AN593" s="317">
        <v>45433.666666666664</v>
      </c>
      <c r="AO593">
        <v>40.799999999999997</v>
      </c>
      <c r="AP593">
        <v>57.6</v>
      </c>
      <c r="AQ593">
        <v>33.9</v>
      </c>
      <c r="AR593">
        <v>42.5</v>
      </c>
      <c r="AS593">
        <v>41.2</v>
      </c>
      <c r="AT593">
        <v>59.8</v>
      </c>
      <c r="AU593">
        <v>33.6</v>
      </c>
      <c r="AV593">
        <v>42.5</v>
      </c>
      <c r="AX593">
        <v>64.099999999999994</v>
      </c>
      <c r="AY593">
        <v>35.4</v>
      </c>
      <c r="AZ593">
        <v>45.6</v>
      </c>
    </row>
    <row r="594" spans="2:52" x14ac:dyDescent="0.35">
      <c r="B594" s="317">
        <v>45433.645833333336</v>
      </c>
      <c r="C594">
        <v>38.6</v>
      </c>
      <c r="D594">
        <v>51.4</v>
      </c>
      <c r="E594">
        <v>34.700000000000003</v>
      </c>
      <c r="F594">
        <v>40.9</v>
      </c>
      <c r="G594">
        <v>39.1</v>
      </c>
      <c r="H594">
        <v>57.2</v>
      </c>
      <c r="I594">
        <v>34.5</v>
      </c>
      <c r="J594">
        <v>41.1</v>
      </c>
      <c r="L594">
        <v>58</v>
      </c>
      <c r="M594">
        <v>35.5</v>
      </c>
      <c r="N594">
        <v>43.3</v>
      </c>
      <c r="P594" t="s">
        <v>878</v>
      </c>
      <c r="Q594">
        <f t="shared" si="22"/>
        <v>35</v>
      </c>
      <c r="R594" t="str">
        <f t="shared" si="23"/>
        <v>-</v>
      </c>
      <c r="AN594" s="317">
        <v>45433.677083333336</v>
      </c>
      <c r="AO594">
        <v>39.299999999999997</v>
      </c>
      <c r="AP594">
        <v>48</v>
      </c>
      <c r="AQ594">
        <v>34</v>
      </c>
      <c r="AR594">
        <v>42.2</v>
      </c>
      <c r="AS594">
        <v>39.5</v>
      </c>
      <c r="AT594">
        <v>50.7</v>
      </c>
      <c r="AU594">
        <v>33.4</v>
      </c>
      <c r="AV594">
        <v>42.6</v>
      </c>
      <c r="AX594">
        <v>52.2</v>
      </c>
      <c r="AY594">
        <v>35.700000000000003</v>
      </c>
      <c r="AZ594">
        <v>45.8</v>
      </c>
    </row>
    <row r="595" spans="2:52" x14ac:dyDescent="0.35">
      <c r="B595" s="317">
        <v>45433.65625</v>
      </c>
      <c r="C595">
        <v>39.799999999999997</v>
      </c>
      <c r="D595">
        <v>55.6</v>
      </c>
      <c r="E595">
        <v>33.799999999999997</v>
      </c>
      <c r="F595">
        <v>42.3</v>
      </c>
      <c r="G595">
        <v>39.9</v>
      </c>
      <c r="H595">
        <v>60.5</v>
      </c>
      <c r="I595">
        <v>33.6</v>
      </c>
      <c r="J595">
        <v>41.9</v>
      </c>
      <c r="L595">
        <v>61.7</v>
      </c>
      <c r="M595">
        <v>34.799999999999997</v>
      </c>
      <c r="N595">
        <v>45.3</v>
      </c>
      <c r="P595" t="s">
        <v>878</v>
      </c>
      <c r="Q595">
        <f t="shared" si="22"/>
        <v>34</v>
      </c>
      <c r="R595" t="str">
        <f t="shared" si="23"/>
        <v>-</v>
      </c>
      <c r="AN595" s="317">
        <v>45433.6875</v>
      </c>
      <c r="AO595">
        <v>42.6</v>
      </c>
      <c r="AP595">
        <v>66.099999999999994</v>
      </c>
      <c r="AQ595">
        <v>33.5</v>
      </c>
      <c r="AR595">
        <v>42.9</v>
      </c>
      <c r="AS595">
        <v>41.4</v>
      </c>
      <c r="AT595">
        <v>60.6</v>
      </c>
      <c r="AU595">
        <v>33</v>
      </c>
      <c r="AV595">
        <v>42.6</v>
      </c>
      <c r="AX595">
        <v>73.3</v>
      </c>
      <c r="AY595">
        <v>35</v>
      </c>
      <c r="AZ595">
        <v>46.3</v>
      </c>
    </row>
    <row r="596" spans="2:52" x14ac:dyDescent="0.35">
      <c r="B596" s="317">
        <v>45433.666666666664</v>
      </c>
      <c r="C596">
        <v>40.799999999999997</v>
      </c>
      <c r="D596">
        <v>57.6</v>
      </c>
      <c r="E596">
        <v>33.9</v>
      </c>
      <c r="F596">
        <v>42.5</v>
      </c>
      <c r="G596">
        <v>41.2</v>
      </c>
      <c r="H596">
        <v>59.8</v>
      </c>
      <c r="I596">
        <v>33.6</v>
      </c>
      <c r="J596">
        <v>42.5</v>
      </c>
      <c r="L596">
        <v>64.099999999999994</v>
      </c>
      <c r="M596">
        <v>35.4</v>
      </c>
      <c r="N596">
        <v>45.6</v>
      </c>
      <c r="P596" t="s">
        <v>878</v>
      </c>
      <c r="Q596">
        <f t="shared" si="22"/>
        <v>34</v>
      </c>
      <c r="R596" t="str">
        <f t="shared" si="23"/>
        <v>-</v>
      </c>
      <c r="AN596" s="317">
        <v>45433.697916666664</v>
      </c>
      <c r="AO596">
        <v>43.7</v>
      </c>
      <c r="AP596">
        <v>57.9</v>
      </c>
      <c r="AQ596">
        <v>34.200000000000003</v>
      </c>
      <c r="AR596">
        <v>47.8</v>
      </c>
      <c r="AS596">
        <v>43.8</v>
      </c>
      <c r="AT596">
        <v>57.9</v>
      </c>
      <c r="AU596">
        <v>33.9</v>
      </c>
      <c r="AV596">
        <v>46.6</v>
      </c>
      <c r="AX596">
        <v>62.7</v>
      </c>
      <c r="AY596">
        <v>35.799999999999997</v>
      </c>
      <c r="AZ596">
        <v>53.5</v>
      </c>
    </row>
    <row r="597" spans="2:52" x14ac:dyDescent="0.35">
      <c r="B597" s="317">
        <v>45433.677083333336</v>
      </c>
      <c r="C597">
        <v>39.299999999999997</v>
      </c>
      <c r="D597">
        <v>48</v>
      </c>
      <c r="E597">
        <v>34</v>
      </c>
      <c r="F597">
        <v>42.2</v>
      </c>
      <c r="G597">
        <v>39.5</v>
      </c>
      <c r="H597">
        <v>50.7</v>
      </c>
      <c r="I597">
        <v>33.4</v>
      </c>
      <c r="J597">
        <v>42.6</v>
      </c>
      <c r="L597">
        <v>52.2</v>
      </c>
      <c r="M597">
        <v>35.700000000000003</v>
      </c>
      <c r="N597">
        <v>45.8</v>
      </c>
      <c r="P597" t="s">
        <v>878</v>
      </c>
      <c r="Q597">
        <f t="shared" si="22"/>
        <v>33</v>
      </c>
      <c r="R597" t="str">
        <f t="shared" si="23"/>
        <v>-</v>
      </c>
      <c r="AN597" s="317">
        <v>45433.708333333336</v>
      </c>
      <c r="AO597">
        <v>43.4</v>
      </c>
      <c r="AP597">
        <v>61.6</v>
      </c>
      <c r="AQ597">
        <v>35.799999999999997</v>
      </c>
      <c r="AR597">
        <v>46.4</v>
      </c>
      <c r="AS597">
        <v>44.2</v>
      </c>
      <c r="AT597">
        <v>67.3</v>
      </c>
      <c r="AU597">
        <v>35.1</v>
      </c>
      <c r="AV597">
        <v>46.3</v>
      </c>
      <c r="AX597">
        <v>68.8</v>
      </c>
      <c r="AY597">
        <v>37.299999999999997</v>
      </c>
      <c r="AZ597">
        <v>50.7</v>
      </c>
    </row>
    <row r="598" spans="2:52" x14ac:dyDescent="0.35">
      <c r="B598" s="317">
        <v>45433.6875</v>
      </c>
      <c r="C598">
        <v>42.6</v>
      </c>
      <c r="D598">
        <v>66.099999999999994</v>
      </c>
      <c r="E598">
        <v>33.5</v>
      </c>
      <c r="F598">
        <v>42.9</v>
      </c>
      <c r="G598">
        <v>41.4</v>
      </c>
      <c r="H598">
        <v>60.6</v>
      </c>
      <c r="I598">
        <v>33</v>
      </c>
      <c r="J598">
        <v>42.6</v>
      </c>
      <c r="L598">
        <v>73.3</v>
      </c>
      <c r="M598">
        <v>35</v>
      </c>
      <c r="N598">
        <v>46.3</v>
      </c>
      <c r="P598" t="s">
        <v>878</v>
      </c>
      <c r="Q598">
        <f t="shared" si="22"/>
        <v>33</v>
      </c>
      <c r="R598" t="str">
        <f t="shared" si="23"/>
        <v>-</v>
      </c>
      <c r="AN598" s="317">
        <v>45433.71875</v>
      </c>
      <c r="AO598">
        <v>45.2</v>
      </c>
      <c r="AP598">
        <v>67.599999999999994</v>
      </c>
      <c r="AQ598">
        <v>35</v>
      </c>
      <c r="AR598">
        <v>45.5</v>
      </c>
      <c r="AS598">
        <v>43.6</v>
      </c>
      <c r="AT598">
        <v>63.5</v>
      </c>
      <c r="AU598">
        <v>34.6</v>
      </c>
      <c r="AV598">
        <v>44.3</v>
      </c>
      <c r="AX598">
        <v>75.099999999999994</v>
      </c>
      <c r="AY598">
        <v>36.5</v>
      </c>
      <c r="AZ598">
        <v>50.5</v>
      </c>
    </row>
    <row r="599" spans="2:52" x14ac:dyDescent="0.35">
      <c r="B599" s="317">
        <v>45433.697916666664</v>
      </c>
      <c r="C599">
        <v>43.7</v>
      </c>
      <c r="D599">
        <v>57.9</v>
      </c>
      <c r="E599">
        <v>34.200000000000003</v>
      </c>
      <c r="F599">
        <v>47.8</v>
      </c>
      <c r="G599">
        <v>43.8</v>
      </c>
      <c r="H599">
        <v>57.9</v>
      </c>
      <c r="I599">
        <v>33.9</v>
      </c>
      <c r="J599">
        <v>46.6</v>
      </c>
      <c r="L599">
        <v>62.7</v>
      </c>
      <c r="M599">
        <v>35.799999999999997</v>
      </c>
      <c r="N599">
        <v>53.5</v>
      </c>
      <c r="P599" t="s">
        <v>878</v>
      </c>
      <c r="Q599">
        <f t="shared" si="22"/>
        <v>34</v>
      </c>
      <c r="R599" t="str">
        <f t="shared" si="23"/>
        <v>-</v>
      </c>
      <c r="AN599" s="317">
        <v>45433.729166666664</v>
      </c>
      <c r="AO599">
        <v>43.1</v>
      </c>
      <c r="AP599">
        <v>60.3</v>
      </c>
      <c r="AQ599">
        <v>34.4</v>
      </c>
      <c r="AR599">
        <v>45</v>
      </c>
      <c r="AS599">
        <v>43.1</v>
      </c>
      <c r="AT599">
        <v>64.3</v>
      </c>
      <c r="AU599">
        <v>34</v>
      </c>
      <c r="AV599">
        <v>43.9</v>
      </c>
      <c r="AX599">
        <v>65.3</v>
      </c>
      <c r="AY599">
        <v>35.9</v>
      </c>
      <c r="AZ599">
        <v>49.4</v>
      </c>
    </row>
    <row r="600" spans="2:52" x14ac:dyDescent="0.35">
      <c r="B600" s="317">
        <v>45433.708333333336</v>
      </c>
      <c r="C600">
        <v>43.4</v>
      </c>
      <c r="D600">
        <v>61.6</v>
      </c>
      <c r="E600">
        <v>35.799999999999997</v>
      </c>
      <c r="F600">
        <v>46.4</v>
      </c>
      <c r="G600">
        <v>44.2</v>
      </c>
      <c r="H600">
        <v>67.3</v>
      </c>
      <c r="I600">
        <v>35.1</v>
      </c>
      <c r="J600">
        <v>46.3</v>
      </c>
      <c r="L600">
        <v>68.8</v>
      </c>
      <c r="M600">
        <v>37.299999999999997</v>
      </c>
      <c r="N600">
        <v>50.7</v>
      </c>
      <c r="P600" t="s">
        <v>878</v>
      </c>
      <c r="Q600">
        <f t="shared" si="22"/>
        <v>35</v>
      </c>
      <c r="R600" t="str">
        <f t="shared" si="23"/>
        <v>-</v>
      </c>
      <c r="AN600" s="317">
        <v>45433.739583333336</v>
      </c>
      <c r="AO600">
        <v>43.9</v>
      </c>
      <c r="AP600">
        <v>56.2</v>
      </c>
      <c r="AQ600">
        <v>36.9</v>
      </c>
      <c r="AR600">
        <v>47.1</v>
      </c>
      <c r="AS600">
        <v>43.8</v>
      </c>
      <c r="AT600">
        <v>59.8</v>
      </c>
      <c r="AU600">
        <v>35.6</v>
      </c>
      <c r="AV600">
        <v>46.4</v>
      </c>
      <c r="AX600">
        <v>63</v>
      </c>
      <c r="AY600">
        <v>39.9</v>
      </c>
      <c r="AZ600">
        <v>50.9</v>
      </c>
    </row>
    <row r="601" spans="2:52" x14ac:dyDescent="0.35">
      <c r="B601" s="317">
        <v>45433.71875</v>
      </c>
      <c r="C601">
        <v>45.2</v>
      </c>
      <c r="D601">
        <v>67.599999999999994</v>
      </c>
      <c r="E601">
        <v>35</v>
      </c>
      <c r="F601">
        <v>45.5</v>
      </c>
      <c r="G601">
        <v>43.6</v>
      </c>
      <c r="H601">
        <v>63.5</v>
      </c>
      <c r="I601">
        <v>34.6</v>
      </c>
      <c r="J601">
        <v>44.3</v>
      </c>
      <c r="L601">
        <v>75.099999999999994</v>
      </c>
      <c r="M601">
        <v>36.5</v>
      </c>
      <c r="N601">
        <v>50.5</v>
      </c>
      <c r="P601" t="s">
        <v>878</v>
      </c>
      <c r="Q601">
        <f t="shared" si="22"/>
        <v>35</v>
      </c>
      <c r="R601" t="str">
        <f t="shared" si="23"/>
        <v>-</v>
      </c>
      <c r="AN601" s="317">
        <v>45433.75</v>
      </c>
      <c r="AO601">
        <v>45.4</v>
      </c>
      <c r="AP601">
        <v>59.8</v>
      </c>
      <c r="AQ601">
        <v>34</v>
      </c>
      <c r="AR601">
        <v>50.1</v>
      </c>
      <c r="AS601">
        <v>45.3</v>
      </c>
      <c r="AT601">
        <v>61</v>
      </c>
      <c r="AU601">
        <v>33.4</v>
      </c>
      <c r="AV601">
        <v>48.3</v>
      </c>
      <c r="AX601">
        <v>65.900000000000006</v>
      </c>
      <c r="AY601">
        <v>36.1</v>
      </c>
      <c r="AZ601">
        <v>55</v>
      </c>
    </row>
    <row r="602" spans="2:52" x14ac:dyDescent="0.35">
      <c r="B602" s="317">
        <v>45433.729166666664</v>
      </c>
      <c r="C602">
        <v>43.1</v>
      </c>
      <c r="D602">
        <v>60.3</v>
      </c>
      <c r="E602">
        <v>34.4</v>
      </c>
      <c r="F602">
        <v>45</v>
      </c>
      <c r="G602">
        <v>43.1</v>
      </c>
      <c r="H602">
        <v>64.3</v>
      </c>
      <c r="I602">
        <v>34</v>
      </c>
      <c r="J602">
        <v>43.9</v>
      </c>
      <c r="L602">
        <v>65.3</v>
      </c>
      <c r="M602">
        <v>35.9</v>
      </c>
      <c r="N602">
        <v>49.4</v>
      </c>
      <c r="P602" t="s">
        <v>878</v>
      </c>
      <c r="Q602">
        <f t="shared" si="22"/>
        <v>34</v>
      </c>
      <c r="R602" t="str">
        <f t="shared" si="23"/>
        <v>-</v>
      </c>
      <c r="AN602" s="317">
        <v>45433.760416666664</v>
      </c>
      <c r="AO602">
        <v>41.3</v>
      </c>
      <c r="AP602">
        <v>59.3</v>
      </c>
      <c r="AQ602">
        <v>34.200000000000003</v>
      </c>
      <c r="AR602">
        <v>43.1</v>
      </c>
      <c r="AS602">
        <v>41.6</v>
      </c>
      <c r="AT602">
        <v>61.6</v>
      </c>
      <c r="AU602">
        <v>33.799999999999997</v>
      </c>
      <c r="AV602">
        <v>43.7</v>
      </c>
      <c r="AX602">
        <v>65.900000000000006</v>
      </c>
      <c r="AY602">
        <v>36</v>
      </c>
      <c r="AZ602">
        <v>46.8</v>
      </c>
    </row>
    <row r="603" spans="2:52" x14ac:dyDescent="0.35">
      <c r="B603" s="317">
        <v>45433.739583333336</v>
      </c>
      <c r="C603">
        <v>43.9</v>
      </c>
      <c r="D603">
        <v>56.2</v>
      </c>
      <c r="E603">
        <v>36.9</v>
      </c>
      <c r="F603">
        <v>47.1</v>
      </c>
      <c r="G603">
        <v>43.8</v>
      </c>
      <c r="H603">
        <v>59.8</v>
      </c>
      <c r="I603">
        <v>35.6</v>
      </c>
      <c r="J603">
        <v>46.4</v>
      </c>
      <c r="L603">
        <v>63</v>
      </c>
      <c r="M603">
        <v>39.9</v>
      </c>
      <c r="N603">
        <v>50.9</v>
      </c>
      <c r="P603" t="s">
        <v>878</v>
      </c>
      <c r="Q603">
        <f t="shared" si="22"/>
        <v>36</v>
      </c>
      <c r="R603" t="str">
        <f t="shared" si="23"/>
        <v>-</v>
      </c>
      <c r="AN603" s="317">
        <v>45433.770833333336</v>
      </c>
      <c r="AO603">
        <v>39.4</v>
      </c>
      <c r="AP603">
        <v>50.9</v>
      </c>
      <c r="AQ603">
        <v>33.1</v>
      </c>
      <c r="AR603">
        <v>42.8</v>
      </c>
      <c r="AS603">
        <v>39.5</v>
      </c>
      <c r="AT603">
        <v>52.5</v>
      </c>
      <c r="AU603">
        <v>32.799999999999997</v>
      </c>
      <c r="AV603">
        <v>43.1</v>
      </c>
      <c r="AX603">
        <v>56.4</v>
      </c>
      <c r="AY603">
        <v>34.700000000000003</v>
      </c>
      <c r="AZ603">
        <v>46.9</v>
      </c>
    </row>
    <row r="604" spans="2:52" x14ac:dyDescent="0.35">
      <c r="B604" s="317">
        <v>45433.75</v>
      </c>
      <c r="C604">
        <v>45.4</v>
      </c>
      <c r="D604">
        <v>59.8</v>
      </c>
      <c r="E604">
        <v>34</v>
      </c>
      <c r="F604">
        <v>50.1</v>
      </c>
      <c r="G604">
        <v>45.3</v>
      </c>
      <c r="H604">
        <v>61</v>
      </c>
      <c r="I604">
        <v>33.4</v>
      </c>
      <c r="J604">
        <v>48.3</v>
      </c>
      <c r="L604">
        <v>65.900000000000006</v>
      </c>
      <c r="M604">
        <v>36.1</v>
      </c>
      <c r="N604">
        <v>55</v>
      </c>
      <c r="P604" t="s">
        <v>878</v>
      </c>
      <c r="Q604">
        <f t="shared" si="22"/>
        <v>33</v>
      </c>
      <c r="R604" t="str">
        <f t="shared" si="23"/>
        <v>-</v>
      </c>
      <c r="AN604" s="317">
        <v>45433.78125</v>
      </c>
      <c r="AO604">
        <v>39.4</v>
      </c>
      <c r="AP604">
        <v>55.1</v>
      </c>
      <c r="AQ604">
        <v>31.2</v>
      </c>
      <c r="AR604">
        <v>42.5</v>
      </c>
      <c r="AS604">
        <v>39.700000000000003</v>
      </c>
      <c r="AT604">
        <v>58.5</v>
      </c>
      <c r="AU604">
        <v>30.8</v>
      </c>
      <c r="AV604">
        <v>42.9</v>
      </c>
      <c r="AX604">
        <v>61</v>
      </c>
      <c r="AY604">
        <v>32.700000000000003</v>
      </c>
      <c r="AZ604">
        <v>46.5</v>
      </c>
    </row>
    <row r="605" spans="2:52" x14ac:dyDescent="0.35">
      <c r="B605" s="317">
        <v>45433.760416666664</v>
      </c>
      <c r="C605">
        <v>41.3</v>
      </c>
      <c r="D605">
        <v>59.3</v>
      </c>
      <c r="E605">
        <v>34.200000000000003</v>
      </c>
      <c r="F605">
        <v>43.1</v>
      </c>
      <c r="G605">
        <v>41.6</v>
      </c>
      <c r="H605">
        <v>61.6</v>
      </c>
      <c r="I605">
        <v>33.799999999999997</v>
      </c>
      <c r="J605">
        <v>43.7</v>
      </c>
      <c r="L605">
        <v>65.900000000000006</v>
      </c>
      <c r="M605">
        <v>36</v>
      </c>
      <c r="N605">
        <v>46.8</v>
      </c>
      <c r="P605" t="s">
        <v>878</v>
      </c>
      <c r="Q605">
        <f t="shared" si="22"/>
        <v>34</v>
      </c>
      <c r="R605" t="str">
        <f t="shared" si="23"/>
        <v>-</v>
      </c>
      <c r="AN605" s="317">
        <v>45433.791666666664</v>
      </c>
      <c r="AO605">
        <v>42</v>
      </c>
      <c r="AP605">
        <v>56.2</v>
      </c>
      <c r="AQ605">
        <v>35.200000000000003</v>
      </c>
      <c r="AR605">
        <v>44.7</v>
      </c>
      <c r="AS605">
        <v>42</v>
      </c>
      <c r="AT605">
        <v>56.2</v>
      </c>
      <c r="AU605">
        <v>33.9</v>
      </c>
      <c r="AV605">
        <v>44.8</v>
      </c>
      <c r="AX605">
        <v>61.9</v>
      </c>
      <c r="AY605">
        <v>37.799999999999997</v>
      </c>
      <c r="AZ605">
        <v>48.3</v>
      </c>
    </row>
    <row r="606" spans="2:52" x14ac:dyDescent="0.35">
      <c r="B606" s="317">
        <v>45433.770833333336</v>
      </c>
      <c r="C606">
        <v>39.4</v>
      </c>
      <c r="D606">
        <v>50.9</v>
      </c>
      <c r="E606">
        <v>33.1</v>
      </c>
      <c r="F606">
        <v>42.8</v>
      </c>
      <c r="G606">
        <v>39.5</v>
      </c>
      <c r="H606">
        <v>52.5</v>
      </c>
      <c r="I606">
        <v>32.799999999999997</v>
      </c>
      <c r="J606">
        <v>43.1</v>
      </c>
      <c r="L606">
        <v>56.4</v>
      </c>
      <c r="M606">
        <v>34.700000000000003</v>
      </c>
      <c r="N606">
        <v>46.9</v>
      </c>
      <c r="P606" t="s">
        <v>878</v>
      </c>
      <c r="Q606">
        <f t="shared" si="22"/>
        <v>33</v>
      </c>
      <c r="R606" t="str">
        <f t="shared" si="23"/>
        <v>-</v>
      </c>
      <c r="AN606" s="317">
        <v>45433.802083333336</v>
      </c>
      <c r="AO606">
        <v>51.6</v>
      </c>
      <c r="AP606">
        <v>68.400000000000006</v>
      </c>
      <c r="AQ606">
        <v>35.6</v>
      </c>
      <c r="AR606">
        <v>50.3</v>
      </c>
      <c r="AS606">
        <v>51.8</v>
      </c>
      <c r="AT606">
        <v>71.3</v>
      </c>
      <c r="AU606">
        <v>34</v>
      </c>
      <c r="AV606">
        <v>49.6</v>
      </c>
      <c r="AX606">
        <v>73</v>
      </c>
      <c r="AY606">
        <v>38.700000000000003</v>
      </c>
      <c r="AZ606">
        <v>56.4</v>
      </c>
    </row>
    <row r="607" spans="2:52" x14ac:dyDescent="0.35">
      <c r="B607" s="317">
        <v>45433.78125</v>
      </c>
      <c r="C607">
        <v>39.4</v>
      </c>
      <c r="D607">
        <v>55.1</v>
      </c>
      <c r="E607">
        <v>31.2</v>
      </c>
      <c r="F607">
        <v>42.5</v>
      </c>
      <c r="G607">
        <v>39.700000000000003</v>
      </c>
      <c r="H607">
        <v>58.5</v>
      </c>
      <c r="I607">
        <v>30.8</v>
      </c>
      <c r="J607">
        <v>42.9</v>
      </c>
      <c r="L607">
        <v>61</v>
      </c>
      <c r="M607">
        <v>32.700000000000003</v>
      </c>
      <c r="N607">
        <v>46.5</v>
      </c>
      <c r="P607" t="s">
        <v>878</v>
      </c>
      <c r="Q607">
        <f t="shared" si="22"/>
        <v>31</v>
      </c>
      <c r="R607" t="str">
        <f t="shared" si="23"/>
        <v>-</v>
      </c>
      <c r="AN607" s="317">
        <v>45433.8125</v>
      </c>
      <c r="AO607">
        <v>43.8</v>
      </c>
      <c r="AP607">
        <v>53.4</v>
      </c>
      <c r="AQ607">
        <v>35</v>
      </c>
      <c r="AR607">
        <v>47.1</v>
      </c>
      <c r="AS607">
        <v>43.8</v>
      </c>
      <c r="AT607">
        <v>56.3</v>
      </c>
      <c r="AU607">
        <v>32.9</v>
      </c>
      <c r="AV607">
        <v>47.4</v>
      </c>
      <c r="AX607">
        <v>58</v>
      </c>
      <c r="AY607">
        <v>39.200000000000003</v>
      </c>
      <c r="AZ607">
        <v>51.2</v>
      </c>
    </row>
    <row r="608" spans="2:52" x14ac:dyDescent="0.35">
      <c r="B608" s="317">
        <v>45433.791666666664</v>
      </c>
      <c r="C608">
        <v>42</v>
      </c>
      <c r="D608">
        <v>56.2</v>
      </c>
      <c r="E608">
        <v>35.200000000000003</v>
      </c>
      <c r="F608">
        <v>44.7</v>
      </c>
      <c r="G608">
        <v>42</v>
      </c>
      <c r="H608">
        <v>56.2</v>
      </c>
      <c r="I608">
        <v>33.9</v>
      </c>
      <c r="J608">
        <v>44.8</v>
      </c>
      <c r="L608">
        <v>61.9</v>
      </c>
      <c r="M608">
        <v>37.799999999999997</v>
      </c>
      <c r="N608">
        <v>48.3</v>
      </c>
      <c r="P608" t="s">
        <v>878</v>
      </c>
      <c r="Q608">
        <f t="shared" si="22"/>
        <v>34</v>
      </c>
      <c r="R608" t="str">
        <f t="shared" si="23"/>
        <v>-</v>
      </c>
      <c r="AN608" s="317">
        <v>45433.822916666664</v>
      </c>
      <c r="AO608">
        <v>45.2</v>
      </c>
      <c r="AP608">
        <v>64.3</v>
      </c>
      <c r="AQ608">
        <v>35.299999999999997</v>
      </c>
      <c r="AR608">
        <v>47.6</v>
      </c>
      <c r="AS608">
        <v>44.8</v>
      </c>
      <c r="AT608">
        <v>63</v>
      </c>
      <c r="AU608">
        <v>33.700000000000003</v>
      </c>
      <c r="AV608">
        <v>47.4</v>
      </c>
      <c r="AX608">
        <v>67.8</v>
      </c>
      <c r="AY608">
        <v>38.299999999999997</v>
      </c>
      <c r="AZ608">
        <v>53.2</v>
      </c>
    </row>
    <row r="609" spans="2:52" x14ac:dyDescent="0.35">
      <c r="B609" s="317">
        <v>45433.802083333336</v>
      </c>
      <c r="C609">
        <v>51.6</v>
      </c>
      <c r="D609">
        <v>68.400000000000006</v>
      </c>
      <c r="E609">
        <v>35.6</v>
      </c>
      <c r="F609">
        <v>50.3</v>
      </c>
      <c r="G609">
        <v>51.8</v>
      </c>
      <c r="H609">
        <v>71.3</v>
      </c>
      <c r="I609">
        <v>34</v>
      </c>
      <c r="J609">
        <v>49.6</v>
      </c>
      <c r="L609">
        <v>73</v>
      </c>
      <c r="M609">
        <v>38.700000000000003</v>
      </c>
      <c r="N609">
        <v>56.4</v>
      </c>
      <c r="P609" t="s">
        <v>878</v>
      </c>
      <c r="Q609">
        <f t="shared" si="22"/>
        <v>34</v>
      </c>
      <c r="R609" t="str">
        <f t="shared" si="23"/>
        <v>-</v>
      </c>
      <c r="AN609" s="317">
        <v>45433.833333333336</v>
      </c>
      <c r="AO609">
        <v>42.2</v>
      </c>
      <c r="AP609">
        <v>50.8</v>
      </c>
      <c r="AQ609">
        <v>35.6</v>
      </c>
      <c r="AR609">
        <v>45.2</v>
      </c>
      <c r="AS609">
        <v>42.1</v>
      </c>
      <c r="AT609">
        <v>53.4</v>
      </c>
      <c r="AU609">
        <v>34.299999999999997</v>
      </c>
      <c r="AV609">
        <v>45.5</v>
      </c>
      <c r="AX609">
        <v>55.9</v>
      </c>
      <c r="AY609">
        <v>39.200000000000003</v>
      </c>
      <c r="AZ609">
        <v>50</v>
      </c>
    </row>
    <row r="610" spans="2:52" x14ac:dyDescent="0.35">
      <c r="B610" s="317">
        <v>45433.8125</v>
      </c>
      <c r="C610">
        <v>43.8</v>
      </c>
      <c r="D610">
        <v>53.4</v>
      </c>
      <c r="E610">
        <v>35</v>
      </c>
      <c r="F610">
        <v>47.1</v>
      </c>
      <c r="G610">
        <v>43.8</v>
      </c>
      <c r="H610">
        <v>56.3</v>
      </c>
      <c r="I610">
        <v>32.9</v>
      </c>
      <c r="J610">
        <v>47.4</v>
      </c>
      <c r="L610">
        <v>58</v>
      </c>
      <c r="M610">
        <v>39.200000000000003</v>
      </c>
      <c r="N610">
        <v>51.2</v>
      </c>
      <c r="P610" t="s">
        <v>878</v>
      </c>
      <c r="Q610">
        <f t="shared" si="22"/>
        <v>33</v>
      </c>
      <c r="R610" t="str">
        <f t="shared" si="23"/>
        <v>-</v>
      </c>
      <c r="AN610" s="317">
        <v>45433.84375</v>
      </c>
      <c r="AO610">
        <v>47</v>
      </c>
      <c r="AP610">
        <v>63.8</v>
      </c>
      <c r="AQ610">
        <v>31.7</v>
      </c>
      <c r="AR610">
        <v>48</v>
      </c>
      <c r="AS610">
        <v>46.8</v>
      </c>
      <c r="AT610">
        <v>64.7</v>
      </c>
      <c r="AU610">
        <v>30.7</v>
      </c>
      <c r="AV610">
        <v>47.9</v>
      </c>
      <c r="AX610">
        <v>69</v>
      </c>
      <c r="AY610">
        <v>34.299999999999997</v>
      </c>
      <c r="AZ610">
        <v>53.6</v>
      </c>
    </row>
    <row r="611" spans="2:52" x14ac:dyDescent="0.35">
      <c r="B611" s="317">
        <v>45433.822916666664</v>
      </c>
      <c r="C611">
        <v>45.2</v>
      </c>
      <c r="D611">
        <v>64.3</v>
      </c>
      <c r="E611">
        <v>35.299999999999997</v>
      </c>
      <c r="F611">
        <v>47.6</v>
      </c>
      <c r="G611">
        <v>44.8</v>
      </c>
      <c r="H611">
        <v>63</v>
      </c>
      <c r="I611">
        <v>33.700000000000003</v>
      </c>
      <c r="J611">
        <v>47.4</v>
      </c>
      <c r="L611">
        <v>67.8</v>
      </c>
      <c r="M611">
        <v>38.299999999999997</v>
      </c>
      <c r="N611">
        <v>53.2</v>
      </c>
      <c r="P611" t="s">
        <v>878</v>
      </c>
      <c r="Q611">
        <f t="shared" si="22"/>
        <v>34</v>
      </c>
      <c r="R611" t="str">
        <f t="shared" si="23"/>
        <v>-</v>
      </c>
      <c r="AN611" s="317">
        <v>45433.854166666664</v>
      </c>
      <c r="AO611">
        <v>51.8</v>
      </c>
      <c r="AP611">
        <v>64.599999999999994</v>
      </c>
      <c r="AQ611">
        <v>30.8</v>
      </c>
      <c r="AR611">
        <v>56.8</v>
      </c>
      <c r="AS611">
        <v>51.7</v>
      </c>
      <c r="AT611">
        <v>69</v>
      </c>
      <c r="AU611">
        <v>30.8</v>
      </c>
      <c r="AV611">
        <v>55.5</v>
      </c>
      <c r="AX611">
        <v>71</v>
      </c>
      <c r="AY611">
        <v>32.700000000000003</v>
      </c>
      <c r="AZ611">
        <v>62.9</v>
      </c>
    </row>
    <row r="612" spans="2:52" x14ac:dyDescent="0.35">
      <c r="B612" s="317">
        <v>45433.833333333336</v>
      </c>
      <c r="C612">
        <v>42.2</v>
      </c>
      <c r="D612">
        <v>50.8</v>
      </c>
      <c r="E612">
        <v>35.6</v>
      </c>
      <c r="F612">
        <v>45.2</v>
      </c>
      <c r="G612">
        <v>42.1</v>
      </c>
      <c r="H612">
        <v>53.4</v>
      </c>
      <c r="I612">
        <v>34.299999999999997</v>
      </c>
      <c r="J612">
        <v>45.5</v>
      </c>
      <c r="L612">
        <v>55.9</v>
      </c>
      <c r="M612">
        <v>39.200000000000003</v>
      </c>
      <c r="N612">
        <v>50</v>
      </c>
      <c r="P612" t="s">
        <v>878</v>
      </c>
      <c r="Q612">
        <f t="shared" si="22"/>
        <v>34</v>
      </c>
      <c r="R612" t="str">
        <f t="shared" si="23"/>
        <v>-</v>
      </c>
      <c r="AN612" s="317">
        <v>45433.864583333336</v>
      </c>
      <c r="AO612">
        <v>42</v>
      </c>
      <c r="AP612">
        <v>61.8</v>
      </c>
      <c r="AQ612">
        <v>29.5</v>
      </c>
      <c r="AR612">
        <v>44.3</v>
      </c>
      <c r="AS612">
        <v>41.9</v>
      </c>
      <c r="AT612">
        <v>61.5</v>
      </c>
      <c r="AU612">
        <v>29.1</v>
      </c>
      <c r="AV612">
        <v>43.6</v>
      </c>
      <c r="AX612">
        <v>64.8</v>
      </c>
      <c r="AY612">
        <v>31.2</v>
      </c>
      <c r="AZ612">
        <v>48.2</v>
      </c>
    </row>
    <row r="613" spans="2:52" x14ac:dyDescent="0.35">
      <c r="B613" s="317">
        <v>45433.84375</v>
      </c>
      <c r="C613">
        <v>47</v>
      </c>
      <c r="D613">
        <v>63.8</v>
      </c>
      <c r="E613">
        <v>31.7</v>
      </c>
      <c r="F613">
        <v>48</v>
      </c>
      <c r="G613">
        <v>46.8</v>
      </c>
      <c r="H613">
        <v>64.7</v>
      </c>
      <c r="I613">
        <v>30.7</v>
      </c>
      <c r="J613">
        <v>47.9</v>
      </c>
      <c r="L613">
        <v>69</v>
      </c>
      <c r="M613">
        <v>34.299999999999997</v>
      </c>
      <c r="N613">
        <v>53.6</v>
      </c>
      <c r="P613" t="s">
        <v>878</v>
      </c>
      <c r="Q613">
        <f t="shared" si="22"/>
        <v>31</v>
      </c>
      <c r="R613" t="str">
        <f t="shared" si="23"/>
        <v>-</v>
      </c>
      <c r="AN613" s="317">
        <v>45433.875</v>
      </c>
      <c r="AO613">
        <v>52.3</v>
      </c>
      <c r="AP613">
        <v>68.7</v>
      </c>
      <c r="AQ613">
        <v>34</v>
      </c>
      <c r="AR613">
        <v>54.5</v>
      </c>
      <c r="AS613">
        <v>52.4</v>
      </c>
      <c r="AT613">
        <v>72.3</v>
      </c>
      <c r="AU613">
        <v>33</v>
      </c>
      <c r="AV613">
        <v>52.9</v>
      </c>
      <c r="AX613">
        <v>76.2</v>
      </c>
      <c r="AY613">
        <v>36</v>
      </c>
      <c r="AZ613">
        <v>59.5</v>
      </c>
    </row>
    <row r="614" spans="2:52" x14ac:dyDescent="0.35">
      <c r="B614" s="317">
        <v>45433.854166666664</v>
      </c>
      <c r="C614">
        <v>51.8</v>
      </c>
      <c r="D614">
        <v>64.599999999999994</v>
      </c>
      <c r="E614">
        <v>30.8</v>
      </c>
      <c r="F614">
        <v>56.8</v>
      </c>
      <c r="G614">
        <v>51.7</v>
      </c>
      <c r="H614">
        <v>69</v>
      </c>
      <c r="I614">
        <v>30.8</v>
      </c>
      <c r="J614">
        <v>55.5</v>
      </c>
      <c r="L614">
        <v>71</v>
      </c>
      <c r="M614">
        <v>32.700000000000003</v>
      </c>
      <c r="N614">
        <v>62.9</v>
      </c>
      <c r="P614" t="s">
        <v>878</v>
      </c>
      <c r="Q614">
        <f t="shared" si="22"/>
        <v>31</v>
      </c>
      <c r="R614" t="str">
        <f t="shared" si="23"/>
        <v>-</v>
      </c>
      <c r="AN614" s="317">
        <v>45433.885416666664</v>
      </c>
      <c r="AO614">
        <v>52</v>
      </c>
      <c r="AP614">
        <v>66.099999999999994</v>
      </c>
      <c r="AQ614">
        <v>33.6</v>
      </c>
      <c r="AR614">
        <v>56.4</v>
      </c>
      <c r="AS614">
        <v>52</v>
      </c>
      <c r="AT614">
        <v>68.3</v>
      </c>
      <c r="AU614">
        <v>32.799999999999997</v>
      </c>
      <c r="AV614">
        <v>54.5</v>
      </c>
      <c r="AX614">
        <v>70.400000000000006</v>
      </c>
      <c r="AY614">
        <v>36.700000000000003</v>
      </c>
      <c r="AZ614">
        <v>62.5</v>
      </c>
    </row>
    <row r="615" spans="2:52" x14ac:dyDescent="0.35">
      <c r="B615" s="317">
        <v>45433.864583333336</v>
      </c>
      <c r="C615">
        <v>42</v>
      </c>
      <c r="D615">
        <v>61.8</v>
      </c>
      <c r="E615">
        <v>29.5</v>
      </c>
      <c r="F615">
        <v>44.3</v>
      </c>
      <c r="G615">
        <v>41.9</v>
      </c>
      <c r="H615">
        <v>61.5</v>
      </c>
      <c r="I615">
        <v>29.1</v>
      </c>
      <c r="J615">
        <v>43.6</v>
      </c>
      <c r="L615">
        <v>64.8</v>
      </c>
      <c r="M615">
        <v>31.2</v>
      </c>
      <c r="N615">
        <v>48.2</v>
      </c>
      <c r="P615" t="s">
        <v>878</v>
      </c>
      <c r="Q615">
        <f t="shared" si="22"/>
        <v>29</v>
      </c>
      <c r="R615" t="str">
        <f t="shared" si="23"/>
        <v>-</v>
      </c>
      <c r="AN615" s="317">
        <v>45433.895833333336</v>
      </c>
      <c r="AO615">
        <v>56.1</v>
      </c>
      <c r="AP615">
        <v>73.099999999999994</v>
      </c>
      <c r="AQ615">
        <v>32.5</v>
      </c>
      <c r="AR615">
        <v>57</v>
      </c>
      <c r="AS615">
        <v>56.4</v>
      </c>
      <c r="AT615">
        <v>75.099999999999994</v>
      </c>
      <c r="AU615">
        <v>31.7</v>
      </c>
      <c r="AV615">
        <v>54.5</v>
      </c>
      <c r="AX615">
        <v>78.400000000000006</v>
      </c>
      <c r="AY615">
        <v>34.200000000000003</v>
      </c>
      <c r="AZ615">
        <v>62.6</v>
      </c>
    </row>
    <row r="616" spans="2:52" x14ac:dyDescent="0.35">
      <c r="B616" s="317">
        <v>45433.875</v>
      </c>
      <c r="C616">
        <v>52.3</v>
      </c>
      <c r="D616">
        <v>68.7</v>
      </c>
      <c r="E616">
        <v>34</v>
      </c>
      <c r="F616">
        <v>54.5</v>
      </c>
      <c r="G616">
        <v>52.4</v>
      </c>
      <c r="H616">
        <v>72.3</v>
      </c>
      <c r="I616">
        <v>33</v>
      </c>
      <c r="J616">
        <v>52.9</v>
      </c>
      <c r="L616">
        <v>76.2</v>
      </c>
      <c r="M616">
        <v>36</v>
      </c>
      <c r="N616">
        <v>59.5</v>
      </c>
      <c r="P616" t="s">
        <v>878</v>
      </c>
      <c r="Q616">
        <f t="shared" si="22"/>
        <v>33</v>
      </c>
      <c r="R616" t="str">
        <f t="shared" si="23"/>
        <v>-</v>
      </c>
      <c r="AN616" s="317">
        <v>45433.90625</v>
      </c>
      <c r="AO616">
        <v>42.1</v>
      </c>
      <c r="AP616">
        <v>58.9</v>
      </c>
      <c r="AQ616">
        <v>29</v>
      </c>
      <c r="AR616">
        <v>45.6</v>
      </c>
      <c r="AS616">
        <v>42.7</v>
      </c>
      <c r="AT616">
        <v>59.6</v>
      </c>
      <c r="AU616">
        <v>28.9</v>
      </c>
      <c r="AV616">
        <v>41.4</v>
      </c>
      <c r="AX616">
        <v>62.6</v>
      </c>
      <c r="AY616">
        <v>29.5</v>
      </c>
      <c r="AZ616">
        <v>50.6</v>
      </c>
    </row>
    <row r="617" spans="2:52" x14ac:dyDescent="0.35">
      <c r="B617" s="317">
        <v>45433.885416666664</v>
      </c>
      <c r="C617">
        <v>52</v>
      </c>
      <c r="D617">
        <v>66.099999999999994</v>
      </c>
      <c r="E617">
        <v>33.6</v>
      </c>
      <c r="F617">
        <v>56.4</v>
      </c>
      <c r="G617">
        <v>52</v>
      </c>
      <c r="H617">
        <v>68.3</v>
      </c>
      <c r="I617">
        <v>32.799999999999997</v>
      </c>
      <c r="J617">
        <v>54.5</v>
      </c>
      <c r="L617">
        <v>70.400000000000006</v>
      </c>
      <c r="M617">
        <v>36.700000000000003</v>
      </c>
      <c r="N617">
        <v>62.5</v>
      </c>
      <c r="P617" t="s">
        <v>878</v>
      </c>
      <c r="Q617">
        <f t="shared" si="22"/>
        <v>33</v>
      </c>
      <c r="R617" t="str">
        <f t="shared" si="23"/>
        <v>-</v>
      </c>
      <c r="AN617" s="317">
        <v>45433.916666666664</v>
      </c>
      <c r="AO617">
        <v>34.299999999999997</v>
      </c>
      <c r="AP617">
        <v>47.6</v>
      </c>
      <c r="AQ617">
        <v>28.2</v>
      </c>
      <c r="AR617">
        <v>37.4</v>
      </c>
      <c r="AS617">
        <v>34.299999999999997</v>
      </c>
      <c r="AT617">
        <v>49.8</v>
      </c>
      <c r="AU617">
        <v>28</v>
      </c>
      <c r="AV617">
        <v>37.200000000000003</v>
      </c>
      <c r="AX617">
        <v>51.8</v>
      </c>
      <c r="AY617">
        <v>28.9</v>
      </c>
      <c r="AZ617">
        <v>39</v>
      </c>
    </row>
    <row r="618" spans="2:52" x14ac:dyDescent="0.35">
      <c r="B618" s="317">
        <v>45433.895833333336</v>
      </c>
      <c r="C618">
        <v>56.1</v>
      </c>
      <c r="D618">
        <v>73.099999999999994</v>
      </c>
      <c r="E618">
        <v>32.5</v>
      </c>
      <c r="F618">
        <v>57</v>
      </c>
      <c r="G618">
        <v>56.4</v>
      </c>
      <c r="H618">
        <v>75.099999999999994</v>
      </c>
      <c r="I618">
        <v>31.7</v>
      </c>
      <c r="J618">
        <v>54.5</v>
      </c>
      <c r="L618">
        <v>78.400000000000006</v>
      </c>
      <c r="M618">
        <v>34.200000000000003</v>
      </c>
      <c r="N618">
        <v>62.6</v>
      </c>
      <c r="P618" t="s">
        <v>878</v>
      </c>
      <c r="Q618">
        <f t="shared" si="22"/>
        <v>32</v>
      </c>
      <c r="R618" t="str">
        <f t="shared" si="23"/>
        <v>-</v>
      </c>
      <c r="AN618" s="317">
        <v>45433.927083333336</v>
      </c>
      <c r="AO618">
        <v>33.200000000000003</v>
      </c>
      <c r="AP618">
        <v>42.8</v>
      </c>
      <c r="AQ618">
        <v>28.2</v>
      </c>
      <c r="AR618">
        <v>36.200000000000003</v>
      </c>
      <c r="AS618">
        <v>33.200000000000003</v>
      </c>
      <c r="AT618">
        <v>42.9</v>
      </c>
      <c r="AU618">
        <v>28.1</v>
      </c>
      <c r="AV618">
        <v>36.200000000000003</v>
      </c>
      <c r="AX618">
        <v>43.4</v>
      </c>
      <c r="AY618">
        <v>28.8</v>
      </c>
      <c r="AZ618">
        <v>37.6</v>
      </c>
    </row>
    <row r="619" spans="2:52" x14ac:dyDescent="0.35">
      <c r="B619" s="317">
        <v>45433.90625</v>
      </c>
      <c r="C619">
        <v>42.1</v>
      </c>
      <c r="D619">
        <v>58.9</v>
      </c>
      <c r="E619">
        <v>29</v>
      </c>
      <c r="F619">
        <v>45.6</v>
      </c>
      <c r="G619">
        <v>42.7</v>
      </c>
      <c r="H619">
        <v>59.6</v>
      </c>
      <c r="I619">
        <v>28.9</v>
      </c>
      <c r="J619">
        <v>41.4</v>
      </c>
      <c r="L619">
        <v>62.6</v>
      </c>
      <c r="M619">
        <v>29.5</v>
      </c>
      <c r="N619">
        <v>50.6</v>
      </c>
      <c r="P619" t="s">
        <v>878</v>
      </c>
      <c r="Q619">
        <f t="shared" si="22"/>
        <v>29</v>
      </c>
      <c r="R619" t="str">
        <f t="shared" si="23"/>
        <v>-</v>
      </c>
      <c r="AN619" s="317">
        <v>45433.9375</v>
      </c>
      <c r="AO619">
        <v>34.9</v>
      </c>
      <c r="AP619">
        <v>47.8</v>
      </c>
      <c r="AQ619">
        <v>29.3</v>
      </c>
      <c r="AR619">
        <v>37.700000000000003</v>
      </c>
      <c r="AS619">
        <v>34.799999999999997</v>
      </c>
      <c r="AT619">
        <v>46.2</v>
      </c>
      <c r="AU619">
        <v>29.1</v>
      </c>
      <c r="AV619">
        <v>37.700000000000003</v>
      </c>
      <c r="AX619">
        <v>51.5</v>
      </c>
      <c r="AY619">
        <v>30</v>
      </c>
      <c r="AZ619">
        <v>38.9</v>
      </c>
    </row>
    <row r="620" spans="2:52" x14ac:dyDescent="0.35">
      <c r="B620" s="317">
        <v>45433.916666666664</v>
      </c>
      <c r="C620">
        <v>34.299999999999997</v>
      </c>
      <c r="D620">
        <v>47.6</v>
      </c>
      <c r="E620">
        <v>28.2</v>
      </c>
      <c r="F620">
        <v>37.4</v>
      </c>
      <c r="G620">
        <v>34.299999999999997</v>
      </c>
      <c r="H620">
        <v>49.8</v>
      </c>
      <c r="I620">
        <v>28</v>
      </c>
      <c r="J620">
        <v>37.200000000000003</v>
      </c>
      <c r="L620">
        <v>51.8</v>
      </c>
      <c r="M620">
        <v>28.9</v>
      </c>
      <c r="N620">
        <v>39</v>
      </c>
      <c r="P620" t="s">
        <v>878</v>
      </c>
      <c r="Q620">
        <f t="shared" si="22"/>
        <v>28</v>
      </c>
      <c r="R620" t="str">
        <f t="shared" si="23"/>
        <v>-</v>
      </c>
      <c r="AN620" s="317">
        <v>45433.947916666664</v>
      </c>
      <c r="AO620">
        <v>33.200000000000003</v>
      </c>
      <c r="AP620">
        <v>45</v>
      </c>
      <c r="AQ620">
        <v>28.8</v>
      </c>
      <c r="AR620">
        <v>35.9</v>
      </c>
      <c r="AS620">
        <v>33.299999999999997</v>
      </c>
      <c r="AT620">
        <v>47.4</v>
      </c>
      <c r="AU620">
        <v>28.7</v>
      </c>
      <c r="AV620">
        <v>36.1</v>
      </c>
      <c r="AX620">
        <v>47.8</v>
      </c>
      <c r="AY620">
        <v>29.4</v>
      </c>
      <c r="AZ620">
        <v>37.5</v>
      </c>
    </row>
    <row r="621" spans="2:52" x14ac:dyDescent="0.35">
      <c r="B621" s="317">
        <v>45433.927083333336</v>
      </c>
      <c r="C621">
        <v>33.200000000000003</v>
      </c>
      <c r="D621">
        <v>42.8</v>
      </c>
      <c r="E621">
        <v>28.2</v>
      </c>
      <c r="F621">
        <v>36.200000000000003</v>
      </c>
      <c r="G621">
        <v>33.200000000000003</v>
      </c>
      <c r="H621">
        <v>42.9</v>
      </c>
      <c r="I621">
        <v>28.1</v>
      </c>
      <c r="J621">
        <v>36.200000000000003</v>
      </c>
      <c r="L621">
        <v>43.4</v>
      </c>
      <c r="M621">
        <v>28.8</v>
      </c>
      <c r="N621">
        <v>37.6</v>
      </c>
      <c r="P621" t="s">
        <v>878</v>
      </c>
      <c r="Q621">
        <f t="shared" si="22"/>
        <v>28</v>
      </c>
      <c r="R621" t="str">
        <f t="shared" si="23"/>
        <v>-</v>
      </c>
      <c r="AN621" s="317">
        <v>45433.958333333336</v>
      </c>
      <c r="AO621">
        <v>36.6</v>
      </c>
      <c r="AP621">
        <v>50.3</v>
      </c>
      <c r="AQ621">
        <v>28.1</v>
      </c>
      <c r="AR621">
        <v>40.200000000000003</v>
      </c>
      <c r="AS621">
        <v>36.6</v>
      </c>
      <c r="AT621">
        <v>49.4</v>
      </c>
      <c r="AU621">
        <v>28</v>
      </c>
      <c r="AV621">
        <v>40.200000000000003</v>
      </c>
      <c r="AX621">
        <v>55.3</v>
      </c>
      <c r="AY621">
        <v>28.7</v>
      </c>
      <c r="AZ621">
        <v>42.2</v>
      </c>
    </row>
    <row r="622" spans="2:52" x14ac:dyDescent="0.35">
      <c r="B622" s="317">
        <v>45433.9375</v>
      </c>
      <c r="C622">
        <v>34.9</v>
      </c>
      <c r="D622">
        <v>47.8</v>
      </c>
      <c r="E622">
        <v>29.3</v>
      </c>
      <c r="F622">
        <v>37.700000000000003</v>
      </c>
      <c r="G622">
        <v>34.799999999999997</v>
      </c>
      <c r="H622">
        <v>46.2</v>
      </c>
      <c r="I622">
        <v>29.1</v>
      </c>
      <c r="J622">
        <v>37.700000000000003</v>
      </c>
      <c r="L622">
        <v>51.5</v>
      </c>
      <c r="M622">
        <v>30</v>
      </c>
      <c r="N622">
        <v>38.9</v>
      </c>
      <c r="P622" t="s">
        <v>878</v>
      </c>
      <c r="Q622">
        <f t="shared" si="22"/>
        <v>29</v>
      </c>
      <c r="R622" t="str">
        <f t="shared" si="23"/>
        <v>-</v>
      </c>
      <c r="AN622" s="317">
        <v>45433.96875</v>
      </c>
      <c r="AO622">
        <v>31</v>
      </c>
      <c r="AP622">
        <v>40.200000000000003</v>
      </c>
      <c r="AQ622">
        <v>26.6</v>
      </c>
      <c r="AR622">
        <v>34</v>
      </c>
      <c r="AS622">
        <v>31.1</v>
      </c>
      <c r="AT622">
        <v>41.2</v>
      </c>
      <c r="AU622">
        <v>26.5</v>
      </c>
      <c r="AV622">
        <v>34.1</v>
      </c>
      <c r="AX622">
        <v>41.9</v>
      </c>
      <c r="AY622">
        <v>27.1</v>
      </c>
      <c r="AZ622">
        <v>35.5</v>
      </c>
    </row>
    <row r="623" spans="2:52" x14ac:dyDescent="0.35">
      <c r="B623" s="317">
        <v>45433.947916666664</v>
      </c>
      <c r="C623">
        <v>33.200000000000003</v>
      </c>
      <c r="D623">
        <v>45</v>
      </c>
      <c r="E623">
        <v>28.8</v>
      </c>
      <c r="F623">
        <v>35.9</v>
      </c>
      <c r="G623">
        <v>33.299999999999997</v>
      </c>
      <c r="H623">
        <v>47.4</v>
      </c>
      <c r="I623">
        <v>28.7</v>
      </c>
      <c r="J623">
        <v>36.1</v>
      </c>
      <c r="L623">
        <v>47.8</v>
      </c>
      <c r="M623">
        <v>29.4</v>
      </c>
      <c r="N623">
        <v>37.5</v>
      </c>
      <c r="P623" t="s">
        <v>878</v>
      </c>
      <c r="Q623">
        <f t="shared" si="22"/>
        <v>29</v>
      </c>
      <c r="R623" t="str">
        <f t="shared" si="23"/>
        <v>-</v>
      </c>
      <c r="AN623" s="317">
        <v>45433.979166666664</v>
      </c>
      <c r="AO623">
        <v>30.7</v>
      </c>
      <c r="AP623">
        <v>41.6</v>
      </c>
      <c r="AQ623">
        <v>26.6</v>
      </c>
      <c r="AR623">
        <v>33.4</v>
      </c>
      <c r="AS623">
        <v>30.7</v>
      </c>
      <c r="AT623">
        <v>41.7</v>
      </c>
      <c r="AU623">
        <v>26.5</v>
      </c>
      <c r="AV623">
        <v>33.4</v>
      </c>
      <c r="AX623">
        <v>42.9</v>
      </c>
      <c r="AY623">
        <v>27.2</v>
      </c>
      <c r="AZ623">
        <v>34.9</v>
      </c>
    </row>
    <row r="624" spans="2:52" x14ac:dyDescent="0.35">
      <c r="B624" s="317">
        <v>45433.958333333336</v>
      </c>
      <c r="C624">
        <v>36.6</v>
      </c>
      <c r="D624">
        <v>50.3</v>
      </c>
      <c r="E624">
        <v>28.1</v>
      </c>
      <c r="F624">
        <v>40.200000000000003</v>
      </c>
      <c r="G624">
        <v>36.6</v>
      </c>
      <c r="H624">
        <v>49.4</v>
      </c>
      <c r="I624">
        <v>28</v>
      </c>
      <c r="J624">
        <v>40.200000000000003</v>
      </c>
      <c r="L624">
        <v>55.3</v>
      </c>
      <c r="M624">
        <v>28.7</v>
      </c>
      <c r="N624">
        <v>42.2</v>
      </c>
      <c r="P624" t="s">
        <v>879</v>
      </c>
      <c r="Q624" t="str">
        <f t="shared" si="22"/>
        <v>-</v>
      </c>
      <c r="R624">
        <f t="shared" si="23"/>
        <v>28</v>
      </c>
      <c r="AN624" s="317">
        <v>45433.989583333336</v>
      </c>
      <c r="AO624">
        <v>32.6</v>
      </c>
      <c r="AP624">
        <v>46.4</v>
      </c>
      <c r="AQ624">
        <v>26.7</v>
      </c>
      <c r="AR624">
        <v>34.9</v>
      </c>
      <c r="AS624">
        <v>32.700000000000003</v>
      </c>
      <c r="AT624">
        <v>47.2</v>
      </c>
      <c r="AU624">
        <v>26.8</v>
      </c>
      <c r="AV624">
        <v>34.799999999999997</v>
      </c>
      <c r="AX624">
        <v>49</v>
      </c>
      <c r="AY624">
        <v>27.3</v>
      </c>
      <c r="AZ624">
        <v>36.200000000000003</v>
      </c>
    </row>
    <row r="625" spans="2:52" x14ac:dyDescent="0.35">
      <c r="B625" s="317">
        <v>45433.96875</v>
      </c>
      <c r="C625">
        <v>31</v>
      </c>
      <c r="D625">
        <v>40.200000000000003</v>
      </c>
      <c r="E625">
        <v>26.6</v>
      </c>
      <c r="F625">
        <v>34</v>
      </c>
      <c r="G625">
        <v>31.1</v>
      </c>
      <c r="H625">
        <v>41.2</v>
      </c>
      <c r="I625">
        <v>26.5</v>
      </c>
      <c r="J625">
        <v>34.1</v>
      </c>
      <c r="L625">
        <v>41.9</v>
      </c>
      <c r="M625">
        <v>27.1</v>
      </c>
      <c r="N625">
        <v>35.5</v>
      </c>
      <c r="P625" t="s">
        <v>879</v>
      </c>
      <c r="Q625" t="str">
        <f t="shared" si="22"/>
        <v>-</v>
      </c>
      <c r="R625">
        <f t="shared" si="23"/>
        <v>27</v>
      </c>
      <c r="AN625" s="317">
        <v>45434</v>
      </c>
      <c r="AO625">
        <v>31.4</v>
      </c>
      <c r="AP625">
        <v>42.9</v>
      </c>
      <c r="AQ625">
        <v>28.8</v>
      </c>
      <c r="AR625">
        <v>33.200000000000003</v>
      </c>
      <c r="AS625">
        <v>31.3</v>
      </c>
      <c r="AT625">
        <v>44.4</v>
      </c>
      <c r="AU625">
        <v>28.7</v>
      </c>
      <c r="AV625">
        <v>33.200000000000003</v>
      </c>
      <c r="AX625">
        <v>45.7</v>
      </c>
      <c r="AY625">
        <v>29.3</v>
      </c>
      <c r="AZ625">
        <v>34.4</v>
      </c>
    </row>
    <row r="626" spans="2:52" x14ac:dyDescent="0.35">
      <c r="B626" s="317">
        <v>45433.979166666664</v>
      </c>
      <c r="C626">
        <v>30.7</v>
      </c>
      <c r="D626">
        <v>41.6</v>
      </c>
      <c r="E626">
        <v>26.6</v>
      </c>
      <c r="F626">
        <v>33.4</v>
      </c>
      <c r="G626">
        <v>30.7</v>
      </c>
      <c r="H626">
        <v>41.7</v>
      </c>
      <c r="I626">
        <v>26.5</v>
      </c>
      <c r="J626">
        <v>33.4</v>
      </c>
      <c r="L626">
        <v>42.9</v>
      </c>
      <c r="M626">
        <v>27.2</v>
      </c>
      <c r="N626">
        <v>34.9</v>
      </c>
      <c r="P626" t="s">
        <v>879</v>
      </c>
      <c r="Q626" t="str">
        <f t="shared" si="22"/>
        <v>-</v>
      </c>
      <c r="R626">
        <f t="shared" si="23"/>
        <v>27</v>
      </c>
      <c r="AN626" s="317">
        <v>45434.010416666664</v>
      </c>
      <c r="AO626">
        <v>30.4</v>
      </c>
      <c r="AP626">
        <v>46.2</v>
      </c>
      <c r="AQ626">
        <v>27.2</v>
      </c>
      <c r="AR626">
        <v>31.5</v>
      </c>
      <c r="AS626">
        <v>30.3</v>
      </c>
      <c r="AT626">
        <v>47</v>
      </c>
      <c r="AU626">
        <v>27.1</v>
      </c>
      <c r="AV626">
        <v>31.4</v>
      </c>
      <c r="AX626">
        <v>49.7</v>
      </c>
      <c r="AY626">
        <v>27.7</v>
      </c>
      <c r="AZ626">
        <v>32.6</v>
      </c>
    </row>
    <row r="627" spans="2:52" x14ac:dyDescent="0.35">
      <c r="B627" s="317">
        <v>45433.989583333336</v>
      </c>
      <c r="C627">
        <v>32.6</v>
      </c>
      <c r="D627">
        <v>46.4</v>
      </c>
      <c r="E627">
        <v>26.7</v>
      </c>
      <c r="F627">
        <v>34.9</v>
      </c>
      <c r="G627">
        <v>32.700000000000003</v>
      </c>
      <c r="H627">
        <v>47.2</v>
      </c>
      <c r="I627">
        <v>26.8</v>
      </c>
      <c r="J627">
        <v>34.799999999999997</v>
      </c>
      <c r="L627">
        <v>49</v>
      </c>
      <c r="M627">
        <v>27.3</v>
      </c>
      <c r="N627">
        <v>36.200000000000003</v>
      </c>
      <c r="P627" t="s">
        <v>879</v>
      </c>
      <c r="Q627" t="str">
        <f t="shared" si="22"/>
        <v>-</v>
      </c>
      <c r="R627">
        <f t="shared" si="23"/>
        <v>27</v>
      </c>
      <c r="AN627" s="317">
        <v>45434.020833333336</v>
      </c>
      <c r="AO627">
        <v>28.5</v>
      </c>
      <c r="AP627">
        <v>35.200000000000003</v>
      </c>
      <c r="AQ627">
        <v>26.9</v>
      </c>
      <c r="AR627">
        <v>29.7</v>
      </c>
      <c r="AS627">
        <v>28.5</v>
      </c>
      <c r="AT627">
        <v>35.4</v>
      </c>
      <c r="AU627">
        <v>26.9</v>
      </c>
      <c r="AV627">
        <v>29.8</v>
      </c>
      <c r="AX627">
        <v>36.200000000000003</v>
      </c>
      <c r="AY627">
        <v>27.4</v>
      </c>
      <c r="AZ627">
        <v>30.5</v>
      </c>
    </row>
    <row r="628" spans="2:52" x14ac:dyDescent="0.35">
      <c r="B628" s="317">
        <v>45434</v>
      </c>
      <c r="C628">
        <v>31.4</v>
      </c>
      <c r="D628">
        <v>42.9</v>
      </c>
      <c r="E628">
        <v>28.8</v>
      </c>
      <c r="F628">
        <v>33.200000000000003</v>
      </c>
      <c r="G628">
        <v>31.3</v>
      </c>
      <c r="H628">
        <v>44.4</v>
      </c>
      <c r="I628">
        <v>28.7</v>
      </c>
      <c r="J628">
        <v>33.200000000000003</v>
      </c>
      <c r="L628">
        <v>45.7</v>
      </c>
      <c r="M628">
        <v>29.3</v>
      </c>
      <c r="N628">
        <v>34.4</v>
      </c>
      <c r="P628" t="s">
        <v>879</v>
      </c>
      <c r="Q628" t="str">
        <f t="shared" si="22"/>
        <v>-</v>
      </c>
      <c r="R628">
        <f t="shared" si="23"/>
        <v>29</v>
      </c>
      <c r="AN628" s="317">
        <v>45434.03125</v>
      </c>
      <c r="AO628">
        <v>31.6</v>
      </c>
      <c r="AP628">
        <v>44.2</v>
      </c>
      <c r="AQ628">
        <v>27.8</v>
      </c>
      <c r="AR628">
        <v>33.700000000000003</v>
      </c>
      <c r="AS628">
        <v>31.6</v>
      </c>
      <c r="AT628">
        <v>44</v>
      </c>
      <c r="AU628">
        <v>27.9</v>
      </c>
      <c r="AV628">
        <v>33.799999999999997</v>
      </c>
      <c r="AX628">
        <v>45</v>
      </c>
      <c r="AY628">
        <v>28.4</v>
      </c>
      <c r="AZ628">
        <v>35.299999999999997</v>
      </c>
    </row>
    <row r="629" spans="2:52" x14ac:dyDescent="0.35">
      <c r="B629" s="317">
        <v>45434.010416666664</v>
      </c>
      <c r="C629">
        <v>30.4</v>
      </c>
      <c r="D629">
        <v>46.2</v>
      </c>
      <c r="E629">
        <v>27.2</v>
      </c>
      <c r="F629">
        <v>31.5</v>
      </c>
      <c r="G629">
        <v>30.3</v>
      </c>
      <c r="H629">
        <v>47</v>
      </c>
      <c r="I629">
        <v>27.1</v>
      </c>
      <c r="J629">
        <v>31.4</v>
      </c>
      <c r="L629">
        <v>49.7</v>
      </c>
      <c r="M629">
        <v>27.7</v>
      </c>
      <c r="N629">
        <v>32.6</v>
      </c>
      <c r="P629" t="s">
        <v>879</v>
      </c>
      <c r="Q629" t="str">
        <f t="shared" si="22"/>
        <v>-</v>
      </c>
      <c r="R629">
        <f t="shared" si="23"/>
        <v>27</v>
      </c>
      <c r="AN629" s="317">
        <v>45434.041666666664</v>
      </c>
      <c r="AO629">
        <v>33.6</v>
      </c>
      <c r="AP629">
        <v>46.6</v>
      </c>
      <c r="AQ629">
        <v>27.2</v>
      </c>
      <c r="AR629">
        <v>36.1</v>
      </c>
      <c r="AS629">
        <v>33.6</v>
      </c>
      <c r="AT629">
        <v>47</v>
      </c>
      <c r="AU629">
        <v>27.2</v>
      </c>
      <c r="AV629">
        <v>36.200000000000003</v>
      </c>
      <c r="AX629">
        <v>48.6</v>
      </c>
      <c r="AY629">
        <v>27.8</v>
      </c>
      <c r="AZ629">
        <v>37.700000000000003</v>
      </c>
    </row>
    <row r="630" spans="2:52" x14ac:dyDescent="0.35">
      <c r="B630" s="317">
        <v>45434.020833333336</v>
      </c>
      <c r="C630">
        <v>28.5</v>
      </c>
      <c r="D630">
        <v>35.200000000000003</v>
      </c>
      <c r="E630">
        <v>26.9</v>
      </c>
      <c r="F630">
        <v>29.7</v>
      </c>
      <c r="G630">
        <v>28.5</v>
      </c>
      <c r="H630">
        <v>35.4</v>
      </c>
      <c r="I630">
        <v>26.9</v>
      </c>
      <c r="J630">
        <v>29.8</v>
      </c>
      <c r="L630">
        <v>36.200000000000003</v>
      </c>
      <c r="M630">
        <v>27.4</v>
      </c>
      <c r="N630">
        <v>30.5</v>
      </c>
      <c r="P630" t="s">
        <v>879</v>
      </c>
      <c r="Q630" t="str">
        <f t="shared" si="22"/>
        <v>-</v>
      </c>
      <c r="R630">
        <f t="shared" si="23"/>
        <v>27</v>
      </c>
      <c r="AN630" s="317">
        <v>45434.052083333336</v>
      </c>
      <c r="AO630">
        <v>32.299999999999997</v>
      </c>
      <c r="AP630">
        <v>41.3</v>
      </c>
      <c r="AQ630">
        <v>28.9</v>
      </c>
      <c r="AR630">
        <v>34.9</v>
      </c>
      <c r="AS630">
        <v>32.299999999999997</v>
      </c>
      <c r="AT630">
        <v>40.9</v>
      </c>
      <c r="AU630">
        <v>28.8</v>
      </c>
      <c r="AV630">
        <v>35</v>
      </c>
      <c r="AX630">
        <v>42.3</v>
      </c>
      <c r="AY630">
        <v>29.4</v>
      </c>
      <c r="AZ630">
        <v>36</v>
      </c>
    </row>
    <row r="631" spans="2:52" x14ac:dyDescent="0.35">
      <c r="B631" s="317">
        <v>45434.03125</v>
      </c>
      <c r="C631">
        <v>31.6</v>
      </c>
      <c r="D631">
        <v>44.2</v>
      </c>
      <c r="E631">
        <v>27.8</v>
      </c>
      <c r="F631">
        <v>33.700000000000003</v>
      </c>
      <c r="G631">
        <v>31.6</v>
      </c>
      <c r="H631">
        <v>44</v>
      </c>
      <c r="I631">
        <v>27.9</v>
      </c>
      <c r="J631">
        <v>33.799999999999997</v>
      </c>
      <c r="L631">
        <v>45</v>
      </c>
      <c r="M631">
        <v>28.4</v>
      </c>
      <c r="N631">
        <v>35.299999999999997</v>
      </c>
      <c r="P631" t="s">
        <v>879</v>
      </c>
      <c r="Q631" t="str">
        <f t="shared" si="22"/>
        <v>-</v>
      </c>
      <c r="R631">
        <f t="shared" si="23"/>
        <v>28</v>
      </c>
      <c r="AN631" s="317">
        <v>45434.0625</v>
      </c>
      <c r="AO631">
        <v>29.2</v>
      </c>
      <c r="AP631">
        <v>37.9</v>
      </c>
      <c r="AQ631">
        <v>27.6</v>
      </c>
      <c r="AR631">
        <v>30.4</v>
      </c>
      <c r="AS631">
        <v>29.3</v>
      </c>
      <c r="AT631">
        <v>38.1</v>
      </c>
      <c r="AU631">
        <v>27.6</v>
      </c>
      <c r="AV631">
        <v>30.4</v>
      </c>
      <c r="AX631">
        <v>40.700000000000003</v>
      </c>
      <c r="AY631">
        <v>28.1</v>
      </c>
      <c r="AZ631">
        <v>31.2</v>
      </c>
    </row>
    <row r="632" spans="2:52" x14ac:dyDescent="0.35">
      <c r="B632" s="317">
        <v>45434.041666666664</v>
      </c>
      <c r="C632">
        <v>33.6</v>
      </c>
      <c r="D632">
        <v>46.6</v>
      </c>
      <c r="E632">
        <v>27.2</v>
      </c>
      <c r="F632">
        <v>36.1</v>
      </c>
      <c r="G632">
        <v>33.6</v>
      </c>
      <c r="H632">
        <v>47</v>
      </c>
      <c r="I632">
        <v>27.2</v>
      </c>
      <c r="J632">
        <v>36.200000000000003</v>
      </c>
      <c r="L632">
        <v>48.6</v>
      </c>
      <c r="M632">
        <v>27.8</v>
      </c>
      <c r="N632">
        <v>37.700000000000003</v>
      </c>
      <c r="P632" t="s">
        <v>879</v>
      </c>
      <c r="Q632" t="str">
        <f t="shared" si="22"/>
        <v>-</v>
      </c>
      <c r="R632">
        <f t="shared" si="23"/>
        <v>27</v>
      </c>
      <c r="AN632" s="317">
        <v>45434.072916666664</v>
      </c>
      <c r="AO632">
        <v>33.6</v>
      </c>
      <c r="AP632">
        <v>52</v>
      </c>
      <c r="AQ632">
        <v>28.8</v>
      </c>
      <c r="AR632">
        <v>35.9</v>
      </c>
      <c r="AS632">
        <v>33.700000000000003</v>
      </c>
      <c r="AT632">
        <v>53.9</v>
      </c>
      <c r="AU632">
        <v>28.7</v>
      </c>
      <c r="AV632">
        <v>35.4</v>
      </c>
      <c r="AX632">
        <v>54.4</v>
      </c>
      <c r="AY632">
        <v>29.2</v>
      </c>
      <c r="AZ632">
        <v>37.299999999999997</v>
      </c>
    </row>
    <row r="633" spans="2:52" x14ac:dyDescent="0.35">
      <c r="B633" s="317">
        <v>45434.052083333336</v>
      </c>
      <c r="C633">
        <v>32.299999999999997</v>
      </c>
      <c r="D633">
        <v>41.3</v>
      </c>
      <c r="E633">
        <v>28.9</v>
      </c>
      <c r="F633">
        <v>34.9</v>
      </c>
      <c r="G633">
        <v>32.299999999999997</v>
      </c>
      <c r="H633">
        <v>40.9</v>
      </c>
      <c r="I633">
        <v>28.8</v>
      </c>
      <c r="J633">
        <v>35</v>
      </c>
      <c r="L633">
        <v>42.3</v>
      </c>
      <c r="M633">
        <v>29.4</v>
      </c>
      <c r="N633">
        <v>36</v>
      </c>
      <c r="P633" t="s">
        <v>879</v>
      </c>
      <c r="Q633" t="str">
        <f t="shared" si="22"/>
        <v>-</v>
      </c>
      <c r="R633">
        <f t="shared" si="23"/>
        <v>29</v>
      </c>
      <c r="AN633" s="317">
        <v>45434.083333333336</v>
      </c>
      <c r="AO633">
        <v>32.9</v>
      </c>
      <c r="AP633">
        <v>43.3</v>
      </c>
      <c r="AQ633">
        <v>29.9</v>
      </c>
      <c r="AR633">
        <v>35.200000000000003</v>
      </c>
      <c r="AS633">
        <v>33</v>
      </c>
      <c r="AT633">
        <v>41.9</v>
      </c>
      <c r="AU633">
        <v>29.8</v>
      </c>
      <c r="AV633">
        <v>35.200000000000003</v>
      </c>
      <c r="AX633">
        <v>44.9</v>
      </c>
      <c r="AY633">
        <v>30.3</v>
      </c>
      <c r="AZ633">
        <v>36</v>
      </c>
    </row>
    <row r="634" spans="2:52" x14ac:dyDescent="0.35">
      <c r="B634" s="317">
        <v>45434.0625</v>
      </c>
      <c r="C634">
        <v>29.2</v>
      </c>
      <c r="D634">
        <v>37.9</v>
      </c>
      <c r="E634">
        <v>27.6</v>
      </c>
      <c r="F634">
        <v>30.4</v>
      </c>
      <c r="G634">
        <v>29.3</v>
      </c>
      <c r="H634">
        <v>38.1</v>
      </c>
      <c r="I634">
        <v>27.6</v>
      </c>
      <c r="J634">
        <v>30.4</v>
      </c>
      <c r="L634">
        <v>40.700000000000003</v>
      </c>
      <c r="M634">
        <v>28.1</v>
      </c>
      <c r="N634">
        <v>31.2</v>
      </c>
      <c r="P634" t="s">
        <v>879</v>
      </c>
      <c r="Q634" t="str">
        <f t="shared" si="22"/>
        <v>-</v>
      </c>
      <c r="R634">
        <f t="shared" si="23"/>
        <v>28</v>
      </c>
      <c r="AN634" s="317">
        <v>45434.09375</v>
      </c>
      <c r="AO634">
        <v>31</v>
      </c>
      <c r="AP634">
        <v>38.4</v>
      </c>
      <c r="AQ634">
        <v>28.6</v>
      </c>
      <c r="AR634">
        <v>32.5</v>
      </c>
      <c r="AS634">
        <v>31</v>
      </c>
      <c r="AT634">
        <v>38.299999999999997</v>
      </c>
      <c r="AU634">
        <v>28.6</v>
      </c>
      <c r="AV634">
        <v>32.5</v>
      </c>
      <c r="AX634">
        <v>39.5</v>
      </c>
      <c r="AY634">
        <v>29.1</v>
      </c>
      <c r="AZ634">
        <v>33.6</v>
      </c>
    </row>
    <row r="635" spans="2:52" x14ac:dyDescent="0.35">
      <c r="B635" s="317">
        <v>45434.072916666664</v>
      </c>
      <c r="C635">
        <v>33.6</v>
      </c>
      <c r="D635">
        <v>52</v>
      </c>
      <c r="E635">
        <v>28.8</v>
      </c>
      <c r="F635">
        <v>35.9</v>
      </c>
      <c r="G635">
        <v>33.700000000000003</v>
      </c>
      <c r="H635">
        <v>53.9</v>
      </c>
      <c r="I635">
        <v>28.7</v>
      </c>
      <c r="J635">
        <v>35.4</v>
      </c>
      <c r="L635">
        <v>54.4</v>
      </c>
      <c r="M635">
        <v>29.2</v>
      </c>
      <c r="N635">
        <v>37.299999999999997</v>
      </c>
      <c r="P635" t="s">
        <v>879</v>
      </c>
      <c r="Q635" t="str">
        <f t="shared" si="22"/>
        <v>-</v>
      </c>
      <c r="R635">
        <f t="shared" si="23"/>
        <v>29</v>
      </c>
      <c r="AN635" s="317">
        <v>45434.104166666664</v>
      </c>
      <c r="AO635">
        <v>34.299999999999997</v>
      </c>
      <c r="AP635">
        <v>50.2</v>
      </c>
      <c r="AQ635">
        <v>29.1</v>
      </c>
      <c r="AR635">
        <v>37.299999999999997</v>
      </c>
      <c r="AS635">
        <v>34.200000000000003</v>
      </c>
      <c r="AT635">
        <v>47.7</v>
      </c>
      <c r="AU635">
        <v>29</v>
      </c>
      <c r="AV635">
        <v>37.1</v>
      </c>
      <c r="AX635">
        <v>52.7</v>
      </c>
      <c r="AY635">
        <v>29.6</v>
      </c>
      <c r="AZ635">
        <v>38.700000000000003</v>
      </c>
    </row>
    <row r="636" spans="2:52" x14ac:dyDescent="0.35">
      <c r="B636" s="317">
        <v>45434.083333333336</v>
      </c>
      <c r="C636">
        <v>32.9</v>
      </c>
      <c r="D636">
        <v>43.3</v>
      </c>
      <c r="E636">
        <v>29.9</v>
      </c>
      <c r="F636">
        <v>35.200000000000003</v>
      </c>
      <c r="G636">
        <v>33</v>
      </c>
      <c r="H636">
        <v>41.9</v>
      </c>
      <c r="I636">
        <v>29.8</v>
      </c>
      <c r="J636">
        <v>35.200000000000003</v>
      </c>
      <c r="L636">
        <v>44.9</v>
      </c>
      <c r="M636">
        <v>30.3</v>
      </c>
      <c r="N636">
        <v>36</v>
      </c>
      <c r="P636" t="s">
        <v>879</v>
      </c>
      <c r="Q636" t="str">
        <f t="shared" si="22"/>
        <v>-</v>
      </c>
      <c r="R636">
        <f t="shared" si="23"/>
        <v>30</v>
      </c>
      <c r="AN636" s="317">
        <v>45434.114583333336</v>
      </c>
      <c r="AO636">
        <v>30.5</v>
      </c>
      <c r="AP636">
        <v>45.4</v>
      </c>
      <c r="AQ636">
        <v>27.6</v>
      </c>
      <c r="AR636">
        <v>32.5</v>
      </c>
      <c r="AS636">
        <v>30.4</v>
      </c>
      <c r="AT636">
        <v>42.7</v>
      </c>
      <c r="AU636">
        <v>27.6</v>
      </c>
      <c r="AV636">
        <v>32.4</v>
      </c>
      <c r="AX636">
        <v>47.8</v>
      </c>
      <c r="AY636">
        <v>28.1</v>
      </c>
      <c r="AZ636">
        <v>33.6</v>
      </c>
    </row>
    <row r="637" spans="2:52" x14ac:dyDescent="0.35">
      <c r="B637" s="317">
        <v>45434.09375</v>
      </c>
      <c r="C637">
        <v>31</v>
      </c>
      <c r="D637">
        <v>38.4</v>
      </c>
      <c r="E637">
        <v>28.6</v>
      </c>
      <c r="F637">
        <v>32.5</v>
      </c>
      <c r="G637">
        <v>31</v>
      </c>
      <c r="H637">
        <v>38.299999999999997</v>
      </c>
      <c r="I637">
        <v>28.6</v>
      </c>
      <c r="J637">
        <v>32.5</v>
      </c>
      <c r="L637">
        <v>39.5</v>
      </c>
      <c r="M637">
        <v>29.1</v>
      </c>
      <c r="N637">
        <v>33.6</v>
      </c>
      <c r="P637" t="s">
        <v>879</v>
      </c>
      <c r="Q637" t="str">
        <f t="shared" si="22"/>
        <v>-</v>
      </c>
      <c r="R637">
        <f t="shared" si="23"/>
        <v>29</v>
      </c>
      <c r="AN637" s="317">
        <v>45434.125</v>
      </c>
      <c r="AO637">
        <v>33.4</v>
      </c>
      <c r="AP637">
        <v>42.8</v>
      </c>
      <c r="AQ637">
        <v>29.8</v>
      </c>
      <c r="AR637">
        <v>35.6</v>
      </c>
      <c r="AS637">
        <v>33.4</v>
      </c>
      <c r="AT637">
        <v>43.6</v>
      </c>
      <c r="AU637">
        <v>29.8</v>
      </c>
      <c r="AV637">
        <v>35.5</v>
      </c>
      <c r="AX637">
        <v>44</v>
      </c>
      <c r="AY637">
        <v>30.3</v>
      </c>
      <c r="AZ637">
        <v>36.6</v>
      </c>
    </row>
    <row r="638" spans="2:52" x14ac:dyDescent="0.35">
      <c r="B638" s="317">
        <v>45434.104166666664</v>
      </c>
      <c r="C638">
        <v>34.299999999999997</v>
      </c>
      <c r="D638">
        <v>50.2</v>
      </c>
      <c r="E638">
        <v>29.1</v>
      </c>
      <c r="F638">
        <v>37.299999999999997</v>
      </c>
      <c r="G638">
        <v>34.200000000000003</v>
      </c>
      <c r="H638">
        <v>47.7</v>
      </c>
      <c r="I638">
        <v>29</v>
      </c>
      <c r="J638">
        <v>37.1</v>
      </c>
      <c r="L638">
        <v>52.7</v>
      </c>
      <c r="M638">
        <v>29.6</v>
      </c>
      <c r="N638">
        <v>38.700000000000003</v>
      </c>
      <c r="P638" t="s">
        <v>879</v>
      </c>
      <c r="Q638" t="str">
        <f t="shared" si="22"/>
        <v>-</v>
      </c>
      <c r="R638">
        <f t="shared" si="23"/>
        <v>29</v>
      </c>
      <c r="AN638" s="317">
        <v>45434.135416666664</v>
      </c>
      <c r="AO638">
        <v>30.5</v>
      </c>
      <c r="AP638">
        <v>35.200000000000003</v>
      </c>
      <c r="AQ638">
        <v>28</v>
      </c>
      <c r="AR638">
        <v>32.799999999999997</v>
      </c>
      <c r="AS638">
        <v>30.5</v>
      </c>
      <c r="AT638">
        <v>38</v>
      </c>
      <c r="AU638">
        <v>28</v>
      </c>
      <c r="AV638">
        <v>32.799999999999997</v>
      </c>
      <c r="AX638">
        <v>38.1</v>
      </c>
      <c r="AY638">
        <v>28.5</v>
      </c>
      <c r="AZ638">
        <v>33.200000000000003</v>
      </c>
    </row>
    <row r="639" spans="2:52" x14ac:dyDescent="0.35">
      <c r="B639" s="317">
        <v>45434.114583333336</v>
      </c>
      <c r="C639">
        <v>30.5</v>
      </c>
      <c r="D639">
        <v>45.4</v>
      </c>
      <c r="E639">
        <v>27.6</v>
      </c>
      <c r="F639">
        <v>32.5</v>
      </c>
      <c r="G639">
        <v>30.4</v>
      </c>
      <c r="H639">
        <v>42.7</v>
      </c>
      <c r="I639">
        <v>27.6</v>
      </c>
      <c r="J639">
        <v>32.4</v>
      </c>
      <c r="L639">
        <v>47.8</v>
      </c>
      <c r="M639">
        <v>28.1</v>
      </c>
      <c r="N639">
        <v>33.6</v>
      </c>
      <c r="P639" t="s">
        <v>879</v>
      </c>
      <c r="Q639" t="str">
        <f t="shared" si="22"/>
        <v>-</v>
      </c>
      <c r="R639">
        <f t="shared" si="23"/>
        <v>28</v>
      </c>
      <c r="AN639" s="317">
        <v>45434.145833333336</v>
      </c>
      <c r="AO639">
        <v>30.4</v>
      </c>
      <c r="AP639">
        <v>39.9</v>
      </c>
      <c r="AQ639">
        <v>27.7</v>
      </c>
      <c r="AR639">
        <v>32.5</v>
      </c>
      <c r="AS639">
        <v>30.4</v>
      </c>
      <c r="AT639">
        <v>40.4</v>
      </c>
      <c r="AU639">
        <v>27.8</v>
      </c>
      <c r="AV639">
        <v>32.6</v>
      </c>
      <c r="AX639">
        <v>42.7</v>
      </c>
      <c r="AY639">
        <v>28.2</v>
      </c>
      <c r="AZ639">
        <v>33.9</v>
      </c>
    </row>
    <row r="640" spans="2:52" x14ac:dyDescent="0.35">
      <c r="B640" s="317">
        <v>45434.125</v>
      </c>
      <c r="C640">
        <v>33.4</v>
      </c>
      <c r="D640">
        <v>42.8</v>
      </c>
      <c r="E640">
        <v>29.8</v>
      </c>
      <c r="F640">
        <v>35.6</v>
      </c>
      <c r="G640">
        <v>33.4</v>
      </c>
      <c r="H640">
        <v>43.6</v>
      </c>
      <c r="I640">
        <v>29.8</v>
      </c>
      <c r="J640">
        <v>35.5</v>
      </c>
      <c r="L640">
        <v>44</v>
      </c>
      <c r="M640">
        <v>30.3</v>
      </c>
      <c r="N640">
        <v>36.6</v>
      </c>
      <c r="P640" t="s">
        <v>879</v>
      </c>
      <c r="Q640" t="str">
        <f t="shared" si="22"/>
        <v>-</v>
      </c>
      <c r="R640">
        <f t="shared" si="23"/>
        <v>30</v>
      </c>
      <c r="AN640" s="317">
        <v>45434.15625</v>
      </c>
      <c r="AO640">
        <v>30.9</v>
      </c>
      <c r="AP640">
        <v>43.1</v>
      </c>
      <c r="AQ640">
        <v>27.3</v>
      </c>
      <c r="AR640">
        <v>33.799999999999997</v>
      </c>
      <c r="AS640">
        <v>31</v>
      </c>
      <c r="AT640">
        <v>43.5</v>
      </c>
      <c r="AU640">
        <v>27.3</v>
      </c>
      <c r="AV640">
        <v>33.799999999999997</v>
      </c>
      <c r="AX640">
        <v>44.1</v>
      </c>
      <c r="AY640">
        <v>27.8</v>
      </c>
      <c r="AZ640">
        <v>34.799999999999997</v>
      </c>
    </row>
    <row r="641" spans="2:52" x14ac:dyDescent="0.35">
      <c r="B641" s="317">
        <v>45434.135416666664</v>
      </c>
      <c r="C641">
        <v>30.5</v>
      </c>
      <c r="D641">
        <v>35.200000000000003</v>
      </c>
      <c r="E641">
        <v>28</v>
      </c>
      <c r="F641">
        <v>32.799999999999997</v>
      </c>
      <c r="G641">
        <v>30.5</v>
      </c>
      <c r="H641">
        <v>38</v>
      </c>
      <c r="I641">
        <v>28</v>
      </c>
      <c r="J641">
        <v>32.799999999999997</v>
      </c>
      <c r="L641">
        <v>38.1</v>
      </c>
      <c r="M641">
        <v>28.5</v>
      </c>
      <c r="N641">
        <v>33.200000000000003</v>
      </c>
      <c r="P641" t="s">
        <v>879</v>
      </c>
      <c r="Q641" t="str">
        <f t="shared" si="22"/>
        <v>-</v>
      </c>
      <c r="R641">
        <f t="shared" si="23"/>
        <v>28</v>
      </c>
      <c r="AN641" s="317">
        <v>45434.166666666664</v>
      </c>
      <c r="AO641">
        <v>32.6</v>
      </c>
      <c r="AP641">
        <v>44.8</v>
      </c>
      <c r="AQ641">
        <v>29.4</v>
      </c>
      <c r="AR641">
        <v>34.200000000000003</v>
      </c>
      <c r="AS641">
        <v>32.6</v>
      </c>
      <c r="AT641">
        <v>45.1</v>
      </c>
      <c r="AU641">
        <v>29.3</v>
      </c>
      <c r="AV641">
        <v>34.4</v>
      </c>
      <c r="AX641">
        <v>46.7</v>
      </c>
      <c r="AY641">
        <v>29.9</v>
      </c>
      <c r="AZ641">
        <v>35.4</v>
      </c>
    </row>
    <row r="642" spans="2:52" x14ac:dyDescent="0.35">
      <c r="B642" s="317">
        <v>45434.145833333336</v>
      </c>
      <c r="C642">
        <v>30.4</v>
      </c>
      <c r="D642">
        <v>39.9</v>
      </c>
      <c r="E642">
        <v>27.7</v>
      </c>
      <c r="F642">
        <v>32.5</v>
      </c>
      <c r="G642">
        <v>30.4</v>
      </c>
      <c r="H642">
        <v>40.4</v>
      </c>
      <c r="I642">
        <v>27.8</v>
      </c>
      <c r="J642">
        <v>32.6</v>
      </c>
      <c r="L642">
        <v>42.7</v>
      </c>
      <c r="M642">
        <v>28.2</v>
      </c>
      <c r="N642">
        <v>33.9</v>
      </c>
      <c r="P642" t="s">
        <v>879</v>
      </c>
      <c r="Q642" t="str">
        <f t="shared" si="22"/>
        <v>-</v>
      </c>
      <c r="R642">
        <f t="shared" si="23"/>
        <v>28</v>
      </c>
      <c r="AN642" s="317">
        <v>45434.177083333336</v>
      </c>
      <c r="AO642">
        <v>33</v>
      </c>
      <c r="AP642">
        <v>44.4</v>
      </c>
      <c r="AQ642">
        <v>29.1</v>
      </c>
      <c r="AR642">
        <v>35.4</v>
      </c>
      <c r="AS642">
        <v>32.9</v>
      </c>
      <c r="AT642">
        <v>44.2</v>
      </c>
      <c r="AU642">
        <v>29</v>
      </c>
      <c r="AV642">
        <v>35.4</v>
      </c>
      <c r="AX642">
        <v>47.5</v>
      </c>
      <c r="AY642">
        <v>29.5</v>
      </c>
      <c r="AZ642">
        <v>37.4</v>
      </c>
    </row>
    <row r="643" spans="2:52" x14ac:dyDescent="0.35">
      <c r="B643" s="317">
        <v>45434.15625</v>
      </c>
      <c r="C643">
        <v>30.9</v>
      </c>
      <c r="D643">
        <v>43.1</v>
      </c>
      <c r="E643">
        <v>27.3</v>
      </c>
      <c r="F643">
        <v>33.799999999999997</v>
      </c>
      <c r="G643">
        <v>31</v>
      </c>
      <c r="H643">
        <v>43.5</v>
      </c>
      <c r="I643">
        <v>27.3</v>
      </c>
      <c r="J643">
        <v>33.799999999999997</v>
      </c>
      <c r="L643">
        <v>44.1</v>
      </c>
      <c r="M643">
        <v>27.8</v>
      </c>
      <c r="N643">
        <v>34.799999999999997</v>
      </c>
      <c r="P643" t="s">
        <v>879</v>
      </c>
      <c r="Q643" t="str">
        <f t="shared" si="22"/>
        <v>-</v>
      </c>
      <c r="R643">
        <f t="shared" si="23"/>
        <v>27</v>
      </c>
      <c r="AN643" s="317">
        <v>45434.1875</v>
      </c>
      <c r="AO643">
        <v>52.8</v>
      </c>
      <c r="AP643">
        <v>68.400000000000006</v>
      </c>
      <c r="AQ643">
        <v>32</v>
      </c>
      <c r="AR643">
        <v>56.1</v>
      </c>
      <c r="AS643">
        <v>52.6</v>
      </c>
      <c r="AT643">
        <v>69.400000000000006</v>
      </c>
      <c r="AU643">
        <v>31.4</v>
      </c>
      <c r="AV643">
        <v>56.1</v>
      </c>
      <c r="AX643">
        <v>71.099999999999994</v>
      </c>
      <c r="AY643">
        <v>34.200000000000003</v>
      </c>
      <c r="AZ643">
        <v>60.8</v>
      </c>
    </row>
    <row r="644" spans="2:52" x14ac:dyDescent="0.35">
      <c r="B644" s="317">
        <v>45434.166666666664</v>
      </c>
      <c r="C644">
        <v>32.6</v>
      </c>
      <c r="D644">
        <v>44.8</v>
      </c>
      <c r="E644">
        <v>29.4</v>
      </c>
      <c r="F644">
        <v>34.200000000000003</v>
      </c>
      <c r="G644">
        <v>32.6</v>
      </c>
      <c r="H644">
        <v>45.1</v>
      </c>
      <c r="I644">
        <v>29.3</v>
      </c>
      <c r="J644">
        <v>34.4</v>
      </c>
      <c r="L644">
        <v>46.7</v>
      </c>
      <c r="M644">
        <v>29.9</v>
      </c>
      <c r="N644">
        <v>35.4</v>
      </c>
      <c r="P644" t="s">
        <v>879</v>
      </c>
      <c r="Q644" t="str">
        <f t="shared" si="22"/>
        <v>-</v>
      </c>
      <c r="R644">
        <f t="shared" si="23"/>
        <v>29</v>
      </c>
      <c r="AN644" s="317">
        <v>45434.197916666664</v>
      </c>
      <c r="AO644">
        <v>53.6</v>
      </c>
      <c r="AP644">
        <v>65.599999999999994</v>
      </c>
      <c r="AQ644">
        <v>42.6</v>
      </c>
      <c r="AR644">
        <v>57.4</v>
      </c>
      <c r="AS644">
        <v>53.5</v>
      </c>
      <c r="AT644">
        <v>67</v>
      </c>
      <c r="AU644">
        <v>41.3</v>
      </c>
      <c r="AV644">
        <v>57.5</v>
      </c>
      <c r="AX644">
        <v>70</v>
      </c>
      <c r="AY644">
        <v>46.3</v>
      </c>
      <c r="AZ644">
        <v>61.9</v>
      </c>
    </row>
    <row r="645" spans="2:52" x14ac:dyDescent="0.35">
      <c r="B645" s="317">
        <v>45434.177083333336</v>
      </c>
      <c r="C645">
        <v>33</v>
      </c>
      <c r="D645">
        <v>44.4</v>
      </c>
      <c r="E645">
        <v>29.1</v>
      </c>
      <c r="F645">
        <v>35.4</v>
      </c>
      <c r="G645">
        <v>32.9</v>
      </c>
      <c r="H645">
        <v>44.2</v>
      </c>
      <c r="I645">
        <v>29</v>
      </c>
      <c r="J645">
        <v>35.4</v>
      </c>
      <c r="L645">
        <v>47.5</v>
      </c>
      <c r="M645">
        <v>29.5</v>
      </c>
      <c r="N645">
        <v>37.4</v>
      </c>
      <c r="P645" t="s">
        <v>879</v>
      </c>
      <c r="Q645" t="str">
        <f t="shared" si="22"/>
        <v>-</v>
      </c>
      <c r="R645">
        <f t="shared" si="23"/>
        <v>29</v>
      </c>
      <c r="AN645" s="317">
        <v>45434.208333333336</v>
      </c>
      <c r="AO645">
        <v>56.1</v>
      </c>
      <c r="AP645">
        <v>71.2</v>
      </c>
      <c r="AQ645">
        <v>40.700000000000003</v>
      </c>
      <c r="AR645">
        <v>60.5</v>
      </c>
      <c r="AS645">
        <v>55.9</v>
      </c>
      <c r="AT645">
        <v>65.8</v>
      </c>
      <c r="AU645">
        <v>39.1</v>
      </c>
      <c r="AV645">
        <v>61</v>
      </c>
      <c r="AX645">
        <v>75.7</v>
      </c>
      <c r="AY645">
        <v>44</v>
      </c>
      <c r="AZ645">
        <v>63.7</v>
      </c>
    </row>
    <row r="646" spans="2:52" x14ac:dyDescent="0.35">
      <c r="B646" s="317">
        <v>45434.1875</v>
      </c>
      <c r="C646">
        <v>52.8</v>
      </c>
      <c r="D646">
        <v>68.400000000000006</v>
      </c>
      <c r="E646">
        <v>32</v>
      </c>
      <c r="F646">
        <v>56.1</v>
      </c>
      <c r="G646">
        <v>52.6</v>
      </c>
      <c r="H646">
        <v>69.400000000000006</v>
      </c>
      <c r="I646">
        <v>31.4</v>
      </c>
      <c r="J646">
        <v>56.1</v>
      </c>
      <c r="L646">
        <v>71.099999999999994</v>
      </c>
      <c r="M646">
        <v>34.200000000000003</v>
      </c>
      <c r="N646">
        <v>60.8</v>
      </c>
      <c r="P646" t="s">
        <v>879</v>
      </c>
      <c r="Q646" t="str">
        <f t="shared" si="22"/>
        <v>-</v>
      </c>
      <c r="R646">
        <f t="shared" si="23"/>
        <v>31</v>
      </c>
      <c r="AN646" s="317">
        <v>45434.21875</v>
      </c>
      <c r="AO646">
        <v>56.8</v>
      </c>
      <c r="AP646">
        <v>73</v>
      </c>
      <c r="AQ646">
        <v>41.7</v>
      </c>
      <c r="AR646">
        <v>60.9</v>
      </c>
      <c r="AS646">
        <v>57</v>
      </c>
      <c r="AT646">
        <v>72.3</v>
      </c>
      <c r="AU646">
        <v>38.9</v>
      </c>
      <c r="AV646">
        <v>60</v>
      </c>
      <c r="AX646">
        <v>77.3</v>
      </c>
      <c r="AY646">
        <v>45.3</v>
      </c>
      <c r="AZ646">
        <v>65.2</v>
      </c>
    </row>
    <row r="647" spans="2:52" x14ac:dyDescent="0.35">
      <c r="B647" s="317">
        <v>45434.197916666664</v>
      </c>
      <c r="C647">
        <v>53.6</v>
      </c>
      <c r="D647">
        <v>65.599999999999994</v>
      </c>
      <c r="E647">
        <v>42.6</v>
      </c>
      <c r="F647">
        <v>57.4</v>
      </c>
      <c r="G647">
        <v>53.5</v>
      </c>
      <c r="H647">
        <v>67</v>
      </c>
      <c r="I647">
        <v>41.3</v>
      </c>
      <c r="J647">
        <v>57.5</v>
      </c>
      <c r="L647">
        <v>70</v>
      </c>
      <c r="M647">
        <v>46.3</v>
      </c>
      <c r="N647">
        <v>61.9</v>
      </c>
      <c r="P647" t="s">
        <v>879</v>
      </c>
      <c r="Q647" t="str">
        <f t="shared" si="22"/>
        <v>-</v>
      </c>
      <c r="R647">
        <f t="shared" si="23"/>
        <v>41</v>
      </c>
      <c r="AN647" s="317">
        <v>45434.229166666664</v>
      </c>
      <c r="AO647">
        <v>51.2</v>
      </c>
      <c r="AP647">
        <v>67.099999999999994</v>
      </c>
      <c r="AQ647">
        <v>41.1</v>
      </c>
      <c r="AR647">
        <v>52.2</v>
      </c>
      <c r="AS647">
        <v>51.9</v>
      </c>
      <c r="AT647">
        <v>71.900000000000006</v>
      </c>
      <c r="AU647">
        <v>38.200000000000003</v>
      </c>
      <c r="AV647">
        <v>53</v>
      </c>
      <c r="AX647">
        <v>72.599999999999994</v>
      </c>
      <c r="AY647">
        <v>44.9</v>
      </c>
      <c r="AZ647">
        <v>57.2</v>
      </c>
    </row>
    <row r="648" spans="2:52" x14ac:dyDescent="0.35">
      <c r="B648" s="317">
        <v>45434.208333333336</v>
      </c>
      <c r="C648">
        <v>56.1</v>
      </c>
      <c r="D648">
        <v>71.2</v>
      </c>
      <c r="E648">
        <v>40.700000000000003</v>
      </c>
      <c r="F648">
        <v>60.5</v>
      </c>
      <c r="G648">
        <v>55.9</v>
      </c>
      <c r="H648">
        <v>65.8</v>
      </c>
      <c r="I648">
        <v>39.1</v>
      </c>
      <c r="J648">
        <v>61</v>
      </c>
      <c r="L648">
        <v>75.7</v>
      </c>
      <c r="M648">
        <v>44</v>
      </c>
      <c r="N648">
        <v>63.7</v>
      </c>
      <c r="P648" t="s">
        <v>879</v>
      </c>
      <c r="Q648" t="str">
        <f t="shared" si="22"/>
        <v>-</v>
      </c>
      <c r="R648">
        <f t="shared" si="23"/>
        <v>39</v>
      </c>
      <c r="AN648" s="317">
        <v>45434.239583333336</v>
      </c>
      <c r="AO648">
        <v>50.6</v>
      </c>
      <c r="AP648">
        <v>65.3</v>
      </c>
      <c r="AQ648">
        <v>38.799999999999997</v>
      </c>
      <c r="AR648">
        <v>53.5</v>
      </c>
      <c r="AS648">
        <v>50.5</v>
      </c>
      <c r="AT648">
        <v>67.900000000000006</v>
      </c>
      <c r="AU648">
        <v>36.799999999999997</v>
      </c>
      <c r="AV648">
        <v>52.2</v>
      </c>
      <c r="AX648">
        <v>70.7</v>
      </c>
      <c r="AY648">
        <v>42.4</v>
      </c>
      <c r="AZ648">
        <v>57.5</v>
      </c>
    </row>
    <row r="649" spans="2:52" x14ac:dyDescent="0.35">
      <c r="B649" s="317">
        <v>45434.21875</v>
      </c>
      <c r="C649">
        <v>56.8</v>
      </c>
      <c r="D649">
        <v>73</v>
      </c>
      <c r="E649">
        <v>41.7</v>
      </c>
      <c r="F649">
        <v>60.9</v>
      </c>
      <c r="G649">
        <v>57</v>
      </c>
      <c r="H649">
        <v>72.3</v>
      </c>
      <c r="I649">
        <v>38.9</v>
      </c>
      <c r="J649">
        <v>60</v>
      </c>
      <c r="L649">
        <v>77.3</v>
      </c>
      <c r="M649">
        <v>45.3</v>
      </c>
      <c r="N649">
        <v>65.2</v>
      </c>
      <c r="P649" t="s">
        <v>879</v>
      </c>
      <c r="Q649" t="str">
        <f t="shared" si="22"/>
        <v>-</v>
      </c>
      <c r="R649">
        <f t="shared" si="23"/>
        <v>39</v>
      </c>
      <c r="AN649" s="317">
        <v>45434.25</v>
      </c>
      <c r="AO649">
        <v>44.6</v>
      </c>
      <c r="AP649">
        <v>61.4</v>
      </c>
      <c r="AQ649">
        <v>37.1</v>
      </c>
      <c r="AR649">
        <v>47.5</v>
      </c>
      <c r="AS649">
        <v>44.7</v>
      </c>
      <c r="AT649">
        <v>59.6</v>
      </c>
      <c r="AU649">
        <v>35.700000000000003</v>
      </c>
      <c r="AV649">
        <v>48</v>
      </c>
      <c r="AX649">
        <v>63.8</v>
      </c>
      <c r="AY649">
        <v>41</v>
      </c>
      <c r="AZ649">
        <v>52.6</v>
      </c>
    </row>
    <row r="650" spans="2:52" x14ac:dyDescent="0.35">
      <c r="B650" s="317">
        <v>45434.229166666664</v>
      </c>
      <c r="C650">
        <v>51.2</v>
      </c>
      <c r="D650">
        <v>67.099999999999994</v>
      </c>
      <c r="E650">
        <v>41.1</v>
      </c>
      <c r="F650">
        <v>52.2</v>
      </c>
      <c r="G650">
        <v>51.9</v>
      </c>
      <c r="H650">
        <v>71.900000000000006</v>
      </c>
      <c r="I650">
        <v>38.200000000000003</v>
      </c>
      <c r="J650">
        <v>53</v>
      </c>
      <c r="L650">
        <v>72.599999999999994</v>
      </c>
      <c r="M650">
        <v>44.9</v>
      </c>
      <c r="N650">
        <v>57.2</v>
      </c>
      <c r="P650" t="s">
        <v>879</v>
      </c>
      <c r="Q650" t="str">
        <f t="shared" si="22"/>
        <v>-</v>
      </c>
      <c r="R650">
        <f t="shared" si="23"/>
        <v>38</v>
      </c>
      <c r="AN650" s="317">
        <v>45434.260416666664</v>
      </c>
      <c r="AO650">
        <v>48.1</v>
      </c>
      <c r="AP650">
        <v>67</v>
      </c>
      <c r="AQ650">
        <v>35.5</v>
      </c>
      <c r="AR650">
        <v>49.1</v>
      </c>
      <c r="AS650">
        <v>48.1</v>
      </c>
      <c r="AT650">
        <v>71.599999999999994</v>
      </c>
      <c r="AU650">
        <v>34.4</v>
      </c>
      <c r="AV650">
        <v>48</v>
      </c>
      <c r="AX650">
        <v>74.5</v>
      </c>
      <c r="AY650">
        <v>38.6</v>
      </c>
      <c r="AZ650">
        <v>54.7</v>
      </c>
    </row>
    <row r="651" spans="2:52" x14ac:dyDescent="0.35">
      <c r="B651" s="317">
        <v>45434.239583333336</v>
      </c>
      <c r="C651">
        <v>50.6</v>
      </c>
      <c r="D651">
        <v>65.3</v>
      </c>
      <c r="E651">
        <v>38.799999999999997</v>
      </c>
      <c r="F651">
        <v>53.5</v>
      </c>
      <c r="G651">
        <v>50.5</v>
      </c>
      <c r="H651">
        <v>67.900000000000006</v>
      </c>
      <c r="I651">
        <v>36.799999999999997</v>
      </c>
      <c r="J651">
        <v>52.2</v>
      </c>
      <c r="L651">
        <v>70.7</v>
      </c>
      <c r="M651">
        <v>42.4</v>
      </c>
      <c r="N651">
        <v>57.5</v>
      </c>
      <c r="P651" t="s">
        <v>879</v>
      </c>
      <c r="Q651" t="str">
        <f t="shared" si="22"/>
        <v>-</v>
      </c>
      <c r="R651">
        <f t="shared" si="23"/>
        <v>37</v>
      </c>
      <c r="AN651" s="317">
        <v>45434.270833333336</v>
      </c>
      <c r="AO651">
        <v>46.4</v>
      </c>
      <c r="AP651">
        <v>60.2</v>
      </c>
      <c r="AQ651">
        <v>39.4</v>
      </c>
      <c r="AR651">
        <v>49.9</v>
      </c>
      <c r="AS651">
        <v>46.6</v>
      </c>
      <c r="AT651">
        <v>60</v>
      </c>
      <c r="AU651">
        <v>37.5</v>
      </c>
      <c r="AV651">
        <v>50.1</v>
      </c>
      <c r="AX651">
        <v>63.4</v>
      </c>
      <c r="AY651">
        <v>43.8</v>
      </c>
      <c r="AZ651">
        <v>55.7</v>
      </c>
    </row>
    <row r="652" spans="2:52" x14ac:dyDescent="0.35">
      <c r="B652" s="317">
        <v>45434.25</v>
      </c>
      <c r="C652">
        <v>44.6</v>
      </c>
      <c r="D652">
        <v>61.4</v>
      </c>
      <c r="E652">
        <v>37.1</v>
      </c>
      <c r="F652">
        <v>47.5</v>
      </c>
      <c r="G652">
        <v>44.7</v>
      </c>
      <c r="H652">
        <v>59.6</v>
      </c>
      <c r="I652">
        <v>35.700000000000003</v>
      </c>
      <c r="J652">
        <v>48</v>
      </c>
      <c r="L652">
        <v>63.8</v>
      </c>
      <c r="M652">
        <v>41</v>
      </c>
      <c r="N652">
        <v>52.6</v>
      </c>
      <c r="P652" t="s">
        <v>879</v>
      </c>
      <c r="Q652" t="str">
        <f t="shared" si="22"/>
        <v>-</v>
      </c>
      <c r="R652">
        <f t="shared" si="23"/>
        <v>36</v>
      </c>
      <c r="AN652" s="317">
        <v>45434.28125</v>
      </c>
      <c r="AO652">
        <v>44.6</v>
      </c>
      <c r="AP652">
        <v>58.1</v>
      </c>
      <c r="AQ652">
        <v>38.299999999999997</v>
      </c>
      <c r="AR652">
        <v>47.3</v>
      </c>
      <c r="AS652">
        <v>44.5</v>
      </c>
      <c r="AT652">
        <v>58.6</v>
      </c>
      <c r="AU652">
        <v>37</v>
      </c>
      <c r="AV652">
        <v>47.5</v>
      </c>
      <c r="AX652">
        <v>63</v>
      </c>
      <c r="AY652">
        <v>41.5</v>
      </c>
      <c r="AZ652">
        <v>52</v>
      </c>
    </row>
    <row r="653" spans="2:52" x14ac:dyDescent="0.35">
      <c r="B653" s="317">
        <v>45434.260416666664</v>
      </c>
      <c r="C653">
        <v>48.1</v>
      </c>
      <c r="D653">
        <v>67</v>
      </c>
      <c r="E653">
        <v>35.5</v>
      </c>
      <c r="F653">
        <v>49.1</v>
      </c>
      <c r="G653">
        <v>48.1</v>
      </c>
      <c r="H653">
        <v>71.599999999999994</v>
      </c>
      <c r="I653">
        <v>34.4</v>
      </c>
      <c r="J653">
        <v>48</v>
      </c>
      <c r="L653">
        <v>74.5</v>
      </c>
      <c r="M653">
        <v>38.6</v>
      </c>
      <c r="N653">
        <v>54.7</v>
      </c>
      <c r="P653" t="s">
        <v>879</v>
      </c>
      <c r="Q653" t="str">
        <f t="shared" si="22"/>
        <v>-</v>
      </c>
      <c r="R653">
        <f t="shared" si="23"/>
        <v>34</v>
      </c>
      <c r="AN653" s="317">
        <v>45434.291666666664</v>
      </c>
      <c r="AO653">
        <v>44.6</v>
      </c>
      <c r="AP653">
        <v>53.9</v>
      </c>
      <c r="AQ653">
        <v>36.4</v>
      </c>
      <c r="AR653">
        <v>48.9</v>
      </c>
      <c r="AS653">
        <v>44.9</v>
      </c>
      <c r="AT653">
        <v>57.7</v>
      </c>
      <c r="AU653">
        <v>35.799999999999997</v>
      </c>
      <c r="AV653">
        <v>48.2</v>
      </c>
      <c r="AX653">
        <v>59.6</v>
      </c>
      <c r="AY653">
        <v>37.9</v>
      </c>
      <c r="AZ653">
        <v>54.8</v>
      </c>
    </row>
    <row r="654" spans="2:52" x14ac:dyDescent="0.35">
      <c r="B654" s="317">
        <v>45434.270833333336</v>
      </c>
      <c r="C654">
        <v>46.4</v>
      </c>
      <c r="D654">
        <v>60.2</v>
      </c>
      <c r="E654">
        <v>39.4</v>
      </c>
      <c r="F654">
        <v>49.9</v>
      </c>
      <c r="G654">
        <v>46.6</v>
      </c>
      <c r="H654">
        <v>60</v>
      </c>
      <c r="I654">
        <v>37.5</v>
      </c>
      <c r="J654">
        <v>50.1</v>
      </c>
      <c r="L654">
        <v>63.4</v>
      </c>
      <c r="M654">
        <v>43.8</v>
      </c>
      <c r="N654">
        <v>55.7</v>
      </c>
      <c r="P654" t="s">
        <v>879</v>
      </c>
      <c r="Q654" t="str">
        <f t="shared" ref="Q654:Q717" si="24">IF(P654="D",ROUND(I654,0),"-")</f>
        <v>-</v>
      </c>
      <c r="R654">
        <f t="shared" ref="R654:R717" si="25">IF(P654="N",ROUND(I654,0),"-")</f>
        <v>38</v>
      </c>
      <c r="AN654" s="317">
        <v>45434.302083333336</v>
      </c>
      <c r="AO654">
        <v>48.3</v>
      </c>
      <c r="AP654">
        <v>59.9</v>
      </c>
      <c r="AQ654">
        <v>40.299999999999997</v>
      </c>
      <c r="AR654">
        <v>51.3</v>
      </c>
      <c r="AS654">
        <v>48.4</v>
      </c>
      <c r="AT654">
        <v>61.3</v>
      </c>
      <c r="AU654">
        <v>39</v>
      </c>
      <c r="AV654">
        <v>51</v>
      </c>
      <c r="AX654">
        <v>64.8</v>
      </c>
      <c r="AY654">
        <v>42.8</v>
      </c>
      <c r="AZ654">
        <v>56.3</v>
      </c>
    </row>
    <row r="655" spans="2:52" x14ac:dyDescent="0.35">
      <c r="B655" s="317">
        <v>45434.28125</v>
      </c>
      <c r="C655">
        <v>44.6</v>
      </c>
      <c r="D655">
        <v>58.1</v>
      </c>
      <c r="E655">
        <v>38.299999999999997</v>
      </c>
      <c r="F655">
        <v>47.3</v>
      </c>
      <c r="G655">
        <v>44.5</v>
      </c>
      <c r="H655">
        <v>58.6</v>
      </c>
      <c r="I655">
        <v>37</v>
      </c>
      <c r="J655">
        <v>47.5</v>
      </c>
      <c r="L655">
        <v>63</v>
      </c>
      <c r="M655">
        <v>41.5</v>
      </c>
      <c r="N655">
        <v>52</v>
      </c>
      <c r="P655" t="s">
        <v>879</v>
      </c>
      <c r="Q655" t="str">
        <f t="shared" si="24"/>
        <v>-</v>
      </c>
      <c r="R655">
        <f t="shared" si="25"/>
        <v>37</v>
      </c>
      <c r="AN655" s="317">
        <v>45434.3125</v>
      </c>
      <c r="AO655">
        <v>49.3</v>
      </c>
      <c r="AP655">
        <v>71.2</v>
      </c>
      <c r="AQ655">
        <v>38.299999999999997</v>
      </c>
      <c r="AR655">
        <v>50</v>
      </c>
      <c r="AS655">
        <v>48.8</v>
      </c>
      <c r="AT655">
        <v>68.900000000000006</v>
      </c>
      <c r="AU655">
        <v>37.799999999999997</v>
      </c>
      <c r="AV655">
        <v>49.3</v>
      </c>
      <c r="AX655">
        <v>77.2</v>
      </c>
      <c r="AY655">
        <v>40.9</v>
      </c>
      <c r="AZ655">
        <v>54.8</v>
      </c>
    </row>
    <row r="656" spans="2:52" x14ac:dyDescent="0.35">
      <c r="B656" s="317">
        <v>45434.291666666664</v>
      </c>
      <c r="C656">
        <v>44.6</v>
      </c>
      <c r="D656">
        <v>53.9</v>
      </c>
      <c r="E656">
        <v>36.4</v>
      </c>
      <c r="F656">
        <v>48.9</v>
      </c>
      <c r="G656">
        <v>44.9</v>
      </c>
      <c r="H656">
        <v>57.7</v>
      </c>
      <c r="I656">
        <v>35.799999999999997</v>
      </c>
      <c r="J656">
        <v>48.2</v>
      </c>
      <c r="L656">
        <v>59.6</v>
      </c>
      <c r="M656">
        <v>37.9</v>
      </c>
      <c r="N656">
        <v>54.8</v>
      </c>
      <c r="P656" t="s">
        <v>878</v>
      </c>
      <c r="Q656">
        <f t="shared" si="24"/>
        <v>36</v>
      </c>
      <c r="R656" t="str">
        <f t="shared" si="25"/>
        <v>-</v>
      </c>
      <c r="AN656" s="317">
        <v>45434.322916666664</v>
      </c>
      <c r="AO656">
        <v>45.5</v>
      </c>
      <c r="AP656">
        <v>55.5</v>
      </c>
      <c r="AQ656">
        <v>39.1</v>
      </c>
      <c r="AR656">
        <v>48.8</v>
      </c>
      <c r="AS656">
        <v>45.7</v>
      </c>
      <c r="AT656">
        <v>56.6</v>
      </c>
      <c r="AU656">
        <v>38.4</v>
      </c>
      <c r="AV656">
        <v>48.8</v>
      </c>
      <c r="AX656">
        <v>61.3</v>
      </c>
      <c r="AY656">
        <v>41.6</v>
      </c>
      <c r="AZ656">
        <v>53.9</v>
      </c>
    </row>
    <row r="657" spans="2:52" x14ac:dyDescent="0.35">
      <c r="B657" s="317">
        <v>45434.302083333336</v>
      </c>
      <c r="C657">
        <v>48.3</v>
      </c>
      <c r="D657">
        <v>59.9</v>
      </c>
      <c r="E657">
        <v>40.299999999999997</v>
      </c>
      <c r="F657">
        <v>51.3</v>
      </c>
      <c r="G657">
        <v>48.4</v>
      </c>
      <c r="H657">
        <v>61.3</v>
      </c>
      <c r="I657">
        <v>39</v>
      </c>
      <c r="J657">
        <v>51</v>
      </c>
      <c r="L657">
        <v>64.8</v>
      </c>
      <c r="M657">
        <v>42.8</v>
      </c>
      <c r="N657">
        <v>56.3</v>
      </c>
      <c r="P657" t="s">
        <v>878</v>
      </c>
      <c r="Q657">
        <f t="shared" si="24"/>
        <v>39</v>
      </c>
      <c r="R657" t="str">
        <f t="shared" si="25"/>
        <v>-</v>
      </c>
      <c r="AN657" s="317">
        <v>45434.333333333336</v>
      </c>
      <c r="AO657">
        <v>54.8</v>
      </c>
      <c r="AP657">
        <v>70.2</v>
      </c>
      <c r="AQ657">
        <v>39.299999999999997</v>
      </c>
      <c r="AR657">
        <v>57.6</v>
      </c>
      <c r="AS657">
        <v>55.5</v>
      </c>
      <c r="AT657">
        <v>71.7</v>
      </c>
      <c r="AU657">
        <v>38.9</v>
      </c>
      <c r="AV657">
        <v>53.2</v>
      </c>
      <c r="AX657">
        <v>75.5</v>
      </c>
      <c r="AY657">
        <v>40.700000000000003</v>
      </c>
      <c r="AZ657">
        <v>64.2</v>
      </c>
    </row>
    <row r="658" spans="2:52" x14ac:dyDescent="0.35">
      <c r="B658" s="317">
        <v>45434.3125</v>
      </c>
      <c r="C658">
        <v>49.3</v>
      </c>
      <c r="D658">
        <v>71.2</v>
      </c>
      <c r="E658">
        <v>38.299999999999997</v>
      </c>
      <c r="F658">
        <v>50</v>
      </c>
      <c r="G658">
        <v>48.8</v>
      </c>
      <c r="H658">
        <v>68.900000000000006</v>
      </c>
      <c r="I658">
        <v>37.799999999999997</v>
      </c>
      <c r="J658">
        <v>49.3</v>
      </c>
      <c r="L658">
        <v>77.2</v>
      </c>
      <c r="M658">
        <v>40.9</v>
      </c>
      <c r="N658">
        <v>54.8</v>
      </c>
      <c r="P658" t="s">
        <v>878</v>
      </c>
      <c r="Q658">
        <f t="shared" si="24"/>
        <v>38</v>
      </c>
      <c r="R658" t="str">
        <f t="shared" si="25"/>
        <v>-</v>
      </c>
      <c r="AN658" s="317">
        <v>45434.34375</v>
      </c>
      <c r="AO658">
        <v>54.8</v>
      </c>
      <c r="AP658">
        <v>70.099999999999994</v>
      </c>
      <c r="AQ658">
        <v>40.5</v>
      </c>
      <c r="AR658">
        <v>59.3</v>
      </c>
      <c r="AS658">
        <v>55</v>
      </c>
      <c r="AT658">
        <v>72.400000000000006</v>
      </c>
      <c r="AU658">
        <v>38.799999999999997</v>
      </c>
      <c r="AV658">
        <v>58</v>
      </c>
      <c r="AX658">
        <v>75.2</v>
      </c>
      <c r="AY658">
        <v>43.7</v>
      </c>
      <c r="AZ658">
        <v>63.6</v>
      </c>
    </row>
    <row r="659" spans="2:52" x14ac:dyDescent="0.35">
      <c r="B659" s="317">
        <v>45434.322916666664</v>
      </c>
      <c r="C659">
        <v>45.5</v>
      </c>
      <c r="D659">
        <v>55.5</v>
      </c>
      <c r="E659">
        <v>39.1</v>
      </c>
      <c r="F659">
        <v>48.8</v>
      </c>
      <c r="G659">
        <v>45.7</v>
      </c>
      <c r="H659">
        <v>56.6</v>
      </c>
      <c r="I659">
        <v>38.4</v>
      </c>
      <c r="J659">
        <v>48.8</v>
      </c>
      <c r="L659">
        <v>61.3</v>
      </c>
      <c r="M659">
        <v>41.6</v>
      </c>
      <c r="N659">
        <v>53.9</v>
      </c>
      <c r="P659" t="s">
        <v>878</v>
      </c>
      <c r="Q659">
        <f t="shared" si="24"/>
        <v>38</v>
      </c>
      <c r="R659" t="str">
        <f t="shared" si="25"/>
        <v>-</v>
      </c>
      <c r="AN659" s="317">
        <v>45434.354166666664</v>
      </c>
      <c r="AO659">
        <v>57.1</v>
      </c>
      <c r="AP659">
        <v>73.400000000000006</v>
      </c>
      <c r="AQ659">
        <v>42.1</v>
      </c>
      <c r="AR659">
        <v>57.6</v>
      </c>
      <c r="AS659">
        <v>56.6</v>
      </c>
      <c r="AT659">
        <v>76.099999999999994</v>
      </c>
      <c r="AU659">
        <v>40.799999999999997</v>
      </c>
      <c r="AV659">
        <v>57.6</v>
      </c>
      <c r="AX659">
        <v>78</v>
      </c>
      <c r="AY659">
        <v>45.4</v>
      </c>
      <c r="AZ659">
        <v>62.7</v>
      </c>
    </row>
    <row r="660" spans="2:52" x14ac:dyDescent="0.35">
      <c r="B660" s="317">
        <v>45434.333333333336</v>
      </c>
      <c r="C660">
        <v>54.8</v>
      </c>
      <c r="D660">
        <v>70.2</v>
      </c>
      <c r="E660">
        <v>39.299999999999997</v>
      </c>
      <c r="F660">
        <v>57.6</v>
      </c>
      <c r="G660">
        <v>55.5</v>
      </c>
      <c r="H660">
        <v>71.7</v>
      </c>
      <c r="I660">
        <v>38.9</v>
      </c>
      <c r="J660">
        <v>53.2</v>
      </c>
      <c r="L660">
        <v>75.5</v>
      </c>
      <c r="M660">
        <v>40.700000000000003</v>
      </c>
      <c r="N660">
        <v>64.2</v>
      </c>
      <c r="P660" t="s">
        <v>878</v>
      </c>
      <c r="Q660">
        <f t="shared" si="24"/>
        <v>39</v>
      </c>
      <c r="R660" t="str">
        <f t="shared" si="25"/>
        <v>-</v>
      </c>
      <c r="AN660" s="317">
        <v>45434.364583333336</v>
      </c>
      <c r="AO660">
        <v>60.2</v>
      </c>
      <c r="AP660">
        <v>73.7</v>
      </c>
      <c r="AQ660">
        <v>40.4</v>
      </c>
      <c r="AR660">
        <v>65.8</v>
      </c>
      <c r="AS660">
        <v>60.4</v>
      </c>
      <c r="AT660">
        <v>75.900000000000006</v>
      </c>
      <c r="AU660">
        <v>40</v>
      </c>
      <c r="AV660">
        <v>62.6</v>
      </c>
      <c r="AX660">
        <v>78.599999999999994</v>
      </c>
      <c r="AY660">
        <v>42.7</v>
      </c>
      <c r="AZ660">
        <v>71.5</v>
      </c>
    </row>
    <row r="661" spans="2:52" x14ac:dyDescent="0.35">
      <c r="B661" s="317">
        <v>45434.34375</v>
      </c>
      <c r="C661">
        <v>54.8</v>
      </c>
      <c r="D661">
        <v>70.099999999999994</v>
      </c>
      <c r="E661">
        <v>40.5</v>
      </c>
      <c r="F661">
        <v>59.3</v>
      </c>
      <c r="G661">
        <v>55</v>
      </c>
      <c r="H661">
        <v>72.400000000000006</v>
      </c>
      <c r="I661">
        <v>38.799999999999997</v>
      </c>
      <c r="J661">
        <v>58</v>
      </c>
      <c r="L661">
        <v>75.2</v>
      </c>
      <c r="M661">
        <v>43.7</v>
      </c>
      <c r="N661">
        <v>63.6</v>
      </c>
      <c r="P661" t="s">
        <v>878</v>
      </c>
      <c r="Q661">
        <f t="shared" si="24"/>
        <v>39</v>
      </c>
      <c r="R661" t="str">
        <f t="shared" si="25"/>
        <v>-</v>
      </c>
      <c r="AN661" s="317">
        <v>45434.375</v>
      </c>
      <c r="AO661">
        <v>54.9</v>
      </c>
      <c r="AP661">
        <v>69.400000000000006</v>
      </c>
      <c r="AQ661">
        <v>40.299999999999997</v>
      </c>
      <c r="AR661">
        <v>56.7</v>
      </c>
      <c r="AS661">
        <v>54.9</v>
      </c>
      <c r="AT661">
        <v>73.599999999999994</v>
      </c>
      <c r="AU661">
        <v>40</v>
      </c>
      <c r="AV661">
        <v>56.1</v>
      </c>
      <c r="AX661">
        <v>75.7</v>
      </c>
      <c r="AY661">
        <v>41.8</v>
      </c>
      <c r="AZ661">
        <v>63</v>
      </c>
    </row>
    <row r="662" spans="2:52" x14ac:dyDescent="0.35">
      <c r="B662" s="317">
        <v>45434.354166666664</v>
      </c>
      <c r="C662">
        <v>57.1</v>
      </c>
      <c r="D662">
        <v>73.400000000000006</v>
      </c>
      <c r="E662">
        <v>42.1</v>
      </c>
      <c r="F662">
        <v>57.6</v>
      </c>
      <c r="G662">
        <v>56.6</v>
      </c>
      <c r="H662">
        <v>76.099999999999994</v>
      </c>
      <c r="I662">
        <v>40.799999999999997</v>
      </c>
      <c r="J662">
        <v>57.6</v>
      </c>
      <c r="L662">
        <v>78</v>
      </c>
      <c r="M662">
        <v>45.4</v>
      </c>
      <c r="N662">
        <v>62.7</v>
      </c>
      <c r="P662" t="s">
        <v>878</v>
      </c>
      <c r="Q662">
        <f t="shared" si="24"/>
        <v>41</v>
      </c>
      <c r="R662" t="str">
        <f t="shared" si="25"/>
        <v>-</v>
      </c>
      <c r="AN662" s="317">
        <v>45434.385416666664</v>
      </c>
      <c r="AO662">
        <v>44.7</v>
      </c>
      <c r="AP662">
        <v>56.4</v>
      </c>
      <c r="AQ662">
        <v>39.9</v>
      </c>
      <c r="AR662">
        <v>47.3</v>
      </c>
      <c r="AS662">
        <v>44.8</v>
      </c>
      <c r="AT662">
        <v>61.4</v>
      </c>
      <c r="AU662">
        <v>39.6</v>
      </c>
      <c r="AV662">
        <v>47.4</v>
      </c>
      <c r="AX662">
        <v>61.4</v>
      </c>
      <c r="AY662">
        <v>41.4</v>
      </c>
      <c r="AZ662">
        <v>52.2</v>
      </c>
    </row>
    <row r="663" spans="2:52" x14ac:dyDescent="0.35">
      <c r="B663" s="317">
        <v>45434.364583333336</v>
      </c>
      <c r="C663">
        <v>60.2</v>
      </c>
      <c r="D663">
        <v>73.7</v>
      </c>
      <c r="E663">
        <v>40.4</v>
      </c>
      <c r="F663">
        <v>65.8</v>
      </c>
      <c r="G663">
        <v>60.4</v>
      </c>
      <c r="H663">
        <v>75.900000000000006</v>
      </c>
      <c r="I663">
        <v>40</v>
      </c>
      <c r="J663">
        <v>62.6</v>
      </c>
      <c r="L663">
        <v>78.599999999999994</v>
      </c>
      <c r="M663">
        <v>42.7</v>
      </c>
      <c r="N663">
        <v>71.5</v>
      </c>
      <c r="P663" t="s">
        <v>878</v>
      </c>
      <c r="Q663">
        <f t="shared" si="24"/>
        <v>40</v>
      </c>
      <c r="R663" t="str">
        <f t="shared" si="25"/>
        <v>-</v>
      </c>
      <c r="AN663" s="317">
        <v>45434.395833333336</v>
      </c>
      <c r="AO663">
        <v>49.9</v>
      </c>
      <c r="AP663">
        <v>68</v>
      </c>
      <c r="AQ663">
        <v>41.6</v>
      </c>
      <c r="AR663">
        <v>50.8</v>
      </c>
      <c r="AS663">
        <v>50.6</v>
      </c>
      <c r="AT663">
        <v>70.400000000000006</v>
      </c>
      <c r="AU663">
        <v>41</v>
      </c>
      <c r="AV663">
        <v>49.9</v>
      </c>
      <c r="AX663">
        <v>72</v>
      </c>
      <c r="AY663">
        <v>43.5</v>
      </c>
      <c r="AZ663">
        <v>55.9</v>
      </c>
    </row>
    <row r="664" spans="2:52" x14ac:dyDescent="0.35">
      <c r="B664" s="317">
        <v>45434.375</v>
      </c>
      <c r="C664">
        <v>54.9</v>
      </c>
      <c r="D664">
        <v>69.400000000000006</v>
      </c>
      <c r="E664">
        <v>40.299999999999997</v>
      </c>
      <c r="F664">
        <v>56.7</v>
      </c>
      <c r="G664">
        <v>54.9</v>
      </c>
      <c r="H664">
        <v>73.599999999999994</v>
      </c>
      <c r="I664">
        <v>40</v>
      </c>
      <c r="J664">
        <v>56.1</v>
      </c>
      <c r="L664">
        <v>75.7</v>
      </c>
      <c r="M664">
        <v>41.8</v>
      </c>
      <c r="N664">
        <v>63</v>
      </c>
      <c r="P664" t="s">
        <v>878</v>
      </c>
      <c r="Q664">
        <f t="shared" si="24"/>
        <v>40</v>
      </c>
      <c r="R664" t="str">
        <f t="shared" si="25"/>
        <v>-</v>
      </c>
      <c r="AN664" s="317">
        <v>45434.40625</v>
      </c>
      <c r="AO664">
        <v>48.2</v>
      </c>
      <c r="AP664">
        <v>60</v>
      </c>
      <c r="AQ664">
        <v>42</v>
      </c>
      <c r="AR664">
        <v>51.5</v>
      </c>
      <c r="AS664">
        <v>48.8</v>
      </c>
      <c r="AT664">
        <v>65.099999999999994</v>
      </c>
      <c r="AU664">
        <v>41</v>
      </c>
      <c r="AV664">
        <v>52.2</v>
      </c>
      <c r="AX664">
        <v>67.400000000000006</v>
      </c>
      <c r="AY664">
        <v>44.5</v>
      </c>
      <c r="AZ664">
        <v>57.4</v>
      </c>
    </row>
    <row r="665" spans="2:52" x14ac:dyDescent="0.35">
      <c r="B665" s="317">
        <v>45434.385416666664</v>
      </c>
      <c r="C665">
        <v>44.7</v>
      </c>
      <c r="D665">
        <v>56.4</v>
      </c>
      <c r="E665">
        <v>39.9</v>
      </c>
      <c r="F665">
        <v>47.3</v>
      </c>
      <c r="G665">
        <v>44.8</v>
      </c>
      <c r="H665">
        <v>61.4</v>
      </c>
      <c r="I665">
        <v>39.6</v>
      </c>
      <c r="J665">
        <v>47.4</v>
      </c>
      <c r="L665">
        <v>61.4</v>
      </c>
      <c r="M665">
        <v>41.4</v>
      </c>
      <c r="N665">
        <v>52.2</v>
      </c>
      <c r="P665" t="s">
        <v>878</v>
      </c>
      <c r="Q665">
        <f t="shared" si="24"/>
        <v>40</v>
      </c>
      <c r="R665" t="str">
        <f t="shared" si="25"/>
        <v>-</v>
      </c>
      <c r="AN665" s="317">
        <v>45434.416666666664</v>
      </c>
      <c r="AO665">
        <v>48.3</v>
      </c>
      <c r="AP665">
        <v>57.8</v>
      </c>
      <c r="AQ665">
        <v>41.5</v>
      </c>
      <c r="AR665">
        <v>51.3</v>
      </c>
      <c r="AS665">
        <v>48.1</v>
      </c>
      <c r="AT665">
        <v>59.8</v>
      </c>
      <c r="AU665">
        <v>40.4</v>
      </c>
      <c r="AV665">
        <v>52.3</v>
      </c>
      <c r="AX665">
        <v>63.2</v>
      </c>
      <c r="AY665">
        <v>43.5</v>
      </c>
      <c r="AZ665">
        <v>57.3</v>
      </c>
    </row>
    <row r="666" spans="2:52" x14ac:dyDescent="0.35">
      <c r="B666" s="317">
        <v>45434.395833333336</v>
      </c>
      <c r="C666">
        <v>49.9</v>
      </c>
      <c r="D666">
        <v>68</v>
      </c>
      <c r="E666">
        <v>41.6</v>
      </c>
      <c r="F666">
        <v>50.8</v>
      </c>
      <c r="G666">
        <v>50.6</v>
      </c>
      <c r="H666">
        <v>70.400000000000006</v>
      </c>
      <c r="I666">
        <v>41</v>
      </c>
      <c r="J666">
        <v>49.9</v>
      </c>
      <c r="L666">
        <v>72</v>
      </c>
      <c r="M666">
        <v>43.5</v>
      </c>
      <c r="N666">
        <v>55.9</v>
      </c>
      <c r="P666" t="s">
        <v>878</v>
      </c>
      <c r="Q666">
        <f t="shared" si="24"/>
        <v>41</v>
      </c>
      <c r="R666" t="str">
        <f t="shared" si="25"/>
        <v>-</v>
      </c>
      <c r="AN666" s="317">
        <v>45434.427083333336</v>
      </c>
      <c r="AO666">
        <v>46.2</v>
      </c>
      <c r="AP666">
        <v>55.3</v>
      </c>
      <c r="AQ666">
        <v>41.8</v>
      </c>
      <c r="AR666">
        <v>49</v>
      </c>
      <c r="AS666">
        <v>46.3</v>
      </c>
      <c r="AT666">
        <v>59.8</v>
      </c>
      <c r="AU666">
        <v>40.9</v>
      </c>
      <c r="AV666">
        <v>49.2</v>
      </c>
      <c r="AX666">
        <v>61.2</v>
      </c>
      <c r="AY666">
        <v>43.9</v>
      </c>
      <c r="AZ666">
        <v>52.8</v>
      </c>
    </row>
    <row r="667" spans="2:52" x14ac:dyDescent="0.35">
      <c r="B667" s="317">
        <v>45434.40625</v>
      </c>
      <c r="C667">
        <v>48.2</v>
      </c>
      <c r="D667">
        <v>60</v>
      </c>
      <c r="E667">
        <v>42</v>
      </c>
      <c r="F667">
        <v>51.5</v>
      </c>
      <c r="G667">
        <v>48.8</v>
      </c>
      <c r="H667">
        <v>65.099999999999994</v>
      </c>
      <c r="I667">
        <v>41</v>
      </c>
      <c r="J667">
        <v>52.2</v>
      </c>
      <c r="L667">
        <v>67.400000000000006</v>
      </c>
      <c r="M667">
        <v>44.5</v>
      </c>
      <c r="N667">
        <v>57.4</v>
      </c>
      <c r="P667" t="s">
        <v>878</v>
      </c>
      <c r="Q667">
        <f t="shared" si="24"/>
        <v>41</v>
      </c>
      <c r="R667" t="str">
        <f t="shared" si="25"/>
        <v>-</v>
      </c>
      <c r="AN667" s="317">
        <v>45434.4375</v>
      </c>
      <c r="AO667">
        <v>51.4</v>
      </c>
      <c r="AP667">
        <v>71.400000000000006</v>
      </c>
      <c r="AQ667">
        <v>41.9</v>
      </c>
      <c r="AR667">
        <v>52.7</v>
      </c>
      <c r="AS667">
        <v>51.4</v>
      </c>
      <c r="AT667">
        <v>75.099999999999994</v>
      </c>
      <c r="AU667">
        <v>41.1</v>
      </c>
      <c r="AV667">
        <v>53.3</v>
      </c>
      <c r="AX667">
        <v>77.599999999999994</v>
      </c>
      <c r="AY667">
        <v>44.1</v>
      </c>
      <c r="AZ667">
        <v>57</v>
      </c>
    </row>
    <row r="668" spans="2:52" x14ac:dyDescent="0.35">
      <c r="B668" s="317">
        <v>45434.416666666664</v>
      </c>
      <c r="C668">
        <v>48.3</v>
      </c>
      <c r="D668">
        <v>57.8</v>
      </c>
      <c r="E668">
        <v>41.5</v>
      </c>
      <c r="F668">
        <v>51.3</v>
      </c>
      <c r="G668">
        <v>48.1</v>
      </c>
      <c r="H668">
        <v>59.8</v>
      </c>
      <c r="I668">
        <v>40.4</v>
      </c>
      <c r="J668">
        <v>52.3</v>
      </c>
      <c r="L668">
        <v>63.2</v>
      </c>
      <c r="M668">
        <v>43.5</v>
      </c>
      <c r="N668">
        <v>57.3</v>
      </c>
      <c r="P668" t="s">
        <v>878</v>
      </c>
      <c r="Q668">
        <f t="shared" si="24"/>
        <v>40</v>
      </c>
      <c r="R668" t="str">
        <f t="shared" si="25"/>
        <v>-</v>
      </c>
      <c r="AN668" s="317">
        <v>45434.447916666664</v>
      </c>
      <c r="AO668">
        <v>49</v>
      </c>
      <c r="AP668">
        <v>66.599999999999994</v>
      </c>
      <c r="AQ668">
        <v>42.6</v>
      </c>
      <c r="AR668">
        <v>49.5</v>
      </c>
      <c r="AS668">
        <v>49</v>
      </c>
      <c r="AT668">
        <v>67.5</v>
      </c>
      <c r="AU668">
        <v>41.7</v>
      </c>
      <c r="AV668">
        <v>49.6</v>
      </c>
      <c r="AX668">
        <v>71.900000000000006</v>
      </c>
      <c r="AY668">
        <v>44.7</v>
      </c>
      <c r="AZ668">
        <v>51.9</v>
      </c>
    </row>
    <row r="669" spans="2:52" x14ac:dyDescent="0.35">
      <c r="B669" s="317">
        <v>45434.427083333336</v>
      </c>
      <c r="C669">
        <v>46.2</v>
      </c>
      <c r="D669">
        <v>55.3</v>
      </c>
      <c r="E669">
        <v>41.8</v>
      </c>
      <c r="F669">
        <v>49</v>
      </c>
      <c r="G669">
        <v>46.3</v>
      </c>
      <c r="H669">
        <v>59.8</v>
      </c>
      <c r="I669">
        <v>40.9</v>
      </c>
      <c r="J669">
        <v>49.2</v>
      </c>
      <c r="L669">
        <v>61.2</v>
      </c>
      <c r="M669">
        <v>43.9</v>
      </c>
      <c r="N669">
        <v>52.8</v>
      </c>
      <c r="P669" t="s">
        <v>878</v>
      </c>
      <c r="Q669">
        <f t="shared" si="24"/>
        <v>41</v>
      </c>
      <c r="R669" t="str">
        <f t="shared" si="25"/>
        <v>-</v>
      </c>
      <c r="AN669" s="317">
        <v>45434.458333333336</v>
      </c>
      <c r="AO669">
        <v>46.6</v>
      </c>
      <c r="AP669">
        <v>65.900000000000006</v>
      </c>
      <c r="AQ669">
        <v>41.3</v>
      </c>
      <c r="AR669">
        <v>47.5</v>
      </c>
      <c r="AS669">
        <v>45.7</v>
      </c>
      <c r="AT669">
        <v>60</v>
      </c>
      <c r="AU669">
        <v>41.1</v>
      </c>
      <c r="AV669">
        <v>47.7</v>
      </c>
      <c r="AX669">
        <v>71.900000000000006</v>
      </c>
      <c r="AY669">
        <v>42.7</v>
      </c>
      <c r="AZ669">
        <v>50.2</v>
      </c>
    </row>
    <row r="670" spans="2:52" x14ac:dyDescent="0.35">
      <c r="B670" s="317">
        <v>45434.4375</v>
      </c>
      <c r="C670">
        <v>51.4</v>
      </c>
      <c r="D670">
        <v>71.400000000000006</v>
      </c>
      <c r="E670">
        <v>41.9</v>
      </c>
      <c r="F670">
        <v>52.7</v>
      </c>
      <c r="G670">
        <v>51.4</v>
      </c>
      <c r="H670">
        <v>75.099999999999994</v>
      </c>
      <c r="I670">
        <v>41.1</v>
      </c>
      <c r="J670">
        <v>53.3</v>
      </c>
      <c r="L670">
        <v>77.599999999999994</v>
      </c>
      <c r="M670">
        <v>44.1</v>
      </c>
      <c r="N670">
        <v>57</v>
      </c>
      <c r="P670" t="s">
        <v>878</v>
      </c>
      <c r="Q670">
        <f t="shared" si="24"/>
        <v>41</v>
      </c>
      <c r="R670" t="str">
        <f t="shared" si="25"/>
        <v>-</v>
      </c>
      <c r="AN670" s="317">
        <v>45434.46875</v>
      </c>
      <c r="AO670">
        <v>46.7</v>
      </c>
      <c r="AP670">
        <v>70.099999999999994</v>
      </c>
      <c r="AQ670">
        <v>41.2</v>
      </c>
      <c r="AR670">
        <v>47.5</v>
      </c>
      <c r="AS670">
        <v>46.5</v>
      </c>
      <c r="AT670">
        <v>70.099999999999994</v>
      </c>
      <c r="AU670">
        <v>41</v>
      </c>
      <c r="AV670">
        <v>47.5</v>
      </c>
      <c r="AX670">
        <v>75.099999999999994</v>
      </c>
      <c r="AY670">
        <v>42.5</v>
      </c>
      <c r="AZ670">
        <v>50</v>
      </c>
    </row>
    <row r="671" spans="2:52" x14ac:dyDescent="0.35">
      <c r="B671" s="317">
        <v>45434.447916666664</v>
      </c>
      <c r="C671">
        <v>49</v>
      </c>
      <c r="D671">
        <v>66.599999999999994</v>
      </c>
      <c r="E671">
        <v>42.6</v>
      </c>
      <c r="F671">
        <v>49.5</v>
      </c>
      <c r="G671">
        <v>49</v>
      </c>
      <c r="H671">
        <v>67.5</v>
      </c>
      <c r="I671">
        <v>41.7</v>
      </c>
      <c r="J671">
        <v>49.6</v>
      </c>
      <c r="L671">
        <v>71.900000000000006</v>
      </c>
      <c r="M671">
        <v>44.7</v>
      </c>
      <c r="N671">
        <v>51.9</v>
      </c>
      <c r="P671" t="s">
        <v>878</v>
      </c>
      <c r="Q671">
        <f t="shared" si="24"/>
        <v>42</v>
      </c>
      <c r="R671" t="str">
        <f t="shared" si="25"/>
        <v>-</v>
      </c>
      <c r="AN671" s="317">
        <v>45434.479166666664</v>
      </c>
      <c r="AO671">
        <v>47.4</v>
      </c>
      <c r="AP671">
        <v>64</v>
      </c>
      <c r="AQ671">
        <v>41.9</v>
      </c>
      <c r="AR671">
        <v>49</v>
      </c>
      <c r="AS671">
        <v>47.3</v>
      </c>
      <c r="AT671">
        <v>63.2</v>
      </c>
      <c r="AU671">
        <v>41.1</v>
      </c>
      <c r="AV671">
        <v>49.2</v>
      </c>
      <c r="AX671">
        <v>68.7</v>
      </c>
      <c r="AY671">
        <v>44.3</v>
      </c>
      <c r="AZ671">
        <v>52.5</v>
      </c>
    </row>
    <row r="672" spans="2:52" x14ac:dyDescent="0.35">
      <c r="B672" s="317">
        <v>45434.458333333336</v>
      </c>
      <c r="C672">
        <v>46.6</v>
      </c>
      <c r="D672">
        <v>65.900000000000006</v>
      </c>
      <c r="E672">
        <v>41.3</v>
      </c>
      <c r="F672">
        <v>47.5</v>
      </c>
      <c r="G672">
        <v>45.7</v>
      </c>
      <c r="H672">
        <v>60</v>
      </c>
      <c r="I672">
        <v>41.1</v>
      </c>
      <c r="J672">
        <v>47.7</v>
      </c>
      <c r="L672">
        <v>71.900000000000006</v>
      </c>
      <c r="M672">
        <v>42.7</v>
      </c>
      <c r="N672">
        <v>50.2</v>
      </c>
      <c r="P672" t="s">
        <v>878</v>
      </c>
      <c r="Q672">
        <f t="shared" si="24"/>
        <v>41</v>
      </c>
      <c r="R672" t="str">
        <f t="shared" si="25"/>
        <v>-</v>
      </c>
      <c r="AN672" s="317">
        <v>45434.489583333336</v>
      </c>
      <c r="AO672">
        <v>45.6</v>
      </c>
      <c r="AP672">
        <v>53.8</v>
      </c>
      <c r="AQ672">
        <v>41.7</v>
      </c>
      <c r="AR672">
        <v>48.4</v>
      </c>
      <c r="AS672">
        <v>45.6</v>
      </c>
      <c r="AT672">
        <v>55.3</v>
      </c>
      <c r="AU672">
        <v>40.9</v>
      </c>
      <c r="AV672">
        <v>48.5</v>
      </c>
      <c r="AX672">
        <v>58.7</v>
      </c>
      <c r="AY672">
        <v>43.3</v>
      </c>
      <c r="AZ672">
        <v>52.3</v>
      </c>
    </row>
    <row r="673" spans="2:52" x14ac:dyDescent="0.35">
      <c r="B673" s="317">
        <v>45434.46875</v>
      </c>
      <c r="C673">
        <v>46.7</v>
      </c>
      <c r="D673">
        <v>70.099999999999994</v>
      </c>
      <c r="E673">
        <v>41.2</v>
      </c>
      <c r="F673">
        <v>47.5</v>
      </c>
      <c r="G673">
        <v>46.5</v>
      </c>
      <c r="H673">
        <v>70.099999999999994</v>
      </c>
      <c r="I673">
        <v>41</v>
      </c>
      <c r="J673">
        <v>47.5</v>
      </c>
      <c r="L673">
        <v>75.099999999999994</v>
      </c>
      <c r="M673">
        <v>42.5</v>
      </c>
      <c r="N673">
        <v>50</v>
      </c>
      <c r="P673" t="s">
        <v>878</v>
      </c>
      <c r="Q673">
        <f t="shared" si="24"/>
        <v>41</v>
      </c>
      <c r="R673" t="str">
        <f t="shared" si="25"/>
        <v>-</v>
      </c>
      <c r="AN673" s="317">
        <v>45434.5</v>
      </c>
      <c r="AO673">
        <v>50.5</v>
      </c>
      <c r="AP673">
        <v>69.8</v>
      </c>
      <c r="AQ673">
        <v>42.2</v>
      </c>
      <c r="AR673">
        <v>49.1</v>
      </c>
      <c r="AS673">
        <v>50.2</v>
      </c>
      <c r="AT673">
        <v>70.7</v>
      </c>
      <c r="AU673">
        <v>41.4</v>
      </c>
      <c r="AV673">
        <v>49.8</v>
      </c>
      <c r="AX673">
        <v>75.400000000000006</v>
      </c>
      <c r="AY673">
        <v>44.1</v>
      </c>
      <c r="AZ673">
        <v>53.6</v>
      </c>
    </row>
    <row r="674" spans="2:52" x14ac:dyDescent="0.35">
      <c r="B674" s="317">
        <v>45434.479166666664</v>
      </c>
      <c r="C674">
        <v>47.4</v>
      </c>
      <c r="D674">
        <v>64</v>
      </c>
      <c r="E674">
        <v>41.9</v>
      </c>
      <c r="F674">
        <v>49</v>
      </c>
      <c r="G674">
        <v>47.3</v>
      </c>
      <c r="H674">
        <v>63.2</v>
      </c>
      <c r="I674">
        <v>41.1</v>
      </c>
      <c r="J674">
        <v>49.2</v>
      </c>
      <c r="L674">
        <v>68.7</v>
      </c>
      <c r="M674">
        <v>44.3</v>
      </c>
      <c r="N674">
        <v>52.5</v>
      </c>
      <c r="P674" t="s">
        <v>878</v>
      </c>
      <c r="Q674">
        <f t="shared" si="24"/>
        <v>41</v>
      </c>
      <c r="R674" t="str">
        <f t="shared" si="25"/>
        <v>-</v>
      </c>
      <c r="AN674" s="317">
        <v>45434.510416666664</v>
      </c>
      <c r="AO674">
        <v>44.7</v>
      </c>
      <c r="AP674">
        <v>55.3</v>
      </c>
      <c r="AQ674">
        <v>40.799999999999997</v>
      </c>
      <c r="AR674">
        <v>47.2</v>
      </c>
      <c r="AS674">
        <v>44.7</v>
      </c>
      <c r="AT674">
        <v>58.8</v>
      </c>
      <c r="AU674">
        <v>40.1</v>
      </c>
      <c r="AV674">
        <v>47.4</v>
      </c>
      <c r="AX674">
        <v>60.6</v>
      </c>
      <c r="AY674">
        <v>42.7</v>
      </c>
      <c r="AZ674">
        <v>50.7</v>
      </c>
    </row>
    <row r="675" spans="2:52" x14ac:dyDescent="0.35">
      <c r="B675" s="317">
        <v>45434.489583333336</v>
      </c>
      <c r="C675">
        <v>45.6</v>
      </c>
      <c r="D675">
        <v>53.8</v>
      </c>
      <c r="E675">
        <v>41.7</v>
      </c>
      <c r="F675">
        <v>48.4</v>
      </c>
      <c r="G675">
        <v>45.6</v>
      </c>
      <c r="H675">
        <v>55.3</v>
      </c>
      <c r="I675">
        <v>40.9</v>
      </c>
      <c r="J675">
        <v>48.5</v>
      </c>
      <c r="L675">
        <v>58.7</v>
      </c>
      <c r="M675">
        <v>43.3</v>
      </c>
      <c r="N675">
        <v>52.3</v>
      </c>
      <c r="P675" t="s">
        <v>878</v>
      </c>
      <c r="Q675">
        <f t="shared" si="24"/>
        <v>41</v>
      </c>
      <c r="R675" t="str">
        <f t="shared" si="25"/>
        <v>-</v>
      </c>
      <c r="AN675" s="317">
        <v>45434.520833333336</v>
      </c>
      <c r="AO675">
        <v>46.4</v>
      </c>
      <c r="AP675">
        <v>58.4</v>
      </c>
      <c r="AQ675">
        <v>41.9</v>
      </c>
      <c r="AR675">
        <v>48.9</v>
      </c>
      <c r="AS675">
        <v>46.9</v>
      </c>
      <c r="AT675">
        <v>65.2</v>
      </c>
      <c r="AU675">
        <v>41.7</v>
      </c>
      <c r="AV675">
        <v>49.3</v>
      </c>
      <c r="AX675">
        <v>66.900000000000006</v>
      </c>
      <c r="AY675">
        <v>43.4</v>
      </c>
      <c r="AZ675">
        <v>52.8</v>
      </c>
    </row>
    <row r="676" spans="2:52" x14ac:dyDescent="0.35">
      <c r="B676" s="317">
        <v>45434.5</v>
      </c>
      <c r="C676">
        <v>50.5</v>
      </c>
      <c r="D676">
        <v>69.8</v>
      </c>
      <c r="E676">
        <v>42.2</v>
      </c>
      <c r="F676">
        <v>49.1</v>
      </c>
      <c r="G676">
        <v>50.2</v>
      </c>
      <c r="H676">
        <v>70.7</v>
      </c>
      <c r="I676">
        <v>41.4</v>
      </c>
      <c r="J676">
        <v>49.8</v>
      </c>
      <c r="L676">
        <v>75.400000000000006</v>
      </c>
      <c r="M676">
        <v>44.1</v>
      </c>
      <c r="N676">
        <v>53.6</v>
      </c>
      <c r="P676" t="s">
        <v>878</v>
      </c>
      <c r="Q676">
        <f t="shared" si="24"/>
        <v>41</v>
      </c>
      <c r="R676" t="str">
        <f t="shared" si="25"/>
        <v>-</v>
      </c>
      <c r="AN676" s="317">
        <v>45434.53125</v>
      </c>
      <c r="AO676">
        <v>44.9</v>
      </c>
      <c r="AP676">
        <v>52.9</v>
      </c>
      <c r="AQ676">
        <v>40.799999999999997</v>
      </c>
      <c r="AR676">
        <v>47</v>
      </c>
      <c r="AS676">
        <v>44.9</v>
      </c>
      <c r="AT676">
        <v>54.6</v>
      </c>
      <c r="AU676">
        <v>40.700000000000003</v>
      </c>
      <c r="AV676">
        <v>47.3</v>
      </c>
      <c r="AX676">
        <v>57</v>
      </c>
      <c r="AY676">
        <v>41.7</v>
      </c>
      <c r="AZ676">
        <v>50.4</v>
      </c>
    </row>
    <row r="677" spans="2:52" x14ac:dyDescent="0.35">
      <c r="B677" s="317">
        <v>45434.510416666664</v>
      </c>
      <c r="C677">
        <v>44.7</v>
      </c>
      <c r="D677">
        <v>55.3</v>
      </c>
      <c r="E677">
        <v>40.799999999999997</v>
      </c>
      <c r="F677">
        <v>47.2</v>
      </c>
      <c r="G677">
        <v>44.7</v>
      </c>
      <c r="H677">
        <v>58.8</v>
      </c>
      <c r="I677">
        <v>40.1</v>
      </c>
      <c r="J677">
        <v>47.4</v>
      </c>
      <c r="L677">
        <v>60.6</v>
      </c>
      <c r="M677">
        <v>42.7</v>
      </c>
      <c r="N677">
        <v>50.7</v>
      </c>
      <c r="P677" t="s">
        <v>878</v>
      </c>
      <c r="Q677">
        <f t="shared" si="24"/>
        <v>40</v>
      </c>
      <c r="R677" t="str">
        <f t="shared" si="25"/>
        <v>-</v>
      </c>
      <c r="AN677" s="317">
        <v>45434.541666666664</v>
      </c>
      <c r="AO677">
        <v>49.9</v>
      </c>
      <c r="AP677">
        <v>62.2</v>
      </c>
      <c r="AQ677">
        <v>41</v>
      </c>
      <c r="AR677">
        <v>54.9</v>
      </c>
      <c r="AS677">
        <v>49.6</v>
      </c>
      <c r="AT677">
        <v>59.5</v>
      </c>
      <c r="AU677">
        <v>40.700000000000003</v>
      </c>
      <c r="AV677">
        <v>54.8</v>
      </c>
      <c r="AX677">
        <v>66.5</v>
      </c>
      <c r="AY677">
        <v>42.1</v>
      </c>
      <c r="AZ677">
        <v>55.4</v>
      </c>
    </row>
    <row r="678" spans="2:52" x14ac:dyDescent="0.35">
      <c r="B678" s="317">
        <v>45434.520833333336</v>
      </c>
      <c r="C678">
        <v>46.4</v>
      </c>
      <c r="D678">
        <v>58.4</v>
      </c>
      <c r="E678">
        <v>41.9</v>
      </c>
      <c r="F678">
        <v>48.9</v>
      </c>
      <c r="G678">
        <v>46.9</v>
      </c>
      <c r="H678">
        <v>65.2</v>
      </c>
      <c r="I678">
        <v>41.7</v>
      </c>
      <c r="J678">
        <v>49.3</v>
      </c>
      <c r="L678">
        <v>66.900000000000006</v>
      </c>
      <c r="M678">
        <v>43.4</v>
      </c>
      <c r="N678">
        <v>52.8</v>
      </c>
      <c r="P678" t="s">
        <v>878</v>
      </c>
      <c r="Q678">
        <f t="shared" si="24"/>
        <v>42</v>
      </c>
      <c r="R678" t="str">
        <f t="shared" si="25"/>
        <v>-</v>
      </c>
      <c r="AN678" s="317">
        <v>45434.552083333336</v>
      </c>
      <c r="AO678">
        <v>46.8</v>
      </c>
      <c r="AP678">
        <v>59.7</v>
      </c>
      <c r="AQ678">
        <v>42.6</v>
      </c>
      <c r="AR678">
        <v>48.9</v>
      </c>
      <c r="AS678">
        <v>46.8</v>
      </c>
      <c r="AT678">
        <v>62.8</v>
      </c>
      <c r="AU678">
        <v>42.4</v>
      </c>
      <c r="AV678">
        <v>49.1</v>
      </c>
      <c r="AX678">
        <v>63.1</v>
      </c>
      <c r="AY678">
        <v>43.3</v>
      </c>
      <c r="AZ678">
        <v>51.8</v>
      </c>
    </row>
    <row r="679" spans="2:52" x14ac:dyDescent="0.35">
      <c r="B679" s="317">
        <v>45434.53125</v>
      </c>
      <c r="C679">
        <v>44.9</v>
      </c>
      <c r="D679">
        <v>52.9</v>
      </c>
      <c r="E679">
        <v>40.799999999999997</v>
      </c>
      <c r="F679">
        <v>47</v>
      </c>
      <c r="G679">
        <v>44.9</v>
      </c>
      <c r="H679">
        <v>54.6</v>
      </c>
      <c r="I679">
        <v>40.700000000000003</v>
      </c>
      <c r="J679">
        <v>47.3</v>
      </c>
      <c r="L679">
        <v>57</v>
      </c>
      <c r="M679">
        <v>41.7</v>
      </c>
      <c r="N679">
        <v>50.4</v>
      </c>
      <c r="P679" t="s">
        <v>878</v>
      </c>
      <c r="Q679">
        <f t="shared" si="24"/>
        <v>41</v>
      </c>
      <c r="R679" t="str">
        <f t="shared" si="25"/>
        <v>-</v>
      </c>
      <c r="AN679" s="317">
        <v>45434.5625</v>
      </c>
      <c r="AO679">
        <v>48</v>
      </c>
      <c r="AP679">
        <v>58.9</v>
      </c>
      <c r="AQ679">
        <v>43.8</v>
      </c>
      <c r="AR679">
        <v>50</v>
      </c>
      <c r="AS679">
        <v>48.1</v>
      </c>
      <c r="AT679">
        <v>62.6</v>
      </c>
      <c r="AU679">
        <v>43.3</v>
      </c>
      <c r="AV679">
        <v>50.4</v>
      </c>
      <c r="AX679">
        <v>63.2</v>
      </c>
      <c r="AY679">
        <v>45.2</v>
      </c>
      <c r="AZ679">
        <v>53.6</v>
      </c>
    </row>
    <row r="680" spans="2:52" x14ac:dyDescent="0.35">
      <c r="B680" s="317">
        <v>45434.541666666664</v>
      </c>
      <c r="C680">
        <v>49.9</v>
      </c>
      <c r="D680">
        <v>62.2</v>
      </c>
      <c r="E680">
        <v>41</v>
      </c>
      <c r="F680">
        <v>54.9</v>
      </c>
      <c r="G680">
        <v>49.6</v>
      </c>
      <c r="H680">
        <v>59.5</v>
      </c>
      <c r="I680">
        <v>40.700000000000003</v>
      </c>
      <c r="J680">
        <v>54.8</v>
      </c>
      <c r="L680">
        <v>66.5</v>
      </c>
      <c r="M680">
        <v>42.1</v>
      </c>
      <c r="N680">
        <v>55.4</v>
      </c>
      <c r="P680" t="s">
        <v>878</v>
      </c>
      <c r="Q680">
        <f t="shared" si="24"/>
        <v>41</v>
      </c>
      <c r="R680" t="str">
        <f t="shared" si="25"/>
        <v>-</v>
      </c>
      <c r="AN680" s="317">
        <v>45434.572916666664</v>
      </c>
      <c r="AO680">
        <v>47</v>
      </c>
      <c r="AP680">
        <v>53.8</v>
      </c>
      <c r="AQ680">
        <v>43.7</v>
      </c>
      <c r="AR680">
        <v>49.2</v>
      </c>
      <c r="AS680">
        <v>47</v>
      </c>
      <c r="AT680">
        <v>53.9</v>
      </c>
      <c r="AU680">
        <v>43.3</v>
      </c>
      <c r="AV680">
        <v>49.6</v>
      </c>
      <c r="AX680">
        <v>56.1</v>
      </c>
      <c r="AY680">
        <v>44.8</v>
      </c>
      <c r="AZ680">
        <v>52.4</v>
      </c>
    </row>
    <row r="681" spans="2:52" x14ac:dyDescent="0.35">
      <c r="B681" s="317">
        <v>45434.552083333336</v>
      </c>
      <c r="C681">
        <v>46.8</v>
      </c>
      <c r="D681">
        <v>59.7</v>
      </c>
      <c r="E681">
        <v>42.6</v>
      </c>
      <c r="F681">
        <v>48.9</v>
      </c>
      <c r="G681">
        <v>46.8</v>
      </c>
      <c r="H681">
        <v>62.8</v>
      </c>
      <c r="I681">
        <v>42.4</v>
      </c>
      <c r="J681">
        <v>49.1</v>
      </c>
      <c r="L681">
        <v>63.1</v>
      </c>
      <c r="M681">
        <v>43.3</v>
      </c>
      <c r="N681">
        <v>51.8</v>
      </c>
      <c r="P681" t="s">
        <v>878</v>
      </c>
      <c r="Q681">
        <f t="shared" si="24"/>
        <v>42</v>
      </c>
      <c r="R681" t="str">
        <f t="shared" si="25"/>
        <v>-</v>
      </c>
      <c r="AN681" s="317">
        <v>45434.583333333336</v>
      </c>
      <c r="AO681">
        <v>48.5</v>
      </c>
      <c r="AP681">
        <v>67</v>
      </c>
      <c r="AQ681">
        <v>42.9</v>
      </c>
      <c r="AR681">
        <v>50.8</v>
      </c>
      <c r="AS681">
        <v>48.4</v>
      </c>
      <c r="AT681">
        <v>67.099999999999994</v>
      </c>
      <c r="AU681">
        <v>42.6</v>
      </c>
      <c r="AV681">
        <v>50.3</v>
      </c>
      <c r="AX681">
        <v>71.099999999999994</v>
      </c>
      <c r="AY681">
        <v>44</v>
      </c>
      <c r="AZ681">
        <v>54.3</v>
      </c>
    </row>
    <row r="682" spans="2:52" x14ac:dyDescent="0.35">
      <c r="B682" s="317">
        <v>45434.5625</v>
      </c>
      <c r="C682">
        <v>48</v>
      </c>
      <c r="D682">
        <v>58.9</v>
      </c>
      <c r="E682">
        <v>43.8</v>
      </c>
      <c r="F682">
        <v>50</v>
      </c>
      <c r="G682">
        <v>48.1</v>
      </c>
      <c r="H682">
        <v>62.6</v>
      </c>
      <c r="I682">
        <v>43.3</v>
      </c>
      <c r="J682">
        <v>50.4</v>
      </c>
      <c r="L682">
        <v>63.2</v>
      </c>
      <c r="M682">
        <v>45.2</v>
      </c>
      <c r="N682">
        <v>53.6</v>
      </c>
      <c r="P682" t="s">
        <v>878</v>
      </c>
      <c r="Q682">
        <f t="shared" si="24"/>
        <v>43</v>
      </c>
      <c r="R682" t="str">
        <f t="shared" si="25"/>
        <v>-</v>
      </c>
      <c r="AN682" s="317">
        <v>45434.59375</v>
      </c>
      <c r="AO682">
        <v>50.8</v>
      </c>
      <c r="AP682">
        <v>66.5</v>
      </c>
      <c r="AQ682">
        <v>43.5</v>
      </c>
      <c r="AR682">
        <v>53.7</v>
      </c>
      <c r="AS682">
        <v>51.1</v>
      </c>
      <c r="AT682">
        <v>67.400000000000006</v>
      </c>
      <c r="AU682">
        <v>43.3</v>
      </c>
      <c r="AV682">
        <v>53.5</v>
      </c>
      <c r="AX682">
        <v>71.900000000000006</v>
      </c>
      <c r="AY682">
        <v>44.7</v>
      </c>
      <c r="AZ682">
        <v>58.3</v>
      </c>
    </row>
    <row r="683" spans="2:52" x14ac:dyDescent="0.35">
      <c r="B683" s="317">
        <v>45434.572916666664</v>
      </c>
      <c r="C683">
        <v>47</v>
      </c>
      <c r="D683">
        <v>53.8</v>
      </c>
      <c r="E683">
        <v>43.7</v>
      </c>
      <c r="F683">
        <v>49.2</v>
      </c>
      <c r="G683">
        <v>47</v>
      </c>
      <c r="H683">
        <v>53.9</v>
      </c>
      <c r="I683">
        <v>43.3</v>
      </c>
      <c r="J683">
        <v>49.6</v>
      </c>
      <c r="L683">
        <v>56.1</v>
      </c>
      <c r="M683">
        <v>44.8</v>
      </c>
      <c r="N683">
        <v>52.4</v>
      </c>
      <c r="P683" t="s">
        <v>878</v>
      </c>
      <c r="Q683">
        <f t="shared" si="24"/>
        <v>43</v>
      </c>
      <c r="R683" t="str">
        <f t="shared" si="25"/>
        <v>-</v>
      </c>
      <c r="AN683" s="317">
        <v>45434.604166666664</v>
      </c>
      <c r="AO683">
        <v>47.2</v>
      </c>
      <c r="AP683">
        <v>64.400000000000006</v>
      </c>
      <c r="AQ683">
        <v>41.6</v>
      </c>
      <c r="AR683">
        <v>49.1</v>
      </c>
      <c r="AS683">
        <v>47.2</v>
      </c>
      <c r="AT683">
        <v>65.900000000000006</v>
      </c>
      <c r="AU683">
        <v>41.4</v>
      </c>
      <c r="AV683">
        <v>49.2</v>
      </c>
      <c r="AX683">
        <v>69</v>
      </c>
      <c r="AY683">
        <v>43.5</v>
      </c>
      <c r="AZ683">
        <v>52</v>
      </c>
    </row>
    <row r="684" spans="2:52" x14ac:dyDescent="0.35">
      <c r="B684" s="317">
        <v>45434.583333333336</v>
      </c>
      <c r="C684">
        <v>48.5</v>
      </c>
      <c r="D684">
        <v>67</v>
      </c>
      <c r="E684">
        <v>42.9</v>
      </c>
      <c r="F684">
        <v>50.8</v>
      </c>
      <c r="G684">
        <v>48.4</v>
      </c>
      <c r="H684">
        <v>67.099999999999994</v>
      </c>
      <c r="I684">
        <v>42.6</v>
      </c>
      <c r="J684">
        <v>50.3</v>
      </c>
      <c r="L684">
        <v>71.099999999999994</v>
      </c>
      <c r="M684">
        <v>44</v>
      </c>
      <c r="N684">
        <v>54.3</v>
      </c>
      <c r="P684" t="s">
        <v>878</v>
      </c>
      <c r="Q684">
        <f t="shared" si="24"/>
        <v>43</v>
      </c>
      <c r="R684" t="str">
        <f t="shared" si="25"/>
        <v>-</v>
      </c>
      <c r="AN684" s="317">
        <v>45434.614583333336</v>
      </c>
      <c r="AO684">
        <v>46</v>
      </c>
      <c r="AP684">
        <v>59.5</v>
      </c>
      <c r="AQ684">
        <v>42.1</v>
      </c>
      <c r="AR684">
        <v>47.7</v>
      </c>
      <c r="AS684">
        <v>46.2</v>
      </c>
      <c r="AT684">
        <v>63</v>
      </c>
      <c r="AU684">
        <v>41.8</v>
      </c>
      <c r="AV684">
        <v>47.7</v>
      </c>
      <c r="AX684">
        <v>64.599999999999994</v>
      </c>
      <c r="AY684">
        <v>43.4</v>
      </c>
      <c r="AZ684">
        <v>49.8</v>
      </c>
    </row>
    <row r="685" spans="2:52" x14ac:dyDescent="0.35">
      <c r="B685" s="317">
        <v>45434.59375</v>
      </c>
      <c r="C685">
        <v>50.8</v>
      </c>
      <c r="D685">
        <v>66.5</v>
      </c>
      <c r="E685">
        <v>43.5</v>
      </c>
      <c r="F685">
        <v>53.7</v>
      </c>
      <c r="G685">
        <v>51.1</v>
      </c>
      <c r="H685">
        <v>67.400000000000006</v>
      </c>
      <c r="I685">
        <v>43.3</v>
      </c>
      <c r="J685">
        <v>53.5</v>
      </c>
      <c r="L685">
        <v>71.900000000000006</v>
      </c>
      <c r="M685">
        <v>44.7</v>
      </c>
      <c r="N685">
        <v>58.3</v>
      </c>
      <c r="P685" t="s">
        <v>878</v>
      </c>
      <c r="Q685">
        <f t="shared" si="24"/>
        <v>43</v>
      </c>
      <c r="R685" t="str">
        <f t="shared" si="25"/>
        <v>-</v>
      </c>
      <c r="AN685" s="317">
        <v>45434.625</v>
      </c>
      <c r="AO685">
        <v>46.2</v>
      </c>
      <c r="AP685">
        <v>56</v>
      </c>
      <c r="AQ685">
        <v>41.8</v>
      </c>
      <c r="AR685">
        <v>48.6</v>
      </c>
      <c r="AS685">
        <v>46.2</v>
      </c>
      <c r="AT685">
        <v>58.1</v>
      </c>
      <c r="AU685">
        <v>41.3</v>
      </c>
      <c r="AV685">
        <v>49</v>
      </c>
      <c r="AX685">
        <v>61.2</v>
      </c>
      <c r="AY685">
        <v>42.8</v>
      </c>
      <c r="AZ685">
        <v>53.6</v>
      </c>
    </row>
    <row r="686" spans="2:52" x14ac:dyDescent="0.35">
      <c r="B686" s="317">
        <v>45434.604166666664</v>
      </c>
      <c r="C686">
        <v>47.2</v>
      </c>
      <c r="D686">
        <v>64.400000000000006</v>
      </c>
      <c r="E686">
        <v>41.6</v>
      </c>
      <c r="F686">
        <v>49.1</v>
      </c>
      <c r="G686">
        <v>47.2</v>
      </c>
      <c r="H686">
        <v>65.900000000000006</v>
      </c>
      <c r="I686">
        <v>41.4</v>
      </c>
      <c r="J686">
        <v>49.2</v>
      </c>
      <c r="L686">
        <v>69</v>
      </c>
      <c r="M686">
        <v>43.5</v>
      </c>
      <c r="N686">
        <v>52</v>
      </c>
      <c r="P686" t="s">
        <v>878</v>
      </c>
      <c r="Q686">
        <f t="shared" si="24"/>
        <v>41</v>
      </c>
      <c r="R686" t="str">
        <f t="shared" si="25"/>
        <v>-</v>
      </c>
      <c r="AN686" s="317">
        <v>45434.635416666664</v>
      </c>
      <c r="AO686">
        <v>45.6</v>
      </c>
      <c r="AP686">
        <v>55.2</v>
      </c>
      <c r="AQ686">
        <v>41.6</v>
      </c>
      <c r="AR686">
        <v>48</v>
      </c>
      <c r="AS686">
        <v>45.4</v>
      </c>
      <c r="AT686">
        <v>54.2</v>
      </c>
      <c r="AU686">
        <v>41.3</v>
      </c>
      <c r="AV686">
        <v>48</v>
      </c>
      <c r="AX686">
        <v>56.7</v>
      </c>
      <c r="AY686">
        <v>42.7</v>
      </c>
      <c r="AZ686">
        <v>50.7</v>
      </c>
    </row>
    <row r="687" spans="2:52" x14ac:dyDescent="0.35">
      <c r="B687" s="317">
        <v>45434.614583333336</v>
      </c>
      <c r="C687">
        <v>46</v>
      </c>
      <c r="D687">
        <v>59.5</v>
      </c>
      <c r="E687">
        <v>42.1</v>
      </c>
      <c r="F687">
        <v>47.7</v>
      </c>
      <c r="G687">
        <v>46.2</v>
      </c>
      <c r="H687">
        <v>63</v>
      </c>
      <c r="I687">
        <v>41.8</v>
      </c>
      <c r="J687">
        <v>47.7</v>
      </c>
      <c r="L687">
        <v>64.599999999999994</v>
      </c>
      <c r="M687">
        <v>43.4</v>
      </c>
      <c r="N687">
        <v>49.8</v>
      </c>
      <c r="P687" t="s">
        <v>878</v>
      </c>
      <c r="Q687">
        <f t="shared" si="24"/>
        <v>42</v>
      </c>
      <c r="R687" t="str">
        <f t="shared" si="25"/>
        <v>-</v>
      </c>
      <c r="AN687" s="317">
        <v>45434.645833333336</v>
      </c>
      <c r="AO687">
        <v>46.6</v>
      </c>
      <c r="AP687">
        <v>62.8</v>
      </c>
      <c r="AQ687">
        <v>42.2</v>
      </c>
      <c r="AR687">
        <v>48.7</v>
      </c>
      <c r="AS687">
        <v>46.8</v>
      </c>
      <c r="AT687">
        <v>67</v>
      </c>
      <c r="AU687">
        <v>42</v>
      </c>
      <c r="AV687">
        <v>48.7</v>
      </c>
      <c r="AX687">
        <v>67.3</v>
      </c>
      <c r="AY687">
        <v>43.1</v>
      </c>
      <c r="AZ687">
        <v>51.1</v>
      </c>
    </row>
    <row r="688" spans="2:52" x14ac:dyDescent="0.35">
      <c r="B688" s="317">
        <v>45434.625</v>
      </c>
      <c r="C688">
        <v>46.2</v>
      </c>
      <c r="D688">
        <v>56</v>
      </c>
      <c r="E688">
        <v>41.8</v>
      </c>
      <c r="F688">
        <v>48.6</v>
      </c>
      <c r="G688">
        <v>46.2</v>
      </c>
      <c r="H688">
        <v>58.1</v>
      </c>
      <c r="I688">
        <v>41.3</v>
      </c>
      <c r="J688">
        <v>49</v>
      </c>
      <c r="L688">
        <v>61.2</v>
      </c>
      <c r="M688">
        <v>42.8</v>
      </c>
      <c r="N688">
        <v>53.6</v>
      </c>
      <c r="P688" t="s">
        <v>878</v>
      </c>
      <c r="Q688">
        <f t="shared" si="24"/>
        <v>41</v>
      </c>
      <c r="R688" t="str">
        <f t="shared" si="25"/>
        <v>-</v>
      </c>
      <c r="AN688" s="317">
        <v>45434.65625</v>
      </c>
      <c r="AO688">
        <v>48.2</v>
      </c>
      <c r="AP688">
        <v>62.8</v>
      </c>
      <c r="AQ688">
        <v>40.799999999999997</v>
      </c>
      <c r="AR688">
        <v>51</v>
      </c>
      <c r="AS688">
        <v>48.6</v>
      </c>
      <c r="AT688">
        <v>65.2</v>
      </c>
      <c r="AU688">
        <v>40.5</v>
      </c>
      <c r="AV688">
        <v>51.2</v>
      </c>
      <c r="AX688">
        <v>69.3</v>
      </c>
      <c r="AY688">
        <v>42.2</v>
      </c>
      <c r="AZ688">
        <v>55.5</v>
      </c>
    </row>
    <row r="689" spans="2:52" x14ac:dyDescent="0.35">
      <c r="B689" s="317">
        <v>45434.635416666664</v>
      </c>
      <c r="C689">
        <v>45.6</v>
      </c>
      <c r="D689">
        <v>55.2</v>
      </c>
      <c r="E689">
        <v>41.6</v>
      </c>
      <c r="F689">
        <v>48</v>
      </c>
      <c r="G689">
        <v>45.4</v>
      </c>
      <c r="H689">
        <v>54.2</v>
      </c>
      <c r="I689">
        <v>41.3</v>
      </c>
      <c r="J689">
        <v>48</v>
      </c>
      <c r="L689">
        <v>56.7</v>
      </c>
      <c r="M689">
        <v>42.7</v>
      </c>
      <c r="N689">
        <v>50.7</v>
      </c>
      <c r="P689" t="s">
        <v>878</v>
      </c>
      <c r="Q689">
        <f t="shared" si="24"/>
        <v>41</v>
      </c>
      <c r="R689" t="str">
        <f t="shared" si="25"/>
        <v>-</v>
      </c>
      <c r="AN689" s="317">
        <v>45434.666666666664</v>
      </c>
      <c r="AO689">
        <v>48.3</v>
      </c>
      <c r="AP689">
        <v>64.8</v>
      </c>
      <c r="AQ689">
        <v>41.2</v>
      </c>
      <c r="AR689">
        <v>51.6</v>
      </c>
      <c r="AS689">
        <v>48</v>
      </c>
      <c r="AT689">
        <v>60</v>
      </c>
      <c r="AU689">
        <v>41</v>
      </c>
      <c r="AV689">
        <v>51.2</v>
      </c>
      <c r="AX689">
        <v>68.8</v>
      </c>
      <c r="AY689">
        <v>42.5</v>
      </c>
      <c r="AZ689">
        <v>54.8</v>
      </c>
    </row>
    <row r="690" spans="2:52" x14ac:dyDescent="0.35">
      <c r="B690" s="317">
        <v>45434.645833333336</v>
      </c>
      <c r="C690">
        <v>46.6</v>
      </c>
      <c r="D690">
        <v>62.8</v>
      </c>
      <c r="E690">
        <v>42.2</v>
      </c>
      <c r="F690">
        <v>48.7</v>
      </c>
      <c r="G690">
        <v>46.8</v>
      </c>
      <c r="H690">
        <v>67</v>
      </c>
      <c r="I690">
        <v>42</v>
      </c>
      <c r="J690">
        <v>48.7</v>
      </c>
      <c r="L690">
        <v>67.3</v>
      </c>
      <c r="M690">
        <v>43.1</v>
      </c>
      <c r="N690">
        <v>51.1</v>
      </c>
      <c r="P690" t="s">
        <v>878</v>
      </c>
      <c r="Q690">
        <f t="shared" si="24"/>
        <v>42</v>
      </c>
      <c r="R690" t="str">
        <f t="shared" si="25"/>
        <v>-</v>
      </c>
      <c r="AN690" s="317">
        <v>45434.677083333336</v>
      </c>
      <c r="AO690">
        <v>46.8</v>
      </c>
      <c r="AP690">
        <v>57.1</v>
      </c>
      <c r="AQ690">
        <v>42.3</v>
      </c>
      <c r="AR690">
        <v>49.6</v>
      </c>
      <c r="AS690">
        <v>46.7</v>
      </c>
      <c r="AT690">
        <v>57.3</v>
      </c>
      <c r="AU690">
        <v>42.1</v>
      </c>
      <c r="AV690">
        <v>49.4</v>
      </c>
      <c r="AX690">
        <v>61.8</v>
      </c>
      <c r="AY690">
        <v>43.4</v>
      </c>
      <c r="AZ690">
        <v>52</v>
      </c>
    </row>
    <row r="691" spans="2:52" x14ac:dyDescent="0.35">
      <c r="B691" s="317">
        <v>45434.65625</v>
      </c>
      <c r="C691">
        <v>48.2</v>
      </c>
      <c r="D691">
        <v>62.8</v>
      </c>
      <c r="E691">
        <v>40.799999999999997</v>
      </c>
      <c r="F691">
        <v>51</v>
      </c>
      <c r="G691">
        <v>48.6</v>
      </c>
      <c r="H691">
        <v>65.2</v>
      </c>
      <c r="I691">
        <v>40.5</v>
      </c>
      <c r="J691">
        <v>51.2</v>
      </c>
      <c r="L691">
        <v>69.3</v>
      </c>
      <c r="M691">
        <v>42.2</v>
      </c>
      <c r="N691">
        <v>55.5</v>
      </c>
      <c r="P691" t="s">
        <v>878</v>
      </c>
      <c r="Q691">
        <f t="shared" si="24"/>
        <v>41</v>
      </c>
      <c r="R691" t="str">
        <f t="shared" si="25"/>
        <v>-</v>
      </c>
      <c r="AN691" s="317">
        <v>45434.6875</v>
      </c>
      <c r="AO691">
        <v>49.8</v>
      </c>
      <c r="AP691">
        <v>64.7</v>
      </c>
      <c r="AQ691">
        <v>43</v>
      </c>
      <c r="AR691">
        <v>51.9</v>
      </c>
      <c r="AS691">
        <v>49.9</v>
      </c>
      <c r="AT691">
        <v>67.599999999999994</v>
      </c>
      <c r="AU691">
        <v>42.8</v>
      </c>
      <c r="AV691">
        <v>51.8</v>
      </c>
      <c r="AX691">
        <v>69.3</v>
      </c>
      <c r="AY691">
        <v>44.1</v>
      </c>
      <c r="AZ691">
        <v>55.3</v>
      </c>
    </row>
    <row r="692" spans="2:52" x14ac:dyDescent="0.35">
      <c r="B692" s="317">
        <v>45434.666666666664</v>
      </c>
      <c r="C692">
        <v>48.3</v>
      </c>
      <c r="D692">
        <v>64.8</v>
      </c>
      <c r="E692">
        <v>41.2</v>
      </c>
      <c r="F692">
        <v>51.6</v>
      </c>
      <c r="G692">
        <v>48</v>
      </c>
      <c r="H692">
        <v>60</v>
      </c>
      <c r="I692">
        <v>41</v>
      </c>
      <c r="J692">
        <v>51.2</v>
      </c>
      <c r="L692">
        <v>68.8</v>
      </c>
      <c r="M692">
        <v>42.5</v>
      </c>
      <c r="N692">
        <v>54.8</v>
      </c>
      <c r="P692" t="s">
        <v>878</v>
      </c>
      <c r="Q692">
        <f t="shared" si="24"/>
        <v>41</v>
      </c>
      <c r="R692" t="str">
        <f t="shared" si="25"/>
        <v>-</v>
      </c>
      <c r="AN692" s="317">
        <v>45434.697916666664</v>
      </c>
      <c r="AO692">
        <v>45.8</v>
      </c>
      <c r="AP692">
        <v>54.7</v>
      </c>
      <c r="AQ692">
        <v>41.8</v>
      </c>
      <c r="AR692">
        <v>48.4</v>
      </c>
      <c r="AS692">
        <v>46</v>
      </c>
      <c r="AT692">
        <v>61.9</v>
      </c>
      <c r="AU692">
        <v>41.6</v>
      </c>
      <c r="AV692">
        <v>48.7</v>
      </c>
      <c r="AX692">
        <v>62.1</v>
      </c>
      <c r="AY692">
        <v>43</v>
      </c>
      <c r="AZ692">
        <v>50.6</v>
      </c>
    </row>
    <row r="693" spans="2:52" x14ac:dyDescent="0.35">
      <c r="B693" s="317">
        <v>45434.677083333336</v>
      </c>
      <c r="C693">
        <v>46.8</v>
      </c>
      <c r="D693">
        <v>57.1</v>
      </c>
      <c r="E693">
        <v>42.3</v>
      </c>
      <c r="F693">
        <v>49.6</v>
      </c>
      <c r="G693">
        <v>46.7</v>
      </c>
      <c r="H693">
        <v>57.3</v>
      </c>
      <c r="I693">
        <v>42.1</v>
      </c>
      <c r="J693">
        <v>49.4</v>
      </c>
      <c r="L693">
        <v>61.8</v>
      </c>
      <c r="M693">
        <v>43.4</v>
      </c>
      <c r="N693">
        <v>52</v>
      </c>
      <c r="P693" t="s">
        <v>878</v>
      </c>
      <c r="Q693">
        <f t="shared" si="24"/>
        <v>42</v>
      </c>
      <c r="R693" t="str">
        <f t="shared" si="25"/>
        <v>-</v>
      </c>
      <c r="AN693" s="317">
        <v>45434.708333333336</v>
      </c>
      <c r="AO693">
        <v>50.8</v>
      </c>
      <c r="AP693">
        <v>75.5</v>
      </c>
      <c r="AQ693">
        <v>40.799999999999997</v>
      </c>
      <c r="AR693">
        <v>48.3</v>
      </c>
      <c r="AS693">
        <v>53.1</v>
      </c>
      <c r="AT693">
        <v>78.8</v>
      </c>
      <c r="AU693">
        <v>40.299999999999997</v>
      </c>
      <c r="AV693">
        <v>48.3</v>
      </c>
      <c r="AX693">
        <v>80.2</v>
      </c>
      <c r="AY693">
        <v>42.2</v>
      </c>
      <c r="AZ693">
        <v>52</v>
      </c>
    </row>
    <row r="694" spans="2:52" x14ac:dyDescent="0.35">
      <c r="B694" s="317">
        <v>45434.6875</v>
      </c>
      <c r="C694">
        <v>49.8</v>
      </c>
      <c r="D694">
        <v>64.7</v>
      </c>
      <c r="E694">
        <v>43</v>
      </c>
      <c r="F694">
        <v>51.9</v>
      </c>
      <c r="G694">
        <v>49.9</v>
      </c>
      <c r="H694">
        <v>67.599999999999994</v>
      </c>
      <c r="I694">
        <v>42.8</v>
      </c>
      <c r="J694">
        <v>51.8</v>
      </c>
      <c r="L694">
        <v>69.3</v>
      </c>
      <c r="M694">
        <v>44.1</v>
      </c>
      <c r="N694">
        <v>55.3</v>
      </c>
      <c r="P694" t="s">
        <v>878</v>
      </c>
      <c r="Q694">
        <f t="shared" si="24"/>
        <v>43</v>
      </c>
      <c r="R694" t="str">
        <f t="shared" si="25"/>
        <v>-</v>
      </c>
      <c r="AN694" s="317">
        <v>45434.71875</v>
      </c>
      <c r="AO694">
        <v>45.7</v>
      </c>
      <c r="AP694">
        <v>56.2</v>
      </c>
      <c r="AQ694">
        <v>40.5</v>
      </c>
      <c r="AR694">
        <v>49</v>
      </c>
      <c r="AS694">
        <v>45.8</v>
      </c>
      <c r="AT694">
        <v>59.9</v>
      </c>
      <c r="AU694">
        <v>40.299999999999997</v>
      </c>
      <c r="AV694">
        <v>48.7</v>
      </c>
      <c r="AX694">
        <v>63.2</v>
      </c>
      <c r="AY694">
        <v>41.7</v>
      </c>
      <c r="AZ694">
        <v>52.3</v>
      </c>
    </row>
    <row r="695" spans="2:52" x14ac:dyDescent="0.35">
      <c r="B695" s="317">
        <v>45434.697916666664</v>
      </c>
      <c r="C695">
        <v>45.8</v>
      </c>
      <c r="D695">
        <v>54.7</v>
      </c>
      <c r="E695">
        <v>41.8</v>
      </c>
      <c r="F695">
        <v>48.4</v>
      </c>
      <c r="G695">
        <v>46</v>
      </c>
      <c r="H695">
        <v>61.9</v>
      </c>
      <c r="I695">
        <v>41.6</v>
      </c>
      <c r="J695">
        <v>48.7</v>
      </c>
      <c r="L695">
        <v>62.1</v>
      </c>
      <c r="M695">
        <v>43</v>
      </c>
      <c r="N695">
        <v>50.6</v>
      </c>
      <c r="P695" t="s">
        <v>878</v>
      </c>
      <c r="Q695">
        <f t="shared" si="24"/>
        <v>42</v>
      </c>
      <c r="R695" t="str">
        <f t="shared" si="25"/>
        <v>-</v>
      </c>
      <c r="AN695" s="317">
        <v>45434.729166666664</v>
      </c>
      <c r="AO695">
        <v>50.1</v>
      </c>
      <c r="AP695">
        <v>62.5</v>
      </c>
      <c r="AQ695">
        <v>39.200000000000003</v>
      </c>
      <c r="AR695">
        <v>54.7</v>
      </c>
      <c r="AS695">
        <v>50.1</v>
      </c>
      <c r="AT695">
        <v>63.3</v>
      </c>
      <c r="AU695">
        <v>39.1</v>
      </c>
      <c r="AV695">
        <v>53.9</v>
      </c>
      <c r="AX695">
        <v>65</v>
      </c>
      <c r="AY695">
        <v>40.6</v>
      </c>
      <c r="AZ695">
        <v>58.3</v>
      </c>
    </row>
    <row r="696" spans="2:52" x14ac:dyDescent="0.35">
      <c r="B696" s="317">
        <v>45434.708333333336</v>
      </c>
      <c r="C696">
        <v>50.8</v>
      </c>
      <c r="D696">
        <v>75.5</v>
      </c>
      <c r="E696">
        <v>40.799999999999997</v>
      </c>
      <c r="F696">
        <v>48.3</v>
      </c>
      <c r="G696">
        <v>53.1</v>
      </c>
      <c r="H696">
        <v>78.8</v>
      </c>
      <c r="I696">
        <v>40.299999999999997</v>
      </c>
      <c r="J696">
        <v>48.3</v>
      </c>
      <c r="L696">
        <v>80.2</v>
      </c>
      <c r="M696">
        <v>42.2</v>
      </c>
      <c r="N696">
        <v>52</v>
      </c>
      <c r="P696" t="s">
        <v>878</v>
      </c>
      <c r="Q696">
        <f t="shared" si="24"/>
        <v>40</v>
      </c>
      <c r="R696" t="str">
        <f t="shared" si="25"/>
        <v>-</v>
      </c>
      <c r="AN696" s="317">
        <v>45434.739583333336</v>
      </c>
      <c r="AO696">
        <v>47.6</v>
      </c>
      <c r="AP696">
        <v>64.900000000000006</v>
      </c>
      <c r="AQ696">
        <v>39.6</v>
      </c>
      <c r="AR696">
        <v>47.7</v>
      </c>
      <c r="AS696">
        <v>48</v>
      </c>
      <c r="AT696">
        <v>67.400000000000006</v>
      </c>
      <c r="AU696">
        <v>39.200000000000003</v>
      </c>
      <c r="AV696">
        <v>47.2</v>
      </c>
      <c r="AX696">
        <v>67.8</v>
      </c>
      <c r="AY696">
        <v>40.9</v>
      </c>
      <c r="AZ696">
        <v>50.8</v>
      </c>
    </row>
    <row r="697" spans="2:52" x14ac:dyDescent="0.35">
      <c r="B697" s="317">
        <v>45434.71875</v>
      </c>
      <c r="C697">
        <v>45.7</v>
      </c>
      <c r="D697">
        <v>56.2</v>
      </c>
      <c r="E697">
        <v>40.5</v>
      </c>
      <c r="F697">
        <v>49</v>
      </c>
      <c r="G697">
        <v>45.8</v>
      </c>
      <c r="H697">
        <v>59.9</v>
      </c>
      <c r="I697">
        <v>40.299999999999997</v>
      </c>
      <c r="J697">
        <v>48.7</v>
      </c>
      <c r="L697">
        <v>63.2</v>
      </c>
      <c r="M697">
        <v>41.7</v>
      </c>
      <c r="N697">
        <v>52.3</v>
      </c>
      <c r="P697" t="s">
        <v>878</v>
      </c>
      <c r="Q697">
        <f t="shared" si="24"/>
        <v>40</v>
      </c>
      <c r="R697" t="str">
        <f t="shared" si="25"/>
        <v>-</v>
      </c>
      <c r="AN697" s="317">
        <v>45434.75</v>
      </c>
      <c r="AO697">
        <v>50.3</v>
      </c>
      <c r="AP697">
        <v>73.099999999999994</v>
      </c>
      <c r="AQ697">
        <v>38.6</v>
      </c>
      <c r="AR697">
        <v>47.6</v>
      </c>
      <c r="AS697">
        <v>46.8</v>
      </c>
      <c r="AT697">
        <v>68.8</v>
      </c>
      <c r="AU697">
        <v>38.4</v>
      </c>
      <c r="AV697">
        <v>47.4</v>
      </c>
      <c r="AX697">
        <v>80.3</v>
      </c>
      <c r="AY697">
        <v>39.9</v>
      </c>
      <c r="AZ697">
        <v>51</v>
      </c>
    </row>
    <row r="698" spans="2:52" x14ac:dyDescent="0.35">
      <c r="B698" s="317">
        <v>45434.729166666664</v>
      </c>
      <c r="C698">
        <v>50.1</v>
      </c>
      <c r="D698">
        <v>62.5</v>
      </c>
      <c r="E698">
        <v>39.200000000000003</v>
      </c>
      <c r="F698">
        <v>54.7</v>
      </c>
      <c r="G698">
        <v>50.1</v>
      </c>
      <c r="H698">
        <v>63.3</v>
      </c>
      <c r="I698">
        <v>39.1</v>
      </c>
      <c r="J698">
        <v>53.9</v>
      </c>
      <c r="L698">
        <v>65</v>
      </c>
      <c r="M698">
        <v>40.6</v>
      </c>
      <c r="N698">
        <v>58.3</v>
      </c>
      <c r="P698" t="s">
        <v>878</v>
      </c>
      <c r="Q698">
        <f t="shared" si="24"/>
        <v>39</v>
      </c>
      <c r="R698" t="str">
        <f t="shared" si="25"/>
        <v>-</v>
      </c>
      <c r="AN698" s="317">
        <v>45434.760416666664</v>
      </c>
      <c r="AO698">
        <v>44.8</v>
      </c>
      <c r="AP698">
        <v>61.9</v>
      </c>
      <c r="AQ698">
        <v>37.799999999999997</v>
      </c>
      <c r="AR698">
        <v>45.7</v>
      </c>
      <c r="AS698">
        <v>45</v>
      </c>
      <c r="AT698">
        <v>63.4</v>
      </c>
      <c r="AU698">
        <v>37.299999999999997</v>
      </c>
      <c r="AV698">
        <v>45.7</v>
      </c>
      <c r="AX698">
        <v>65.400000000000006</v>
      </c>
      <c r="AY698">
        <v>39.299999999999997</v>
      </c>
      <c r="AZ698">
        <v>50</v>
      </c>
    </row>
    <row r="699" spans="2:52" x14ac:dyDescent="0.35">
      <c r="B699" s="317">
        <v>45434.739583333336</v>
      </c>
      <c r="C699">
        <v>47.6</v>
      </c>
      <c r="D699">
        <v>64.900000000000006</v>
      </c>
      <c r="E699">
        <v>39.6</v>
      </c>
      <c r="F699">
        <v>47.7</v>
      </c>
      <c r="G699">
        <v>48</v>
      </c>
      <c r="H699">
        <v>67.400000000000006</v>
      </c>
      <c r="I699">
        <v>39.200000000000003</v>
      </c>
      <c r="J699">
        <v>47.2</v>
      </c>
      <c r="L699">
        <v>67.8</v>
      </c>
      <c r="M699">
        <v>40.9</v>
      </c>
      <c r="N699">
        <v>50.8</v>
      </c>
      <c r="P699" t="s">
        <v>878</v>
      </c>
      <c r="Q699">
        <f t="shared" si="24"/>
        <v>39</v>
      </c>
      <c r="R699" t="str">
        <f t="shared" si="25"/>
        <v>-</v>
      </c>
      <c r="AN699" s="317">
        <v>45434.770833333336</v>
      </c>
      <c r="AO699">
        <v>42.6</v>
      </c>
      <c r="AP699">
        <v>62</v>
      </c>
      <c r="AQ699">
        <v>36.799999999999997</v>
      </c>
      <c r="AR699">
        <v>44.5</v>
      </c>
      <c r="AS699">
        <v>42.7</v>
      </c>
      <c r="AT699">
        <v>62.5</v>
      </c>
      <c r="AU699">
        <v>36.6</v>
      </c>
      <c r="AV699">
        <v>43.7</v>
      </c>
      <c r="AX699">
        <v>65.5</v>
      </c>
      <c r="AY699">
        <v>37.9</v>
      </c>
      <c r="AZ699">
        <v>47.7</v>
      </c>
    </row>
    <row r="700" spans="2:52" x14ac:dyDescent="0.35">
      <c r="B700" s="317">
        <v>45434.75</v>
      </c>
      <c r="C700">
        <v>50.3</v>
      </c>
      <c r="D700">
        <v>73.099999999999994</v>
      </c>
      <c r="E700">
        <v>38.6</v>
      </c>
      <c r="F700">
        <v>47.6</v>
      </c>
      <c r="G700">
        <v>46.8</v>
      </c>
      <c r="H700">
        <v>68.8</v>
      </c>
      <c r="I700">
        <v>38.4</v>
      </c>
      <c r="J700">
        <v>47.4</v>
      </c>
      <c r="L700">
        <v>80.3</v>
      </c>
      <c r="M700">
        <v>39.9</v>
      </c>
      <c r="N700">
        <v>51</v>
      </c>
      <c r="P700" t="s">
        <v>878</v>
      </c>
      <c r="Q700">
        <f t="shared" si="24"/>
        <v>38</v>
      </c>
      <c r="R700" t="str">
        <f t="shared" si="25"/>
        <v>-</v>
      </c>
      <c r="AN700" s="317">
        <v>45434.78125</v>
      </c>
      <c r="AO700">
        <v>43.2</v>
      </c>
      <c r="AP700">
        <v>54.4</v>
      </c>
      <c r="AQ700">
        <v>36.5</v>
      </c>
      <c r="AR700">
        <v>46.1</v>
      </c>
      <c r="AS700">
        <v>43.2</v>
      </c>
      <c r="AT700">
        <v>55.6</v>
      </c>
      <c r="AU700">
        <v>36.200000000000003</v>
      </c>
      <c r="AV700">
        <v>46.2</v>
      </c>
      <c r="AX700">
        <v>58.7</v>
      </c>
      <c r="AY700">
        <v>37.700000000000003</v>
      </c>
      <c r="AZ700">
        <v>49.7</v>
      </c>
    </row>
    <row r="701" spans="2:52" x14ac:dyDescent="0.35">
      <c r="B701" s="317">
        <v>45434.760416666664</v>
      </c>
      <c r="C701">
        <v>44.8</v>
      </c>
      <c r="D701">
        <v>61.9</v>
      </c>
      <c r="E701">
        <v>37.799999999999997</v>
      </c>
      <c r="F701">
        <v>45.7</v>
      </c>
      <c r="G701">
        <v>45</v>
      </c>
      <c r="H701">
        <v>63.4</v>
      </c>
      <c r="I701">
        <v>37.299999999999997</v>
      </c>
      <c r="J701">
        <v>45.7</v>
      </c>
      <c r="L701">
        <v>65.400000000000006</v>
      </c>
      <c r="M701">
        <v>39.299999999999997</v>
      </c>
      <c r="N701">
        <v>50</v>
      </c>
      <c r="P701" t="s">
        <v>878</v>
      </c>
      <c r="Q701">
        <f t="shared" si="24"/>
        <v>37</v>
      </c>
      <c r="R701" t="str">
        <f t="shared" si="25"/>
        <v>-</v>
      </c>
      <c r="AN701" s="317">
        <v>45434.791666666664</v>
      </c>
      <c r="AO701">
        <v>43.8</v>
      </c>
      <c r="AP701">
        <v>59.8</v>
      </c>
      <c r="AQ701">
        <v>37.5</v>
      </c>
      <c r="AR701">
        <v>45.9</v>
      </c>
      <c r="AS701">
        <v>43.7</v>
      </c>
      <c r="AT701">
        <v>59.4</v>
      </c>
      <c r="AU701">
        <v>37.4</v>
      </c>
      <c r="AV701">
        <v>45.9</v>
      </c>
      <c r="AX701">
        <v>62.6</v>
      </c>
      <c r="AY701">
        <v>38.6</v>
      </c>
      <c r="AZ701">
        <v>48.6</v>
      </c>
    </row>
    <row r="702" spans="2:52" x14ac:dyDescent="0.35">
      <c r="B702" s="317">
        <v>45434.770833333336</v>
      </c>
      <c r="C702">
        <v>42.6</v>
      </c>
      <c r="D702">
        <v>62</v>
      </c>
      <c r="E702">
        <v>36.799999999999997</v>
      </c>
      <c r="F702">
        <v>44.5</v>
      </c>
      <c r="G702">
        <v>42.7</v>
      </c>
      <c r="H702">
        <v>62.5</v>
      </c>
      <c r="I702">
        <v>36.6</v>
      </c>
      <c r="J702">
        <v>43.7</v>
      </c>
      <c r="L702">
        <v>65.5</v>
      </c>
      <c r="M702">
        <v>37.9</v>
      </c>
      <c r="N702">
        <v>47.7</v>
      </c>
      <c r="P702" t="s">
        <v>878</v>
      </c>
      <c r="Q702">
        <f t="shared" si="24"/>
        <v>37</v>
      </c>
      <c r="R702" t="str">
        <f t="shared" si="25"/>
        <v>-</v>
      </c>
      <c r="AN702" s="317">
        <v>45434.802083333336</v>
      </c>
      <c r="AO702">
        <v>42.4</v>
      </c>
      <c r="AP702">
        <v>52.1</v>
      </c>
      <c r="AQ702">
        <v>37.1</v>
      </c>
      <c r="AR702">
        <v>45.1</v>
      </c>
      <c r="AS702">
        <v>42.6</v>
      </c>
      <c r="AT702">
        <v>59.1</v>
      </c>
      <c r="AU702">
        <v>36.700000000000003</v>
      </c>
      <c r="AV702">
        <v>45.2</v>
      </c>
      <c r="AX702">
        <v>59.4</v>
      </c>
      <c r="AY702">
        <v>38.5</v>
      </c>
      <c r="AZ702">
        <v>47.4</v>
      </c>
    </row>
    <row r="703" spans="2:52" x14ac:dyDescent="0.35">
      <c r="B703" s="317">
        <v>45434.78125</v>
      </c>
      <c r="C703">
        <v>43.2</v>
      </c>
      <c r="D703">
        <v>54.4</v>
      </c>
      <c r="E703">
        <v>36.5</v>
      </c>
      <c r="F703">
        <v>46.1</v>
      </c>
      <c r="G703">
        <v>43.2</v>
      </c>
      <c r="H703">
        <v>55.6</v>
      </c>
      <c r="I703">
        <v>36.200000000000003</v>
      </c>
      <c r="J703">
        <v>46.2</v>
      </c>
      <c r="L703">
        <v>58.7</v>
      </c>
      <c r="M703">
        <v>37.700000000000003</v>
      </c>
      <c r="N703">
        <v>49.7</v>
      </c>
      <c r="P703" t="s">
        <v>878</v>
      </c>
      <c r="Q703">
        <f t="shared" si="24"/>
        <v>36</v>
      </c>
      <c r="R703" t="str">
        <f t="shared" si="25"/>
        <v>-</v>
      </c>
      <c r="AN703" s="317">
        <v>45434.8125</v>
      </c>
      <c r="AO703">
        <v>46.3</v>
      </c>
      <c r="AP703">
        <v>60.9</v>
      </c>
      <c r="AQ703">
        <v>36.5</v>
      </c>
      <c r="AR703">
        <v>49.6</v>
      </c>
      <c r="AS703">
        <v>46.6</v>
      </c>
      <c r="AT703">
        <v>64.2</v>
      </c>
      <c r="AU703">
        <v>36.200000000000003</v>
      </c>
      <c r="AV703">
        <v>47.4</v>
      </c>
      <c r="AX703">
        <v>65.5</v>
      </c>
      <c r="AY703">
        <v>38.4</v>
      </c>
      <c r="AZ703">
        <v>55</v>
      </c>
    </row>
    <row r="704" spans="2:52" x14ac:dyDescent="0.35">
      <c r="B704" s="317">
        <v>45434.791666666664</v>
      </c>
      <c r="C704">
        <v>43.8</v>
      </c>
      <c r="D704">
        <v>59.8</v>
      </c>
      <c r="E704">
        <v>37.5</v>
      </c>
      <c r="F704">
        <v>45.9</v>
      </c>
      <c r="G704">
        <v>43.7</v>
      </c>
      <c r="H704">
        <v>59.4</v>
      </c>
      <c r="I704">
        <v>37.4</v>
      </c>
      <c r="J704">
        <v>45.9</v>
      </c>
      <c r="L704">
        <v>62.6</v>
      </c>
      <c r="M704">
        <v>38.6</v>
      </c>
      <c r="N704">
        <v>48.6</v>
      </c>
      <c r="P704" t="s">
        <v>878</v>
      </c>
      <c r="Q704">
        <f t="shared" si="24"/>
        <v>37</v>
      </c>
      <c r="R704" t="str">
        <f t="shared" si="25"/>
        <v>-</v>
      </c>
      <c r="AN704" s="317">
        <v>45434.822916666664</v>
      </c>
      <c r="AO704">
        <v>46</v>
      </c>
      <c r="AP704">
        <v>57.5</v>
      </c>
      <c r="AQ704">
        <v>36.1</v>
      </c>
      <c r="AR704">
        <v>50.1</v>
      </c>
      <c r="AS704">
        <v>45.8</v>
      </c>
      <c r="AT704">
        <v>59.8</v>
      </c>
      <c r="AU704">
        <v>35</v>
      </c>
      <c r="AV704">
        <v>49.8</v>
      </c>
      <c r="AX704">
        <v>62.3</v>
      </c>
      <c r="AY704">
        <v>38.700000000000003</v>
      </c>
      <c r="AZ704">
        <v>55.3</v>
      </c>
    </row>
    <row r="705" spans="2:52" x14ac:dyDescent="0.35">
      <c r="B705" s="317">
        <v>45434.802083333336</v>
      </c>
      <c r="C705">
        <v>42.4</v>
      </c>
      <c r="D705">
        <v>52.1</v>
      </c>
      <c r="E705">
        <v>37.1</v>
      </c>
      <c r="F705">
        <v>45.1</v>
      </c>
      <c r="G705">
        <v>42.6</v>
      </c>
      <c r="H705">
        <v>59.1</v>
      </c>
      <c r="I705">
        <v>36.700000000000003</v>
      </c>
      <c r="J705">
        <v>45.2</v>
      </c>
      <c r="L705">
        <v>59.4</v>
      </c>
      <c r="M705">
        <v>38.5</v>
      </c>
      <c r="N705">
        <v>47.4</v>
      </c>
      <c r="P705" t="s">
        <v>878</v>
      </c>
      <c r="Q705">
        <f t="shared" si="24"/>
        <v>37</v>
      </c>
      <c r="R705" t="str">
        <f t="shared" si="25"/>
        <v>-</v>
      </c>
      <c r="AN705" s="317">
        <v>45434.833333333336</v>
      </c>
      <c r="AO705">
        <v>47.5</v>
      </c>
      <c r="AP705">
        <v>61.3</v>
      </c>
      <c r="AQ705">
        <v>35.299999999999997</v>
      </c>
      <c r="AR705">
        <v>52.3</v>
      </c>
      <c r="AS705">
        <v>48</v>
      </c>
      <c r="AT705">
        <v>64</v>
      </c>
      <c r="AU705">
        <v>34.700000000000003</v>
      </c>
      <c r="AV705">
        <v>51.8</v>
      </c>
      <c r="AX705">
        <v>65.2</v>
      </c>
      <c r="AY705">
        <v>37.799999999999997</v>
      </c>
      <c r="AZ705">
        <v>57.2</v>
      </c>
    </row>
    <row r="706" spans="2:52" x14ac:dyDescent="0.35">
      <c r="B706" s="317">
        <v>45434.8125</v>
      </c>
      <c r="C706">
        <v>46.3</v>
      </c>
      <c r="D706">
        <v>60.9</v>
      </c>
      <c r="E706">
        <v>36.5</v>
      </c>
      <c r="F706">
        <v>49.6</v>
      </c>
      <c r="G706">
        <v>46.6</v>
      </c>
      <c r="H706">
        <v>64.2</v>
      </c>
      <c r="I706">
        <v>36.200000000000003</v>
      </c>
      <c r="J706">
        <v>47.4</v>
      </c>
      <c r="L706">
        <v>65.5</v>
      </c>
      <c r="M706">
        <v>38.4</v>
      </c>
      <c r="N706">
        <v>55</v>
      </c>
      <c r="P706" t="s">
        <v>878</v>
      </c>
      <c r="Q706">
        <f t="shared" si="24"/>
        <v>36</v>
      </c>
      <c r="R706" t="str">
        <f t="shared" si="25"/>
        <v>-</v>
      </c>
      <c r="AN706" s="317">
        <v>45434.84375</v>
      </c>
      <c r="AO706">
        <v>51</v>
      </c>
      <c r="AP706">
        <v>70.099999999999994</v>
      </c>
      <c r="AQ706">
        <v>34.700000000000003</v>
      </c>
      <c r="AR706">
        <v>52.5</v>
      </c>
      <c r="AS706">
        <v>51.7</v>
      </c>
      <c r="AT706">
        <v>73.2</v>
      </c>
      <c r="AU706">
        <v>33.799999999999997</v>
      </c>
      <c r="AV706">
        <v>51.6</v>
      </c>
      <c r="AX706">
        <v>75.099999999999994</v>
      </c>
      <c r="AY706">
        <v>37.200000000000003</v>
      </c>
      <c r="AZ706">
        <v>57.2</v>
      </c>
    </row>
    <row r="707" spans="2:52" x14ac:dyDescent="0.35">
      <c r="B707" s="317">
        <v>45434.822916666664</v>
      </c>
      <c r="C707">
        <v>46</v>
      </c>
      <c r="D707">
        <v>57.5</v>
      </c>
      <c r="E707">
        <v>36.1</v>
      </c>
      <c r="F707">
        <v>50.1</v>
      </c>
      <c r="G707">
        <v>45.8</v>
      </c>
      <c r="H707">
        <v>59.8</v>
      </c>
      <c r="I707">
        <v>35</v>
      </c>
      <c r="J707">
        <v>49.8</v>
      </c>
      <c r="L707">
        <v>62.3</v>
      </c>
      <c r="M707">
        <v>38.700000000000003</v>
      </c>
      <c r="N707">
        <v>55.3</v>
      </c>
      <c r="P707" t="s">
        <v>878</v>
      </c>
      <c r="Q707">
        <f t="shared" si="24"/>
        <v>35</v>
      </c>
      <c r="R707" t="str">
        <f t="shared" si="25"/>
        <v>-</v>
      </c>
      <c r="AN707" s="317">
        <v>45434.854166666664</v>
      </c>
      <c r="AO707">
        <v>47.8</v>
      </c>
      <c r="AP707">
        <v>61.3</v>
      </c>
      <c r="AQ707">
        <v>34</v>
      </c>
      <c r="AR707">
        <v>52.7</v>
      </c>
      <c r="AS707">
        <v>47.9</v>
      </c>
      <c r="AT707">
        <v>64.2</v>
      </c>
      <c r="AU707">
        <v>33.4</v>
      </c>
      <c r="AV707">
        <v>52.2</v>
      </c>
      <c r="AX707">
        <v>66.099999999999994</v>
      </c>
      <c r="AY707">
        <v>36.299999999999997</v>
      </c>
      <c r="AZ707">
        <v>57.5</v>
      </c>
    </row>
    <row r="708" spans="2:52" x14ac:dyDescent="0.35">
      <c r="B708" s="317">
        <v>45434.833333333336</v>
      </c>
      <c r="C708">
        <v>47.5</v>
      </c>
      <c r="D708">
        <v>61.3</v>
      </c>
      <c r="E708">
        <v>35.299999999999997</v>
      </c>
      <c r="F708">
        <v>52.3</v>
      </c>
      <c r="G708">
        <v>48</v>
      </c>
      <c r="H708">
        <v>64</v>
      </c>
      <c r="I708">
        <v>34.700000000000003</v>
      </c>
      <c r="J708">
        <v>51.8</v>
      </c>
      <c r="L708">
        <v>65.2</v>
      </c>
      <c r="M708">
        <v>37.799999999999997</v>
      </c>
      <c r="N708">
        <v>57.2</v>
      </c>
      <c r="P708" t="s">
        <v>878</v>
      </c>
      <c r="Q708">
        <f t="shared" si="24"/>
        <v>35</v>
      </c>
      <c r="R708" t="str">
        <f t="shared" si="25"/>
        <v>-</v>
      </c>
      <c r="AN708" s="317">
        <v>45434.864583333336</v>
      </c>
      <c r="AO708">
        <v>50</v>
      </c>
      <c r="AP708">
        <v>64.099999999999994</v>
      </c>
      <c r="AQ708">
        <v>36.5</v>
      </c>
      <c r="AR708">
        <v>53.6</v>
      </c>
      <c r="AS708">
        <v>49.8</v>
      </c>
      <c r="AT708">
        <v>64.3</v>
      </c>
      <c r="AU708">
        <v>35.4</v>
      </c>
      <c r="AV708">
        <v>53.3</v>
      </c>
      <c r="AX708">
        <v>67</v>
      </c>
      <c r="AY708">
        <v>39.700000000000003</v>
      </c>
      <c r="AZ708">
        <v>58.3</v>
      </c>
    </row>
    <row r="709" spans="2:52" x14ac:dyDescent="0.35">
      <c r="B709" s="317">
        <v>45434.84375</v>
      </c>
      <c r="C709">
        <v>51</v>
      </c>
      <c r="D709">
        <v>70.099999999999994</v>
      </c>
      <c r="E709">
        <v>34.700000000000003</v>
      </c>
      <c r="F709">
        <v>52.5</v>
      </c>
      <c r="G709">
        <v>51.7</v>
      </c>
      <c r="H709">
        <v>73.2</v>
      </c>
      <c r="I709">
        <v>33.799999999999997</v>
      </c>
      <c r="J709">
        <v>51.6</v>
      </c>
      <c r="L709">
        <v>75.099999999999994</v>
      </c>
      <c r="M709">
        <v>37.200000000000003</v>
      </c>
      <c r="N709">
        <v>57.2</v>
      </c>
      <c r="P709" t="s">
        <v>878</v>
      </c>
      <c r="Q709">
        <f t="shared" si="24"/>
        <v>34</v>
      </c>
      <c r="R709" t="str">
        <f t="shared" si="25"/>
        <v>-</v>
      </c>
      <c r="AN709" s="317">
        <v>45434.875</v>
      </c>
      <c r="AO709">
        <v>50.1</v>
      </c>
      <c r="AP709">
        <v>67.7</v>
      </c>
      <c r="AQ709">
        <v>33.6</v>
      </c>
      <c r="AR709">
        <v>48</v>
      </c>
      <c r="AS709">
        <v>50.4</v>
      </c>
      <c r="AT709">
        <v>71.5</v>
      </c>
      <c r="AU709">
        <v>33.1</v>
      </c>
      <c r="AV709">
        <v>47.6</v>
      </c>
      <c r="AX709">
        <v>73</v>
      </c>
      <c r="AY709">
        <v>35.6</v>
      </c>
      <c r="AZ709">
        <v>52.3</v>
      </c>
    </row>
    <row r="710" spans="2:52" x14ac:dyDescent="0.35">
      <c r="B710" s="317">
        <v>45434.854166666664</v>
      </c>
      <c r="C710">
        <v>47.8</v>
      </c>
      <c r="D710">
        <v>61.3</v>
      </c>
      <c r="E710">
        <v>34</v>
      </c>
      <c r="F710">
        <v>52.7</v>
      </c>
      <c r="G710">
        <v>47.9</v>
      </c>
      <c r="H710">
        <v>64.2</v>
      </c>
      <c r="I710">
        <v>33.4</v>
      </c>
      <c r="J710">
        <v>52.2</v>
      </c>
      <c r="L710">
        <v>66.099999999999994</v>
      </c>
      <c r="M710">
        <v>36.299999999999997</v>
      </c>
      <c r="N710">
        <v>57.5</v>
      </c>
      <c r="P710" t="s">
        <v>878</v>
      </c>
      <c r="Q710">
        <f t="shared" si="24"/>
        <v>33</v>
      </c>
      <c r="R710" t="str">
        <f t="shared" si="25"/>
        <v>-</v>
      </c>
      <c r="AN710" s="317">
        <v>45434.885416666664</v>
      </c>
      <c r="AO710">
        <v>42.5</v>
      </c>
      <c r="AP710">
        <v>63.4</v>
      </c>
      <c r="AQ710">
        <v>32.700000000000003</v>
      </c>
      <c r="AR710">
        <v>42.1</v>
      </c>
      <c r="AS710">
        <v>42.1</v>
      </c>
      <c r="AT710">
        <v>61.2</v>
      </c>
      <c r="AU710">
        <v>32.5</v>
      </c>
      <c r="AV710">
        <v>42.3</v>
      </c>
      <c r="AX710">
        <v>66.099999999999994</v>
      </c>
      <c r="AY710">
        <v>34.1</v>
      </c>
      <c r="AZ710">
        <v>45.7</v>
      </c>
    </row>
    <row r="711" spans="2:52" x14ac:dyDescent="0.35">
      <c r="B711" s="317">
        <v>45434.864583333336</v>
      </c>
      <c r="C711">
        <v>50</v>
      </c>
      <c r="D711">
        <v>64.099999999999994</v>
      </c>
      <c r="E711">
        <v>36.5</v>
      </c>
      <c r="F711">
        <v>53.6</v>
      </c>
      <c r="G711">
        <v>49.8</v>
      </c>
      <c r="H711">
        <v>64.3</v>
      </c>
      <c r="I711">
        <v>35.4</v>
      </c>
      <c r="J711">
        <v>53.3</v>
      </c>
      <c r="L711">
        <v>67</v>
      </c>
      <c r="M711">
        <v>39.700000000000003</v>
      </c>
      <c r="N711">
        <v>58.3</v>
      </c>
      <c r="P711" t="s">
        <v>878</v>
      </c>
      <c r="Q711">
        <f t="shared" si="24"/>
        <v>35</v>
      </c>
      <c r="R711" t="str">
        <f t="shared" si="25"/>
        <v>-</v>
      </c>
      <c r="AN711" s="317">
        <v>45434.895833333336</v>
      </c>
      <c r="AO711">
        <v>48</v>
      </c>
      <c r="AP711">
        <v>74.599999999999994</v>
      </c>
      <c r="AQ711">
        <v>30.2</v>
      </c>
      <c r="AR711">
        <v>38.799999999999997</v>
      </c>
      <c r="AS711">
        <v>46.2</v>
      </c>
      <c r="AT711">
        <v>75</v>
      </c>
      <c r="AU711">
        <v>30.2</v>
      </c>
      <c r="AV711">
        <v>38.700000000000003</v>
      </c>
      <c r="AX711">
        <v>81.5</v>
      </c>
      <c r="AY711">
        <v>30.9</v>
      </c>
      <c r="AZ711">
        <v>41.9</v>
      </c>
    </row>
    <row r="712" spans="2:52" x14ac:dyDescent="0.35">
      <c r="B712" s="317">
        <v>45434.875</v>
      </c>
      <c r="C712">
        <v>50.1</v>
      </c>
      <c r="D712">
        <v>67.7</v>
      </c>
      <c r="E712">
        <v>33.6</v>
      </c>
      <c r="F712">
        <v>48</v>
      </c>
      <c r="G712">
        <v>50.4</v>
      </c>
      <c r="H712">
        <v>71.5</v>
      </c>
      <c r="I712">
        <v>33.1</v>
      </c>
      <c r="J712">
        <v>47.6</v>
      </c>
      <c r="L712">
        <v>73</v>
      </c>
      <c r="M712">
        <v>35.6</v>
      </c>
      <c r="N712">
        <v>52.3</v>
      </c>
      <c r="P712" t="s">
        <v>878</v>
      </c>
      <c r="Q712">
        <f t="shared" si="24"/>
        <v>33</v>
      </c>
      <c r="R712" t="str">
        <f t="shared" si="25"/>
        <v>-</v>
      </c>
      <c r="AN712" s="317">
        <v>45434.90625</v>
      </c>
      <c r="AO712">
        <v>36.799999999999997</v>
      </c>
      <c r="AP712">
        <v>52.2</v>
      </c>
      <c r="AQ712">
        <v>31.5</v>
      </c>
      <c r="AR712">
        <v>39.200000000000003</v>
      </c>
      <c r="AS712">
        <v>36.6</v>
      </c>
      <c r="AT712">
        <v>50.7</v>
      </c>
      <c r="AU712">
        <v>31.4</v>
      </c>
      <c r="AV712">
        <v>39.1</v>
      </c>
      <c r="AX712">
        <v>58.5</v>
      </c>
      <c r="AY712">
        <v>32</v>
      </c>
      <c r="AZ712">
        <v>40.9</v>
      </c>
    </row>
    <row r="713" spans="2:52" x14ac:dyDescent="0.35">
      <c r="B713" s="317">
        <v>45434.885416666664</v>
      </c>
      <c r="C713">
        <v>42.5</v>
      </c>
      <c r="D713">
        <v>63.4</v>
      </c>
      <c r="E713">
        <v>32.700000000000003</v>
      </c>
      <c r="F713">
        <v>42.1</v>
      </c>
      <c r="G713">
        <v>42.1</v>
      </c>
      <c r="H713">
        <v>61.2</v>
      </c>
      <c r="I713">
        <v>32.5</v>
      </c>
      <c r="J713">
        <v>42.3</v>
      </c>
      <c r="L713">
        <v>66.099999999999994</v>
      </c>
      <c r="M713">
        <v>34.1</v>
      </c>
      <c r="N713">
        <v>45.7</v>
      </c>
      <c r="P713" t="s">
        <v>878</v>
      </c>
      <c r="Q713">
        <f t="shared" si="24"/>
        <v>33</v>
      </c>
      <c r="R713" t="str">
        <f t="shared" si="25"/>
        <v>-</v>
      </c>
      <c r="AN713" s="317">
        <v>45434.916666666664</v>
      </c>
      <c r="AO713">
        <v>36.4</v>
      </c>
      <c r="AP713">
        <v>48.1</v>
      </c>
      <c r="AQ713">
        <v>32.4</v>
      </c>
      <c r="AR713">
        <v>39</v>
      </c>
      <c r="AS713">
        <v>36.5</v>
      </c>
      <c r="AT713">
        <v>49.9</v>
      </c>
      <c r="AU713">
        <v>32.299999999999997</v>
      </c>
      <c r="AV713">
        <v>38.799999999999997</v>
      </c>
      <c r="AX713">
        <v>50.7</v>
      </c>
      <c r="AY713">
        <v>32.9</v>
      </c>
      <c r="AZ713">
        <v>40.299999999999997</v>
      </c>
    </row>
    <row r="714" spans="2:52" x14ac:dyDescent="0.35">
      <c r="B714" s="317">
        <v>45434.895833333336</v>
      </c>
      <c r="C714">
        <v>48</v>
      </c>
      <c r="D714">
        <v>74.599999999999994</v>
      </c>
      <c r="E714">
        <v>30.2</v>
      </c>
      <c r="F714">
        <v>38.799999999999997</v>
      </c>
      <c r="G714">
        <v>46.2</v>
      </c>
      <c r="H714">
        <v>75</v>
      </c>
      <c r="I714">
        <v>30.2</v>
      </c>
      <c r="J714">
        <v>38.700000000000003</v>
      </c>
      <c r="L714">
        <v>81.5</v>
      </c>
      <c r="M714">
        <v>30.9</v>
      </c>
      <c r="N714">
        <v>41.9</v>
      </c>
      <c r="P714" t="s">
        <v>878</v>
      </c>
      <c r="Q714">
        <f t="shared" si="24"/>
        <v>30</v>
      </c>
      <c r="R714" t="str">
        <f t="shared" si="25"/>
        <v>-</v>
      </c>
      <c r="AN714" s="317">
        <v>45434.927083333336</v>
      </c>
      <c r="AO714">
        <v>36.299999999999997</v>
      </c>
      <c r="AP714">
        <v>50</v>
      </c>
      <c r="AQ714">
        <v>30.7</v>
      </c>
      <c r="AR714">
        <v>39.4</v>
      </c>
      <c r="AS714">
        <v>36.299999999999997</v>
      </c>
      <c r="AT714">
        <v>49.7</v>
      </c>
      <c r="AU714">
        <v>30.6</v>
      </c>
      <c r="AV714">
        <v>39.4</v>
      </c>
      <c r="AX714">
        <v>51</v>
      </c>
      <c r="AY714">
        <v>31.2</v>
      </c>
      <c r="AZ714">
        <v>41</v>
      </c>
    </row>
    <row r="715" spans="2:52" x14ac:dyDescent="0.35">
      <c r="B715" s="317">
        <v>45434.90625</v>
      </c>
      <c r="C715">
        <v>36.799999999999997</v>
      </c>
      <c r="D715">
        <v>52.2</v>
      </c>
      <c r="E715">
        <v>31.5</v>
      </c>
      <c r="F715">
        <v>39.200000000000003</v>
      </c>
      <c r="G715">
        <v>36.6</v>
      </c>
      <c r="H715">
        <v>50.7</v>
      </c>
      <c r="I715">
        <v>31.4</v>
      </c>
      <c r="J715">
        <v>39.1</v>
      </c>
      <c r="L715">
        <v>58.5</v>
      </c>
      <c r="M715">
        <v>32</v>
      </c>
      <c r="N715">
        <v>40.9</v>
      </c>
      <c r="P715" t="s">
        <v>878</v>
      </c>
      <c r="Q715">
        <f t="shared" si="24"/>
        <v>31</v>
      </c>
      <c r="R715" t="str">
        <f t="shared" si="25"/>
        <v>-</v>
      </c>
      <c r="AN715" s="317">
        <v>45434.9375</v>
      </c>
      <c r="AO715">
        <v>34.4</v>
      </c>
      <c r="AP715">
        <v>43.8</v>
      </c>
      <c r="AQ715">
        <v>31.4</v>
      </c>
      <c r="AR715">
        <v>36.299999999999997</v>
      </c>
      <c r="AS715">
        <v>34.4</v>
      </c>
      <c r="AT715">
        <v>43.5</v>
      </c>
      <c r="AU715">
        <v>31.4</v>
      </c>
      <c r="AV715">
        <v>36.4</v>
      </c>
      <c r="AX715">
        <v>44.9</v>
      </c>
      <c r="AY715">
        <v>32</v>
      </c>
      <c r="AZ715">
        <v>37.4</v>
      </c>
    </row>
    <row r="716" spans="2:52" x14ac:dyDescent="0.35">
      <c r="B716" s="317">
        <v>45434.916666666664</v>
      </c>
      <c r="C716">
        <v>36.4</v>
      </c>
      <c r="D716">
        <v>48.1</v>
      </c>
      <c r="E716">
        <v>32.4</v>
      </c>
      <c r="F716">
        <v>39</v>
      </c>
      <c r="G716">
        <v>36.5</v>
      </c>
      <c r="H716">
        <v>49.9</v>
      </c>
      <c r="I716">
        <v>32.299999999999997</v>
      </c>
      <c r="J716">
        <v>38.799999999999997</v>
      </c>
      <c r="L716">
        <v>50.7</v>
      </c>
      <c r="M716">
        <v>32.9</v>
      </c>
      <c r="N716">
        <v>40.299999999999997</v>
      </c>
      <c r="P716" t="s">
        <v>878</v>
      </c>
      <c r="Q716">
        <f t="shared" si="24"/>
        <v>32</v>
      </c>
      <c r="R716" t="str">
        <f t="shared" si="25"/>
        <v>-</v>
      </c>
      <c r="AN716" s="317">
        <v>45434.947916666664</v>
      </c>
      <c r="AO716">
        <v>35.1</v>
      </c>
      <c r="AP716">
        <v>45.8</v>
      </c>
      <c r="AQ716">
        <v>31.2</v>
      </c>
      <c r="AR716">
        <v>37.700000000000003</v>
      </c>
      <c r="AS716">
        <v>35.1</v>
      </c>
      <c r="AT716">
        <v>44.1</v>
      </c>
      <c r="AU716">
        <v>31.2</v>
      </c>
      <c r="AV716">
        <v>37.6</v>
      </c>
      <c r="AX716">
        <v>49.1</v>
      </c>
      <c r="AY716">
        <v>31.7</v>
      </c>
      <c r="AZ716">
        <v>38.9</v>
      </c>
    </row>
    <row r="717" spans="2:52" x14ac:dyDescent="0.35">
      <c r="B717" s="317">
        <v>45434.927083333336</v>
      </c>
      <c r="C717">
        <v>36.299999999999997</v>
      </c>
      <c r="D717">
        <v>50</v>
      </c>
      <c r="E717">
        <v>30.7</v>
      </c>
      <c r="F717">
        <v>39.4</v>
      </c>
      <c r="G717">
        <v>36.299999999999997</v>
      </c>
      <c r="H717">
        <v>49.7</v>
      </c>
      <c r="I717">
        <v>30.6</v>
      </c>
      <c r="J717">
        <v>39.4</v>
      </c>
      <c r="L717">
        <v>51</v>
      </c>
      <c r="M717">
        <v>31.2</v>
      </c>
      <c r="N717">
        <v>41</v>
      </c>
      <c r="P717" t="s">
        <v>878</v>
      </c>
      <c r="Q717">
        <f t="shared" si="24"/>
        <v>31</v>
      </c>
      <c r="R717" t="str">
        <f t="shared" si="25"/>
        <v>-</v>
      </c>
      <c r="AN717" s="317">
        <v>45434.958333333336</v>
      </c>
      <c r="AO717">
        <v>32.6</v>
      </c>
      <c r="AP717">
        <v>41.3</v>
      </c>
      <c r="AQ717">
        <v>29.2</v>
      </c>
      <c r="AR717">
        <v>34.9</v>
      </c>
      <c r="AS717">
        <v>32.6</v>
      </c>
      <c r="AT717">
        <v>40.1</v>
      </c>
      <c r="AU717">
        <v>29.1</v>
      </c>
      <c r="AV717">
        <v>34.9</v>
      </c>
      <c r="AX717">
        <v>43.9</v>
      </c>
      <c r="AY717">
        <v>29.7</v>
      </c>
      <c r="AZ717">
        <v>36.1</v>
      </c>
    </row>
    <row r="718" spans="2:52" x14ac:dyDescent="0.35">
      <c r="B718" s="317">
        <v>45434.9375</v>
      </c>
      <c r="C718">
        <v>34.4</v>
      </c>
      <c r="D718">
        <v>43.8</v>
      </c>
      <c r="E718">
        <v>31.4</v>
      </c>
      <c r="F718">
        <v>36.299999999999997</v>
      </c>
      <c r="G718">
        <v>34.4</v>
      </c>
      <c r="H718">
        <v>43.5</v>
      </c>
      <c r="I718">
        <v>31.4</v>
      </c>
      <c r="J718">
        <v>36.4</v>
      </c>
      <c r="L718">
        <v>44.9</v>
      </c>
      <c r="M718">
        <v>32</v>
      </c>
      <c r="N718">
        <v>37.4</v>
      </c>
      <c r="P718" t="s">
        <v>878</v>
      </c>
      <c r="Q718">
        <f t="shared" ref="Q718:Q771" si="26">IF(P718="D",ROUND(I718,0),"-")</f>
        <v>31</v>
      </c>
      <c r="R718" t="str">
        <f t="shared" ref="R718:R771" si="27">IF(P718="N",ROUND(I718,0),"-")</f>
        <v>-</v>
      </c>
      <c r="AN718" s="317">
        <v>45434.96875</v>
      </c>
      <c r="AO718">
        <v>32.1</v>
      </c>
      <c r="AP718">
        <v>47.8</v>
      </c>
      <c r="AQ718">
        <v>28.9</v>
      </c>
      <c r="AR718">
        <v>33.4</v>
      </c>
      <c r="AS718">
        <v>32.200000000000003</v>
      </c>
      <c r="AT718">
        <v>49.3</v>
      </c>
      <c r="AU718">
        <v>28.9</v>
      </c>
      <c r="AV718">
        <v>33.5</v>
      </c>
      <c r="AX718">
        <v>49.8</v>
      </c>
      <c r="AY718">
        <v>29.4</v>
      </c>
      <c r="AZ718">
        <v>34.6</v>
      </c>
    </row>
    <row r="719" spans="2:52" x14ac:dyDescent="0.35">
      <c r="B719" s="317">
        <v>45434.947916666664</v>
      </c>
      <c r="C719">
        <v>35.1</v>
      </c>
      <c r="D719">
        <v>45.8</v>
      </c>
      <c r="E719">
        <v>31.2</v>
      </c>
      <c r="F719">
        <v>37.700000000000003</v>
      </c>
      <c r="G719">
        <v>35.1</v>
      </c>
      <c r="H719">
        <v>44.1</v>
      </c>
      <c r="I719">
        <v>31.2</v>
      </c>
      <c r="J719">
        <v>37.6</v>
      </c>
      <c r="L719">
        <v>49.1</v>
      </c>
      <c r="M719">
        <v>31.7</v>
      </c>
      <c r="N719">
        <v>38.9</v>
      </c>
      <c r="P719" t="s">
        <v>878</v>
      </c>
      <c r="Q719">
        <f t="shared" si="26"/>
        <v>31</v>
      </c>
      <c r="R719" t="str">
        <f t="shared" si="27"/>
        <v>-</v>
      </c>
      <c r="AN719" s="317">
        <v>45434.979166666664</v>
      </c>
      <c r="AO719">
        <v>32.700000000000003</v>
      </c>
      <c r="AP719">
        <v>43</v>
      </c>
      <c r="AQ719">
        <v>29</v>
      </c>
      <c r="AR719">
        <v>35.6</v>
      </c>
      <c r="AS719">
        <v>32.700000000000003</v>
      </c>
      <c r="AT719">
        <v>43.2</v>
      </c>
      <c r="AU719">
        <v>28.9</v>
      </c>
      <c r="AV719">
        <v>35.5</v>
      </c>
      <c r="AX719">
        <v>47.1</v>
      </c>
      <c r="AY719">
        <v>29.5</v>
      </c>
      <c r="AZ719">
        <v>36.700000000000003</v>
      </c>
    </row>
    <row r="720" spans="2:52" x14ac:dyDescent="0.35">
      <c r="B720" s="317">
        <v>45434.958333333336</v>
      </c>
      <c r="C720">
        <v>32.6</v>
      </c>
      <c r="D720">
        <v>41.3</v>
      </c>
      <c r="E720">
        <v>29.2</v>
      </c>
      <c r="F720">
        <v>34.9</v>
      </c>
      <c r="G720">
        <v>32.6</v>
      </c>
      <c r="H720">
        <v>40.1</v>
      </c>
      <c r="I720">
        <v>29.1</v>
      </c>
      <c r="J720">
        <v>34.9</v>
      </c>
      <c r="L720">
        <v>43.9</v>
      </c>
      <c r="M720">
        <v>29.7</v>
      </c>
      <c r="N720">
        <v>36.1</v>
      </c>
      <c r="P720" t="s">
        <v>879</v>
      </c>
      <c r="Q720" t="str">
        <f t="shared" si="26"/>
        <v>-</v>
      </c>
      <c r="R720">
        <f t="shared" si="27"/>
        <v>29</v>
      </c>
      <c r="AN720" s="317">
        <v>45434.989583333336</v>
      </c>
      <c r="AO720">
        <v>46.1</v>
      </c>
      <c r="AP720">
        <v>60.1</v>
      </c>
      <c r="AQ720">
        <v>29.4</v>
      </c>
      <c r="AR720">
        <v>49.3</v>
      </c>
      <c r="AS720">
        <v>46.1</v>
      </c>
      <c r="AT720">
        <v>60.2</v>
      </c>
      <c r="AU720">
        <v>29.4</v>
      </c>
      <c r="AV720">
        <v>49.4</v>
      </c>
      <c r="AX720">
        <v>61.1</v>
      </c>
      <c r="AY720">
        <v>29.9</v>
      </c>
      <c r="AZ720">
        <v>49.8</v>
      </c>
    </row>
    <row r="721" spans="2:52" x14ac:dyDescent="0.35">
      <c r="B721" s="317">
        <v>45434.96875</v>
      </c>
      <c r="C721">
        <v>32.1</v>
      </c>
      <c r="D721">
        <v>47.8</v>
      </c>
      <c r="E721">
        <v>28.9</v>
      </c>
      <c r="F721">
        <v>33.4</v>
      </c>
      <c r="G721">
        <v>32.200000000000003</v>
      </c>
      <c r="H721">
        <v>49.3</v>
      </c>
      <c r="I721">
        <v>28.9</v>
      </c>
      <c r="J721">
        <v>33.5</v>
      </c>
      <c r="L721">
        <v>49.8</v>
      </c>
      <c r="M721">
        <v>29.4</v>
      </c>
      <c r="N721">
        <v>34.6</v>
      </c>
      <c r="P721" t="s">
        <v>879</v>
      </c>
      <c r="Q721" t="str">
        <f t="shared" si="26"/>
        <v>-</v>
      </c>
      <c r="R721">
        <f t="shared" si="27"/>
        <v>29</v>
      </c>
      <c r="AN721" s="317">
        <v>45435</v>
      </c>
      <c r="AO721">
        <v>44.7</v>
      </c>
      <c r="AP721">
        <v>51.5</v>
      </c>
      <c r="AQ721">
        <v>38.299999999999997</v>
      </c>
      <c r="AR721">
        <v>48</v>
      </c>
      <c r="AS721">
        <v>44.8</v>
      </c>
      <c r="AT721">
        <v>52.5</v>
      </c>
      <c r="AU721">
        <v>38.200000000000003</v>
      </c>
      <c r="AV721">
        <v>48.1</v>
      </c>
      <c r="AX721">
        <v>56</v>
      </c>
      <c r="AY721">
        <v>39.200000000000003</v>
      </c>
      <c r="AZ721">
        <v>48.7</v>
      </c>
    </row>
    <row r="722" spans="2:52" x14ac:dyDescent="0.35">
      <c r="B722" s="317">
        <v>45434.979166666664</v>
      </c>
      <c r="C722">
        <v>32.700000000000003</v>
      </c>
      <c r="D722">
        <v>43</v>
      </c>
      <c r="E722">
        <v>29</v>
      </c>
      <c r="F722">
        <v>35.6</v>
      </c>
      <c r="G722">
        <v>32.700000000000003</v>
      </c>
      <c r="H722">
        <v>43.2</v>
      </c>
      <c r="I722">
        <v>28.9</v>
      </c>
      <c r="J722">
        <v>35.5</v>
      </c>
      <c r="L722">
        <v>47.1</v>
      </c>
      <c r="M722">
        <v>29.5</v>
      </c>
      <c r="N722">
        <v>36.700000000000003</v>
      </c>
      <c r="P722" t="s">
        <v>879</v>
      </c>
      <c r="Q722" t="str">
        <f t="shared" si="26"/>
        <v>-</v>
      </c>
      <c r="R722">
        <f t="shared" si="27"/>
        <v>29</v>
      </c>
      <c r="AN722" s="317">
        <v>45435.010416666664</v>
      </c>
      <c r="AO722">
        <v>42.6</v>
      </c>
      <c r="AP722">
        <v>48.1</v>
      </c>
      <c r="AQ722">
        <v>40.1</v>
      </c>
      <c r="AR722">
        <v>44.2</v>
      </c>
      <c r="AS722">
        <v>42.6</v>
      </c>
      <c r="AT722">
        <v>47.8</v>
      </c>
      <c r="AU722">
        <v>39.9</v>
      </c>
      <c r="AV722">
        <v>44.3</v>
      </c>
      <c r="AX722">
        <v>50.4</v>
      </c>
      <c r="AY722">
        <v>41</v>
      </c>
      <c r="AZ722">
        <v>45.1</v>
      </c>
    </row>
    <row r="723" spans="2:52" x14ac:dyDescent="0.35">
      <c r="B723" s="317">
        <v>45434.989583333336</v>
      </c>
      <c r="C723">
        <v>46.1</v>
      </c>
      <c r="D723">
        <v>60.1</v>
      </c>
      <c r="E723">
        <v>29.4</v>
      </c>
      <c r="F723">
        <v>49.3</v>
      </c>
      <c r="G723">
        <v>46.1</v>
      </c>
      <c r="H723">
        <v>60.2</v>
      </c>
      <c r="I723">
        <v>29.4</v>
      </c>
      <c r="J723">
        <v>49.4</v>
      </c>
      <c r="L723">
        <v>61.1</v>
      </c>
      <c r="M723">
        <v>29.9</v>
      </c>
      <c r="N723">
        <v>49.8</v>
      </c>
      <c r="P723" t="s">
        <v>879</v>
      </c>
      <c r="Q723" t="str">
        <f t="shared" si="26"/>
        <v>-</v>
      </c>
      <c r="R723">
        <f t="shared" si="27"/>
        <v>29</v>
      </c>
      <c r="AN723" s="317">
        <v>45435.020833333336</v>
      </c>
      <c r="AO723">
        <v>39.700000000000003</v>
      </c>
      <c r="AP723">
        <v>47.2</v>
      </c>
      <c r="AQ723">
        <v>35.1</v>
      </c>
      <c r="AR723">
        <v>41.9</v>
      </c>
      <c r="AS723">
        <v>39.700000000000003</v>
      </c>
      <c r="AT723">
        <v>47.2</v>
      </c>
      <c r="AU723">
        <v>35</v>
      </c>
      <c r="AV723">
        <v>41.9</v>
      </c>
      <c r="AX723">
        <v>49.1</v>
      </c>
      <c r="AY723">
        <v>36.1</v>
      </c>
      <c r="AZ723">
        <v>42.8</v>
      </c>
    </row>
    <row r="724" spans="2:52" x14ac:dyDescent="0.35">
      <c r="B724" s="317">
        <v>45435</v>
      </c>
      <c r="C724">
        <v>44.7</v>
      </c>
      <c r="D724">
        <v>51.5</v>
      </c>
      <c r="E724">
        <v>38.299999999999997</v>
      </c>
      <c r="F724">
        <v>48</v>
      </c>
      <c r="G724">
        <v>44.8</v>
      </c>
      <c r="H724">
        <v>52.5</v>
      </c>
      <c r="I724">
        <v>38.200000000000003</v>
      </c>
      <c r="J724">
        <v>48.1</v>
      </c>
      <c r="L724">
        <v>56</v>
      </c>
      <c r="M724">
        <v>39.200000000000003</v>
      </c>
      <c r="N724">
        <v>48.7</v>
      </c>
      <c r="P724" t="s">
        <v>879</v>
      </c>
      <c r="Q724" t="str">
        <f t="shared" si="26"/>
        <v>-</v>
      </c>
      <c r="R724">
        <f t="shared" si="27"/>
        <v>38</v>
      </c>
      <c r="AN724" s="317">
        <v>45435.03125</v>
      </c>
      <c r="AO724">
        <v>33.200000000000003</v>
      </c>
      <c r="AP724">
        <v>41.1</v>
      </c>
      <c r="AQ724">
        <v>30.7</v>
      </c>
      <c r="AR724">
        <v>35.299999999999997</v>
      </c>
      <c r="AS724">
        <v>33.200000000000003</v>
      </c>
      <c r="AT724">
        <v>41.8</v>
      </c>
      <c r="AU724">
        <v>30.6</v>
      </c>
      <c r="AV724">
        <v>35.299999999999997</v>
      </c>
      <c r="AX724">
        <v>43.9</v>
      </c>
      <c r="AY724">
        <v>31.7</v>
      </c>
      <c r="AZ724">
        <v>36.9</v>
      </c>
    </row>
    <row r="725" spans="2:52" x14ac:dyDescent="0.35">
      <c r="B725" s="317">
        <v>45435.010416666664</v>
      </c>
      <c r="C725">
        <v>42.6</v>
      </c>
      <c r="D725">
        <v>48.1</v>
      </c>
      <c r="E725">
        <v>40.1</v>
      </c>
      <c r="F725">
        <v>44.2</v>
      </c>
      <c r="G725">
        <v>42.6</v>
      </c>
      <c r="H725">
        <v>47.8</v>
      </c>
      <c r="I725">
        <v>39.9</v>
      </c>
      <c r="J725">
        <v>44.3</v>
      </c>
      <c r="L725">
        <v>50.4</v>
      </c>
      <c r="M725">
        <v>41</v>
      </c>
      <c r="N725">
        <v>45.1</v>
      </c>
      <c r="P725" t="s">
        <v>879</v>
      </c>
      <c r="Q725" t="str">
        <f t="shared" si="26"/>
        <v>-</v>
      </c>
      <c r="R725">
        <f t="shared" si="27"/>
        <v>40</v>
      </c>
      <c r="AN725" s="317">
        <v>45435.041666666664</v>
      </c>
      <c r="AO725">
        <v>34.4</v>
      </c>
      <c r="AP725">
        <v>50.8</v>
      </c>
      <c r="AQ725">
        <v>28.6</v>
      </c>
      <c r="AR725">
        <v>37.1</v>
      </c>
      <c r="AS725">
        <v>34.4</v>
      </c>
      <c r="AT725">
        <v>51</v>
      </c>
      <c r="AU725">
        <v>28.5</v>
      </c>
      <c r="AV725">
        <v>37.1</v>
      </c>
      <c r="AX725">
        <v>52.4</v>
      </c>
      <c r="AY725">
        <v>29.5</v>
      </c>
      <c r="AZ725">
        <v>38.9</v>
      </c>
    </row>
    <row r="726" spans="2:52" x14ac:dyDescent="0.35">
      <c r="B726" s="317">
        <v>45435.020833333336</v>
      </c>
      <c r="C726">
        <v>39.700000000000003</v>
      </c>
      <c r="D726">
        <v>47.2</v>
      </c>
      <c r="E726">
        <v>35.1</v>
      </c>
      <c r="F726">
        <v>41.9</v>
      </c>
      <c r="G726">
        <v>39.700000000000003</v>
      </c>
      <c r="H726">
        <v>47.2</v>
      </c>
      <c r="I726">
        <v>35</v>
      </c>
      <c r="J726">
        <v>41.9</v>
      </c>
      <c r="L726">
        <v>49.1</v>
      </c>
      <c r="M726">
        <v>36.1</v>
      </c>
      <c r="N726">
        <v>42.8</v>
      </c>
      <c r="P726" t="s">
        <v>879</v>
      </c>
      <c r="Q726" t="str">
        <f t="shared" si="26"/>
        <v>-</v>
      </c>
      <c r="R726">
        <f t="shared" si="27"/>
        <v>35</v>
      </c>
      <c r="AN726" s="317">
        <v>45435.052083333336</v>
      </c>
      <c r="AO726">
        <v>33.1</v>
      </c>
      <c r="AP726">
        <v>46.6</v>
      </c>
      <c r="AQ726">
        <v>27.5</v>
      </c>
      <c r="AR726">
        <v>37.200000000000003</v>
      </c>
      <c r="AS726">
        <v>33</v>
      </c>
      <c r="AT726">
        <v>47.5</v>
      </c>
      <c r="AU726">
        <v>27.4</v>
      </c>
      <c r="AV726">
        <v>37</v>
      </c>
      <c r="AX726">
        <v>47.7</v>
      </c>
      <c r="AY726">
        <v>28.3</v>
      </c>
      <c r="AZ726">
        <v>38.4</v>
      </c>
    </row>
    <row r="727" spans="2:52" x14ac:dyDescent="0.35">
      <c r="B727" s="317">
        <v>45435.03125</v>
      </c>
      <c r="C727">
        <v>33.200000000000003</v>
      </c>
      <c r="D727">
        <v>41.1</v>
      </c>
      <c r="E727">
        <v>30.7</v>
      </c>
      <c r="F727">
        <v>35.299999999999997</v>
      </c>
      <c r="G727">
        <v>33.200000000000003</v>
      </c>
      <c r="H727">
        <v>41.8</v>
      </c>
      <c r="I727">
        <v>30.6</v>
      </c>
      <c r="J727">
        <v>35.299999999999997</v>
      </c>
      <c r="L727">
        <v>43.9</v>
      </c>
      <c r="M727">
        <v>31.7</v>
      </c>
      <c r="N727">
        <v>36.9</v>
      </c>
      <c r="P727" t="s">
        <v>879</v>
      </c>
      <c r="Q727" t="str">
        <f t="shared" si="26"/>
        <v>-</v>
      </c>
      <c r="R727">
        <f t="shared" si="27"/>
        <v>31</v>
      </c>
      <c r="AN727" s="317">
        <v>45435.0625</v>
      </c>
      <c r="AO727">
        <v>32</v>
      </c>
      <c r="AP727">
        <v>43.9</v>
      </c>
      <c r="AQ727">
        <v>27.1</v>
      </c>
      <c r="AR727">
        <v>35.200000000000003</v>
      </c>
      <c r="AS727">
        <v>32</v>
      </c>
      <c r="AT727">
        <v>44.7</v>
      </c>
      <c r="AU727">
        <v>27.1</v>
      </c>
      <c r="AV727">
        <v>35.1</v>
      </c>
      <c r="AX727">
        <v>46.4</v>
      </c>
      <c r="AY727">
        <v>27.9</v>
      </c>
      <c r="AZ727">
        <v>36.799999999999997</v>
      </c>
    </row>
    <row r="728" spans="2:52" x14ac:dyDescent="0.35">
      <c r="B728" s="317">
        <v>45435.041666666664</v>
      </c>
      <c r="C728">
        <v>34.4</v>
      </c>
      <c r="D728">
        <v>50.8</v>
      </c>
      <c r="E728">
        <v>28.6</v>
      </c>
      <c r="F728">
        <v>37.1</v>
      </c>
      <c r="G728">
        <v>34.4</v>
      </c>
      <c r="H728">
        <v>51</v>
      </c>
      <c r="I728">
        <v>28.5</v>
      </c>
      <c r="J728">
        <v>37.1</v>
      </c>
      <c r="L728">
        <v>52.4</v>
      </c>
      <c r="M728">
        <v>29.5</v>
      </c>
      <c r="N728">
        <v>38.9</v>
      </c>
      <c r="P728" t="s">
        <v>879</v>
      </c>
      <c r="Q728" t="str">
        <f t="shared" si="26"/>
        <v>-</v>
      </c>
      <c r="R728">
        <f t="shared" si="27"/>
        <v>29</v>
      </c>
      <c r="AN728" s="317">
        <v>45435.072916666664</v>
      </c>
      <c r="AO728">
        <v>31.2</v>
      </c>
      <c r="AP728">
        <v>43.5</v>
      </c>
      <c r="AQ728">
        <v>26.9</v>
      </c>
      <c r="AR728">
        <v>33.4</v>
      </c>
      <c r="AS728">
        <v>31.2</v>
      </c>
      <c r="AT728">
        <v>44.3</v>
      </c>
      <c r="AU728">
        <v>26.8</v>
      </c>
      <c r="AV728">
        <v>33.4</v>
      </c>
      <c r="AX728">
        <v>45.8</v>
      </c>
      <c r="AY728">
        <v>27.5</v>
      </c>
      <c r="AZ728">
        <v>35</v>
      </c>
    </row>
    <row r="729" spans="2:52" x14ac:dyDescent="0.35">
      <c r="B729" s="317">
        <v>45435.052083333336</v>
      </c>
      <c r="C729">
        <v>33.1</v>
      </c>
      <c r="D729">
        <v>46.6</v>
      </c>
      <c r="E729">
        <v>27.5</v>
      </c>
      <c r="F729">
        <v>37.200000000000003</v>
      </c>
      <c r="G729">
        <v>33</v>
      </c>
      <c r="H729">
        <v>47.5</v>
      </c>
      <c r="I729">
        <v>27.4</v>
      </c>
      <c r="J729">
        <v>37</v>
      </c>
      <c r="L729">
        <v>47.7</v>
      </c>
      <c r="M729">
        <v>28.3</v>
      </c>
      <c r="N729">
        <v>38.4</v>
      </c>
      <c r="P729" t="s">
        <v>879</v>
      </c>
      <c r="Q729" t="str">
        <f t="shared" si="26"/>
        <v>-</v>
      </c>
      <c r="R729">
        <f t="shared" si="27"/>
        <v>27</v>
      </c>
      <c r="AN729" s="317">
        <v>45435.083333333336</v>
      </c>
      <c r="AO729">
        <v>30.5</v>
      </c>
      <c r="AP729">
        <v>42.4</v>
      </c>
      <c r="AQ729">
        <v>26.7</v>
      </c>
      <c r="AR729">
        <v>32.6</v>
      </c>
      <c r="AS729">
        <v>30.5</v>
      </c>
      <c r="AT729">
        <v>43.1</v>
      </c>
      <c r="AU729">
        <v>26.6</v>
      </c>
      <c r="AV729">
        <v>32.4</v>
      </c>
      <c r="AX729">
        <v>43.6</v>
      </c>
      <c r="AY729">
        <v>27.3</v>
      </c>
      <c r="AZ729">
        <v>33.6</v>
      </c>
    </row>
    <row r="730" spans="2:52" x14ac:dyDescent="0.35">
      <c r="B730" s="317">
        <v>45435.0625</v>
      </c>
      <c r="C730">
        <v>32</v>
      </c>
      <c r="D730">
        <v>43.9</v>
      </c>
      <c r="E730">
        <v>27.1</v>
      </c>
      <c r="F730">
        <v>35.200000000000003</v>
      </c>
      <c r="G730">
        <v>32</v>
      </c>
      <c r="H730">
        <v>44.7</v>
      </c>
      <c r="I730">
        <v>27.1</v>
      </c>
      <c r="J730">
        <v>35.1</v>
      </c>
      <c r="L730">
        <v>46.4</v>
      </c>
      <c r="M730">
        <v>27.9</v>
      </c>
      <c r="N730">
        <v>36.799999999999997</v>
      </c>
      <c r="P730" t="s">
        <v>879</v>
      </c>
      <c r="Q730" t="str">
        <f t="shared" si="26"/>
        <v>-</v>
      </c>
      <c r="R730">
        <f t="shared" si="27"/>
        <v>27</v>
      </c>
      <c r="AN730" s="317">
        <v>45435.09375</v>
      </c>
      <c r="AO730">
        <v>30.8</v>
      </c>
      <c r="AP730">
        <v>41</v>
      </c>
      <c r="AQ730">
        <v>27</v>
      </c>
      <c r="AR730">
        <v>33.1</v>
      </c>
      <c r="AS730">
        <v>30.8</v>
      </c>
      <c r="AT730">
        <v>42.7</v>
      </c>
      <c r="AU730">
        <v>27</v>
      </c>
      <c r="AV730">
        <v>33.200000000000003</v>
      </c>
      <c r="AX730">
        <v>43</v>
      </c>
      <c r="AY730">
        <v>27.6</v>
      </c>
      <c r="AZ730">
        <v>34.1</v>
      </c>
    </row>
    <row r="731" spans="2:52" x14ac:dyDescent="0.35">
      <c r="B731" s="317">
        <v>45435.072916666664</v>
      </c>
      <c r="C731">
        <v>31.2</v>
      </c>
      <c r="D731">
        <v>43.5</v>
      </c>
      <c r="E731">
        <v>26.9</v>
      </c>
      <c r="F731">
        <v>33.4</v>
      </c>
      <c r="G731">
        <v>31.2</v>
      </c>
      <c r="H731">
        <v>44.3</v>
      </c>
      <c r="I731">
        <v>26.8</v>
      </c>
      <c r="J731">
        <v>33.4</v>
      </c>
      <c r="L731">
        <v>45.8</v>
      </c>
      <c r="M731">
        <v>27.5</v>
      </c>
      <c r="N731">
        <v>35</v>
      </c>
      <c r="P731" t="s">
        <v>879</v>
      </c>
      <c r="Q731" t="str">
        <f t="shared" si="26"/>
        <v>-</v>
      </c>
      <c r="R731">
        <f t="shared" si="27"/>
        <v>27</v>
      </c>
      <c r="AN731" s="317">
        <v>45435.104166666664</v>
      </c>
      <c r="AO731">
        <v>32.9</v>
      </c>
      <c r="AP731">
        <v>42.5</v>
      </c>
      <c r="AQ731">
        <v>26.9</v>
      </c>
      <c r="AR731">
        <v>37</v>
      </c>
      <c r="AS731">
        <v>32.9</v>
      </c>
      <c r="AT731">
        <v>43.6</v>
      </c>
      <c r="AU731">
        <v>26.8</v>
      </c>
      <c r="AV731">
        <v>37</v>
      </c>
      <c r="AX731">
        <v>44.1</v>
      </c>
      <c r="AY731">
        <v>27.4</v>
      </c>
      <c r="AZ731">
        <v>37.700000000000003</v>
      </c>
    </row>
    <row r="732" spans="2:52" x14ac:dyDescent="0.35">
      <c r="B732" s="317">
        <v>45435.083333333336</v>
      </c>
      <c r="C732">
        <v>30.5</v>
      </c>
      <c r="D732">
        <v>42.4</v>
      </c>
      <c r="E732">
        <v>26.7</v>
      </c>
      <c r="F732">
        <v>32.6</v>
      </c>
      <c r="G732">
        <v>30.5</v>
      </c>
      <c r="H732">
        <v>43.1</v>
      </c>
      <c r="I732">
        <v>26.6</v>
      </c>
      <c r="J732">
        <v>32.4</v>
      </c>
      <c r="L732">
        <v>43.6</v>
      </c>
      <c r="M732">
        <v>27.3</v>
      </c>
      <c r="N732">
        <v>33.6</v>
      </c>
      <c r="P732" t="s">
        <v>879</v>
      </c>
      <c r="Q732" t="str">
        <f t="shared" si="26"/>
        <v>-</v>
      </c>
      <c r="R732">
        <f t="shared" si="27"/>
        <v>27</v>
      </c>
      <c r="AN732" s="317">
        <v>45435.114583333336</v>
      </c>
      <c r="AO732">
        <v>36.700000000000003</v>
      </c>
      <c r="AP732">
        <v>45.6</v>
      </c>
      <c r="AQ732">
        <v>32.299999999999997</v>
      </c>
      <c r="AR732">
        <v>39.299999999999997</v>
      </c>
      <c r="AS732">
        <v>36.700000000000003</v>
      </c>
      <c r="AT732">
        <v>45.7</v>
      </c>
      <c r="AU732">
        <v>32.299999999999997</v>
      </c>
      <c r="AV732">
        <v>39.299999999999997</v>
      </c>
      <c r="AX732">
        <v>47.1</v>
      </c>
      <c r="AY732">
        <v>32.700000000000003</v>
      </c>
      <c r="AZ732">
        <v>40.1</v>
      </c>
    </row>
    <row r="733" spans="2:52" x14ac:dyDescent="0.35">
      <c r="B733" s="317">
        <v>45435.09375</v>
      </c>
      <c r="C733">
        <v>30.8</v>
      </c>
      <c r="D733">
        <v>41</v>
      </c>
      <c r="E733">
        <v>27</v>
      </c>
      <c r="F733">
        <v>33.1</v>
      </c>
      <c r="G733">
        <v>30.8</v>
      </c>
      <c r="H733">
        <v>42.7</v>
      </c>
      <c r="I733">
        <v>27</v>
      </c>
      <c r="J733">
        <v>33.200000000000003</v>
      </c>
      <c r="L733">
        <v>43</v>
      </c>
      <c r="M733">
        <v>27.6</v>
      </c>
      <c r="N733">
        <v>34.1</v>
      </c>
      <c r="P733" t="s">
        <v>879</v>
      </c>
      <c r="Q733" t="str">
        <f t="shared" si="26"/>
        <v>-</v>
      </c>
      <c r="R733">
        <f t="shared" si="27"/>
        <v>27</v>
      </c>
      <c r="AN733" s="317">
        <v>45435.125</v>
      </c>
      <c r="AO733">
        <v>36.299999999999997</v>
      </c>
      <c r="AP733">
        <v>47.9</v>
      </c>
      <c r="AQ733">
        <v>31.4</v>
      </c>
      <c r="AR733">
        <v>39.200000000000003</v>
      </c>
      <c r="AS733">
        <v>36.299999999999997</v>
      </c>
      <c r="AT733">
        <v>47.7</v>
      </c>
      <c r="AU733">
        <v>31.4</v>
      </c>
      <c r="AV733">
        <v>39.200000000000003</v>
      </c>
      <c r="AX733">
        <v>48.4</v>
      </c>
      <c r="AY733">
        <v>31.8</v>
      </c>
      <c r="AZ733">
        <v>39.9</v>
      </c>
    </row>
    <row r="734" spans="2:52" x14ac:dyDescent="0.35">
      <c r="B734" s="317">
        <v>45435.104166666664</v>
      </c>
      <c r="C734">
        <v>32.9</v>
      </c>
      <c r="D734">
        <v>42.5</v>
      </c>
      <c r="E734">
        <v>26.9</v>
      </c>
      <c r="F734">
        <v>37</v>
      </c>
      <c r="G734">
        <v>32.9</v>
      </c>
      <c r="H734">
        <v>43.6</v>
      </c>
      <c r="I734">
        <v>26.8</v>
      </c>
      <c r="J734">
        <v>37</v>
      </c>
      <c r="L734">
        <v>44.1</v>
      </c>
      <c r="M734">
        <v>27.4</v>
      </c>
      <c r="N734">
        <v>37.700000000000003</v>
      </c>
      <c r="P734" t="s">
        <v>879</v>
      </c>
      <c r="Q734" t="str">
        <f t="shared" si="26"/>
        <v>-</v>
      </c>
      <c r="R734">
        <f t="shared" si="27"/>
        <v>27</v>
      </c>
      <c r="AN734" s="317">
        <v>45435.135416666664</v>
      </c>
      <c r="AO734">
        <v>37.299999999999997</v>
      </c>
      <c r="AP734">
        <v>45.8</v>
      </c>
      <c r="AQ734">
        <v>32.4</v>
      </c>
      <c r="AR734">
        <v>40.200000000000003</v>
      </c>
      <c r="AS734">
        <v>37.299999999999997</v>
      </c>
      <c r="AT734">
        <v>45.8</v>
      </c>
      <c r="AU734">
        <v>32.4</v>
      </c>
      <c r="AV734">
        <v>40.1</v>
      </c>
      <c r="AX734">
        <v>48.1</v>
      </c>
      <c r="AY734">
        <v>33</v>
      </c>
      <c r="AZ734">
        <v>41</v>
      </c>
    </row>
    <row r="735" spans="2:52" x14ac:dyDescent="0.35">
      <c r="B735" s="317">
        <v>45435.114583333336</v>
      </c>
      <c r="C735">
        <v>36.700000000000003</v>
      </c>
      <c r="D735">
        <v>45.6</v>
      </c>
      <c r="E735">
        <v>32.299999999999997</v>
      </c>
      <c r="F735">
        <v>39.299999999999997</v>
      </c>
      <c r="G735">
        <v>36.700000000000003</v>
      </c>
      <c r="H735">
        <v>45.7</v>
      </c>
      <c r="I735">
        <v>32.299999999999997</v>
      </c>
      <c r="J735">
        <v>39.299999999999997</v>
      </c>
      <c r="L735">
        <v>47.1</v>
      </c>
      <c r="M735">
        <v>32.700000000000003</v>
      </c>
      <c r="N735">
        <v>40.1</v>
      </c>
      <c r="P735" t="s">
        <v>879</v>
      </c>
      <c r="Q735" t="str">
        <f t="shared" si="26"/>
        <v>-</v>
      </c>
      <c r="R735">
        <f t="shared" si="27"/>
        <v>32</v>
      </c>
      <c r="AN735" s="317">
        <v>45435.145833333336</v>
      </c>
      <c r="AO735">
        <v>38.5</v>
      </c>
      <c r="AP735">
        <v>52.4</v>
      </c>
      <c r="AQ735">
        <v>29.2</v>
      </c>
      <c r="AR735">
        <v>41.7</v>
      </c>
      <c r="AS735">
        <v>38.5</v>
      </c>
      <c r="AT735">
        <v>52.1</v>
      </c>
      <c r="AU735">
        <v>29.1</v>
      </c>
      <c r="AV735">
        <v>41.6</v>
      </c>
      <c r="AX735">
        <v>54.6</v>
      </c>
      <c r="AY735">
        <v>29.7</v>
      </c>
      <c r="AZ735">
        <v>42.8</v>
      </c>
    </row>
    <row r="736" spans="2:52" x14ac:dyDescent="0.35">
      <c r="B736" s="317">
        <v>45435.125</v>
      </c>
      <c r="C736">
        <v>36.299999999999997</v>
      </c>
      <c r="D736">
        <v>47.9</v>
      </c>
      <c r="E736">
        <v>31.4</v>
      </c>
      <c r="F736">
        <v>39.200000000000003</v>
      </c>
      <c r="G736">
        <v>36.299999999999997</v>
      </c>
      <c r="H736">
        <v>47.7</v>
      </c>
      <c r="I736">
        <v>31.4</v>
      </c>
      <c r="J736">
        <v>39.200000000000003</v>
      </c>
      <c r="L736">
        <v>48.4</v>
      </c>
      <c r="M736">
        <v>31.8</v>
      </c>
      <c r="N736">
        <v>39.9</v>
      </c>
      <c r="P736" t="s">
        <v>879</v>
      </c>
      <c r="Q736" t="str">
        <f t="shared" si="26"/>
        <v>-</v>
      </c>
      <c r="R736">
        <f t="shared" si="27"/>
        <v>31</v>
      </c>
      <c r="AN736" s="317">
        <v>45435.15625</v>
      </c>
      <c r="AO736">
        <v>32</v>
      </c>
      <c r="AP736">
        <v>41.1</v>
      </c>
      <c r="AQ736">
        <v>26.6</v>
      </c>
      <c r="AR736">
        <v>35.5</v>
      </c>
      <c r="AS736">
        <v>32</v>
      </c>
      <c r="AT736">
        <v>41.4</v>
      </c>
      <c r="AU736">
        <v>26.6</v>
      </c>
      <c r="AV736">
        <v>35.4</v>
      </c>
      <c r="AX736">
        <v>42</v>
      </c>
      <c r="AY736">
        <v>27</v>
      </c>
      <c r="AZ736">
        <v>36.9</v>
      </c>
    </row>
    <row r="737" spans="2:52" x14ac:dyDescent="0.35">
      <c r="B737" s="317">
        <v>45435.135416666664</v>
      </c>
      <c r="C737">
        <v>37.299999999999997</v>
      </c>
      <c r="D737">
        <v>45.8</v>
      </c>
      <c r="E737">
        <v>32.4</v>
      </c>
      <c r="F737">
        <v>40.200000000000003</v>
      </c>
      <c r="G737">
        <v>37.299999999999997</v>
      </c>
      <c r="H737">
        <v>45.8</v>
      </c>
      <c r="I737">
        <v>32.4</v>
      </c>
      <c r="J737">
        <v>40.1</v>
      </c>
      <c r="L737">
        <v>48.1</v>
      </c>
      <c r="M737">
        <v>33</v>
      </c>
      <c r="N737">
        <v>41</v>
      </c>
      <c r="P737" t="s">
        <v>879</v>
      </c>
      <c r="Q737" t="str">
        <f t="shared" si="26"/>
        <v>-</v>
      </c>
      <c r="R737">
        <f t="shared" si="27"/>
        <v>32</v>
      </c>
      <c r="AN737" s="317">
        <v>45435.166666666664</v>
      </c>
      <c r="AO737">
        <v>28.4</v>
      </c>
      <c r="AP737">
        <v>35.4</v>
      </c>
      <c r="AQ737">
        <v>25.5</v>
      </c>
      <c r="AR737">
        <v>30.4</v>
      </c>
      <c r="AS737">
        <v>28.4</v>
      </c>
      <c r="AT737">
        <v>35.5</v>
      </c>
      <c r="AU737">
        <v>25.5</v>
      </c>
      <c r="AV737">
        <v>30.6</v>
      </c>
      <c r="AX737">
        <v>35.799999999999997</v>
      </c>
      <c r="AY737">
        <v>25.9</v>
      </c>
      <c r="AZ737">
        <v>31.1</v>
      </c>
    </row>
    <row r="738" spans="2:52" x14ac:dyDescent="0.35">
      <c r="B738" s="317">
        <v>45435.145833333336</v>
      </c>
      <c r="C738">
        <v>38.5</v>
      </c>
      <c r="D738">
        <v>52.4</v>
      </c>
      <c r="E738">
        <v>29.2</v>
      </c>
      <c r="F738">
        <v>41.7</v>
      </c>
      <c r="G738">
        <v>38.5</v>
      </c>
      <c r="H738">
        <v>52.1</v>
      </c>
      <c r="I738">
        <v>29.1</v>
      </c>
      <c r="J738">
        <v>41.6</v>
      </c>
      <c r="L738">
        <v>54.6</v>
      </c>
      <c r="M738">
        <v>29.7</v>
      </c>
      <c r="N738">
        <v>42.8</v>
      </c>
      <c r="P738" t="s">
        <v>879</v>
      </c>
      <c r="Q738" t="str">
        <f t="shared" si="26"/>
        <v>-</v>
      </c>
      <c r="R738">
        <f t="shared" si="27"/>
        <v>29</v>
      </c>
      <c r="AN738" s="317">
        <v>45435.177083333336</v>
      </c>
      <c r="AO738">
        <v>34.700000000000003</v>
      </c>
      <c r="AP738">
        <v>45</v>
      </c>
      <c r="AQ738">
        <v>26.3</v>
      </c>
      <c r="AR738">
        <v>38.4</v>
      </c>
      <c r="AS738">
        <v>34.799999999999997</v>
      </c>
      <c r="AT738">
        <v>45.2</v>
      </c>
      <c r="AU738">
        <v>26.2</v>
      </c>
      <c r="AV738">
        <v>38.4</v>
      </c>
      <c r="AX738">
        <v>47.7</v>
      </c>
      <c r="AY738">
        <v>26.9</v>
      </c>
      <c r="AZ738">
        <v>40</v>
      </c>
    </row>
    <row r="739" spans="2:52" x14ac:dyDescent="0.35">
      <c r="B739" s="317">
        <v>45435.15625</v>
      </c>
      <c r="C739">
        <v>32</v>
      </c>
      <c r="D739">
        <v>41.1</v>
      </c>
      <c r="E739">
        <v>26.6</v>
      </c>
      <c r="F739">
        <v>35.5</v>
      </c>
      <c r="G739">
        <v>32</v>
      </c>
      <c r="H739">
        <v>41.4</v>
      </c>
      <c r="I739">
        <v>26.6</v>
      </c>
      <c r="J739">
        <v>35.4</v>
      </c>
      <c r="L739">
        <v>42</v>
      </c>
      <c r="M739">
        <v>27</v>
      </c>
      <c r="N739">
        <v>36.9</v>
      </c>
      <c r="P739" t="s">
        <v>879</v>
      </c>
      <c r="Q739" t="str">
        <f t="shared" si="26"/>
        <v>-</v>
      </c>
      <c r="R739">
        <f t="shared" si="27"/>
        <v>27</v>
      </c>
      <c r="AN739" s="317">
        <v>45435.1875</v>
      </c>
      <c r="AO739">
        <v>48.2</v>
      </c>
      <c r="AP739">
        <v>62.3</v>
      </c>
      <c r="AQ739">
        <v>29.3</v>
      </c>
      <c r="AR739">
        <v>52.4</v>
      </c>
      <c r="AS739">
        <v>48.1</v>
      </c>
      <c r="AT739">
        <v>64.599999999999994</v>
      </c>
      <c r="AU739">
        <v>29.2</v>
      </c>
      <c r="AV739">
        <v>52</v>
      </c>
      <c r="AX739">
        <v>64.900000000000006</v>
      </c>
      <c r="AY739">
        <v>30</v>
      </c>
      <c r="AZ739">
        <v>56.7</v>
      </c>
    </row>
    <row r="740" spans="2:52" x14ac:dyDescent="0.35">
      <c r="B740" s="317">
        <v>45435.166666666664</v>
      </c>
      <c r="C740">
        <v>28.4</v>
      </c>
      <c r="D740">
        <v>35.4</v>
      </c>
      <c r="E740">
        <v>25.5</v>
      </c>
      <c r="F740">
        <v>30.4</v>
      </c>
      <c r="G740">
        <v>28.4</v>
      </c>
      <c r="H740">
        <v>35.5</v>
      </c>
      <c r="I740">
        <v>25.5</v>
      </c>
      <c r="J740">
        <v>30.6</v>
      </c>
      <c r="L740">
        <v>35.799999999999997</v>
      </c>
      <c r="M740">
        <v>25.9</v>
      </c>
      <c r="N740">
        <v>31.1</v>
      </c>
      <c r="P740" t="s">
        <v>879</v>
      </c>
      <c r="Q740" t="str">
        <f t="shared" si="26"/>
        <v>-</v>
      </c>
      <c r="R740">
        <f t="shared" si="27"/>
        <v>26</v>
      </c>
      <c r="AN740" s="317">
        <v>45435.197916666664</v>
      </c>
      <c r="AO740">
        <v>52.9</v>
      </c>
      <c r="AP740">
        <v>70.900000000000006</v>
      </c>
      <c r="AQ740">
        <v>43.2</v>
      </c>
      <c r="AR740">
        <v>55</v>
      </c>
      <c r="AS740">
        <v>53</v>
      </c>
      <c r="AT740">
        <v>72.5</v>
      </c>
      <c r="AU740">
        <v>41.6</v>
      </c>
      <c r="AV740">
        <v>55.2</v>
      </c>
      <c r="AX740">
        <v>75.599999999999994</v>
      </c>
      <c r="AY740">
        <v>46.7</v>
      </c>
      <c r="AZ740">
        <v>59.4</v>
      </c>
    </row>
    <row r="741" spans="2:52" x14ac:dyDescent="0.35">
      <c r="B741" s="317">
        <v>45435.177083333336</v>
      </c>
      <c r="C741">
        <v>34.700000000000003</v>
      </c>
      <c r="D741">
        <v>45</v>
      </c>
      <c r="E741">
        <v>26.3</v>
      </c>
      <c r="F741">
        <v>38.4</v>
      </c>
      <c r="G741">
        <v>34.799999999999997</v>
      </c>
      <c r="H741">
        <v>45.2</v>
      </c>
      <c r="I741">
        <v>26.2</v>
      </c>
      <c r="J741">
        <v>38.4</v>
      </c>
      <c r="L741">
        <v>47.7</v>
      </c>
      <c r="M741">
        <v>26.9</v>
      </c>
      <c r="N741">
        <v>40</v>
      </c>
      <c r="P741" t="s">
        <v>879</v>
      </c>
      <c r="Q741" t="str">
        <f t="shared" si="26"/>
        <v>-</v>
      </c>
      <c r="R741">
        <f t="shared" si="27"/>
        <v>26</v>
      </c>
      <c r="AN741" s="317">
        <v>45435.208333333336</v>
      </c>
      <c r="AO741">
        <v>50.5</v>
      </c>
      <c r="AP741">
        <v>62.6</v>
      </c>
      <c r="AQ741">
        <v>39.1</v>
      </c>
      <c r="AR741">
        <v>54.6</v>
      </c>
      <c r="AS741">
        <v>50.6</v>
      </c>
      <c r="AT741">
        <v>62.7</v>
      </c>
      <c r="AU741">
        <v>37.299999999999997</v>
      </c>
      <c r="AV741">
        <v>54.9</v>
      </c>
      <c r="AX741">
        <v>65.900000000000006</v>
      </c>
      <c r="AY741">
        <v>42.6</v>
      </c>
      <c r="AZ741">
        <v>59.1</v>
      </c>
    </row>
    <row r="742" spans="2:52" x14ac:dyDescent="0.35">
      <c r="B742" s="317">
        <v>45435.1875</v>
      </c>
      <c r="C742">
        <v>48.2</v>
      </c>
      <c r="D742">
        <v>62.3</v>
      </c>
      <c r="E742">
        <v>29.3</v>
      </c>
      <c r="F742">
        <v>52.4</v>
      </c>
      <c r="G742">
        <v>48.1</v>
      </c>
      <c r="H742">
        <v>64.599999999999994</v>
      </c>
      <c r="I742">
        <v>29.2</v>
      </c>
      <c r="J742">
        <v>52</v>
      </c>
      <c r="L742">
        <v>64.900000000000006</v>
      </c>
      <c r="M742">
        <v>30</v>
      </c>
      <c r="N742">
        <v>56.7</v>
      </c>
      <c r="P742" t="s">
        <v>879</v>
      </c>
      <c r="Q742" t="str">
        <f t="shared" si="26"/>
        <v>-</v>
      </c>
      <c r="R742">
        <f t="shared" si="27"/>
        <v>29</v>
      </c>
      <c r="AN742" s="317">
        <v>45435.21875</v>
      </c>
      <c r="AO742">
        <v>54.7</v>
      </c>
      <c r="AP742">
        <v>63.9</v>
      </c>
      <c r="AQ742">
        <v>42.7</v>
      </c>
      <c r="AR742">
        <v>59.6</v>
      </c>
      <c r="AS742">
        <v>54.8</v>
      </c>
      <c r="AT742">
        <v>68.099999999999994</v>
      </c>
      <c r="AU742">
        <v>40.4</v>
      </c>
      <c r="AV742">
        <v>59.7</v>
      </c>
      <c r="AX742">
        <v>68.099999999999994</v>
      </c>
      <c r="AY742">
        <v>46.6</v>
      </c>
      <c r="AZ742">
        <v>63.5</v>
      </c>
    </row>
    <row r="743" spans="2:52" x14ac:dyDescent="0.35">
      <c r="B743" s="317">
        <v>45435.197916666664</v>
      </c>
      <c r="C743">
        <v>52.9</v>
      </c>
      <c r="D743">
        <v>70.900000000000006</v>
      </c>
      <c r="E743">
        <v>43.2</v>
      </c>
      <c r="F743">
        <v>55</v>
      </c>
      <c r="G743">
        <v>53</v>
      </c>
      <c r="H743">
        <v>72.5</v>
      </c>
      <c r="I743">
        <v>41.6</v>
      </c>
      <c r="J743">
        <v>55.2</v>
      </c>
      <c r="L743">
        <v>75.599999999999994</v>
      </c>
      <c r="M743">
        <v>46.7</v>
      </c>
      <c r="N743">
        <v>59.4</v>
      </c>
      <c r="P743" t="s">
        <v>879</v>
      </c>
      <c r="Q743" t="str">
        <f t="shared" si="26"/>
        <v>-</v>
      </c>
      <c r="R743">
        <f t="shared" si="27"/>
        <v>42</v>
      </c>
      <c r="AN743" s="317">
        <v>45435.229166666664</v>
      </c>
      <c r="AO743">
        <v>58</v>
      </c>
      <c r="AP743">
        <v>68.2</v>
      </c>
      <c r="AQ743">
        <v>40.200000000000003</v>
      </c>
      <c r="AR743">
        <v>63.3</v>
      </c>
      <c r="AS743">
        <v>57.9</v>
      </c>
      <c r="AT743">
        <v>71.099999999999994</v>
      </c>
      <c r="AU743">
        <v>38.5</v>
      </c>
      <c r="AV743">
        <v>62.9</v>
      </c>
      <c r="AX743">
        <v>72.3</v>
      </c>
      <c r="AY743">
        <v>44.4</v>
      </c>
      <c r="AZ743">
        <v>68.400000000000006</v>
      </c>
    </row>
    <row r="744" spans="2:52" x14ac:dyDescent="0.35">
      <c r="B744" s="317">
        <v>45435.208333333336</v>
      </c>
      <c r="C744">
        <v>50.5</v>
      </c>
      <c r="D744">
        <v>62.6</v>
      </c>
      <c r="E744">
        <v>39.1</v>
      </c>
      <c r="F744">
        <v>54.6</v>
      </c>
      <c r="G744">
        <v>50.6</v>
      </c>
      <c r="H744">
        <v>62.7</v>
      </c>
      <c r="I744">
        <v>37.299999999999997</v>
      </c>
      <c r="J744">
        <v>54.9</v>
      </c>
      <c r="L744">
        <v>65.900000000000006</v>
      </c>
      <c r="M744">
        <v>42.6</v>
      </c>
      <c r="N744">
        <v>59.1</v>
      </c>
      <c r="P744" t="s">
        <v>879</v>
      </c>
      <c r="Q744" t="str">
        <f t="shared" si="26"/>
        <v>-</v>
      </c>
      <c r="R744">
        <f t="shared" si="27"/>
        <v>37</v>
      </c>
      <c r="AN744" s="317">
        <v>45435.239583333336</v>
      </c>
      <c r="AO744">
        <v>47.1</v>
      </c>
      <c r="AP744">
        <v>56.9</v>
      </c>
      <c r="AQ744">
        <v>41.6</v>
      </c>
      <c r="AR744">
        <v>49.9</v>
      </c>
      <c r="AS744">
        <v>47.3</v>
      </c>
      <c r="AT744">
        <v>57.8</v>
      </c>
      <c r="AU744">
        <v>39.4</v>
      </c>
      <c r="AV744">
        <v>50.3</v>
      </c>
      <c r="AX744">
        <v>60.9</v>
      </c>
      <c r="AY744">
        <v>44.6</v>
      </c>
      <c r="AZ744">
        <v>54.6</v>
      </c>
    </row>
    <row r="745" spans="2:52" x14ac:dyDescent="0.35">
      <c r="B745" s="317">
        <v>45435.21875</v>
      </c>
      <c r="C745">
        <v>54.7</v>
      </c>
      <c r="D745">
        <v>63.9</v>
      </c>
      <c r="E745">
        <v>42.7</v>
      </c>
      <c r="F745">
        <v>59.6</v>
      </c>
      <c r="G745">
        <v>54.8</v>
      </c>
      <c r="H745">
        <v>68.099999999999994</v>
      </c>
      <c r="I745">
        <v>40.4</v>
      </c>
      <c r="J745">
        <v>59.7</v>
      </c>
      <c r="L745">
        <v>68.099999999999994</v>
      </c>
      <c r="M745">
        <v>46.6</v>
      </c>
      <c r="N745">
        <v>63.5</v>
      </c>
      <c r="P745" t="s">
        <v>879</v>
      </c>
      <c r="Q745" t="str">
        <f t="shared" si="26"/>
        <v>-</v>
      </c>
      <c r="R745">
        <f t="shared" si="27"/>
        <v>40</v>
      </c>
      <c r="AN745" s="317">
        <v>45435.25</v>
      </c>
      <c r="AO745">
        <v>53.7</v>
      </c>
      <c r="AP745">
        <v>70.099999999999994</v>
      </c>
      <c r="AQ745">
        <v>40</v>
      </c>
      <c r="AR745">
        <v>56.1</v>
      </c>
      <c r="AS745">
        <v>53.4</v>
      </c>
      <c r="AT745">
        <v>72</v>
      </c>
      <c r="AU745">
        <v>38.4</v>
      </c>
      <c r="AV745">
        <v>55.9</v>
      </c>
      <c r="AX745">
        <v>74.099999999999994</v>
      </c>
      <c r="AY745">
        <v>43.6</v>
      </c>
      <c r="AZ745">
        <v>61</v>
      </c>
    </row>
    <row r="746" spans="2:52" x14ac:dyDescent="0.35">
      <c r="B746" s="317">
        <v>45435.229166666664</v>
      </c>
      <c r="C746">
        <v>58</v>
      </c>
      <c r="D746">
        <v>68.2</v>
      </c>
      <c r="E746">
        <v>40.200000000000003</v>
      </c>
      <c r="F746">
        <v>63.3</v>
      </c>
      <c r="G746">
        <v>57.9</v>
      </c>
      <c r="H746">
        <v>71.099999999999994</v>
      </c>
      <c r="I746">
        <v>38.5</v>
      </c>
      <c r="J746">
        <v>62.9</v>
      </c>
      <c r="L746">
        <v>72.3</v>
      </c>
      <c r="M746">
        <v>44.4</v>
      </c>
      <c r="N746">
        <v>68.400000000000006</v>
      </c>
      <c r="P746" t="s">
        <v>879</v>
      </c>
      <c r="Q746" t="str">
        <f t="shared" si="26"/>
        <v>-</v>
      </c>
      <c r="R746">
        <f t="shared" si="27"/>
        <v>39</v>
      </c>
      <c r="AN746" s="317">
        <v>45435.260416666664</v>
      </c>
      <c r="AO746">
        <v>50.1</v>
      </c>
      <c r="AP746">
        <v>59.5</v>
      </c>
      <c r="AQ746">
        <v>38.6</v>
      </c>
      <c r="AR746">
        <v>55</v>
      </c>
      <c r="AS746">
        <v>50</v>
      </c>
      <c r="AT746">
        <v>63.1</v>
      </c>
      <c r="AU746">
        <v>37.299999999999997</v>
      </c>
      <c r="AV746">
        <v>53.7</v>
      </c>
      <c r="AX746">
        <v>64.400000000000006</v>
      </c>
      <c r="AY746">
        <v>41.4</v>
      </c>
      <c r="AZ746">
        <v>60.4</v>
      </c>
    </row>
    <row r="747" spans="2:52" x14ac:dyDescent="0.35">
      <c r="B747" s="317">
        <v>45435.239583333336</v>
      </c>
      <c r="C747">
        <v>47.1</v>
      </c>
      <c r="D747">
        <v>56.9</v>
      </c>
      <c r="E747">
        <v>41.6</v>
      </c>
      <c r="F747">
        <v>49.9</v>
      </c>
      <c r="G747">
        <v>47.3</v>
      </c>
      <c r="H747">
        <v>57.8</v>
      </c>
      <c r="I747">
        <v>39.4</v>
      </c>
      <c r="J747">
        <v>50.3</v>
      </c>
      <c r="L747">
        <v>60.9</v>
      </c>
      <c r="M747">
        <v>44.6</v>
      </c>
      <c r="N747">
        <v>54.6</v>
      </c>
      <c r="P747" t="s">
        <v>879</v>
      </c>
      <c r="Q747" t="str">
        <f t="shared" si="26"/>
        <v>-</v>
      </c>
      <c r="R747">
        <f t="shared" si="27"/>
        <v>39</v>
      </c>
      <c r="AN747" s="317">
        <v>45435.270833333336</v>
      </c>
      <c r="AO747">
        <v>50.5</v>
      </c>
      <c r="AP747">
        <v>65.3</v>
      </c>
      <c r="AQ747">
        <v>39.700000000000003</v>
      </c>
      <c r="AR747">
        <v>53.4</v>
      </c>
      <c r="AS747">
        <v>49.7</v>
      </c>
      <c r="AT747">
        <v>64.900000000000006</v>
      </c>
      <c r="AU747">
        <v>38.799999999999997</v>
      </c>
      <c r="AV747">
        <v>53.2</v>
      </c>
      <c r="AX747">
        <v>69.5</v>
      </c>
      <c r="AY747">
        <v>42.5</v>
      </c>
      <c r="AZ747">
        <v>58.4</v>
      </c>
    </row>
    <row r="748" spans="2:52" x14ac:dyDescent="0.35">
      <c r="B748" s="317">
        <v>45435.25</v>
      </c>
      <c r="C748">
        <v>53.7</v>
      </c>
      <c r="D748">
        <v>70.099999999999994</v>
      </c>
      <c r="E748">
        <v>40</v>
      </c>
      <c r="F748">
        <v>56.1</v>
      </c>
      <c r="G748">
        <v>53.4</v>
      </c>
      <c r="H748">
        <v>72</v>
      </c>
      <c r="I748">
        <v>38.4</v>
      </c>
      <c r="J748">
        <v>55.9</v>
      </c>
      <c r="L748">
        <v>74.099999999999994</v>
      </c>
      <c r="M748">
        <v>43.6</v>
      </c>
      <c r="N748">
        <v>61</v>
      </c>
      <c r="P748" t="s">
        <v>879</v>
      </c>
      <c r="Q748" t="str">
        <f t="shared" si="26"/>
        <v>-</v>
      </c>
      <c r="R748">
        <f t="shared" si="27"/>
        <v>38</v>
      </c>
      <c r="AN748" s="317">
        <v>45435.28125</v>
      </c>
      <c r="AO748">
        <v>50.3</v>
      </c>
      <c r="AP748">
        <v>67.5</v>
      </c>
      <c r="AQ748">
        <v>41.6</v>
      </c>
      <c r="AR748">
        <v>50.9</v>
      </c>
      <c r="AS748">
        <v>50.8</v>
      </c>
      <c r="AT748">
        <v>71.599999999999994</v>
      </c>
      <c r="AU748">
        <v>40.299999999999997</v>
      </c>
      <c r="AV748">
        <v>51.5</v>
      </c>
      <c r="AX748">
        <v>72.8</v>
      </c>
      <c r="AY748">
        <v>44.1</v>
      </c>
      <c r="AZ748">
        <v>56.7</v>
      </c>
    </row>
    <row r="749" spans="2:52" x14ac:dyDescent="0.35">
      <c r="B749" s="317">
        <v>45435.260416666664</v>
      </c>
      <c r="C749">
        <v>50.1</v>
      </c>
      <c r="D749">
        <v>59.5</v>
      </c>
      <c r="E749">
        <v>38.6</v>
      </c>
      <c r="F749">
        <v>55</v>
      </c>
      <c r="G749">
        <v>50</v>
      </c>
      <c r="H749">
        <v>63.1</v>
      </c>
      <c r="I749">
        <v>37.299999999999997</v>
      </c>
      <c r="J749">
        <v>53.7</v>
      </c>
      <c r="L749">
        <v>64.400000000000006</v>
      </c>
      <c r="M749">
        <v>41.4</v>
      </c>
      <c r="N749">
        <v>60.4</v>
      </c>
      <c r="P749" t="s">
        <v>879</v>
      </c>
      <c r="Q749" t="str">
        <f t="shared" si="26"/>
        <v>-</v>
      </c>
      <c r="R749">
        <f t="shared" si="27"/>
        <v>37</v>
      </c>
      <c r="AN749" s="317">
        <v>45435.291666666664</v>
      </c>
      <c r="AO749">
        <v>44.4</v>
      </c>
      <c r="AP749">
        <v>55.2</v>
      </c>
      <c r="AQ749">
        <v>39.9</v>
      </c>
      <c r="AR749">
        <v>47.2</v>
      </c>
      <c r="AS749">
        <v>44.3</v>
      </c>
      <c r="AT749">
        <v>53.4</v>
      </c>
      <c r="AU749">
        <v>39.700000000000003</v>
      </c>
      <c r="AV749">
        <v>46.9</v>
      </c>
      <c r="AX749">
        <v>58.2</v>
      </c>
      <c r="AY749">
        <v>41.1</v>
      </c>
      <c r="AZ749">
        <v>50.7</v>
      </c>
    </row>
    <row r="750" spans="2:52" x14ac:dyDescent="0.35">
      <c r="B750" s="317">
        <v>45435.270833333336</v>
      </c>
      <c r="C750">
        <v>50.5</v>
      </c>
      <c r="D750">
        <v>65.3</v>
      </c>
      <c r="E750">
        <v>39.700000000000003</v>
      </c>
      <c r="F750">
        <v>53.4</v>
      </c>
      <c r="G750">
        <v>49.7</v>
      </c>
      <c r="H750">
        <v>64.900000000000006</v>
      </c>
      <c r="I750">
        <v>38.799999999999997</v>
      </c>
      <c r="J750">
        <v>53.2</v>
      </c>
      <c r="L750">
        <v>69.5</v>
      </c>
      <c r="M750">
        <v>42.5</v>
      </c>
      <c r="N750">
        <v>58.4</v>
      </c>
      <c r="P750" t="s">
        <v>879</v>
      </c>
      <c r="Q750" t="str">
        <f t="shared" si="26"/>
        <v>-</v>
      </c>
      <c r="R750">
        <f t="shared" si="27"/>
        <v>39</v>
      </c>
      <c r="AN750" s="317">
        <v>45435.302083333336</v>
      </c>
      <c r="AO750">
        <v>45.9</v>
      </c>
      <c r="AP750">
        <v>59.4</v>
      </c>
      <c r="AQ750">
        <v>40.9</v>
      </c>
      <c r="AR750">
        <v>48.2</v>
      </c>
      <c r="AS750">
        <v>45.7</v>
      </c>
      <c r="AT750">
        <v>62.3</v>
      </c>
      <c r="AU750">
        <v>39.9</v>
      </c>
      <c r="AV750">
        <v>47.9</v>
      </c>
      <c r="AX750">
        <v>65</v>
      </c>
      <c r="AY750">
        <v>43.5</v>
      </c>
      <c r="AZ750">
        <v>52.1</v>
      </c>
    </row>
    <row r="751" spans="2:52" x14ac:dyDescent="0.35">
      <c r="B751" s="317">
        <v>45435.28125</v>
      </c>
      <c r="C751">
        <v>50.3</v>
      </c>
      <c r="D751">
        <v>67.5</v>
      </c>
      <c r="E751">
        <v>41.6</v>
      </c>
      <c r="F751">
        <v>50.9</v>
      </c>
      <c r="G751">
        <v>50.8</v>
      </c>
      <c r="H751">
        <v>71.599999999999994</v>
      </c>
      <c r="I751">
        <v>40.299999999999997</v>
      </c>
      <c r="J751">
        <v>51.5</v>
      </c>
      <c r="L751">
        <v>72.8</v>
      </c>
      <c r="M751">
        <v>44.1</v>
      </c>
      <c r="N751">
        <v>56.7</v>
      </c>
      <c r="P751" t="s">
        <v>879</v>
      </c>
      <c r="Q751" t="str">
        <f t="shared" si="26"/>
        <v>-</v>
      </c>
      <c r="R751">
        <f t="shared" si="27"/>
        <v>40</v>
      </c>
      <c r="AN751" s="317">
        <v>45435.3125</v>
      </c>
      <c r="AO751">
        <v>46.8</v>
      </c>
      <c r="AP751">
        <v>57.7</v>
      </c>
      <c r="AQ751">
        <v>42.6</v>
      </c>
      <c r="AR751">
        <v>49.1</v>
      </c>
      <c r="AS751">
        <v>46.8</v>
      </c>
      <c r="AT751">
        <v>56.6</v>
      </c>
      <c r="AU751">
        <v>41.5</v>
      </c>
      <c r="AV751">
        <v>49.8</v>
      </c>
      <c r="AX751">
        <v>60.3</v>
      </c>
      <c r="AY751">
        <v>45</v>
      </c>
      <c r="AZ751">
        <v>52.3</v>
      </c>
    </row>
    <row r="752" spans="2:52" x14ac:dyDescent="0.35">
      <c r="B752" s="317">
        <v>45435.291666666664</v>
      </c>
      <c r="C752">
        <v>44.4</v>
      </c>
      <c r="D752">
        <v>55.2</v>
      </c>
      <c r="E752">
        <v>39.9</v>
      </c>
      <c r="F752">
        <v>47.2</v>
      </c>
      <c r="G752">
        <v>44.3</v>
      </c>
      <c r="H752">
        <v>53.4</v>
      </c>
      <c r="I752">
        <v>39.700000000000003</v>
      </c>
      <c r="J752">
        <v>46.9</v>
      </c>
      <c r="L752">
        <v>58.2</v>
      </c>
      <c r="M752">
        <v>41.1</v>
      </c>
      <c r="N752">
        <v>50.7</v>
      </c>
      <c r="P752" t="s">
        <v>878</v>
      </c>
      <c r="Q752">
        <f t="shared" si="26"/>
        <v>40</v>
      </c>
      <c r="R752" t="str">
        <f t="shared" si="27"/>
        <v>-</v>
      </c>
      <c r="AN752" s="317">
        <v>45435.322916666664</v>
      </c>
      <c r="AO752">
        <v>51.6</v>
      </c>
      <c r="AP752">
        <v>68.7</v>
      </c>
      <c r="AQ752">
        <v>43.1</v>
      </c>
      <c r="AR752">
        <v>50.3</v>
      </c>
      <c r="AS752">
        <v>51.8</v>
      </c>
      <c r="AT752">
        <v>73</v>
      </c>
      <c r="AU752">
        <v>42.3</v>
      </c>
      <c r="AV752">
        <v>50.4</v>
      </c>
      <c r="AX752">
        <v>75.099999999999994</v>
      </c>
      <c r="AY752">
        <v>45.4</v>
      </c>
      <c r="AZ752">
        <v>56.3</v>
      </c>
    </row>
    <row r="753" spans="2:52" x14ac:dyDescent="0.35">
      <c r="B753" s="317">
        <v>45435.302083333336</v>
      </c>
      <c r="C753">
        <v>45.9</v>
      </c>
      <c r="D753">
        <v>59.4</v>
      </c>
      <c r="E753">
        <v>40.9</v>
      </c>
      <c r="F753">
        <v>48.2</v>
      </c>
      <c r="G753">
        <v>45.7</v>
      </c>
      <c r="H753">
        <v>62.3</v>
      </c>
      <c r="I753">
        <v>39.9</v>
      </c>
      <c r="J753">
        <v>47.9</v>
      </c>
      <c r="L753">
        <v>65</v>
      </c>
      <c r="M753">
        <v>43.5</v>
      </c>
      <c r="N753">
        <v>52.1</v>
      </c>
      <c r="P753" t="s">
        <v>878</v>
      </c>
      <c r="Q753">
        <f t="shared" si="26"/>
        <v>40</v>
      </c>
      <c r="R753" t="str">
        <f t="shared" si="27"/>
        <v>-</v>
      </c>
      <c r="AN753" s="317">
        <v>45435.333333333336</v>
      </c>
      <c r="AO753">
        <v>48.1</v>
      </c>
      <c r="AP753">
        <v>59.6</v>
      </c>
      <c r="AQ753">
        <v>42.2</v>
      </c>
      <c r="AR753">
        <v>51.2</v>
      </c>
      <c r="AS753">
        <v>48.1</v>
      </c>
      <c r="AT753">
        <v>62</v>
      </c>
      <c r="AU753">
        <v>41.5</v>
      </c>
      <c r="AV753">
        <v>51.1</v>
      </c>
      <c r="AX753">
        <v>62.8</v>
      </c>
      <c r="AY753">
        <v>44.7</v>
      </c>
      <c r="AZ753">
        <v>56.2</v>
      </c>
    </row>
    <row r="754" spans="2:52" x14ac:dyDescent="0.35">
      <c r="B754" s="317">
        <v>45435.3125</v>
      </c>
      <c r="C754">
        <v>46.8</v>
      </c>
      <c r="D754">
        <v>57.7</v>
      </c>
      <c r="E754">
        <v>42.6</v>
      </c>
      <c r="F754">
        <v>49.1</v>
      </c>
      <c r="G754">
        <v>46.8</v>
      </c>
      <c r="H754">
        <v>56.6</v>
      </c>
      <c r="I754">
        <v>41.5</v>
      </c>
      <c r="J754">
        <v>49.8</v>
      </c>
      <c r="L754">
        <v>60.3</v>
      </c>
      <c r="M754">
        <v>45</v>
      </c>
      <c r="N754">
        <v>52.3</v>
      </c>
      <c r="P754" t="s">
        <v>878</v>
      </c>
      <c r="Q754">
        <f t="shared" si="26"/>
        <v>42</v>
      </c>
      <c r="R754" t="str">
        <f t="shared" si="27"/>
        <v>-</v>
      </c>
      <c r="AN754" s="317">
        <v>45435.34375</v>
      </c>
      <c r="AO754">
        <v>49.1</v>
      </c>
      <c r="AP754">
        <v>62.2</v>
      </c>
      <c r="AQ754">
        <v>41.4</v>
      </c>
      <c r="AR754">
        <v>52.8</v>
      </c>
      <c r="AS754">
        <v>49</v>
      </c>
      <c r="AT754">
        <v>61.6</v>
      </c>
      <c r="AU754">
        <v>40.799999999999997</v>
      </c>
      <c r="AV754">
        <v>52.6</v>
      </c>
      <c r="AX754">
        <v>67</v>
      </c>
      <c r="AY754">
        <v>43.3</v>
      </c>
      <c r="AZ754">
        <v>57.2</v>
      </c>
    </row>
    <row r="755" spans="2:52" x14ac:dyDescent="0.35">
      <c r="B755" s="317">
        <v>45435.322916666664</v>
      </c>
      <c r="C755">
        <v>51.6</v>
      </c>
      <c r="D755">
        <v>68.7</v>
      </c>
      <c r="E755">
        <v>43.1</v>
      </c>
      <c r="F755">
        <v>50.3</v>
      </c>
      <c r="G755">
        <v>51.8</v>
      </c>
      <c r="H755">
        <v>73</v>
      </c>
      <c r="I755">
        <v>42.3</v>
      </c>
      <c r="J755">
        <v>50.4</v>
      </c>
      <c r="L755">
        <v>75.099999999999994</v>
      </c>
      <c r="M755">
        <v>45.4</v>
      </c>
      <c r="N755">
        <v>56.3</v>
      </c>
      <c r="P755" t="s">
        <v>878</v>
      </c>
      <c r="Q755">
        <f t="shared" si="26"/>
        <v>42</v>
      </c>
      <c r="R755" t="str">
        <f t="shared" si="27"/>
        <v>-</v>
      </c>
      <c r="AN755" s="317">
        <v>45435.354166666664</v>
      </c>
      <c r="AO755">
        <v>48.7</v>
      </c>
      <c r="AP755">
        <v>63.2</v>
      </c>
      <c r="AQ755">
        <v>41.3</v>
      </c>
      <c r="AR755">
        <v>51.8</v>
      </c>
      <c r="AS755">
        <v>48.7</v>
      </c>
      <c r="AT755">
        <v>65</v>
      </c>
      <c r="AU755">
        <v>40.5</v>
      </c>
      <c r="AV755">
        <v>50.8</v>
      </c>
      <c r="AX755">
        <v>67.900000000000006</v>
      </c>
      <c r="AY755">
        <v>43</v>
      </c>
      <c r="AZ755">
        <v>57.5</v>
      </c>
    </row>
    <row r="756" spans="2:52" x14ac:dyDescent="0.35">
      <c r="B756" s="317">
        <v>45435.333333333336</v>
      </c>
      <c r="C756">
        <v>48.1</v>
      </c>
      <c r="D756">
        <v>59.6</v>
      </c>
      <c r="E756">
        <v>42.2</v>
      </c>
      <c r="F756">
        <v>51.2</v>
      </c>
      <c r="G756">
        <v>48.1</v>
      </c>
      <c r="H756">
        <v>62</v>
      </c>
      <c r="I756">
        <v>41.5</v>
      </c>
      <c r="J756">
        <v>51.1</v>
      </c>
      <c r="L756">
        <v>62.8</v>
      </c>
      <c r="M756">
        <v>44.7</v>
      </c>
      <c r="N756">
        <v>56.2</v>
      </c>
      <c r="P756" t="s">
        <v>878</v>
      </c>
      <c r="Q756">
        <f t="shared" si="26"/>
        <v>42</v>
      </c>
      <c r="R756" t="str">
        <f t="shared" si="27"/>
        <v>-</v>
      </c>
      <c r="AN756" s="317">
        <v>45435.364583333336</v>
      </c>
      <c r="AO756">
        <v>48.5</v>
      </c>
      <c r="AP756">
        <v>67.3</v>
      </c>
      <c r="AQ756">
        <v>41.6</v>
      </c>
      <c r="AR756">
        <v>48.9</v>
      </c>
      <c r="AS756">
        <v>47.9</v>
      </c>
      <c r="AT756">
        <v>64.400000000000006</v>
      </c>
      <c r="AU756">
        <v>40.6</v>
      </c>
      <c r="AV756">
        <v>49.4</v>
      </c>
      <c r="AX756">
        <v>74</v>
      </c>
      <c r="AY756">
        <v>43.7</v>
      </c>
      <c r="AZ756">
        <v>53.5</v>
      </c>
    </row>
    <row r="757" spans="2:52" x14ac:dyDescent="0.35">
      <c r="B757" s="317">
        <v>45435.34375</v>
      </c>
      <c r="C757">
        <v>49.1</v>
      </c>
      <c r="D757">
        <v>62.2</v>
      </c>
      <c r="E757">
        <v>41.4</v>
      </c>
      <c r="F757">
        <v>52.8</v>
      </c>
      <c r="G757">
        <v>49</v>
      </c>
      <c r="H757">
        <v>61.6</v>
      </c>
      <c r="I757">
        <v>40.799999999999997</v>
      </c>
      <c r="J757">
        <v>52.6</v>
      </c>
      <c r="L757">
        <v>67</v>
      </c>
      <c r="M757">
        <v>43.3</v>
      </c>
      <c r="N757">
        <v>57.2</v>
      </c>
      <c r="P757" t="s">
        <v>878</v>
      </c>
      <c r="Q757">
        <f t="shared" si="26"/>
        <v>41</v>
      </c>
      <c r="R757" t="str">
        <f t="shared" si="27"/>
        <v>-</v>
      </c>
      <c r="AN757" s="317">
        <v>45435.375</v>
      </c>
      <c r="AO757">
        <v>47.2</v>
      </c>
      <c r="AP757">
        <v>63.2</v>
      </c>
      <c r="AQ757">
        <v>40.6</v>
      </c>
      <c r="AR757">
        <v>48.9</v>
      </c>
      <c r="AS757">
        <v>47.6</v>
      </c>
      <c r="AT757">
        <v>66.900000000000006</v>
      </c>
      <c r="AU757">
        <v>40.5</v>
      </c>
      <c r="AV757">
        <v>48.7</v>
      </c>
      <c r="AX757">
        <v>68.900000000000006</v>
      </c>
      <c r="AY757">
        <v>41.8</v>
      </c>
      <c r="AZ757">
        <v>52.9</v>
      </c>
    </row>
    <row r="758" spans="2:52" x14ac:dyDescent="0.35">
      <c r="B758" s="317">
        <v>45435.354166666664</v>
      </c>
      <c r="C758">
        <v>48.7</v>
      </c>
      <c r="D758">
        <v>63.2</v>
      </c>
      <c r="E758">
        <v>41.3</v>
      </c>
      <c r="F758">
        <v>51.8</v>
      </c>
      <c r="G758">
        <v>48.7</v>
      </c>
      <c r="H758">
        <v>65</v>
      </c>
      <c r="I758">
        <v>40.5</v>
      </c>
      <c r="J758">
        <v>50.8</v>
      </c>
      <c r="L758">
        <v>67.900000000000006</v>
      </c>
      <c r="M758">
        <v>43</v>
      </c>
      <c r="N758">
        <v>57.5</v>
      </c>
      <c r="P758" t="s">
        <v>878</v>
      </c>
      <c r="Q758">
        <f t="shared" si="26"/>
        <v>41</v>
      </c>
      <c r="R758" t="str">
        <f t="shared" si="27"/>
        <v>-</v>
      </c>
      <c r="AN758" s="317">
        <v>45435.385416666664</v>
      </c>
      <c r="AO758">
        <v>46.4</v>
      </c>
      <c r="AP758">
        <v>55.7</v>
      </c>
      <c r="AQ758">
        <v>41.3</v>
      </c>
      <c r="AR758">
        <v>49.3</v>
      </c>
      <c r="AS758">
        <v>46.6</v>
      </c>
      <c r="AT758">
        <v>57.1</v>
      </c>
      <c r="AU758">
        <v>40.700000000000003</v>
      </c>
      <c r="AV758">
        <v>49.4</v>
      </c>
      <c r="AX758">
        <v>59.2</v>
      </c>
      <c r="AY758">
        <v>43.2</v>
      </c>
      <c r="AZ758">
        <v>54.8</v>
      </c>
    </row>
    <row r="759" spans="2:52" x14ac:dyDescent="0.35">
      <c r="B759" s="317">
        <v>45435.364583333336</v>
      </c>
      <c r="C759">
        <v>48.5</v>
      </c>
      <c r="D759">
        <v>67.3</v>
      </c>
      <c r="E759">
        <v>41.6</v>
      </c>
      <c r="F759">
        <v>48.9</v>
      </c>
      <c r="G759">
        <v>47.9</v>
      </c>
      <c r="H759">
        <v>64.400000000000006</v>
      </c>
      <c r="I759">
        <v>40.6</v>
      </c>
      <c r="J759">
        <v>49.4</v>
      </c>
      <c r="L759">
        <v>74</v>
      </c>
      <c r="M759">
        <v>43.7</v>
      </c>
      <c r="N759">
        <v>53.5</v>
      </c>
      <c r="P759" t="s">
        <v>878</v>
      </c>
      <c r="Q759">
        <f t="shared" si="26"/>
        <v>41</v>
      </c>
      <c r="R759" t="str">
        <f t="shared" si="27"/>
        <v>-</v>
      </c>
      <c r="AN759" s="317">
        <v>45435.395833333336</v>
      </c>
      <c r="AO759">
        <v>52.7</v>
      </c>
      <c r="AP759">
        <v>66.7</v>
      </c>
      <c r="AQ759">
        <v>42.4</v>
      </c>
      <c r="AR759">
        <v>56.3</v>
      </c>
      <c r="AS759">
        <v>52.3</v>
      </c>
      <c r="AT759">
        <v>68.8</v>
      </c>
      <c r="AU759">
        <v>41.7</v>
      </c>
      <c r="AV759">
        <v>56.1</v>
      </c>
      <c r="AX759">
        <v>71.8</v>
      </c>
      <c r="AY759">
        <v>44.7</v>
      </c>
      <c r="AZ759">
        <v>60.6</v>
      </c>
    </row>
    <row r="760" spans="2:52" x14ac:dyDescent="0.35">
      <c r="B760" s="317">
        <v>45435.375</v>
      </c>
      <c r="C760">
        <v>47.2</v>
      </c>
      <c r="D760">
        <v>63.2</v>
      </c>
      <c r="E760">
        <v>40.6</v>
      </c>
      <c r="F760">
        <v>48.9</v>
      </c>
      <c r="G760">
        <v>47.6</v>
      </c>
      <c r="H760">
        <v>66.900000000000006</v>
      </c>
      <c r="I760">
        <v>40.5</v>
      </c>
      <c r="J760">
        <v>48.7</v>
      </c>
      <c r="L760">
        <v>68.900000000000006</v>
      </c>
      <c r="M760">
        <v>41.8</v>
      </c>
      <c r="N760">
        <v>52.9</v>
      </c>
      <c r="P760" t="s">
        <v>878</v>
      </c>
      <c r="Q760">
        <f t="shared" si="26"/>
        <v>41</v>
      </c>
      <c r="R760" t="str">
        <f t="shared" si="27"/>
        <v>-</v>
      </c>
      <c r="AN760" s="317">
        <v>45435.40625</v>
      </c>
      <c r="AO760">
        <v>53.6</v>
      </c>
      <c r="AP760">
        <v>72.3</v>
      </c>
      <c r="AQ760">
        <v>42.6</v>
      </c>
      <c r="AR760">
        <v>54.7</v>
      </c>
      <c r="AS760">
        <v>53.1</v>
      </c>
      <c r="AT760">
        <v>72.8</v>
      </c>
      <c r="AU760">
        <v>41.8</v>
      </c>
      <c r="AV760">
        <v>55</v>
      </c>
      <c r="AX760">
        <v>78.5</v>
      </c>
      <c r="AY760">
        <v>45.5</v>
      </c>
      <c r="AZ760">
        <v>59.2</v>
      </c>
    </row>
    <row r="761" spans="2:52" x14ac:dyDescent="0.35">
      <c r="B761" s="317">
        <v>45435.385416666664</v>
      </c>
      <c r="C761">
        <v>46.4</v>
      </c>
      <c r="D761">
        <v>55.7</v>
      </c>
      <c r="E761">
        <v>41.3</v>
      </c>
      <c r="F761">
        <v>49.3</v>
      </c>
      <c r="G761">
        <v>46.6</v>
      </c>
      <c r="H761">
        <v>57.1</v>
      </c>
      <c r="I761">
        <v>40.700000000000003</v>
      </c>
      <c r="J761">
        <v>49.4</v>
      </c>
      <c r="L761">
        <v>59.2</v>
      </c>
      <c r="M761">
        <v>43.2</v>
      </c>
      <c r="N761">
        <v>54.8</v>
      </c>
      <c r="P761" t="s">
        <v>878</v>
      </c>
      <c r="Q761">
        <f t="shared" si="26"/>
        <v>41</v>
      </c>
      <c r="R761" t="str">
        <f t="shared" si="27"/>
        <v>-</v>
      </c>
      <c r="AN761" s="317">
        <v>45435.416666666664</v>
      </c>
      <c r="AO761">
        <v>51.5</v>
      </c>
      <c r="AP761">
        <v>62.3</v>
      </c>
      <c r="AQ761">
        <v>45.6</v>
      </c>
      <c r="AR761">
        <v>54.7</v>
      </c>
      <c r="AS761">
        <v>51.5</v>
      </c>
      <c r="AT761">
        <v>64.2</v>
      </c>
      <c r="AU761">
        <v>45.1</v>
      </c>
      <c r="AV761">
        <v>55</v>
      </c>
      <c r="AX761">
        <v>66.8</v>
      </c>
      <c r="AY761">
        <v>47.6</v>
      </c>
      <c r="AZ761">
        <v>59.6</v>
      </c>
    </row>
    <row r="762" spans="2:52" x14ac:dyDescent="0.35">
      <c r="B762" s="317">
        <v>45435.395833333336</v>
      </c>
      <c r="C762">
        <v>52.7</v>
      </c>
      <c r="D762">
        <v>66.7</v>
      </c>
      <c r="E762">
        <v>42.4</v>
      </c>
      <c r="F762">
        <v>56.3</v>
      </c>
      <c r="G762">
        <v>52.3</v>
      </c>
      <c r="H762">
        <v>68.8</v>
      </c>
      <c r="I762">
        <v>41.7</v>
      </c>
      <c r="J762">
        <v>56.1</v>
      </c>
      <c r="L762">
        <v>71.8</v>
      </c>
      <c r="M762">
        <v>44.7</v>
      </c>
      <c r="N762">
        <v>60.6</v>
      </c>
      <c r="P762" t="s">
        <v>878</v>
      </c>
      <c r="Q762">
        <f t="shared" si="26"/>
        <v>42</v>
      </c>
      <c r="R762" t="str">
        <f t="shared" si="27"/>
        <v>-</v>
      </c>
      <c r="AN762" s="317">
        <v>45435.427083333336</v>
      </c>
      <c r="AO762">
        <v>53.7</v>
      </c>
      <c r="AP762">
        <v>68.7</v>
      </c>
      <c r="AQ762">
        <v>44.7</v>
      </c>
      <c r="AR762">
        <v>56.6</v>
      </c>
      <c r="AS762">
        <v>53.6</v>
      </c>
      <c r="AT762">
        <v>67.5</v>
      </c>
      <c r="AU762">
        <v>44.3</v>
      </c>
      <c r="AV762">
        <v>56.2</v>
      </c>
      <c r="AX762">
        <v>72</v>
      </c>
      <c r="AY762">
        <v>46.1</v>
      </c>
      <c r="AZ762">
        <v>60.1</v>
      </c>
    </row>
    <row r="763" spans="2:52" x14ac:dyDescent="0.35">
      <c r="B763" s="317">
        <v>45435.40625</v>
      </c>
      <c r="C763">
        <v>53.6</v>
      </c>
      <c r="D763">
        <v>72.3</v>
      </c>
      <c r="E763">
        <v>42.6</v>
      </c>
      <c r="F763">
        <v>54.7</v>
      </c>
      <c r="G763">
        <v>53.1</v>
      </c>
      <c r="H763">
        <v>72.8</v>
      </c>
      <c r="I763">
        <v>41.8</v>
      </c>
      <c r="J763">
        <v>55</v>
      </c>
      <c r="L763">
        <v>78.5</v>
      </c>
      <c r="M763">
        <v>45.5</v>
      </c>
      <c r="N763">
        <v>59.2</v>
      </c>
      <c r="P763" t="s">
        <v>878</v>
      </c>
      <c r="Q763">
        <f t="shared" si="26"/>
        <v>42</v>
      </c>
      <c r="R763" t="str">
        <f t="shared" si="27"/>
        <v>-</v>
      </c>
      <c r="AN763" s="317">
        <v>45435.4375</v>
      </c>
      <c r="AO763">
        <v>52.4</v>
      </c>
      <c r="AP763">
        <v>67.7</v>
      </c>
      <c r="AQ763">
        <v>43.3</v>
      </c>
      <c r="AR763">
        <v>55.1</v>
      </c>
      <c r="AS763">
        <v>52.2</v>
      </c>
      <c r="AT763">
        <v>67.400000000000006</v>
      </c>
      <c r="AU763">
        <v>42.9</v>
      </c>
      <c r="AV763">
        <v>54.3</v>
      </c>
      <c r="AX763">
        <v>71.400000000000006</v>
      </c>
      <c r="AY763">
        <v>44.5</v>
      </c>
      <c r="AZ763">
        <v>59.3</v>
      </c>
    </row>
    <row r="764" spans="2:52" x14ac:dyDescent="0.35">
      <c r="B764" s="317">
        <v>45435.416666666664</v>
      </c>
      <c r="C764">
        <v>51.5</v>
      </c>
      <c r="D764">
        <v>62.3</v>
      </c>
      <c r="E764">
        <v>45.6</v>
      </c>
      <c r="F764">
        <v>54.7</v>
      </c>
      <c r="G764">
        <v>51.5</v>
      </c>
      <c r="H764">
        <v>64.2</v>
      </c>
      <c r="I764">
        <v>45.1</v>
      </c>
      <c r="J764">
        <v>55</v>
      </c>
      <c r="L764">
        <v>66.8</v>
      </c>
      <c r="M764">
        <v>47.6</v>
      </c>
      <c r="N764">
        <v>59.6</v>
      </c>
      <c r="P764" t="s">
        <v>878</v>
      </c>
      <c r="Q764">
        <f t="shared" si="26"/>
        <v>45</v>
      </c>
      <c r="R764" t="str">
        <f t="shared" si="27"/>
        <v>-</v>
      </c>
      <c r="AN764" s="317">
        <v>45435.447916666664</v>
      </c>
      <c r="AO764">
        <v>50.9</v>
      </c>
      <c r="AP764">
        <v>66.7</v>
      </c>
      <c r="AQ764">
        <v>42.6</v>
      </c>
      <c r="AR764">
        <v>51.9</v>
      </c>
      <c r="AS764">
        <v>51.2</v>
      </c>
      <c r="AT764">
        <v>68.3</v>
      </c>
      <c r="AU764">
        <v>41.8</v>
      </c>
      <c r="AV764">
        <v>52.2</v>
      </c>
      <c r="AX764">
        <v>68.900000000000006</v>
      </c>
      <c r="AY764">
        <v>44.6</v>
      </c>
      <c r="AZ764">
        <v>56.2</v>
      </c>
    </row>
    <row r="765" spans="2:52" x14ac:dyDescent="0.35">
      <c r="B765" s="317">
        <v>45435.427083333336</v>
      </c>
      <c r="C765">
        <v>53.7</v>
      </c>
      <c r="D765">
        <v>68.7</v>
      </c>
      <c r="E765">
        <v>44.7</v>
      </c>
      <c r="F765">
        <v>56.6</v>
      </c>
      <c r="G765">
        <v>53.6</v>
      </c>
      <c r="H765">
        <v>67.5</v>
      </c>
      <c r="I765">
        <v>44.3</v>
      </c>
      <c r="J765">
        <v>56.2</v>
      </c>
      <c r="L765">
        <v>72</v>
      </c>
      <c r="M765">
        <v>46.1</v>
      </c>
      <c r="N765">
        <v>60.1</v>
      </c>
      <c r="P765" t="s">
        <v>878</v>
      </c>
      <c r="Q765">
        <f t="shared" si="26"/>
        <v>44</v>
      </c>
      <c r="R765" t="str">
        <f t="shared" si="27"/>
        <v>-</v>
      </c>
      <c r="AN765" s="317">
        <v>45435.458333333336</v>
      </c>
      <c r="AO765">
        <v>55.6</v>
      </c>
      <c r="AP765">
        <v>72.2</v>
      </c>
      <c r="AQ765">
        <v>43.1</v>
      </c>
      <c r="AR765">
        <v>54.1</v>
      </c>
      <c r="AS765">
        <v>55.8</v>
      </c>
      <c r="AT765">
        <v>73</v>
      </c>
      <c r="AU765">
        <v>42.7</v>
      </c>
      <c r="AV765">
        <v>54.5</v>
      </c>
      <c r="AX765">
        <v>73.599999999999994</v>
      </c>
      <c r="AY765">
        <v>44.6</v>
      </c>
      <c r="AZ765">
        <v>57.9</v>
      </c>
    </row>
    <row r="766" spans="2:52" x14ac:dyDescent="0.35">
      <c r="B766" s="317">
        <v>45435.4375</v>
      </c>
      <c r="C766">
        <v>52.4</v>
      </c>
      <c r="D766">
        <v>67.7</v>
      </c>
      <c r="E766">
        <v>43.3</v>
      </c>
      <c r="F766">
        <v>55.1</v>
      </c>
      <c r="G766">
        <v>52.2</v>
      </c>
      <c r="H766">
        <v>67.400000000000006</v>
      </c>
      <c r="I766">
        <v>42.9</v>
      </c>
      <c r="J766">
        <v>54.3</v>
      </c>
      <c r="L766">
        <v>71.400000000000006</v>
      </c>
      <c r="M766">
        <v>44.5</v>
      </c>
      <c r="N766">
        <v>59.3</v>
      </c>
      <c r="P766" t="s">
        <v>878</v>
      </c>
      <c r="Q766">
        <f t="shared" si="26"/>
        <v>43</v>
      </c>
      <c r="R766" t="str">
        <f t="shared" si="27"/>
        <v>-</v>
      </c>
      <c r="AN766" s="317">
        <v>45435.46875</v>
      </c>
      <c r="AO766">
        <v>48.5</v>
      </c>
      <c r="AP766">
        <v>62.6</v>
      </c>
      <c r="AQ766">
        <v>43.5</v>
      </c>
      <c r="AR766">
        <v>51.1</v>
      </c>
      <c r="AS766">
        <v>48.5</v>
      </c>
      <c r="AT766">
        <v>62.1</v>
      </c>
      <c r="AU766">
        <v>43.1</v>
      </c>
      <c r="AV766">
        <v>50.8</v>
      </c>
      <c r="AX766">
        <v>67.8</v>
      </c>
      <c r="AY766">
        <v>45</v>
      </c>
      <c r="AZ766">
        <v>55.6</v>
      </c>
    </row>
    <row r="767" spans="2:52" x14ac:dyDescent="0.35">
      <c r="B767" s="317">
        <v>45435.447916666664</v>
      </c>
      <c r="C767">
        <v>50.9</v>
      </c>
      <c r="D767">
        <v>66.7</v>
      </c>
      <c r="E767">
        <v>42.6</v>
      </c>
      <c r="F767">
        <v>51.9</v>
      </c>
      <c r="G767">
        <v>51.2</v>
      </c>
      <c r="H767">
        <v>68.3</v>
      </c>
      <c r="I767">
        <v>41.8</v>
      </c>
      <c r="J767">
        <v>52.2</v>
      </c>
      <c r="L767">
        <v>68.900000000000006</v>
      </c>
      <c r="M767">
        <v>44.6</v>
      </c>
      <c r="N767">
        <v>56.2</v>
      </c>
      <c r="P767" t="s">
        <v>878</v>
      </c>
      <c r="Q767">
        <f t="shared" si="26"/>
        <v>42</v>
      </c>
      <c r="R767" t="str">
        <f t="shared" si="27"/>
        <v>-</v>
      </c>
      <c r="AN767" s="317">
        <v>45435.479166666664</v>
      </c>
      <c r="AO767">
        <v>49.3</v>
      </c>
      <c r="AP767">
        <v>67.599999999999994</v>
      </c>
      <c r="AQ767">
        <v>42.9</v>
      </c>
      <c r="AR767">
        <v>50.6</v>
      </c>
      <c r="AS767">
        <v>47.9</v>
      </c>
      <c r="AT767">
        <v>61.7</v>
      </c>
      <c r="AU767">
        <v>42.3</v>
      </c>
      <c r="AV767">
        <v>50.5</v>
      </c>
      <c r="AX767">
        <v>73.2</v>
      </c>
      <c r="AY767">
        <v>44.6</v>
      </c>
      <c r="AZ767">
        <v>55</v>
      </c>
    </row>
    <row r="768" spans="2:52" x14ac:dyDescent="0.35">
      <c r="B768" s="317">
        <v>45435.458333333336</v>
      </c>
      <c r="C768">
        <v>55.6</v>
      </c>
      <c r="D768">
        <v>72.2</v>
      </c>
      <c r="E768">
        <v>43.1</v>
      </c>
      <c r="F768">
        <v>54.1</v>
      </c>
      <c r="G768">
        <v>55.8</v>
      </c>
      <c r="H768">
        <v>73</v>
      </c>
      <c r="I768">
        <v>42.7</v>
      </c>
      <c r="J768">
        <v>54.5</v>
      </c>
      <c r="L768">
        <v>73.599999999999994</v>
      </c>
      <c r="M768">
        <v>44.6</v>
      </c>
      <c r="N768">
        <v>57.9</v>
      </c>
      <c r="P768" t="s">
        <v>878</v>
      </c>
      <c r="Q768">
        <f t="shared" si="26"/>
        <v>43</v>
      </c>
      <c r="R768" t="str">
        <f t="shared" si="27"/>
        <v>-</v>
      </c>
      <c r="AN768" s="317">
        <v>45435.489583333336</v>
      </c>
      <c r="AO768">
        <v>51.8</v>
      </c>
      <c r="AP768">
        <v>71.599999999999994</v>
      </c>
      <c r="AQ768">
        <v>43.8</v>
      </c>
      <c r="AR768">
        <v>53.3</v>
      </c>
      <c r="AS768">
        <v>51.2</v>
      </c>
      <c r="AT768">
        <v>70.8</v>
      </c>
      <c r="AU768">
        <v>43.3</v>
      </c>
      <c r="AV768">
        <v>53.3</v>
      </c>
      <c r="AX768">
        <v>77.099999999999994</v>
      </c>
      <c r="AY768">
        <v>45.4</v>
      </c>
      <c r="AZ768">
        <v>57.1</v>
      </c>
    </row>
    <row r="769" spans="2:52" x14ac:dyDescent="0.35">
      <c r="B769" s="317">
        <v>45435.46875</v>
      </c>
      <c r="C769">
        <v>48.5</v>
      </c>
      <c r="D769">
        <v>62.6</v>
      </c>
      <c r="E769">
        <v>43.5</v>
      </c>
      <c r="F769">
        <v>51.1</v>
      </c>
      <c r="G769">
        <v>48.5</v>
      </c>
      <c r="H769">
        <v>62.1</v>
      </c>
      <c r="I769">
        <v>43.1</v>
      </c>
      <c r="J769">
        <v>50.8</v>
      </c>
      <c r="L769">
        <v>67.8</v>
      </c>
      <c r="M769">
        <v>45</v>
      </c>
      <c r="N769">
        <v>55.6</v>
      </c>
      <c r="P769" t="s">
        <v>878</v>
      </c>
      <c r="Q769">
        <f t="shared" si="26"/>
        <v>43</v>
      </c>
      <c r="R769" t="str">
        <f t="shared" si="27"/>
        <v>-</v>
      </c>
      <c r="AN769" t="s">
        <v>881</v>
      </c>
      <c r="AO769">
        <v>53.2</v>
      </c>
      <c r="AP769">
        <v>95.4</v>
      </c>
      <c r="AQ769">
        <v>27.3</v>
      </c>
      <c r="AR769">
        <v>50</v>
      </c>
      <c r="AS769">
        <v>53.1</v>
      </c>
      <c r="AT769">
        <v>94.6</v>
      </c>
      <c r="AU769">
        <v>27.3</v>
      </c>
      <c r="AV769">
        <v>49.3</v>
      </c>
      <c r="AX769">
        <v>98.3</v>
      </c>
      <c r="AY769">
        <v>28.2</v>
      </c>
      <c r="AZ769">
        <v>54.6</v>
      </c>
    </row>
    <row r="770" spans="2:52" x14ac:dyDescent="0.35">
      <c r="B770" s="317">
        <v>45435.479166666664</v>
      </c>
      <c r="C770">
        <v>49.3</v>
      </c>
      <c r="D770">
        <v>67.599999999999994</v>
      </c>
      <c r="E770">
        <v>42.9</v>
      </c>
      <c r="F770">
        <v>50.6</v>
      </c>
      <c r="G770">
        <v>47.9</v>
      </c>
      <c r="H770">
        <v>61.7</v>
      </c>
      <c r="I770">
        <v>42.3</v>
      </c>
      <c r="J770">
        <v>50.5</v>
      </c>
      <c r="L770">
        <v>73.2</v>
      </c>
      <c r="M770">
        <v>44.6</v>
      </c>
      <c r="N770">
        <v>55</v>
      </c>
      <c r="P770" t="s">
        <v>878</v>
      </c>
      <c r="Q770">
        <f t="shared" si="26"/>
        <v>42</v>
      </c>
      <c r="R770" t="str">
        <f t="shared" si="27"/>
        <v>-</v>
      </c>
    </row>
    <row r="771" spans="2:52" x14ac:dyDescent="0.35">
      <c r="B771" s="317">
        <v>45435.489583333336</v>
      </c>
      <c r="C771">
        <v>51.8</v>
      </c>
      <c r="D771">
        <v>71.599999999999994</v>
      </c>
      <c r="E771">
        <v>43.8</v>
      </c>
      <c r="F771">
        <v>53.3</v>
      </c>
      <c r="G771">
        <v>51.2</v>
      </c>
      <c r="H771">
        <v>70.8</v>
      </c>
      <c r="I771">
        <v>43.3</v>
      </c>
      <c r="J771">
        <v>53.3</v>
      </c>
      <c r="L771">
        <v>77.099999999999994</v>
      </c>
      <c r="M771">
        <v>45.4</v>
      </c>
      <c r="N771">
        <v>57.1</v>
      </c>
      <c r="P771" t="s">
        <v>878</v>
      </c>
      <c r="Q771">
        <f t="shared" si="26"/>
        <v>43</v>
      </c>
      <c r="R771" t="str">
        <f t="shared" si="27"/>
        <v>-</v>
      </c>
    </row>
    <row r="772" spans="2:52" x14ac:dyDescent="0.35">
      <c r="B772" t="s">
        <v>881</v>
      </c>
      <c r="C772">
        <v>53.2</v>
      </c>
      <c r="D772">
        <v>95.4</v>
      </c>
      <c r="E772">
        <v>27.4</v>
      </c>
      <c r="F772">
        <v>50</v>
      </c>
      <c r="G772">
        <v>53.2</v>
      </c>
      <c r="H772">
        <v>94.6</v>
      </c>
      <c r="I772">
        <v>27.3</v>
      </c>
      <c r="J772">
        <v>49.3</v>
      </c>
      <c r="L772">
        <v>98.3</v>
      </c>
      <c r="M772">
        <v>28.2</v>
      </c>
      <c r="N772">
        <v>54.6</v>
      </c>
    </row>
  </sheetData>
  <conditionalFormatting sqref="V13:V45">
    <cfRule type="colorScale" priority="2">
      <colorScale>
        <cfvo type="min"/>
        <cfvo type="percentile" val="50"/>
        <cfvo type="max"/>
        <color rgb="FF63BE7B"/>
        <color rgb="FFFCFCFF"/>
        <color rgb="FFF8696B"/>
      </colorScale>
    </cfRule>
  </conditionalFormatting>
  <conditionalFormatting sqref="Y13:Y42">
    <cfRule type="colorScale" priority="1">
      <colorScale>
        <cfvo type="min"/>
        <cfvo type="percentile" val="50"/>
        <cfvo type="max"/>
        <color rgb="FF63BE7B"/>
        <color rgb="FFFCFCFF"/>
        <color rgb="FFF8696B"/>
      </colorScale>
    </cfRule>
  </conditionalFormatting>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5815-7F6F-4D1A-A906-49CD9D33A8D1}">
  <sheetPr>
    <tabColor theme="0" tint="-0.34998626667073579"/>
  </sheetPr>
  <dimension ref="B1:BN762"/>
  <sheetViews>
    <sheetView zoomScale="70" zoomScaleNormal="70" workbookViewId="0"/>
  </sheetViews>
  <sheetFormatPr defaultRowHeight="14.5" x14ac:dyDescent="0.35"/>
  <cols>
    <col min="2" max="2" width="17.7265625" bestFit="1" customWidth="1"/>
    <col min="3" max="3" width="16.81640625" bestFit="1" customWidth="1"/>
    <col min="4" max="4" width="7.1796875" bestFit="1" customWidth="1"/>
    <col min="5" max="6" width="6" bestFit="1" customWidth="1"/>
    <col min="7" max="7" width="13.1796875" bestFit="1" customWidth="1"/>
    <col min="8" max="8" width="7.1796875" bestFit="1" customWidth="1"/>
    <col min="9" max="10" width="6" bestFit="1" customWidth="1"/>
    <col min="11" max="11" width="13.1796875" bestFit="1" customWidth="1"/>
    <col min="12" max="12" width="7.1796875" bestFit="1" customWidth="1"/>
    <col min="13" max="14" width="6" bestFit="1" customWidth="1"/>
    <col min="15" max="15" width="4.81640625" customWidth="1"/>
    <col min="16" max="16" width="36.81640625" bestFit="1" customWidth="1"/>
    <col min="17" max="17" width="6.54296875" customWidth="1"/>
    <col min="18" max="18" width="7.1796875" bestFit="1" customWidth="1"/>
    <col min="19" max="20" width="4.81640625" customWidth="1"/>
    <col min="21" max="21" width="9.81640625" bestFit="1" customWidth="1"/>
    <col min="22" max="22" width="4.7265625" bestFit="1" customWidth="1"/>
    <col min="23" max="23" width="4.81640625" customWidth="1"/>
    <col min="24" max="24" width="7.1796875" bestFit="1" customWidth="1"/>
    <col min="25" max="25" width="4.7265625" bestFit="1" customWidth="1"/>
    <col min="26" max="39" width="4.81640625" customWidth="1"/>
    <col min="40" max="40" width="17.7265625" bestFit="1" customWidth="1"/>
    <col min="41" max="41" width="16.81640625" bestFit="1" customWidth="1"/>
    <col min="42" max="42" width="7.1796875" bestFit="1" customWidth="1"/>
    <col min="43" max="44" width="6" bestFit="1" customWidth="1"/>
    <col min="45" max="45" width="13.1796875" bestFit="1" customWidth="1"/>
    <col min="46" max="46" width="7.1796875" bestFit="1" customWidth="1"/>
    <col min="47" max="48" width="6" bestFit="1" customWidth="1"/>
    <col min="49" max="49" width="13.1796875" bestFit="1" customWidth="1"/>
    <col min="50" max="50" width="7.1796875" bestFit="1" customWidth="1"/>
    <col min="51" max="52" width="6" bestFit="1" customWidth="1"/>
    <col min="54" max="54" width="25.1796875" bestFit="1" customWidth="1"/>
    <col min="55" max="55" width="27" bestFit="1" customWidth="1"/>
    <col min="56" max="56" width="7.1796875" bestFit="1" customWidth="1"/>
    <col min="57" max="57" width="6" bestFit="1" customWidth="1"/>
    <col min="58" max="58" width="10.81640625" bestFit="1" customWidth="1"/>
    <col min="59" max="59" width="8.26953125" bestFit="1" customWidth="1"/>
    <col min="60" max="61" width="6" bestFit="1" customWidth="1"/>
    <col min="62" max="62" width="10.81640625" bestFit="1" customWidth="1"/>
    <col min="63" max="63" width="8.26953125" bestFit="1" customWidth="1"/>
    <col min="64" max="65" width="6" bestFit="1" customWidth="1"/>
    <col min="66" max="66" width="10.81640625" bestFit="1" customWidth="1"/>
  </cols>
  <sheetData>
    <row r="1" spans="2:66" ht="15" thickBot="1" x14ac:dyDescent="0.4">
      <c r="B1" s="1" t="s">
        <v>841</v>
      </c>
      <c r="Q1" s="211" t="s">
        <v>842</v>
      </c>
      <c r="R1" s="37" t="s">
        <v>843</v>
      </c>
    </row>
    <row r="2" spans="2:66" x14ac:dyDescent="0.35">
      <c r="B2" s="1" t="s">
        <v>844</v>
      </c>
      <c r="P2" s="211" t="s">
        <v>845</v>
      </c>
      <c r="Q2" s="211">
        <f>MIN(Q13:Q762)</f>
        <v>29</v>
      </c>
      <c r="R2" s="37">
        <f>MIN(R13:R762)</f>
        <v>27</v>
      </c>
      <c r="BB2" t="s">
        <v>846</v>
      </c>
      <c r="BC2" t="s">
        <v>887</v>
      </c>
    </row>
    <row r="3" spans="2:66" x14ac:dyDescent="0.35">
      <c r="P3" s="224" t="s">
        <v>848</v>
      </c>
      <c r="Q3" s="224">
        <f>MAX(Q13:Q762)</f>
        <v>56</v>
      </c>
      <c r="R3" s="38">
        <f>MAX(R13:R762)</f>
        <v>51</v>
      </c>
      <c r="BB3" t="s">
        <v>799</v>
      </c>
      <c r="BC3" s="317">
        <v>45427.661886574075</v>
      </c>
    </row>
    <row r="4" spans="2:66" x14ac:dyDescent="0.35">
      <c r="B4" t="s">
        <v>846</v>
      </c>
      <c r="C4" t="s">
        <v>888</v>
      </c>
      <c r="P4" s="224" t="s">
        <v>850</v>
      </c>
      <c r="Q4" s="224">
        <f>U29</f>
        <v>45</v>
      </c>
      <c r="R4" s="38">
        <f>X15</f>
        <v>29</v>
      </c>
      <c r="AN4" t="s">
        <v>846</v>
      </c>
      <c r="AO4" t="s">
        <v>888</v>
      </c>
      <c r="BB4" t="s">
        <v>800</v>
      </c>
      <c r="BC4" s="317">
        <v>45435.470104166663</v>
      </c>
    </row>
    <row r="5" spans="2:66" x14ac:dyDescent="0.35">
      <c r="B5" t="s">
        <v>851</v>
      </c>
      <c r="C5" t="s">
        <v>852</v>
      </c>
      <c r="P5" s="224" t="s">
        <v>853</v>
      </c>
      <c r="Q5" s="322">
        <f>AVERAGE(Q13:Q761)</f>
        <v>42.314401622718051</v>
      </c>
      <c r="R5" s="319">
        <f>AVERAGE(R13:R761)</f>
        <v>32.3671875</v>
      </c>
      <c r="AN5" t="s">
        <v>851</v>
      </c>
      <c r="AO5" t="s">
        <v>854</v>
      </c>
      <c r="BB5" t="s">
        <v>209</v>
      </c>
      <c r="BC5" t="s">
        <v>843</v>
      </c>
      <c r="BF5" t="s">
        <v>212</v>
      </c>
      <c r="BJ5" t="s">
        <v>855</v>
      </c>
    </row>
    <row r="6" spans="2:66" x14ac:dyDescent="0.35">
      <c r="B6" t="s">
        <v>799</v>
      </c>
      <c r="C6" s="317">
        <v>45427.666666666664</v>
      </c>
      <c r="P6" s="224" t="s">
        <v>856</v>
      </c>
      <c r="Q6" s="322" cm="1">
        <f t="array" ref="Q6">[1]!dbaverage(Q13:Q40,Q73:Q136,Q169:Q232,Q265:Q328,Q361:Q424,Q457:Q520,Q553:Q616,Q649:Q712,Q745:Q761)</f>
        <v>45.6</v>
      </c>
      <c r="R6" s="319" cm="1">
        <f t="array" ref="R6">[1]!dbaverage(R41:R72,R137:R168,R233:R264,R329:R360,R425:R456,R521:R552,R617:R648,R713:R744)</f>
        <v>35.5</v>
      </c>
      <c r="AN6" t="s">
        <v>799</v>
      </c>
      <c r="AO6" s="317">
        <v>45427.666666666664</v>
      </c>
      <c r="BC6" t="s">
        <v>857</v>
      </c>
      <c r="BF6" t="s">
        <v>858</v>
      </c>
      <c r="BG6" t="s">
        <v>857</v>
      </c>
      <c r="BJ6" t="s">
        <v>858</v>
      </c>
      <c r="BK6" t="s">
        <v>857</v>
      </c>
      <c r="BN6" t="s">
        <v>858</v>
      </c>
    </row>
    <row r="7" spans="2:66" ht="15" thickBot="1" x14ac:dyDescent="0.4">
      <c r="B7" t="s">
        <v>800</v>
      </c>
      <c r="C7" s="317">
        <v>45435.46875</v>
      </c>
      <c r="P7" s="202" t="s">
        <v>859</v>
      </c>
      <c r="Q7" s="323">
        <f>BH10</f>
        <v>39</v>
      </c>
      <c r="R7" s="320">
        <f>BD10</f>
        <v>29.6</v>
      </c>
      <c r="AN7" t="s">
        <v>800</v>
      </c>
      <c r="AO7" s="317">
        <v>45435.458333333336</v>
      </c>
      <c r="BC7" t="s">
        <v>860</v>
      </c>
      <c r="BD7" t="s">
        <v>861</v>
      </c>
      <c r="BE7" t="s">
        <v>862</v>
      </c>
      <c r="BF7" t="s">
        <v>863</v>
      </c>
      <c r="BG7" t="s">
        <v>860</v>
      </c>
      <c r="BH7" t="s">
        <v>861</v>
      </c>
      <c r="BI7" t="s">
        <v>862</v>
      </c>
      <c r="BJ7" t="s">
        <v>863</v>
      </c>
      <c r="BK7" t="s">
        <v>860</v>
      </c>
      <c r="BL7" t="s">
        <v>861</v>
      </c>
      <c r="BM7" t="s">
        <v>862</v>
      </c>
      <c r="BN7" t="s">
        <v>863</v>
      </c>
    </row>
    <row r="8" spans="2:66" x14ac:dyDescent="0.35">
      <c r="B8" t="s">
        <v>789</v>
      </c>
      <c r="C8" t="s">
        <v>889</v>
      </c>
      <c r="G8" t="s">
        <v>889</v>
      </c>
      <c r="K8" t="s">
        <v>889</v>
      </c>
      <c r="T8" s="25"/>
      <c r="U8" t="s">
        <v>865</v>
      </c>
      <c r="AN8" t="s">
        <v>789</v>
      </c>
      <c r="AO8" t="s">
        <v>889</v>
      </c>
      <c r="AS8" t="s">
        <v>889</v>
      </c>
      <c r="AW8" t="s">
        <v>889</v>
      </c>
      <c r="BB8" t="s">
        <v>789</v>
      </c>
      <c r="BC8" t="s">
        <v>786</v>
      </c>
      <c r="BD8" t="s">
        <v>786</v>
      </c>
      <c r="BE8" t="s">
        <v>786</v>
      </c>
      <c r="BF8" t="s">
        <v>866</v>
      </c>
      <c r="BG8" t="s">
        <v>786</v>
      </c>
      <c r="BH8" t="s">
        <v>786</v>
      </c>
      <c r="BI8" t="s">
        <v>786</v>
      </c>
      <c r="BJ8" t="s">
        <v>866</v>
      </c>
      <c r="BK8" t="s">
        <v>786</v>
      </c>
      <c r="BL8" t="s">
        <v>786</v>
      </c>
      <c r="BM8" t="s">
        <v>786</v>
      </c>
      <c r="BN8" t="s">
        <v>866</v>
      </c>
    </row>
    <row r="9" spans="2:66" x14ac:dyDescent="0.35">
      <c r="B9" t="s">
        <v>867</v>
      </c>
      <c r="C9" t="s">
        <v>868</v>
      </c>
      <c r="G9" t="s">
        <v>868</v>
      </c>
      <c r="K9" t="s">
        <v>868</v>
      </c>
      <c r="AN9" t="s">
        <v>867</v>
      </c>
      <c r="AO9" t="s">
        <v>868</v>
      </c>
      <c r="AS9" t="s">
        <v>868</v>
      </c>
      <c r="AW9" t="s">
        <v>868</v>
      </c>
      <c r="BB9" t="s">
        <v>890</v>
      </c>
      <c r="BC9">
        <v>58.7</v>
      </c>
      <c r="BD9">
        <v>29.6</v>
      </c>
      <c r="BE9">
        <v>58.3</v>
      </c>
      <c r="BF9" s="318">
        <v>2.6601157407407405</v>
      </c>
      <c r="BG9">
        <v>65.599999999999994</v>
      </c>
      <c r="BH9">
        <v>39.200000000000003</v>
      </c>
      <c r="BI9">
        <v>70.099999999999994</v>
      </c>
      <c r="BJ9" s="318">
        <v>5.1351504629629634</v>
      </c>
      <c r="BK9">
        <v>64.2</v>
      </c>
      <c r="BL9">
        <v>31.4</v>
      </c>
      <c r="BM9">
        <v>69.099999999999994</v>
      </c>
      <c r="BN9" s="318">
        <v>7.7952662037037035</v>
      </c>
    </row>
    <row r="10" spans="2:66" x14ac:dyDescent="0.35">
      <c r="B10" t="s">
        <v>870</v>
      </c>
      <c r="C10" t="s">
        <v>857</v>
      </c>
      <c r="G10" t="s">
        <v>871</v>
      </c>
      <c r="K10" t="s">
        <v>872</v>
      </c>
      <c r="Q10" t="s">
        <v>873</v>
      </c>
      <c r="AN10" t="s">
        <v>870</v>
      </c>
      <c r="AO10" t="s">
        <v>857</v>
      </c>
      <c r="AS10" t="s">
        <v>871</v>
      </c>
      <c r="AW10" t="s">
        <v>872</v>
      </c>
      <c r="BB10" t="s">
        <v>891</v>
      </c>
      <c r="BC10">
        <v>58.9</v>
      </c>
      <c r="BD10" s="1">
        <v>29.6</v>
      </c>
      <c r="BE10">
        <v>58.1</v>
      </c>
      <c r="BF10" s="318">
        <v>2.6601157407407405</v>
      </c>
      <c r="BG10">
        <v>65.8</v>
      </c>
      <c r="BH10" s="1">
        <v>39</v>
      </c>
      <c r="BI10">
        <v>70.099999999999994</v>
      </c>
      <c r="BJ10" s="318">
        <v>5.1351504629629634</v>
      </c>
      <c r="BK10">
        <v>64.5</v>
      </c>
      <c r="BL10">
        <v>31.4</v>
      </c>
      <c r="BM10">
        <v>69</v>
      </c>
      <c r="BN10" s="318">
        <v>7.7952662037037035</v>
      </c>
    </row>
    <row r="11" spans="2:66" x14ac:dyDescent="0.35">
      <c r="B11" t="s">
        <v>875</v>
      </c>
      <c r="C11" t="s">
        <v>786</v>
      </c>
      <c r="G11" t="s">
        <v>786</v>
      </c>
      <c r="K11" t="s">
        <v>786</v>
      </c>
      <c r="AN11" t="s">
        <v>875</v>
      </c>
      <c r="AO11" t="s">
        <v>786</v>
      </c>
      <c r="AS11" t="s">
        <v>786</v>
      </c>
      <c r="AW11" t="s">
        <v>786</v>
      </c>
    </row>
    <row r="12" spans="2:66" x14ac:dyDescent="0.35">
      <c r="B12" t="s">
        <v>876</v>
      </c>
      <c r="C12" t="s">
        <v>857</v>
      </c>
      <c r="D12" t="s">
        <v>877</v>
      </c>
      <c r="E12" t="s">
        <v>861</v>
      </c>
      <c r="F12" t="s">
        <v>862</v>
      </c>
      <c r="G12" t="s">
        <v>857</v>
      </c>
      <c r="H12" t="s">
        <v>877</v>
      </c>
      <c r="I12" t="s">
        <v>861</v>
      </c>
      <c r="J12" t="s">
        <v>862</v>
      </c>
      <c r="K12" t="s">
        <v>857</v>
      </c>
      <c r="L12" t="s">
        <v>877</v>
      </c>
      <c r="M12" t="s">
        <v>861</v>
      </c>
      <c r="N12" t="s">
        <v>862</v>
      </c>
      <c r="Q12" t="s">
        <v>842</v>
      </c>
      <c r="R12" t="s">
        <v>843</v>
      </c>
      <c r="U12" t="s">
        <v>842</v>
      </c>
      <c r="X12" t="s">
        <v>843</v>
      </c>
      <c r="AN12" t="s">
        <v>876</v>
      </c>
      <c r="AO12" t="s">
        <v>857</v>
      </c>
      <c r="AP12" t="s">
        <v>877</v>
      </c>
      <c r="AQ12" t="s">
        <v>861</v>
      </c>
      <c r="AR12" t="s">
        <v>862</v>
      </c>
      <c r="AS12" t="s">
        <v>857</v>
      </c>
      <c r="AT12" t="s">
        <v>877</v>
      </c>
      <c r="AU12" t="s">
        <v>861</v>
      </c>
      <c r="AV12" t="s">
        <v>862</v>
      </c>
      <c r="AW12" t="s">
        <v>857</v>
      </c>
      <c r="AX12" t="s">
        <v>877</v>
      </c>
      <c r="AY12" t="s">
        <v>861</v>
      </c>
      <c r="AZ12" t="s">
        <v>862</v>
      </c>
    </row>
    <row r="13" spans="2:66" x14ac:dyDescent="0.35">
      <c r="B13" s="317">
        <v>45427.666666666664</v>
      </c>
      <c r="C13">
        <v>69.599999999999994</v>
      </c>
      <c r="D13">
        <v>85.5</v>
      </c>
      <c r="E13">
        <v>53.2</v>
      </c>
      <c r="F13">
        <v>73.400000000000006</v>
      </c>
      <c r="G13">
        <v>69.599999999999994</v>
      </c>
      <c r="H13">
        <v>85.4</v>
      </c>
      <c r="I13">
        <v>52.8</v>
      </c>
      <c r="J13">
        <v>73.400000000000006</v>
      </c>
      <c r="L13">
        <v>86</v>
      </c>
      <c r="M13">
        <v>54.1</v>
      </c>
      <c r="N13">
        <v>74.8</v>
      </c>
      <c r="P13" t="s">
        <v>878</v>
      </c>
      <c r="Q13">
        <f>IF(P13="D",ROUND(I13,0),"-")</f>
        <v>53</v>
      </c>
      <c r="R13" t="str">
        <f>IF(P13="N",ROUND(I13,0),"-")</f>
        <v>-</v>
      </c>
      <c r="U13">
        <f>Q2</f>
        <v>29</v>
      </c>
      <c r="V13">
        <f>COUNTIF($Q$13:$Q$3000,U13)</f>
        <v>2</v>
      </c>
      <c r="X13">
        <f>R2</f>
        <v>27</v>
      </c>
      <c r="Y13">
        <f>COUNTIF($R$13:$R$3000,X13)</f>
        <v>1</v>
      </c>
      <c r="AN13" s="317">
        <v>45427.666666666664</v>
      </c>
      <c r="AO13">
        <v>69</v>
      </c>
      <c r="AP13">
        <v>85.5</v>
      </c>
      <c r="AQ13">
        <v>51.9</v>
      </c>
      <c r="AR13">
        <v>73.099999999999994</v>
      </c>
      <c r="AS13">
        <v>69</v>
      </c>
      <c r="AT13">
        <v>85.4</v>
      </c>
      <c r="AU13">
        <v>51.6</v>
      </c>
      <c r="AV13">
        <v>73.2</v>
      </c>
      <c r="AX13">
        <v>86</v>
      </c>
      <c r="AY13">
        <v>53.3</v>
      </c>
      <c r="AZ13">
        <v>74.5</v>
      </c>
    </row>
    <row r="14" spans="2:66" x14ac:dyDescent="0.35">
      <c r="B14" s="317">
        <v>45427.677083333336</v>
      </c>
      <c r="C14">
        <v>69.099999999999994</v>
      </c>
      <c r="D14">
        <v>78.5</v>
      </c>
      <c r="E14">
        <v>50.2</v>
      </c>
      <c r="F14">
        <v>73.3</v>
      </c>
      <c r="G14">
        <v>69.099999999999994</v>
      </c>
      <c r="H14">
        <v>80.599999999999994</v>
      </c>
      <c r="I14">
        <v>50.1</v>
      </c>
      <c r="J14">
        <v>73.2</v>
      </c>
      <c r="L14">
        <v>81</v>
      </c>
      <c r="M14">
        <v>52</v>
      </c>
      <c r="N14">
        <v>74.599999999999994</v>
      </c>
      <c r="P14" t="s">
        <v>878</v>
      </c>
      <c r="Q14">
        <f t="shared" ref="Q14:Q77" si="0">IF(P14="D",ROUND(I14,0),"-")</f>
        <v>50</v>
      </c>
      <c r="R14" t="str">
        <f t="shared" ref="R14:R77" si="1">IF(P14="N",ROUND(I14,0),"-")</f>
        <v>-</v>
      </c>
      <c r="U14">
        <f>U13+1</f>
        <v>30</v>
      </c>
      <c r="V14">
        <f t="shared" ref="V14:V40" si="2">COUNTIF($Q$13:$Q$3000,U14)</f>
        <v>4</v>
      </c>
      <c r="X14">
        <f t="shared" ref="X14:X37" si="3">X13+1</f>
        <v>28</v>
      </c>
      <c r="Y14">
        <f t="shared" ref="Y14:Y37" si="4">COUNTIF($R$13:$R$3000,X14)</f>
        <v>8</v>
      </c>
      <c r="AN14" s="317">
        <v>45427.708333333336</v>
      </c>
      <c r="AO14">
        <v>68.400000000000006</v>
      </c>
      <c r="AP14">
        <v>78.900000000000006</v>
      </c>
      <c r="AQ14">
        <v>50.4</v>
      </c>
      <c r="AR14">
        <v>73.099999999999994</v>
      </c>
      <c r="AS14">
        <v>68.5</v>
      </c>
      <c r="AT14">
        <v>79.8</v>
      </c>
      <c r="AU14">
        <v>50.2</v>
      </c>
      <c r="AV14">
        <v>73</v>
      </c>
      <c r="AX14">
        <v>80.8</v>
      </c>
      <c r="AY14">
        <v>51.8</v>
      </c>
      <c r="AZ14">
        <v>74.599999999999994</v>
      </c>
    </row>
    <row r="15" spans="2:66" x14ac:dyDescent="0.35">
      <c r="B15" s="317">
        <v>45427.6875</v>
      </c>
      <c r="C15">
        <v>68.3</v>
      </c>
      <c r="D15">
        <v>78.7</v>
      </c>
      <c r="E15">
        <v>51.3</v>
      </c>
      <c r="F15">
        <v>72.8</v>
      </c>
      <c r="G15">
        <v>68.400000000000006</v>
      </c>
      <c r="H15">
        <v>79.599999999999994</v>
      </c>
      <c r="I15">
        <v>51.3</v>
      </c>
      <c r="J15">
        <v>73</v>
      </c>
      <c r="L15">
        <v>79.900000000000006</v>
      </c>
      <c r="M15">
        <v>52.9</v>
      </c>
      <c r="N15">
        <v>74.400000000000006</v>
      </c>
      <c r="P15" t="s">
        <v>878</v>
      </c>
      <c r="Q15">
        <f t="shared" si="0"/>
        <v>51</v>
      </c>
      <c r="R15" t="str">
        <f t="shared" si="1"/>
        <v>-</v>
      </c>
      <c r="U15">
        <f t="shared" ref="U15:U40" si="5">U14+1</f>
        <v>31</v>
      </c>
      <c r="V15">
        <f t="shared" si="2"/>
        <v>9</v>
      </c>
      <c r="X15">
        <f t="shared" si="3"/>
        <v>29</v>
      </c>
      <c r="Y15">
        <f t="shared" si="4"/>
        <v>48</v>
      </c>
      <c r="AN15" s="317">
        <v>45427.75</v>
      </c>
      <c r="AO15">
        <v>67</v>
      </c>
      <c r="AP15">
        <v>87.4</v>
      </c>
      <c r="AQ15">
        <v>43.5</v>
      </c>
      <c r="AR15">
        <v>71.900000000000006</v>
      </c>
      <c r="AS15">
        <v>67.099999999999994</v>
      </c>
      <c r="AT15">
        <v>87.8</v>
      </c>
      <c r="AU15">
        <v>43.5</v>
      </c>
      <c r="AV15">
        <v>71.8</v>
      </c>
      <c r="AX15">
        <v>89.8</v>
      </c>
      <c r="AY15">
        <v>44.7</v>
      </c>
      <c r="AZ15">
        <v>73.5</v>
      </c>
    </row>
    <row r="16" spans="2:66" x14ac:dyDescent="0.35">
      <c r="B16" s="317">
        <v>45427.697916666664</v>
      </c>
      <c r="C16">
        <v>68.7</v>
      </c>
      <c r="D16">
        <v>78</v>
      </c>
      <c r="E16">
        <v>52.5</v>
      </c>
      <c r="F16">
        <v>72.8</v>
      </c>
      <c r="G16">
        <v>68.7</v>
      </c>
      <c r="H16">
        <v>78.599999999999994</v>
      </c>
      <c r="I16">
        <v>52.1</v>
      </c>
      <c r="J16">
        <v>72.900000000000006</v>
      </c>
      <c r="L16">
        <v>84.9</v>
      </c>
      <c r="M16">
        <v>54.3</v>
      </c>
      <c r="N16">
        <v>74.3</v>
      </c>
      <c r="P16" t="s">
        <v>878</v>
      </c>
      <c r="Q16">
        <f t="shared" si="0"/>
        <v>52</v>
      </c>
      <c r="R16" t="str">
        <f t="shared" si="1"/>
        <v>-</v>
      </c>
      <c r="U16">
        <f t="shared" si="5"/>
        <v>32</v>
      </c>
      <c r="V16">
        <f t="shared" si="2"/>
        <v>11</v>
      </c>
      <c r="X16">
        <f t="shared" si="3"/>
        <v>30</v>
      </c>
      <c r="Y16">
        <f t="shared" si="4"/>
        <v>46</v>
      </c>
      <c r="AN16" s="317">
        <v>45427.791666666664</v>
      </c>
      <c r="AO16">
        <v>65.5</v>
      </c>
      <c r="AP16">
        <v>78</v>
      </c>
      <c r="AQ16">
        <v>42.8</v>
      </c>
      <c r="AR16">
        <v>70.599999999999994</v>
      </c>
      <c r="AS16">
        <v>65.5</v>
      </c>
      <c r="AT16">
        <v>80.3</v>
      </c>
      <c r="AU16">
        <v>42.6</v>
      </c>
      <c r="AV16">
        <v>70.5</v>
      </c>
      <c r="AX16">
        <v>81.599999999999994</v>
      </c>
      <c r="AY16">
        <v>44</v>
      </c>
      <c r="AZ16">
        <v>72.3</v>
      </c>
    </row>
    <row r="17" spans="2:52" x14ac:dyDescent="0.35">
      <c r="B17" s="317">
        <v>45427.708333333336</v>
      </c>
      <c r="C17">
        <v>68.599999999999994</v>
      </c>
      <c r="D17">
        <v>78.7</v>
      </c>
      <c r="E17">
        <v>50.3</v>
      </c>
      <c r="F17">
        <v>73.3</v>
      </c>
      <c r="G17">
        <v>68.599999999999994</v>
      </c>
      <c r="H17">
        <v>79.3</v>
      </c>
      <c r="I17">
        <v>50.1</v>
      </c>
      <c r="J17">
        <v>72.900000000000006</v>
      </c>
      <c r="L17">
        <v>80.8</v>
      </c>
      <c r="M17">
        <v>52</v>
      </c>
      <c r="N17">
        <v>74.7</v>
      </c>
      <c r="P17" t="s">
        <v>878</v>
      </c>
      <c r="Q17">
        <f t="shared" si="0"/>
        <v>50</v>
      </c>
      <c r="R17" t="str">
        <f t="shared" si="1"/>
        <v>-</v>
      </c>
      <c r="U17">
        <f t="shared" si="5"/>
        <v>33</v>
      </c>
      <c r="V17">
        <f t="shared" si="2"/>
        <v>13</v>
      </c>
      <c r="X17">
        <f t="shared" si="3"/>
        <v>31</v>
      </c>
      <c r="Y17">
        <f t="shared" si="4"/>
        <v>36</v>
      </c>
      <c r="AN17" s="317">
        <v>45427.833333333336</v>
      </c>
      <c r="AO17">
        <v>64.400000000000006</v>
      </c>
      <c r="AP17">
        <v>78.8</v>
      </c>
      <c r="AQ17">
        <v>39.1</v>
      </c>
      <c r="AR17">
        <v>69</v>
      </c>
      <c r="AS17">
        <v>64.3</v>
      </c>
      <c r="AT17">
        <v>78.599999999999994</v>
      </c>
      <c r="AU17">
        <v>38.9</v>
      </c>
      <c r="AV17">
        <v>68.900000000000006</v>
      </c>
      <c r="AX17">
        <v>79.8</v>
      </c>
      <c r="AY17">
        <v>40.9</v>
      </c>
      <c r="AZ17">
        <v>71</v>
      </c>
    </row>
    <row r="18" spans="2:52" x14ac:dyDescent="0.35">
      <c r="B18" s="317">
        <v>45427.71875</v>
      </c>
      <c r="C18">
        <v>69.2</v>
      </c>
      <c r="D18">
        <v>78.900000000000006</v>
      </c>
      <c r="E18">
        <v>54.8</v>
      </c>
      <c r="F18">
        <v>73.3</v>
      </c>
      <c r="G18">
        <v>69.3</v>
      </c>
      <c r="H18">
        <v>79.8</v>
      </c>
      <c r="I18">
        <v>54.7</v>
      </c>
      <c r="J18">
        <v>73.599999999999994</v>
      </c>
      <c r="L18">
        <v>80.8</v>
      </c>
      <c r="M18">
        <v>55.9</v>
      </c>
      <c r="N18">
        <v>74.8</v>
      </c>
      <c r="P18" t="s">
        <v>878</v>
      </c>
      <c r="Q18">
        <f t="shared" si="0"/>
        <v>55</v>
      </c>
      <c r="R18" t="str">
        <f t="shared" si="1"/>
        <v>-</v>
      </c>
      <c r="U18">
        <f t="shared" si="5"/>
        <v>34</v>
      </c>
      <c r="V18">
        <f t="shared" si="2"/>
        <v>16</v>
      </c>
      <c r="X18">
        <f t="shared" si="3"/>
        <v>32</v>
      </c>
      <c r="Y18">
        <f t="shared" si="4"/>
        <v>23</v>
      </c>
      <c r="AN18" s="317">
        <v>45427.875</v>
      </c>
      <c r="AO18">
        <v>61.8</v>
      </c>
      <c r="AP18">
        <v>78.2</v>
      </c>
      <c r="AQ18">
        <v>36.299999999999997</v>
      </c>
      <c r="AR18">
        <v>65.400000000000006</v>
      </c>
      <c r="AS18">
        <v>61.8</v>
      </c>
      <c r="AT18">
        <v>79.2</v>
      </c>
      <c r="AU18">
        <v>36</v>
      </c>
      <c r="AV18">
        <v>65.5</v>
      </c>
      <c r="AX18">
        <v>82.5</v>
      </c>
      <c r="AY18">
        <v>38</v>
      </c>
      <c r="AZ18">
        <v>67.5</v>
      </c>
    </row>
    <row r="19" spans="2:52" x14ac:dyDescent="0.35">
      <c r="B19" s="317">
        <v>45427.729166666664</v>
      </c>
      <c r="C19">
        <v>68.099999999999994</v>
      </c>
      <c r="D19">
        <v>77.599999999999994</v>
      </c>
      <c r="E19">
        <v>51</v>
      </c>
      <c r="F19">
        <v>72.7</v>
      </c>
      <c r="G19">
        <v>68.099999999999994</v>
      </c>
      <c r="H19">
        <v>78.3</v>
      </c>
      <c r="I19">
        <v>50.7</v>
      </c>
      <c r="J19">
        <v>72.8</v>
      </c>
      <c r="L19">
        <v>79.3</v>
      </c>
      <c r="M19">
        <v>52.1</v>
      </c>
      <c r="N19">
        <v>74.3</v>
      </c>
      <c r="P19" t="s">
        <v>878</v>
      </c>
      <c r="Q19">
        <f t="shared" si="0"/>
        <v>51</v>
      </c>
      <c r="R19" t="str">
        <f t="shared" si="1"/>
        <v>-</v>
      </c>
      <c r="U19">
        <f t="shared" si="5"/>
        <v>35</v>
      </c>
      <c r="V19">
        <f t="shared" si="2"/>
        <v>20</v>
      </c>
      <c r="X19">
        <f t="shared" si="3"/>
        <v>33</v>
      </c>
      <c r="Y19">
        <f t="shared" si="4"/>
        <v>23</v>
      </c>
      <c r="AN19" s="317">
        <v>45427.916666666664</v>
      </c>
      <c r="AO19">
        <v>60</v>
      </c>
      <c r="AP19">
        <v>76.8</v>
      </c>
      <c r="AQ19">
        <v>31.7</v>
      </c>
      <c r="AR19">
        <v>62.7</v>
      </c>
      <c r="AS19">
        <v>60.1</v>
      </c>
      <c r="AT19">
        <v>77.2</v>
      </c>
      <c r="AU19">
        <v>31.7</v>
      </c>
      <c r="AV19">
        <v>62.6</v>
      </c>
      <c r="AX19">
        <v>77.900000000000006</v>
      </c>
      <c r="AY19">
        <v>32.299999999999997</v>
      </c>
      <c r="AZ19">
        <v>64.5</v>
      </c>
    </row>
    <row r="20" spans="2:52" x14ac:dyDescent="0.35">
      <c r="B20" s="317">
        <v>45427.739583333336</v>
      </c>
      <c r="C20">
        <v>67.5</v>
      </c>
      <c r="D20">
        <v>78</v>
      </c>
      <c r="E20">
        <v>46.6</v>
      </c>
      <c r="F20">
        <v>72.8</v>
      </c>
      <c r="G20">
        <v>67.599999999999994</v>
      </c>
      <c r="H20">
        <v>78.5</v>
      </c>
      <c r="I20">
        <v>46.8</v>
      </c>
      <c r="J20">
        <v>72.7</v>
      </c>
      <c r="L20">
        <v>79.8</v>
      </c>
      <c r="M20">
        <v>48.4</v>
      </c>
      <c r="N20">
        <v>74.5</v>
      </c>
      <c r="P20" t="s">
        <v>878</v>
      </c>
      <c r="Q20">
        <f t="shared" si="0"/>
        <v>47</v>
      </c>
      <c r="R20" t="str">
        <f t="shared" si="1"/>
        <v>-</v>
      </c>
      <c r="U20">
        <f t="shared" si="5"/>
        <v>36</v>
      </c>
      <c r="V20">
        <f t="shared" si="2"/>
        <v>16</v>
      </c>
      <c r="X20">
        <f t="shared" si="3"/>
        <v>34</v>
      </c>
      <c r="Y20">
        <f t="shared" si="4"/>
        <v>17</v>
      </c>
      <c r="AN20" s="317">
        <v>45427.958333333336</v>
      </c>
      <c r="AO20">
        <v>58.9</v>
      </c>
      <c r="AP20">
        <v>80.099999999999994</v>
      </c>
      <c r="AQ20">
        <v>30.6</v>
      </c>
      <c r="AR20">
        <v>59.4</v>
      </c>
      <c r="AS20">
        <v>58.8</v>
      </c>
      <c r="AT20">
        <v>79.5</v>
      </c>
      <c r="AU20">
        <v>30.6</v>
      </c>
      <c r="AV20">
        <v>59.2</v>
      </c>
      <c r="AX20">
        <v>81.7</v>
      </c>
      <c r="AY20">
        <v>31</v>
      </c>
      <c r="AZ20">
        <v>61.1</v>
      </c>
    </row>
    <row r="21" spans="2:52" x14ac:dyDescent="0.35">
      <c r="B21" s="317">
        <v>45427.75</v>
      </c>
      <c r="C21">
        <v>67</v>
      </c>
      <c r="D21">
        <v>78.5</v>
      </c>
      <c r="E21">
        <v>43.2</v>
      </c>
      <c r="F21">
        <v>71.900000000000006</v>
      </c>
      <c r="G21">
        <v>67.099999999999994</v>
      </c>
      <c r="H21">
        <v>80.3</v>
      </c>
      <c r="I21">
        <v>43.5</v>
      </c>
      <c r="J21">
        <v>71.7</v>
      </c>
      <c r="L21">
        <v>81</v>
      </c>
      <c r="M21">
        <v>44.6</v>
      </c>
      <c r="N21">
        <v>73.5</v>
      </c>
      <c r="P21" t="s">
        <v>878</v>
      </c>
      <c r="Q21">
        <f t="shared" si="0"/>
        <v>44</v>
      </c>
      <c r="R21" t="str">
        <f t="shared" si="1"/>
        <v>-</v>
      </c>
      <c r="U21">
        <f t="shared" si="5"/>
        <v>37</v>
      </c>
      <c r="V21">
        <f t="shared" si="2"/>
        <v>11</v>
      </c>
      <c r="X21">
        <f t="shared" si="3"/>
        <v>35</v>
      </c>
      <c r="Y21">
        <f t="shared" si="4"/>
        <v>17</v>
      </c>
      <c r="AN21" s="317">
        <v>45428</v>
      </c>
      <c r="AO21">
        <v>54.6</v>
      </c>
      <c r="AP21">
        <v>78.599999999999994</v>
      </c>
      <c r="AQ21">
        <v>29.6</v>
      </c>
      <c r="AR21">
        <v>50.4</v>
      </c>
      <c r="AS21">
        <v>54.6</v>
      </c>
      <c r="AT21">
        <v>78</v>
      </c>
      <c r="AU21">
        <v>29.5</v>
      </c>
      <c r="AV21">
        <v>50.1</v>
      </c>
      <c r="AX21">
        <v>79.8</v>
      </c>
      <c r="AY21">
        <v>29.8</v>
      </c>
      <c r="AZ21">
        <v>52</v>
      </c>
    </row>
    <row r="22" spans="2:52" x14ac:dyDescent="0.35">
      <c r="B22" s="317">
        <v>45427.760416666664</v>
      </c>
      <c r="C22">
        <v>68.099999999999994</v>
      </c>
      <c r="D22">
        <v>87.4</v>
      </c>
      <c r="E22">
        <v>45.6</v>
      </c>
      <c r="F22">
        <v>72.7</v>
      </c>
      <c r="G22">
        <v>68.099999999999994</v>
      </c>
      <c r="H22">
        <v>87.8</v>
      </c>
      <c r="I22">
        <v>45.8</v>
      </c>
      <c r="J22">
        <v>72.3</v>
      </c>
      <c r="L22">
        <v>89.8</v>
      </c>
      <c r="M22">
        <v>47.2</v>
      </c>
      <c r="N22">
        <v>74.099999999999994</v>
      </c>
      <c r="P22" t="s">
        <v>878</v>
      </c>
      <c r="Q22">
        <f t="shared" si="0"/>
        <v>46</v>
      </c>
      <c r="R22" t="str">
        <f t="shared" si="1"/>
        <v>-</v>
      </c>
      <c r="U22">
        <f t="shared" si="5"/>
        <v>38</v>
      </c>
      <c r="V22">
        <f t="shared" si="2"/>
        <v>25</v>
      </c>
      <c r="X22">
        <f t="shared" si="3"/>
        <v>36</v>
      </c>
      <c r="Y22">
        <f t="shared" si="4"/>
        <v>6</v>
      </c>
      <c r="AN22" s="317">
        <v>45428.041666666664</v>
      </c>
      <c r="AO22">
        <v>54.2</v>
      </c>
      <c r="AP22">
        <v>77</v>
      </c>
      <c r="AQ22">
        <v>29.6</v>
      </c>
      <c r="AR22">
        <v>40.299999999999997</v>
      </c>
      <c r="AS22">
        <v>54.2</v>
      </c>
      <c r="AT22">
        <v>78.2</v>
      </c>
      <c r="AU22">
        <v>29.6</v>
      </c>
      <c r="AV22">
        <v>40.299999999999997</v>
      </c>
      <c r="AX22">
        <v>79.099999999999994</v>
      </c>
      <c r="AY22">
        <v>29.9</v>
      </c>
      <c r="AZ22">
        <v>42</v>
      </c>
    </row>
    <row r="23" spans="2:52" x14ac:dyDescent="0.35">
      <c r="B23" s="317">
        <v>45427.770833333336</v>
      </c>
      <c r="C23">
        <v>66.099999999999994</v>
      </c>
      <c r="D23">
        <v>77.099999999999994</v>
      </c>
      <c r="E23">
        <v>42.4</v>
      </c>
      <c r="F23">
        <v>71.400000000000006</v>
      </c>
      <c r="G23">
        <v>66.099999999999994</v>
      </c>
      <c r="H23">
        <v>78.7</v>
      </c>
      <c r="I23">
        <v>42.3</v>
      </c>
      <c r="J23">
        <v>71.099999999999994</v>
      </c>
      <c r="L23">
        <v>79.2</v>
      </c>
      <c r="M23">
        <v>43.3</v>
      </c>
      <c r="N23">
        <v>73.3</v>
      </c>
      <c r="P23" t="s">
        <v>878</v>
      </c>
      <c r="Q23">
        <f t="shared" si="0"/>
        <v>42</v>
      </c>
      <c r="R23" t="str">
        <f t="shared" si="1"/>
        <v>-</v>
      </c>
      <c r="U23">
        <f t="shared" si="5"/>
        <v>39</v>
      </c>
      <c r="V23">
        <f t="shared" si="2"/>
        <v>28</v>
      </c>
      <c r="X23">
        <f t="shared" si="3"/>
        <v>37</v>
      </c>
      <c r="Y23">
        <f t="shared" si="4"/>
        <v>9</v>
      </c>
      <c r="AN23" s="317">
        <v>45428.083333333336</v>
      </c>
      <c r="AO23">
        <v>54.2</v>
      </c>
      <c r="AP23">
        <v>76.099999999999994</v>
      </c>
      <c r="AQ23">
        <v>30.2</v>
      </c>
      <c r="AR23">
        <v>43.3</v>
      </c>
      <c r="AS23">
        <v>54.2</v>
      </c>
      <c r="AT23">
        <v>75.8</v>
      </c>
      <c r="AU23">
        <v>30.2</v>
      </c>
      <c r="AV23">
        <v>43.3</v>
      </c>
      <c r="AX23">
        <v>77.5</v>
      </c>
      <c r="AY23">
        <v>30.5</v>
      </c>
      <c r="AZ23">
        <v>44.6</v>
      </c>
    </row>
    <row r="24" spans="2:52" x14ac:dyDescent="0.35">
      <c r="B24" s="317">
        <v>45427.78125</v>
      </c>
      <c r="C24">
        <v>66.599999999999994</v>
      </c>
      <c r="D24">
        <v>79.400000000000006</v>
      </c>
      <c r="E24">
        <v>43.6</v>
      </c>
      <c r="F24">
        <v>71.5</v>
      </c>
      <c r="G24">
        <v>66.7</v>
      </c>
      <c r="H24">
        <v>81.3</v>
      </c>
      <c r="I24">
        <v>43.7</v>
      </c>
      <c r="J24">
        <v>71.7</v>
      </c>
      <c r="L24">
        <v>81.5</v>
      </c>
      <c r="M24">
        <v>44.8</v>
      </c>
      <c r="N24">
        <v>73.2</v>
      </c>
      <c r="P24" t="s">
        <v>878</v>
      </c>
      <c r="Q24">
        <f t="shared" si="0"/>
        <v>44</v>
      </c>
      <c r="R24" t="str">
        <f t="shared" si="1"/>
        <v>-</v>
      </c>
      <c r="U24">
        <f t="shared" si="5"/>
        <v>40</v>
      </c>
      <c r="V24">
        <f t="shared" si="2"/>
        <v>29</v>
      </c>
      <c r="X24">
        <f t="shared" si="3"/>
        <v>38</v>
      </c>
      <c r="Y24">
        <f t="shared" si="4"/>
        <v>3</v>
      </c>
      <c r="AN24" s="317">
        <v>45428.125</v>
      </c>
      <c r="AO24">
        <v>56.7</v>
      </c>
      <c r="AP24">
        <v>84.9</v>
      </c>
      <c r="AQ24">
        <v>32.299999999999997</v>
      </c>
      <c r="AR24">
        <v>47</v>
      </c>
      <c r="AS24">
        <v>56.1</v>
      </c>
      <c r="AT24">
        <v>81.900000000000006</v>
      </c>
      <c r="AU24">
        <v>32.200000000000003</v>
      </c>
      <c r="AV24">
        <v>47</v>
      </c>
      <c r="AX24">
        <v>87.5</v>
      </c>
      <c r="AY24">
        <v>32.6</v>
      </c>
      <c r="AZ24">
        <v>49</v>
      </c>
    </row>
    <row r="25" spans="2:52" x14ac:dyDescent="0.35">
      <c r="B25" s="317">
        <v>45427.791666666664</v>
      </c>
      <c r="C25">
        <v>66.3</v>
      </c>
      <c r="D25">
        <v>77.599999999999994</v>
      </c>
      <c r="E25">
        <v>44.8</v>
      </c>
      <c r="F25">
        <v>71.2</v>
      </c>
      <c r="G25">
        <v>66.3</v>
      </c>
      <c r="H25">
        <v>77.599999999999994</v>
      </c>
      <c r="I25">
        <v>44.8</v>
      </c>
      <c r="J25">
        <v>71</v>
      </c>
      <c r="L25">
        <v>78.7</v>
      </c>
      <c r="M25">
        <v>45.7</v>
      </c>
      <c r="N25">
        <v>72.8</v>
      </c>
      <c r="P25" t="s">
        <v>878</v>
      </c>
      <c r="Q25">
        <f t="shared" si="0"/>
        <v>45</v>
      </c>
      <c r="R25" t="str">
        <f t="shared" si="1"/>
        <v>-</v>
      </c>
      <c r="U25">
        <f t="shared" si="5"/>
        <v>41</v>
      </c>
      <c r="V25">
        <f t="shared" si="2"/>
        <v>30</v>
      </c>
      <c r="X25">
        <f t="shared" si="3"/>
        <v>39</v>
      </c>
      <c r="Y25">
        <f t="shared" si="4"/>
        <v>2</v>
      </c>
      <c r="AN25" s="317">
        <v>45428.166666666664</v>
      </c>
      <c r="AO25">
        <v>56.3</v>
      </c>
      <c r="AP25">
        <v>77.5</v>
      </c>
      <c r="AQ25">
        <v>32.299999999999997</v>
      </c>
      <c r="AR25">
        <v>54.8</v>
      </c>
      <c r="AS25">
        <v>56.2</v>
      </c>
      <c r="AT25">
        <v>78.099999999999994</v>
      </c>
      <c r="AU25">
        <v>32.200000000000003</v>
      </c>
      <c r="AV25">
        <v>54.1</v>
      </c>
      <c r="AX25">
        <v>78.900000000000006</v>
      </c>
      <c r="AY25">
        <v>32.700000000000003</v>
      </c>
      <c r="AZ25">
        <v>57.5</v>
      </c>
    </row>
    <row r="26" spans="2:52" x14ac:dyDescent="0.35">
      <c r="B26" s="317">
        <v>45427.802083333336</v>
      </c>
      <c r="C26">
        <v>65.900000000000006</v>
      </c>
      <c r="D26">
        <v>78</v>
      </c>
      <c r="E26">
        <v>40.6</v>
      </c>
      <c r="F26">
        <v>71.099999999999994</v>
      </c>
      <c r="G26">
        <v>65.900000000000006</v>
      </c>
      <c r="H26">
        <v>80.3</v>
      </c>
      <c r="I26">
        <v>40.6</v>
      </c>
      <c r="J26">
        <v>71.099999999999994</v>
      </c>
      <c r="L26">
        <v>81.599999999999994</v>
      </c>
      <c r="M26">
        <v>42.1</v>
      </c>
      <c r="N26">
        <v>72.8</v>
      </c>
      <c r="P26" t="s">
        <v>878</v>
      </c>
      <c r="Q26">
        <f t="shared" si="0"/>
        <v>41</v>
      </c>
      <c r="R26" t="str">
        <f t="shared" si="1"/>
        <v>-</v>
      </c>
      <c r="U26">
        <f t="shared" si="5"/>
        <v>42</v>
      </c>
      <c r="V26">
        <f t="shared" si="2"/>
        <v>29</v>
      </c>
      <c r="X26">
        <f t="shared" si="3"/>
        <v>40</v>
      </c>
      <c r="Y26">
        <f t="shared" si="4"/>
        <v>2</v>
      </c>
      <c r="AN26" s="317">
        <v>45428.208333333336</v>
      </c>
      <c r="AO26">
        <v>60.3</v>
      </c>
      <c r="AP26">
        <v>78.3</v>
      </c>
      <c r="AQ26">
        <v>35.700000000000003</v>
      </c>
      <c r="AR26">
        <v>62.7</v>
      </c>
      <c r="AS26">
        <v>60.3</v>
      </c>
      <c r="AT26">
        <v>78.5</v>
      </c>
      <c r="AU26">
        <v>35.4</v>
      </c>
      <c r="AV26">
        <v>62.6</v>
      </c>
      <c r="AX26">
        <v>80.3</v>
      </c>
      <c r="AY26">
        <v>37.200000000000003</v>
      </c>
      <c r="AZ26">
        <v>64.400000000000006</v>
      </c>
    </row>
    <row r="27" spans="2:52" x14ac:dyDescent="0.35">
      <c r="B27" s="317">
        <v>45427.8125</v>
      </c>
      <c r="C27">
        <v>65</v>
      </c>
      <c r="D27">
        <v>77.3</v>
      </c>
      <c r="E27">
        <v>43.4</v>
      </c>
      <c r="F27">
        <v>70.5</v>
      </c>
      <c r="G27">
        <v>65</v>
      </c>
      <c r="H27">
        <v>78</v>
      </c>
      <c r="I27">
        <v>43.2</v>
      </c>
      <c r="J27">
        <v>70.2</v>
      </c>
      <c r="L27">
        <v>78.3</v>
      </c>
      <c r="M27">
        <v>44.6</v>
      </c>
      <c r="N27">
        <v>72</v>
      </c>
      <c r="P27" t="s">
        <v>878</v>
      </c>
      <c r="Q27">
        <f t="shared" si="0"/>
        <v>43</v>
      </c>
      <c r="R27" t="str">
        <f t="shared" si="1"/>
        <v>-</v>
      </c>
      <c r="U27">
        <f t="shared" si="5"/>
        <v>43</v>
      </c>
      <c r="V27">
        <f t="shared" si="2"/>
        <v>31</v>
      </c>
      <c r="X27">
        <f t="shared" si="3"/>
        <v>41</v>
      </c>
      <c r="Y27">
        <f t="shared" si="4"/>
        <v>3</v>
      </c>
      <c r="AN27" s="317">
        <v>45428.25</v>
      </c>
      <c r="AO27">
        <v>66.2</v>
      </c>
      <c r="AP27">
        <v>81.099999999999994</v>
      </c>
      <c r="AQ27">
        <v>41.8</v>
      </c>
      <c r="AR27">
        <v>71.5</v>
      </c>
      <c r="AS27">
        <v>66.2</v>
      </c>
      <c r="AT27">
        <v>80.900000000000006</v>
      </c>
      <c r="AU27">
        <v>41.6</v>
      </c>
      <c r="AV27">
        <v>71.2</v>
      </c>
      <c r="AX27">
        <v>82.2</v>
      </c>
      <c r="AY27">
        <v>43.2</v>
      </c>
      <c r="AZ27">
        <v>73.099999999999994</v>
      </c>
    </row>
    <row r="28" spans="2:52" x14ac:dyDescent="0.35">
      <c r="B28" s="317">
        <v>45427.822916666664</v>
      </c>
      <c r="C28">
        <v>64.400000000000006</v>
      </c>
      <c r="D28">
        <v>77.7</v>
      </c>
      <c r="E28">
        <v>42.7</v>
      </c>
      <c r="F28">
        <v>69.400000000000006</v>
      </c>
      <c r="G28">
        <v>64.400000000000006</v>
      </c>
      <c r="H28">
        <v>79.3</v>
      </c>
      <c r="I28">
        <v>42.5</v>
      </c>
      <c r="J28">
        <v>69.400000000000006</v>
      </c>
      <c r="L28">
        <v>80.099999999999994</v>
      </c>
      <c r="M28">
        <v>44.1</v>
      </c>
      <c r="N28">
        <v>71.2</v>
      </c>
      <c r="P28" t="s">
        <v>878</v>
      </c>
      <c r="Q28">
        <f t="shared" si="0"/>
        <v>43</v>
      </c>
      <c r="R28" t="str">
        <f t="shared" si="1"/>
        <v>-</v>
      </c>
      <c r="U28">
        <f t="shared" si="5"/>
        <v>44</v>
      </c>
      <c r="V28">
        <f t="shared" si="2"/>
        <v>30</v>
      </c>
      <c r="X28">
        <f t="shared" si="3"/>
        <v>42</v>
      </c>
      <c r="Y28">
        <f t="shared" si="4"/>
        <v>3</v>
      </c>
      <c r="AN28" s="317">
        <v>45428.291666666664</v>
      </c>
      <c r="AO28">
        <v>68.3</v>
      </c>
      <c r="AP28">
        <v>82.4</v>
      </c>
      <c r="AQ28">
        <v>46.2</v>
      </c>
      <c r="AR28">
        <v>73</v>
      </c>
      <c r="AS28">
        <v>68.3</v>
      </c>
      <c r="AT28">
        <v>83.7</v>
      </c>
      <c r="AU28">
        <v>46.1</v>
      </c>
      <c r="AV28">
        <v>72.900000000000006</v>
      </c>
      <c r="AX28">
        <v>84.2</v>
      </c>
      <c r="AY28">
        <v>47.7</v>
      </c>
      <c r="AZ28">
        <v>74.599999999999994</v>
      </c>
    </row>
    <row r="29" spans="2:52" x14ac:dyDescent="0.35">
      <c r="B29" s="317">
        <v>45427.833333333336</v>
      </c>
      <c r="C29">
        <v>65.8</v>
      </c>
      <c r="D29">
        <v>77.5</v>
      </c>
      <c r="E29">
        <v>44.3</v>
      </c>
      <c r="F29">
        <v>70.7</v>
      </c>
      <c r="G29">
        <v>65.8</v>
      </c>
      <c r="H29">
        <v>77.8</v>
      </c>
      <c r="I29">
        <v>44.3</v>
      </c>
      <c r="J29">
        <v>70.5</v>
      </c>
      <c r="L29">
        <v>78.5</v>
      </c>
      <c r="M29">
        <v>46</v>
      </c>
      <c r="N29">
        <v>72.400000000000006</v>
      </c>
      <c r="P29" t="s">
        <v>878</v>
      </c>
      <c r="Q29">
        <f t="shared" si="0"/>
        <v>44</v>
      </c>
      <c r="R29" t="str">
        <f t="shared" si="1"/>
        <v>-</v>
      </c>
      <c r="U29">
        <f t="shared" si="5"/>
        <v>45</v>
      </c>
      <c r="V29">
        <f t="shared" si="2"/>
        <v>37</v>
      </c>
      <c r="X29">
        <f t="shared" si="3"/>
        <v>43</v>
      </c>
      <c r="Y29">
        <f t="shared" si="4"/>
        <v>3</v>
      </c>
      <c r="AN29" s="317">
        <v>45428.333333333336</v>
      </c>
      <c r="AO29">
        <v>67.900000000000006</v>
      </c>
      <c r="AP29">
        <v>79.2</v>
      </c>
      <c r="AQ29">
        <v>47.9</v>
      </c>
      <c r="AR29">
        <v>72.5</v>
      </c>
      <c r="AS29">
        <v>67.900000000000006</v>
      </c>
      <c r="AT29">
        <v>80.099999999999994</v>
      </c>
      <c r="AU29">
        <v>47.9</v>
      </c>
      <c r="AV29">
        <v>72.5</v>
      </c>
      <c r="AX29">
        <v>81.3</v>
      </c>
      <c r="AY29">
        <v>50</v>
      </c>
      <c r="AZ29">
        <v>74</v>
      </c>
    </row>
    <row r="30" spans="2:52" x14ac:dyDescent="0.35">
      <c r="B30" s="317">
        <v>45427.84375</v>
      </c>
      <c r="C30">
        <v>63.4</v>
      </c>
      <c r="D30">
        <v>77.7</v>
      </c>
      <c r="E30">
        <v>38.200000000000003</v>
      </c>
      <c r="F30">
        <v>67.599999999999994</v>
      </c>
      <c r="G30">
        <v>63.3</v>
      </c>
      <c r="H30">
        <v>77.400000000000006</v>
      </c>
      <c r="I30">
        <v>38.200000000000003</v>
      </c>
      <c r="J30">
        <v>67.3</v>
      </c>
      <c r="L30">
        <v>79.099999999999994</v>
      </c>
      <c r="M30">
        <v>39.6</v>
      </c>
      <c r="N30">
        <v>69.5</v>
      </c>
      <c r="P30" t="s">
        <v>878</v>
      </c>
      <c r="Q30">
        <f t="shared" si="0"/>
        <v>38</v>
      </c>
      <c r="R30" t="str">
        <f t="shared" si="1"/>
        <v>-</v>
      </c>
      <c r="U30">
        <f t="shared" si="5"/>
        <v>46</v>
      </c>
      <c r="V30">
        <f t="shared" si="2"/>
        <v>25</v>
      </c>
      <c r="X30">
        <f t="shared" si="3"/>
        <v>44</v>
      </c>
      <c r="Y30">
        <f t="shared" si="4"/>
        <v>1</v>
      </c>
      <c r="AN30" s="317">
        <v>45428.375</v>
      </c>
      <c r="AO30">
        <v>67.2</v>
      </c>
      <c r="AP30">
        <v>79.2</v>
      </c>
      <c r="AQ30">
        <v>49.2</v>
      </c>
      <c r="AR30">
        <v>71.8</v>
      </c>
      <c r="AS30">
        <v>67.2</v>
      </c>
      <c r="AT30">
        <v>80.5</v>
      </c>
      <c r="AU30">
        <v>48.9</v>
      </c>
      <c r="AV30">
        <v>71.900000000000006</v>
      </c>
      <c r="AX30">
        <v>81.5</v>
      </c>
      <c r="AY30">
        <v>50.6</v>
      </c>
      <c r="AZ30">
        <v>73.3</v>
      </c>
    </row>
    <row r="31" spans="2:52" x14ac:dyDescent="0.35">
      <c r="B31" s="317">
        <v>45427.854166666664</v>
      </c>
      <c r="C31">
        <v>63.9</v>
      </c>
      <c r="D31">
        <v>76.900000000000006</v>
      </c>
      <c r="E31">
        <v>38.1</v>
      </c>
      <c r="F31">
        <v>68.400000000000006</v>
      </c>
      <c r="G31">
        <v>64</v>
      </c>
      <c r="H31">
        <v>76.8</v>
      </c>
      <c r="I31">
        <v>38.299999999999997</v>
      </c>
      <c r="J31">
        <v>68.5</v>
      </c>
      <c r="L31">
        <v>78.900000000000006</v>
      </c>
      <c r="M31">
        <v>39.6</v>
      </c>
      <c r="N31">
        <v>70.5</v>
      </c>
      <c r="P31" t="s">
        <v>878</v>
      </c>
      <c r="Q31">
        <f t="shared" si="0"/>
        <v>38</v>
      </c>
      <c r="R31" t="str">
        <f t="shared" si="1"/>
        <v>-</v>
      </c>
      <c r="U31">
        <f t="shared" si="5"/>
        <v>47</v>
      </c>
      <c r="V31">
        <f t="shared" si="2"/>
        <v>25</v>
      </c>
      <c r="X31">
        <f t="shared" si="3"/>
        <v>45</v>
      </c>
      <c r="Y31">
        <f t="shared" si="4"/>
        <v>2</v>
      </c>
      <c r="AN31" s="317">
        <v>45428.416666666664</v>
      </c>
      <c r="AO31">
        <v>66.2</v>
      </c>
      <c r="AP31">
        <v>79.099999999999994</v>
      </c>
      <c r="AQ31">
        <v>45.7</v>
      </c>
      <c r="AR31">
        <v>70.8</v>
      </c>
      <c r="AS31">
        <v>66.2</v>
      </c>
      <c r="AT31">
        <v>78.5</v>
      </c>
      <c r="AU31">
        <v>45.7</v>
      </c>
      <c r="AV31">
        <v>70.8</v>
      </c>
      <c r="AX31">
        <v>80.599999999999994</v>
      </c>
      <c r="AY31">
        <v>47.3</v>
      </c>
      <c r="AZ31">
        <v>72.400000000000006</v>
      </c>
    </row>
    <row r="32" spans="2:52" x14ac:dyDescent="0.35">
      <c r="B32" s="317">
        <v>45427.864583333336</v>
      </c>
      <c r="C32">
        <v>64</v>
      </c>
      <c r="D32">
        <v>78.8</v>
      </c>
      <c r="E32">
        <v>38.1</v>
      </c>
      <c r="F32">
        <v>68.3</v>
      </c>
      <c r="G32">
        <v>63.9</v>
      </c>
      <c r="H32">
        <v>78.599999999999994</v>
      </c>
      <c r="I32">
        <v>37.799999999999997</v>
      </c>
      <c r="J32">
        <v>67.900000000000006</v>
      </c>
      <c r="L32">
        <v>79.8</v>
      </c>
      <c r="M32">
        <v>40.200000000000003</v>
      </c>
      <c r="N32">
        <v>70.099999999999994</v>
      </c>
      <c r="P32" t="s">
        <v>878</v>
      </c>
      <c r="Q32">
        <f t="shared" si="0"/>
        <v>38</v>
      </c>
      <c r="R32" t="str">
        <f t="shared" si="1"/>
        <v>-</v>
      </c>
      <c r="U32">
        <f t="shared" si="5"/>
        <v>48</v>
      </c>
      <c r="V32">
        <f t="shared" si="2"/>
        <v>27</v>
      </c>
      <c r="X32">
        <f t="shared" si="3"/>
        <v>46</v>
      </c>
      <c r="Y32">
        <f t="shared" si="4"/>
        <v>1</v>
      </c>
      <c r="AN32" s="317">
        <v>45428.458333333336</v>
      </c>
      <c r="AO32">
        <v>66.599999999999994</v>
      </c>
      <c r="AP32">
        <v>78.599999999999994</v>
      </c>
      <c r="AQ32">
        <v>45.1</v>
      </c>
      <c r="AR32">
        <v>71.3</v>
      </c>
      <c r="AS32">
        <v>66.599999999999994</v>
      </c>
      <c r="AT32">
        <v>81</v>
      </c>
      <c r="AU32">
        <v>45.2</v>
      </c>
      <c r="AV32">
        <v>71.3</v>
      </c>
      <c r="AX32">
        <v>84.9</v>
      </c>
      <c r="AY32">
        <v>46.6</v>
      </c>
      <c r="AZ32">
        <v>72.599999999999994</v>
      </c>
    </row>
    <row r="33" spans="2:52" x14ac:dyDescent="0.35">
      <c r="B33" s="317">
        <v>45427.875</v>
      </c>
      <c r="C33">
        <v>62.8</v>
      </c>
      <c r="D33">
        <v>78.2</v>
      </c>
      <c r="E33">
        <v>35.5</v>
      </c>
      <c r="F33">
        <v>66.2</v>
      </c>
      <c r="G33">
        <v>62.5</v>
      </c>
      <c r="H33">
        <v>78.2</v>
      </c>
      <c r="I33">
        <v>35.299999999999997</v>
      </c>
      <c r="J33">
        <v>66.5</v>
      </c>
      <c r="L33">
        <v>82.5</v>
      </c>
      <c r="M33">
        <v>37.4</v>
      </c>
      <c r="N33">
        <v>68.7</v>
      </c>
      <c r="P33" t="s">
        <v>878</v>
      </c>
      <c r="Q33">
        <f t="shared" si="0"/>
        <v>35</v>
      </c>
      <c r="R33" t="str">
        <f t="shared" si="1"/>
        <v>-</v>
      </c>
      <c r="U33">
        <f t="shared" si="5"/>
        <v>49</v>
      </c>
      <c r="V33">
        <f t="shared" si="2"/>
        <v>21</v>
      </c>
      <c r="X33">
        <f t="shared" si="3"/>
        <v>47</v>
      </c>
      <c r="Y33">
        <f t="shared" si="4"/>
        <v>0</v>
      </c>
      <c r="AN33" s="317">
        <v>45428.5</v>
      </c>
      <c r="AO33">
        <v>66</v>
      </c>
      <c r="AP33">
        <v>80.900000000000006</v>
      </c>
      <c r="AQ33">
        <v>43.6</v>
      </c>
      <c r="AR33">
        <v>70.599999999999994</v>
      </c>
      <c r="AS33">
        <v>66</v>
      </c>
      <c r="AT33">
        <v>81</v>
      </c>
      <c r="AU33">
        <v>43.4</v>
      </c>
      <c r="AV33">
        <v>70.5</v>
      </c>
      <c r="AX33">
        <v>82.7</v>
      </c>
      <c r="AY33">
        <v>45</v>
      </c>
      <c r="AZ33">
        <v>72</v>
      </c>
    </row>
    <row r="34" spans="2:52" x14ac:dyDescent="0.35">
      <c r="B34" s="317">
        <v>45427.885416666664</v>
      </c>
      <c r="C34">
        <v>61.5</v>
      </c>
      <c r="D34">
        <v>74.7</v>
      </c>
      <c r="E34">
        <v>36.799999999999997</v>
      </c>
      <c r="F34">
        <v>66.099999999999994</v>
      </c>
      <c r="G34">
        <v>61.5</v>
      </c>
      <c r="H34">
        <v>75.099999999999994</v>
      </c>
      <c r="I34">
        <v>36.5</v>
      </c>
      <c r="J34">
        <v>66</v>
      </c>
      <c r="L34">
        <v>76.3</v>
      </c>
      <c r="M34">
        <v>38.700000000000003</v>
      </c>
      <c r="N34">
        <v>68.5</v>
      </c>
      <c r="P34" t="s">
        <v>878</v>
      </c>
      <c r="Q34">
        <f t="shared" si="0"/>
        <v>37</v>
      </c>
      <c r="R34" t="str">
        <f t="shared" si="1"/>
        <v>-</v>
      </c>
      <c r="U34">
        <f t="shared" si="5"/>
        <v>50</v>
      </c>
      <c r="V34">
        <f t="shared" si="2"/>
        <v>18</v>
      </c>
      <c r="X34">
        <f t="shared" si="3"/>
        <v>48</v>
      </c>
      <c r="Y34">
        <f t="shared" si="4"/>
        <v>0</v>
      </c>
      <c r="AN34" s="317">
        <v>45428.541666666664</v>
      </c>
      <c r="AO34">
        <v>64.8</v>
      </c>
      <c r="AP34">
        <v>76.400000000000006</v>
      </c>
      <c r="AQ34">
        <v>43.8</v>
      </c>
      <c r="AR34">
        <v>69.7</v>
      </c>
      <c r="AS34">
        <v>64.8</v>
      </c>
      <c r="AT34">
        <v>76.400000000000006</v>
      </c>
      <c r="AU34">
        <v>43.4</v>
      </c>
      <c r="AV34">
        <v>69.7</v>
      </c>
      <c r="AX34">
        <v>77.7</v>
      </c>
      <c r="AY34">
        <v>45.3</v>
      </c>
      <c r="AZ34">
        <v>71.2</v>
      </c>
    </row>
    <row r="35" spans="2:52" x14ac:dyDescent="0.35">
      <c r="B35" s="317">
        <v>45427.895833333336</v>
      </c>
      <c r="C35">
        <v>59.3</v>
      </c>
      <c r="D35">
        <v>75.099999999999994</v>
      </c>
      <c r="E35">
        <v>35.6</v>
      </c>
      <c r="F35">
        <v>61.5</v>
      </c>
      <c r="G35">
        <v>59.4</v>
      </c>
      <c r="H35">
        <v>75.900000000000006</v>
      </c>
      <c r="I35">
        <v>35.1</v>
      </c>
      <c r="J35">
        <v>61.8</v>
      </c>
      <c r="L35">
        <v>76.8</v>
      </c>
      <c r="M35">
        <v>37.6</v>
      </c>
      <c r="N35">
        <v>63.5</v>
      </c>
      <c r="P35" t="s">
        <v>878</v>
      </c>
      <c r="Q35">
        <f t="shared" si="0"/>
        <v>35</v>
      </c>
      <c r="R35" t="str">
        <f t="shared" si="1"/>
        <v>-</v>
      </c>
      <c r="U35">
        <f t="shared" si="5"/>
        <v>51</v>
      </c>
      <c r="V35">
        <f t="shared" si="2"/>
        <v>15</v>
      </c>
      <c r="X35">
        <f t="shared" si="3"/>
        <v>49</v>
      </c>
      <c r="Y35">
        <f t="shared" si="4"/>
        <v>1</v>
      </c>
      <c r="AN35" s="317">
        <v>45428.583333333336</v>
      </c>
      <c r="AO35">
        <v>65.099999999999994</v>
      </c>
      <c r="AP35">
        <v>80.2</v>
      </c>
      <c r="AQ35">
        <v>43.8</v>
      </c>
      <c r="AR35">
        <v>69.599999999999994</v>
      </c>
      <c r="AS35">
        <v>65.099999999999994</v>
      </c>
      <c r="AT35">
        <v>81</v>
      </c>
      <c r="AU35">
        <v>43.6</v>
      </c>
      <c r="AV35">
        <v>69.7</v>
      </c>
      <c r="AX35">
        <v>82.8</v>
      </c>
      <c r="AY35">
        <v>45.1</v>
      </c>
      <c r="AZ35">
        <v>71.099999999999994</v>
      </c>
    </row>
    <row r="36" spans="2:52" x14ac:dyDescent="0.35">
      <c r="B36" s="317">
        <v>45427.90625</v>
      </c>
      <c r="C36">
        <v>62.9</v>
      </c>
      <c r="D36">
        <v>76.900000000000006</v>
      </c>
      <c r="E36">
        <v>37.1</v>
      </c>
      <c r="F36">
        <v>67</v>
      </c>
      <c r="G36">
        <v>62.9</v>
      </c>
      <c r="H36">
        <v>79.2</v>
      </c>
      <c r="I36">
        <v>37</v>
      </c>
      <c r="J36">
        <v>66.400000000000006</v>
      </c>
      <c r="L36">
        <v>79.599999999999994</v>
      </c>
      <c r="M36">
        <v>38.1</v>
      </c>
      <c r="N36">
        <v>68.900000000000006</v>
      </c>
      <c r="P36" t="s">
        <v>878</v>
      </c>
      <c r="Q36">
        <f t="shared" si="0"/>
        <v>37</v>
      </c>
      <c r="R36" t="str">
        <f t="shared" si="1"/>
        <v>-</v>
      </c>
      <c r="U36">
        <f t="shared" si="5"/>
        <v>52</v>
      </c>
      <c r="V36">
        <f t="shared" si="2"/>
        <v>9</v>
      </c>
      <c r="X36">
        <f t="shared" si="3"/>
        <v>50</v>
      </c>
      <c r="Y36">
        <f t="shared" si="4"/>
        <v>0</v>
      </c>
      <c r="AN36" s="317">
        <v>45428.625</v>
      </c>
      <c r="AO36">
        <v>65.7</v>
      </c>
      <c r="AP36">
        <v>79.3</v>
      </c>
      <c r="AQ36">
        <v>45</v>
      </c>
      <c r="AR36">
        <v>70.3</v>
      </c>
      <c r="AS36">
        <v>65.7</v>
      </c>
      <c r="AT36">
        <v>79.7</v>
      </c>
      <c r="AU36">
        <v>45</v>
      </c>
      <c r="AV36">
        <v>70.400000000000006</v>
      </c>
      <c r="AX36">
        <v>80.3</v>
      </c>
      <c r="AY36">
        <v>46.2</v>
      </c>
      <c r="AZ36">
        <v>71.7</v>
      </c>
    </row>
    <row r="37" spans="2:52" x14ac:dyDescent="0.35">
      <c r="B37" s="317">
        <v>45427.916666666664</v>
      </c>
      <c r="C37">
        <v>62.3</v>
      </c>
      <c r="D37">
        <v>76.8</v>
      </c>
      <c r="E37">
        <v>35.299999999999997</v>
      </c>
      <c r="F37">
        <v>66.7</v>
      </c>
      <c r="G37">
        <v>62.3</v>
      </c>
      <c r="H37">
        <v>77.2</v>
      </c>
      <c r="I37">
        <v>35.200000000000003</v>
      </c>
      <c r="J37">
        <v>66.7</v>
      </c>
      <c r="L37">
        <v>77.900000000000006</v>
      </c>
      <c r="M37">
        <v>36.1</v>
      </c>
      <c r="N37">
        <v>68.400000000000006</v>
      </c>
      <c r="P37" t="s">
        <v>878</v>
      </c>
      <c r="Q37">
        <f t="shared" si="0"/>
        <v>35</v>
      </c>
      <c r="R37" t="str">
        <f t="shared" si="1"/>
        <v>-</v>
      </c>
      <c r="U37">
        <f t="shared" si="5"/>
        <v>53</v>
      </c>
      <c r="V37">
        <f t="shared" si="2"/>
        <v>6</v>
      </c>
      <c r="X37">
        <f t="shared" si="3"/>
        <v>51</v>
      </c>
      <c r="Y37">
        <f t="shared" si="4"/>
        <v>1</v>
      </c>
      <c r="AN37" s="317">
        <v>45428.666666666664</v>
      </c>
      <c r="AO37">
        <v>67.599999999999994</v>
      </c>
      <c r="AP37">
        <v>78.400000000000006</v>
      </c>
      <c r="AQ37">
        <v>53.6</v>
      </c>
      <c r="AR37">
        <v>71.7</v>
      </c>
      <c r="AS37">
        <v>67.7</v>
      </c>
      <c r="AT37">
        <v>83.1</v>
      </c>
      <c r="AU37">
        <v>53.6</v>
      </c>
      <c r="AV37">
        <v>71.7</v>
      </c>
      <c r="AX37">
        <v>85.4</v>
      </c>
      <c r="AY37">
        <v>54.8</v>
      </c>
      <c r="AZ37">
        <v>73.099999999999994</v>
      </c>
    </row>
    <row r="38" spans="2:52" x14ac:dyDescent="0.35">
      <c r="B38" s="317">
        <v>45427.927083333336</v>
      </c>
      <c r="C38">
        <v>59.2</v>
      </c>
      <c r="D38">
        <v>74.599999999999994</v>
      </c>
      <c r="E38">
        <v>30.7</v>
      </c>
      <c r="F38">
        <v>62.2</v>
      </c>
      <c r="G38">
        <v>59.3</v>
      </c>
      <c r="H38">
        <v>75.900000000000006</v>
      </c>
      <c r="I38">
        <v>30.7</v>
      </c>
      <c r="J38">
        <v>62.1</v>
      </c>
      <c r="L38">
        <v>76.400000000000006</v>
      </c>
      <c r="M38">
        <v>31.2</v>
      </c>
      <c r="N38">
        <v>64.3</v>
      </c>
      <c r="P38" t="s">
        <v>878</v>
      </c>
      <c r="Q38">
        <f t="shared" si="0"/>
        <v>31</v>
      </c>
      <c r="R38" t="str">
        <f t="shared" si="1"/>
        <v>-</v>
      </c>
      <c r="U38">
        <f t="shared" si="5"/>
        <v>54</v>
      </c>
      <c r="V38">
        <f t="shared" si="2"/>
        <v>4</v>
      </c>
      <c r="AN38" s="317">
        <v>45428.708333333336</v>
      </c>
      <c r="AO38">
        <v>67.400000000000006</v>
      </c>
      <c r="AP38">
        <v>77.400000000000006</v>
      </c>
      <c r="AQ38">
        <v>50.3</v>
      </c>
      <c r="AR38">
        <v>71.7</v>
      </c>
      <c r="AS38">
        <v>67.400000000000006</v>
      </c>
      <c r="AT38">
        <v>78.2</v>
      </c>
      <c r="AU38">
        <v>50.4</v>
      </c>
      <c r="AV38">
        <v>71.8</v>
      </c>
      <c r="AX38">
        <v>79.2</v>
      </c>
      <c r="AY38">
        <v>51.5</v>
      </c>
      <c r="AZ38">
        <v>73</v>
      </c>
    </row>
    <row r="39" spans="2:52" x14ac:dyDescent="0.35">
      <c r="B39" s="317">
        <v>45427.9375</v>
      </c>
      <c r="C39">
        <v>58.1</v>
      </c>
      <c r="D39">
        <v>75.5</v>
      </c>
      <c r="E39">
        <v>30.8</v>
      </c>
      <c r="F39">
        <v>59.1</v>
      </c>
      <c r="G39">
        <v>58.3</v>
      </c>
      <c r="H39">
        <v>76.8</v>
      </c>
      <c r="I39">
        <v>30.6</v>
      </c>
      <c r="J39">
        <v>59.3</v>
      </c>
      <c r="L39">
        <v>77.2</v>
      </c>
      <c r="M39">
        <v>31.4</v>
      </c>
      <c r="N39">
        <v>60.6</v>
      </c>
      <c r="P39" t="s">
        <v>878</v>
      </c>
      <c r="Q39">
        <f t="shared" si="0"/>
        <v>31</v>
      </c>
      <c r="R39" t="str">
        <f t="shared" si="1"/>
        <v>-</v>
      </c>
      <c r="U39">
        <f t="shared" si="5"/>
        <v>55</v>
      </c>
      <c r="V39">
        <f t="shared" si="2"/>
        <v>1</v>
      </c>
      <c r="AN39" s="317">
        <v>45428.75</v>
      </c>
      <c r="AO39">
        <v>66.900000000000006</v>
      </c>
      <c r="AP39">
        <v>78.7</v>
      </c>
      <c r="AQ39">
        <v>46.4</v>
      </c>
      <c r="AR39">
        <v>71.8</v>
      </c>
      <c r="AS39">
        <v>66.900000000000006</v>
      </c>
      <c r="AT39">
        <v>79</v>
      </c>
      <c r="AU39">
        <v>46.2</v>
      </c>
      <c r="AV39">
        <v>71.7</v>
      </c>
      <c r="AX39">
        <v>80.3</v>
      </c>
      <c r="AY39">
        <v>47.9</v>
      </c>
      <c r="AZ39">
        <v>73.2</v>
      </c>
    </row>
    <row r="40" spans="2:52" x14ac:dyDescent="0.35">
      <c r="B40" s="317">
        <v>45427.947916666664</v>
      </c>
      <c r="C40">
        <v>59.3</v>
      </c>
      <c r="D40">
        <v>75.8</v>
      </c>
      <c r="E40">
        <v>32.799999999999997</v>
      </c>
      <c r="F40">
        <v>61.5</v>
      </c>
      <c r="G40">
        <v>59.4</v>
      </c>
      <c r="H40">
        <v>75.8</v>
      </c>
      <c r="I40">
        <v>32.799999999999997</v>
      </c>
      <c r="J40">
        <v>61.4</v>
      </c>
      <c r="L40">
        <v>77.2</v>
      </c>
      <c r="M40">
        <v>33.200000000000003</v>
      </c>
      <c r="N40">
        <v>63.2</v>
      </c>
      <c r="P40" t="s">
        <v>878</v>
      </c>
      <c r="Q40">
        <f t="shared" si="0"/>
        <v>33</v>
      </c>
      <c r="R40" t="str">
        <f t="shared" si="1"/>
        <v>-</v>
      </c>
      <c r="U40">
        <f t="shared" si="5"/>
        <v>56</v>
      </c>
      <c r="V40">
        <f t="shared" si="2"/>
        <v>1</v>
      </c>
      <c r="AN40" s="317">
        <v>45428.791666666664</v>
      </c>
      <c r="AO40">
        <v>64.8</v>
      </c>
      <c r="AP40">
        <v>80.599999999999994</v>
      </c>
      <c r="AQ40">
        <v>41</v>
      </c>
      <c r="AR40">
        <v>69.7</v>
      </c>
      <c r="AS40">
        <v>64.8</v>
      </c>
      <c r="AT40">
        <v>80</v>
      </c>
      <c r="AU40">
        <v>40.9</v>
      </c>
      <c r="AV40">
        <v>69.599999999999994</v>
      </c>
      <c r="AX40">
        <v>81.5</v>
      </c>
      <c r="AY40">
        <v>42.5</v>
      </c>
      <c r="AZ40">
        <v>71.3</v>
      </c>
    </row>
    <row r="41" spans="2:52" x14ac:dyDescent="0.35">
      <c r="B41" s="317">
        <v>45427.958333333336</v>
      </c>
      <c r="C41">
        <v>60.4</v>
      </c>
      <c r="D41">
        <v>80.099999999999994</v>
      </c>
      <c r="E41">
        <v>30.3</v>
      </c>
      <c r="F41">
        <v>62.1</v>
      </c>
      <c r="G41">
        <v>60.2</v>
      </c>
      <c r="H41">
        <v>78.099999999999994</v>
      </c>
      <c r="I41">
        <v>30.3</v>
      </c>
      <c r="J41">
        <v>61.8</v>
      </c>
      <c r="L41">
        <v>81.7</v>
      </c>
      <c r="M41">
        <v>30.6</v>
      </c>
      <c r="N41">
        <v>63.6</v>
      </c>
      <c r="P41" t="s">
        <v>879</v>
      </c>
      <c r="Q41" t="str">
        <f t="shared" si="0"/>
        <v>-</v>
      </c>
      <c r="R41">
        <f t="shared" si="1"/>
        <v>30</v>
      </c>
      <c r="AN41" s="317">
        <v>45428.833333333336</v>
      </c>
      <c r="AO41">
        <v>63.5</v>
      </c>
      <c r="AP41">
        <v>78.599999999999994</v>
      </c>
      <c r="AQ41">
        <v>39.1</v>
      </c>
      <c r="AR41">
        <v>68.400000000000006</v>
      </c>
      <c r="AS41">
        <v>63.5</v>
      </c>
      <c r="AT41">
        <v>78.7</v>
      </c>
      <c r="AU41">
        <v>38.9</v>
      </c>
      <c r="AV41">
        <v>68.099999999999994</v>
      </c>
      <c r="AX41">
        <v>80.5</v>
      </c>
      <c r="AY41">
        <v>40.700000000000003</v>
      </c>
      <c r="AZ41">
        <v>70.2</v>
      </c>
    </row>
    <row r="42" spans="2:52" x14ac:dyDescent="0.35">
      <c r="B42" s="317">
        <v>45427.96875</v>
      </c>
      <c r="C42">
        <v>59.3</v>
      </c>
      <c r="D42">
        <v>79.2</v>
      </c>
      <c r="E42">
        <v>31.8</v>
      </c>
      <c r="F42">
        <v>60</v>
      </c>
      <c r="G42">
        <v>59.3</v>
      </c>
      <c r="H42">
        <v>79.5</v>
      </c>
      <c r="I42">
        <v>31.7</v>
      </c>
      <c r="J42">
        <v>60</v>
      </c>
      <c r="L42">
        <v>80.400000000000006</v>
      </c>
      <c r="M42">
        <v>32.200000000000003</v>
      </c>
      <c r="N42">
        <v>61.9</v>
      </c>
      <c r="P42" t="s">
        <v>879</v>
      </c>
      <c r="Q42" t="str">
        <f t="shared" si="0"/>
        <v>-</v>
      </c>
      <c r="R42">
        <f t="shared" si="1"/>
        <v>32</v>
      </c>
      <c r="AN42" s="317">
        <v>45428.875</v>
      </c>
      <c r="AO42">
        <v>62.3</v>
      </c>
      <c r="AP42">
        <v>79</v>
      </c>
      <c r="AQ42">
        <v>37.700000000000003</v>
      </c>
      <c r="AR42">
        <v>66.2</v>
      </c>
      <c r="AS42">
        <v>62.3</v>
      </c>
      <c r="AT42">
        <v>78.5</v>
      </c>
      <c r="AU42">
        <v>37.6</v>
      </c>
      <c r="AV42">
        <v>66.2</v>
      </c>
      <c r="AX42">
        <v>80.5</v>
      </c>
      <c r="AY42">
        <v>38.9</v>
      </c>
      <c r="AZ42">
        <v>68.3</v>
      </c>
    </row>
    <row r="43" spans="2:52" x14ac:dyDescent="0.35">
      <c r="B43" s="317">
        <v>45427.979166666664</v>
      </c>
      <c r="C43">
        <v>57.2</v>
      </c>
      <c r="D43">
        <v>78.7</v>
      </c>
      <c r="E43">
        <v>30.2</v>
      </c>
      <c r="F43">
        <v>51.9</v>
      </c>
      <c r="G43">
        <v>57.4</v>
      </c>
      <c r="H43">
        <v>79.3</v>
      </c>
      <c r="I43">
        <v>30.1</v>
      </c>
      <c r="J43">
        <v>52.3</v>
      </c>
      <c r="L43">
        <v>79.7</v>
      </c>
      <c r="M43">
        <v>30.5</v>
      </c>
      <c r="N43">
        <v>53.7</v>
      </c>
      <c r="P43" t="s">
        <v>879</v>
      </c>
      <c r="Q43" t="str">
        <f t="shared" si="0"/>
        <v>-</v>
      </c>
      <c r="R43">
        <f t="shared" si="1"/>
        <v>30</v>
      </c>
      <c r="AN43" s="317">
        <v>45428.916666666664</v>
      </c>
      <c r="AO43">
        <v>61.3</v>
      </c>
      <c r="AP43">
        <v>79.900000000000006</v>
      </c>
      <c r="AQ43">
        <v>33.700000000000003</v>
      </c>
      <c r="AR43">
        <v>64.7</v>
      </c>
      <c r="AS43">
        <v>61.2</v>
      </c>
      <c r="AT43">
        <v>79.099999999999994</v>
      </c>
      <c r="AU43">
        <v>33.700000000000003</v>
      </c>
      <c r="AV43">
        <v>64.7</v>
      </c>
      <c r="AX43">
        <v>81</v>
      </c>
      <c r="AY43">
        <v>34.299999999999997</v>
      </c>
      <c r="AZ43">
        <v>66.5</v>
      </c>
    </row>
    <row r="44" spans="2:52" x14ac:dyDescent="0.35">
      <c r="B44" s="317">
        <v>45427.989583333336</v>
      </c>
      <c r="C44">
        <v>57.8</v>
      </c>
      <c r="D44">
        <v>76.7</v>
      </c>
      <c r="E44">
        <v>31.7</v>
      </c>
      <c r="F44">
        <v>58.3</v>
      </c>
      <c r="G44">
        <v>57.8</v>
      </c>
      <c r="H44">
        <v>77.7</v>
      </c>
      <c r="I44">
        <v>31.7</v>
      </c>
      <c r="J44">
        <v>57.8</v>
      </c>
      <c r="L44">
        <v>78.3</v>
      </c>
      <c r="M44">
        <v>32</v>
      </c>
      <c r="N44">
        <v>60.4</v>
      </c>
      <c r="P44" t="s">
        <v>879</v>
      </c>
      <c r="Q44" t="str">
        <f t="shared" si="0"/>
        <v>-</v>
      </c>
      <c r="R44">
        <f t="shared" si="1"/>
        <v>32</v>
      </c>
      <c r="AN44" s="317">
        <v>45428.958333333336</v>
      </c>
      <c r="AO44">
        <v>59</v>
      </c>
      <c r="AP44">
        <v>76.599999999999994</v>
      </c>
      <c r="AQ44">
        <v>32.6</v>
      </c>
      <c r="AR44">
        <v>60.9</v>
      </c>
      <c r="AS44">
        <v>59.1</v>
      </c>
      <c r="AT44">
        <v>77.5</v>
      </c>
      <c r="AU44">
        <v>32.6</v>
      </c>
      <c r="AV44">
        <v>60.7</v>
      </c>
      <c r="AX44">
        <v>77.8</v>
      </c>
      <c r="AY44">
        <v>32.799999999999997</v>
      </c>
      <c r="AZ44">
        <v>62.3</v>
      </c>
    </row>
    <row r="45" spans="2:52" x14ac:dyDescent="0.35">
      <c r="B45" s="317">
        <v>45428</v>
      </c>
      <c r="C45">
        <v>55.5</v>
      </c>
      <c r="D45">
        <v>73.5</v>
      </c>
      <c r="E45">
        <v>29.7</v>
      </c>
      <c r="F45">
        <v>56.2</v>
      </c>
      <c r="G45">
        <v>55.5</v>
      </c>
      <c r="H45">
        <v>72.5</v>
      </c>
      <c r="I45">
        <v>29.7</v>
      </c>
      <c r="J45">
        <v>56</v>
      </c>
      <c r="L45">
        <v>74.7</v>
      </c>
      <c r="M45">
        <v>29.9</v>
      </c>
      <c r="N45">
        <v>57.8</v>
      </c>
      <c r="P45" t="s">
        <v>879</v>
      </c>
      <c r="Q45" t="str">
        <f t="shared" si="0"/>
        <v>-</v>
      </c>
      <c r="R45">
        <f t="shared" si="1"/>
        <v>30</v>
      </c>
      <c r="AN45" s="317">
        <v>45429</v>
      </c>
      <c r="AO45">
        <v>53.1</v>
      </c>
      <c r="AP45">
        <v>75.8</v>
      </c>
      <c r="AQ45">
        <v>29.5</v>
      </c>
      <c r="AR45">
        <v>46.2</v>
      </c>
      <c r="AS45">
        <v>52.9</v>
      </c>
      <c r="AT45">
        <v>76</v>
      </c>
      <c r="AU45">
        <v>29.5</v>
      </c>
      <c r="AV45">
        <v>45.7</v>
      </c>
      <c r="AX45">
        <v>77</v>
      </c>
      <c r="AY45">
        <v>29.7</v>
      </c>
      <c r="AZ45">
        <v>47.5</v>
      </c>
    </row>
    <row r="46" spans="2:52" x14ac:dyDescent="0.35">
      <c r="B46" s="317">
        <v>45428.010416666664</v>
      </c>
      <c r="C46">
        <v>57.7</v>
      </c>
      <c r="D46">
        <v>78.599999999999994</v>
      </c>
      <c r="E46">
        <v>29.4</v>
      </c>
      <c r="F46">
        <v>57.6</v>
      </c>
      <c r="G46">
        <v>57.7</v>
      </c>
      <c r="H46">
        <v>78</v>
      </c>
      <c r="I46">
        <v>29.4</v>
      </c>
      <c r="J46">
        <v>57.3</v>
      </c>
      <c r="L46">
        <v>79.8</v>
      </c>
      <c r="M46">
        <v>29.6</v>
      </c>
      <c r="N46">
        <v>59.3</v>
      </c>
      <c r="P46" t="s">
        <v>879</v>
      </c>
      <c r="Q46" t="str">
        <f t="shared" si="0"/>
        <v>-</v>
      </c>
      <c r="R46">
        <f t="shared" si="1"/>
        <v>29</v>
      </c>
      <c r="AN46" s="317">
        <v>45429.041666666664</v>
      </c>
      <c r="AO46">
        <v>50.5</v>
      </c>
      <c r="AP46">
        <v>76</v>
      </c>
      <c r="AQ46">
        <v>27.5</v>
      </c>
      <c r="AR46">
        <v>36.799999999999997</v>
      </c>
      <c r="AS46">
        <v>50.7</v>
      </c>
      <c r="AT46">
        <v>76.5</v>
      </c>
      <c r="AU46">
        <v>27.5</v>
      </c>
      <c r="AV46">
        <v>36.799999999999997</v>
      </c>
      <c r="AX46">
        <v>77.400000000000006</v>
      </c>
      <c r="AY46">
        <v>27.7</v>
      </c>
      <c r="AZ46">
        <v>38</v>
      </c>
    </row>
    <row r="47" spans="2:52" x14ac:dyDescent="0.35">
      <c r="B47" s="317">
        <v>45428.020833333336</v>
      </c>
      <c r="C47">
        <v>49.9</v>
      </c>
      <c r="D47">
        <v>72.2</v>
      </c>
      <c r="E47">
        <v>29.4</v>
      </c>
      <c r="F47">
        <v>36.799999999999997</v>
      </c>
      <c r="G47">
        <v>49.9</v>
      </c>
      <c r="H47">
        <v>73</v>
      </c>
      <c r="I47">
        <v>29.3</v>
      </c>
      <c r="J47">
        <v>36.6</v>
      </c>
      <c r="L47">
        <v>74.099999999999994</v>
      </c>
      <c r="M47">
        <v>29.6</v>
      </c>
      <c r="N47">
        <v>38.200000000000003</v>
      </c>
      <c r="P47" t="s">
        <v>879</v>
      </c>
      <c r="Q47" t="str">
        <f t="shared" si="0"/>
        <v>-</v>
      </c>
      <c r="R47">
        <f t="shared" si="1"/>
        <v>29</v>
      </c>
      <c r="AN47" s="317">
        <v>45429.083333333336</v>
      </c>
      <c r="AO47">
        <v>51.2</v>
      </c>
      <c r="AP47">
        <v>75</v>
      </c>
      <c r="AQ47">
        <v>27.7</v>
      </c>
      <c r="AR47">
        <v>38.4</v>
      </c>
      <c r="AS47">
        <v>51.3</v>
      </c>
      <c r="AT47">
        <v>74.8</v>
      </c>
      <c r="AU47">
        <v>27.7</v>
      </c>
      <c r="AV47">
        <v>38.299999999999997</v>
      </c>
      <c r="AX47">
        <v>76.400000000000006</v>
      </c>
      <c r="AY47">
        <v>27.9</v>
      </c>
      <c r="AZ47">
        <v>39.299999999999997</v>
      </c>
    </row>
    <row r="48" spans="2:52" x14ac:dyDescent="0.35">
      <c r="B48" s="317">
        <v>45428.03125</v>
      </c>
      <c r="C48">
        <v>50.2</v>
      </c>
      <c r="D48">
        <v>72.599999999999994</v>
      </c>
      <c r="E48">
        <v>31</v>
      </c>
      <c r="F48">
        <v>36.4</v>
      </c>
      <c r="G48">
        <v>50.3</v>
      </c>
      <c r="H48">
        <v>72.7</v>
      </c>
      <c r="I48">
        <v>31</v>
      </c>
      <c r="J48">
        <v>36.200000000000003</v>
      </c>
      <c r="L48">
        <v>73.8</v>
      </c>
      <c r="M48">
        <v>31.4</v>
      </c>
      <c r="N48">
        <v>37.5</v>
      </c>
      <c r="P48" t="s">
        <v>879</v>
      </c>
      <c r="Q48" t="str">
        <f t="shared" si="0"/>
        <v>-</v>
      </c>
      <c r="R48">
        <f t="shared" si="1"/>
        <v>31</v>
      </c>
      <c r="AN48" s="317">
        <v>45429.125</v>
      </c>
      <c r="AO48">
        <v>53.1</v>
      </c>
      <c r="AP48">
        <v>76.5</v>
      </c>
      <c r="AQ48">
        <v>29.5</v>
      </c>
      <c r="AR48">
        <v>39.6</v>
      </c>
      <c r="AS48">
        <v>53.1</v>
      </c>
      <c r="AT48">
        <v>76.7</v>
      </c>
      <c r="AU48">
        <v>29.5</v>
      </c>
      <c r="AV48">
        <v>39.4</v>
      </c>
      <c r="AX48">
        <v>77.400000000000006</v>
      </c>
      <c r="AY48">
        <v>29.6</v>
      </c>
      <c r="AZ48">
        <v>40.6</v>
      </c>
    </row>
    <row r="49" spans="2:52" x14ac:dyDescent="0.35">
      <c r="B49" s="317">
        <v>45428.041666666664</v>
      </c>
      <c r="C49">
        <v>53.7</v>
      </c>
      <c r="D49">
        <v>76.8</v>
      </c>
      <c r="E49">
        <v>29.8</v>
      </c>
      <c r="F49">
        <v>36.5</v>
      </c>
      <c r="G49">
        <v>54.2</v>
      </c>
      <c r="H49">
        <v>78.2</v>
      </c>
      <c r="I49">
        <v>29.8</v>
      </c>
      <c r="J49">
        <v>36.299999999999997</v>
      </c>
      <c r="L49">
        <v>78.900000000000006</v>
      </c>
      <c r="M49">
        <v>30</v>
      </c>
      <c r="N49">
        <v>37.9</v>
      </c>
      <c r="P49" t="s">
        <v>879</v>
      </c>
      <c r="Q49" t="str">
        <f t="shared" si="0"/>
        <v>-</v>
      </c>
      <c r="R49">
        <f t="shared" si="1"/>
        <v>30</v>
      </c>
      <c r="AN49" s="317">
        <v>45429.166666666664</v>
      </c>
      <c r="AO49">
        <v>57.1</v>
      </c>
      <c r="AP49">
        <v>78.099999999999994</v>
      </c>
      <c r="AQ49">
        <v>28.2</v>
      </c>
      <c r="AR49">
        <v>57</v>
      </c>
      <c r="AS49">
        <v>57.1</v>
      </c>
      <c r="AT49">
        <v>77.400000000000006</v>
      </c>
      <c r="AU49">
        <v>28.2</v>
      </c>
      <c r="AV49">
        <v>56.9</v>
      </c>
      <c r="AX49">
        <v>79.2</v>
      </c>
      <c r="AY49">
        <v>28.6</v>
      </c>
      <c r="AZ49">
        <v>59.3</v>
      </c>
    </row>
    <row r="50" spans="2:52" x14ac:dyDescent="0.35">
      <c r="B50" s="317">
        <v>45428.052083333336</v>
      </c>
      <c r="C50">
        <v>56.4</v>
      </c>
      <c r="D50">
        <v>76.900000000000006</v>
      </c>
      <c r="E50">
        <v>29.4</v>
      </c>
      <c r="F50">
        <v>50.6</v>
      </c>
      <c r="G50">
        <v>56</v>
      </c>
      <c r="H50">
        <v>77.5</v>
      </c>
      <c r="I50">
        <v>29.4</v>
      </c>
      <c r="J50">
        <v>50.2</v>
      </c>
      <c r="L50">
        <v>79.099999999999994</v>
      </c>
      <c r="M50">
        <v>29.6</v>
      </c>
      <c r="N50">
        <v>52.8</v>
      </c>
      <c r="P50" t="s">
        <v>879</v>
      </c>
      <c r="Q50" t="str">
        <f t="shared" si="0"/>
        <v>-</v>
      </c>
      <c r="R50">
        <f t="shared" si="1"/>
        <v>29</v>
      </c>
      <c r="AN50" s="317">
        <v>45429.208333333336</v>
      </c>
      <c r="AO50">
        <v>59.8</v>
      </c>
      <c r="AP50">
        <v>77.400000000000006</v>
      </c>
      <c r="AQ50">
        <v>34.4</v>
      </c>
      <c r="AR50">
        <v>60.9</v>
      </c>
      <c r="AS50">
        <v>59.8</v>
      </c>
      <c r="AT50">
        <v>78.8</v>
      </c>
      <c r="AU50">
        <v>34</v>
      </c>
      <c r="AV50">
        <v>61.1</v>
      </c>
      <c r="AX50">
        <v>79.3</v>
      </c>
      <c r="AY50">
        <v>36.299999999999997</v>
      </c>
      <c r="AZ50">
        <v>62.6</v>
      </c>
    </row>
    <row r="51" spans="2:52" x14ac:dyDescent="0.35">
      <c r="B51" s="317">
        <v>45428.0625</v>
      </c>
      <c r="C51">
        <v>51.1</v>
      </c>
      <c r="D51">
        <v>73.5</v>
      </c>
      <c r="E51">
        <v>29.5</v>
      </c>
      <c r="F51">
        <v>36.700000000000003</v>
      </c>
      <c r="G51">
        <v>51.4</v>
      </c>
      <c r="H51">
        <v>74.7</v>
      </c>
      <c r="I51">
        <v>29.5</v>
      </c>
      <c r="J51">
        <v>36.9</v>
      </c>
      <c r="L51">
        <v>75.2</v>
      </c>
      <c r="M51">
        <v>29.7</v>
      </c>
      <c r="N51">
        <v>38.200000000000003</v>
      </c>
      <c r="P51" t="s">
        <v>879</v>
      </c>
      <c r="Q51" t="str">
        <f t="shared" si="0"/>
        <v>-</v>
      </c>
      <c r="R51">
        <f t="shared" si="1"/>
        <v>30</v>
      </c>
      <c r="U51" t="s">
        <v>880</v>
      </c>
      <c r="V51">
        <f>SUM(V13:V40)</f>
        <v>493</v>
      </c>
      <c r="Y51">
        <f>SUM(Y13:Y37)</f>
        <v>256</v>
      </c>
      <c r="AN51" s="317">
        <v>45429.25</v>
      </c>
      <c r="AO51">
        <v>66</v>
      </c>
      <c r="AP51">
        <v>85.1</v>
      </c>
      <c r="AQ51">
        <v>41.7</v>
      </c>
      <c r="AR51">
        <v>70.8</v>
      </c>
      <c r="AS51">
        <v>66.2</v>
      </c>
      <c r="AT51">
        <v>86.3</v>
      </c>
      <c r="AU51">
        <v>41.4</v>
      </c>
      <c r="AV51">
        <v>70.7</v>
      </c>
      <c r="AX51">
        <v>87.2</v>
      </c>
      <c r="AY51">
        <v>43.6</v>
      </c>
      <c r="AZ51">
        <v>72.8</v>
      </c>
    </row>
    <row r="52" spans="2:52" x14ac:dyDescent="0.35">
      <c r="B52" s="317">
        <v>45428.072916666664</v>
      </c>
      <c r="C52">
        <v>53.8</v>
      </c>
      <c r="D52">
        <v>77</v>
      </c>
      <c r="E52">
        <v>31.3</v>
      </c>
      <c r="F52">
        <v>41.9</v>
      </c>
      <c r="G52">
        <v>53.9</v>
      </c>
      <c r="H52">
        <v>77.599999999999994</v>
      </c>
      <c r="I52">
        <v>31.3</v>
      </c>
      <c r="J52">
        <v>42.2</v>
      </c>
      <c r="L52">
        <v>77.900000000000006</v>
      </c>
      <c r="M52">
        <v>31.6</v>
      </c>
      <c r="N52">
        <v>43.9</v>
      </c>
      <c r="P52" t="s">
        <v>879</v>
      </c>
      <c r="Q52" t="str">
        <f t="shared" si="0"/>
        <v>-</v>
      </c>
      <c r="R52">
        <f t="shared" si="1"/>
        <v>31</v>
      </c>
      <c r="AN52" s="317">
        <v>45429.291666666664</v>
      </c>
      <c r="AO52">
        <v>67.400000000000006</v>
      </c>
      <c r="AP52">
        <v>81.5</v>
      </c>
      <c r="AQ52">
        <v>46.1</v>
      </c>
      <c r="AR52">
        <v>72.3</v>
      </c>
      <c r="AS52">
        <v>67.400000000000006</v>
      </c>
      <c r="AT52">
        <v>81.400000000000006</v>
      </c>
      <c r="AU52">
        <v>46</v>
      </c>
      <c r="AV52">
        <v>72.3</v>
      </c>
      <c r="AX52">
        <v>83.8</v>
      </c>
      <c r="AY52">
        <v>47.7</v>
      </c>
      <c r="AZ52">
        <v>73.8</v>
      </c>
    </row>
    <row r="53" spans="2:52" x14ac:dyDescent="0.35">
      <c r="B53" s="317">
        <v>45428.083333333336</v>
      </c>
      <c r="C53">
        <v>54.8</v>
      </c>
      <c r="D53">
        <v>75.5</v>
      </c>
      <c r="E53">
        <v>30</v>
      </c>
      <c r="F53">
        <v>40.799999999999997</v>
      </c>
      <c r="G53">
        <v>54.6</v>
      </c>
      <c r="H53">
        <v>74.7</v>
      </c>
      <c r="I53">
        <v>30</v>
      </c>
      <c r="J53">
        <v>40.9</v>
      </c>
      <c r="L53">
        <v>76.7</v>
      </c>
      <c r="M53">
        <v>30.2</v>
      </c>
      <c r="N53">
        <v>42.4</v>
      </c>
      <c r="P53" t="s">
        <v>879</v>
      </c>
      <c r="Q53" t="str">
        <f t="shared" si="0"/>
        <v>-</v>
      </c>
      <c r="R53">
        <f t="shared" si="1"/>
        <v>30</v>
      </c>
      <c r="AN53" s="317">
        <v>45429.333333333336</v>
      </c>
      <c r="AO53">
        <v>67.7</v>
      </c>
      <c r="AP53">
        <v>77.599999999999994</v>
      </c>
      <c r="AQ53">
        <v>46.3</v>
      </c>
      <c r="AR53">
        <v>72.3</v>
      </c>
      <c r="AS53">
        <v>67.7</v>
      </c>
      <c r="AT53">
        <v>78.3</v>
      </c>
      <c r="AU53">
        <v>46.3</v>
      </c>
      <c r="AV53">
        <v>72.3</v>
      </c>
      <c r="AX53">
        <v>78.900000000000006</v>
      </c>
      <c r="AY53">
        <v>48</v>
      </c>
      <c r="AZ53">
        <v>73.7</v>
      </c>
    </row>
    <row r="54" spans="2:52" x14ac:dyDescent="0.35">
      <c r="B54" s="317">
        <v>45428.09375</v>
      </c>
      <c r="C54">
        <v>55.1</v>
      </c>
      <c r="D54">
        <v>76.099999999999994</v>
      </c>
      <c r="E54">
        <v>30.3</v>
      </c>
      <c r="F54">
        <v>47.4</v>
      </c>
      <c r="G54">
        <v>55.2</v>
      </c>
      <c r="H54">
        <v>75.8</v>
      </c>
      <c r="I54">
        <v>30.2</v>
      </c>
      <c r="J54">
        <v>47.3</v>
      </c>
      <c r="L54">
        <v>77.5</v>
      </c>
      <c r="M54">
        <v>30.6</v>
      </c>
      <c r="N54">
        <v>49.9</v>
      </c>
      <c r="P54" t="s">
        <v>879</v>
      </c>
      <c r="Q54" t="str">
        <f t="shared" si="0"/>
        <v>-</v>
      </c>
      <c r="R54">
        <f t="shared" si="1"/>
        <v>30</v>
      </c>
      <c r="AN54" s="317">
        <v>45429.375</v>
      </c>
      <c r="AO54">
        <v>66.400000000000006</v>
      </c>
      <c r="AP54">
        <v>78.5</v>
      </c>
      <c r="AQ54">
        <v>45.9</v>
      </c>
      <c r="AR54">
        <v>70.900000000000006</v>
      </c>
      <c r="AS54">
        <v>66.400000000000006</v>
      </c>
      <c r="AT54">
        <v>78.599999999999994</v>
      </c>
      <c r="AU54">
        <v>45.9</v>
      </c>
      <c r="AV54">
        <v>71.099999999999994</v>
      </c>
      <c r="AX54">
        <v>80.3</v>
      </c>
      <c r="AY54">
        <v>47.4</v>
      </c>
      <c r="AZ54">
        <v>72.5</v>
      </c>
    </row>
    <row r="55" spans="2:52" x14ac:dyDescent="0.35">
      <c r="B55" s="317">
        <v>45428.104166666664</v>
      </c>
      <c r="C55">
        <v>51</v>
      </c>
      <c r="D55">
        <v>75.5</v>
      </c>
      <c r="E55">
        <v>30.1</v>
      </c>
      <c r="F55">
        <v>35.200000000000003</v>
      </c>
      <c r="G55">
        <v>50.6</v>
      </c>
      <c r="H55">
        <v>74.599999999999994</v>
      </c>
      <c r="I55">
        <v>30.1</v>
      </c>
      <c r="J55">
        <v>35.200000000000003</v>
      </c>
      <c r="L55">
        <v>77</v>
      </c>
      <c r="M55">
        <v>30.4</v>
      </c>
      <c r="N55">
        <v>36.200000000000003</v>
      </c>
      <c r="P55" t="s">
        <v>879</v>
      </c>
      <c r="Q55" t="str">
        <f t="shared" si="0"/>
        <v>-</v>
      </c>
      <c r="R55">
        <f t="shared" si="1"/>
        <v>30</v>
      </c>
      <c r="AN55" s="317">
        <v>45429.416666666664</v>
      </c>
      <c r="AO55">
        <v>66.5</v>
      </c>
      <c r="AP55">
        <v>81.400000000000006</v>
      </c>
      <c r="AQ55">
        <v>45.3</v>
      </c>
      <c r="AR55">
        <v>71.099999999999994</v>
      </c>
      <c r="AS55">
        <v>66.5</v>
      </c>
      <c r="AT55">
        <v>81.2</v>
      </c>
      <c r="AU55">
        <v>45.3</v>
      </c>
      <c r="AV55">
        <v>71.099999999999994</v>
      </c>
      <c r="AX55">
        <v>82</v>
      </c>
      <c r="AY55">
        <v>46.7</v>
      </c>
      <c r="AZ55">
        <v>72.400000000000006</v>
      </c>
    </row>
    <row r="56" spans="2:52" x14ac:dyDescent="0.35">
      <c r="B56" s="317">
        <v>45428.114583333336</v>
      </c>
      <c r="C56">
        <v>54.8</v>
      </c>
      <c r="D56">
        <v>75</v>
      </c>
      <c r="E56">
        <v>31.8</v>
      </c>
      <c r="F56">
        <v>52.9</v>
      </c>
      <c r="G56">
        <v>55.1</v>
      </c>
      <c r="H56">
        <v>75.099999999999994</v>
      </c>
      <c r="I56">
        <v>31.8</v>
      </c>
      <c r="J56">
        <v>52.5</v>
      </c>
      <c r="L56">
        <v>76.400000000000006</v>
      </c>
      <c r="M56">
        <v>32.1</v>
      </c>
      <c r="N56">
        <v>54.6</v>
      </c>
      <c r="P56" t="s">
        <v>879</v>
      </c>
      <c r="Q56" t="str">
        <f t="shared" si="0"/>
        <v>-</v>
      </c>
      <c r="R56">
        <f t="shared" si="1"/>
        <v>32</v>
      </c>
      <c r="AN56" s="317">
        <v>45429.458333333336</v>
      </c>
      <c r="AO56">
        <v>65.7</v>
      </c>
      <c r="AP56">
        <v>79.7</v>
      </c>
      <c r="AQ56">
        <v>42</v>
      </c>
      <c r="AR56">
        <v>70.400000000000006</v>
      </c>
      <c r="AS56">
        <v>65.7</v>
      </c>
      <c r="AT56">
        <v>77.400000000000006</v>
      </c>
      <c r="AU56">
        <v>41.9</v>
      </c>
      <c r="AV56">
        <v>70.5</v>
      </c>
      <c r="AX56">
        <v>81.8</v>
      </c>
      <c r="AY56">
        <v>43.6</v>
      </c>
      <c r="AZ56">
        <v>71.900000000000006</v>
      </c>
    </row>
    <row r="57" spans="2:52" x14ac:dyDescent="0.35">
      <c r="B57" s="317">
        <v>45428.125</v>
      </c>
      <c r="C57">
        <v>50.9</v>
      </c>
      <c r="D57">
        <v>72.7</v>
      </c>
      <c r="E57">
        <v>33.5</v>
      </c>
      <c r="F57">
        <v>39.299999999999997</v>
      </c>
      <c r="G57">
        <v>50.8</v>
      </c>
      <c r="H57">
        <v>73.099999999999994</v>
      </c>
      <c r="I57">
        <v>33.4</v>
      </c>
      <c r="J57">
        <v>39.200000000000003</v>
      </c>
      <c r="L57">
        <v>74.400000000000006</v>
      </c>
      <c r="M57">
        <v>33.799999999999997</v>
      </c>
      <c r="N57">
        <v>40.200000000000003</v>
      </c>
      <c r="P57" t="s">
        <v>879</v>
      </c>
      <c r="Q57" t="str">
        <f t="shared" si="0"/>
        <v>-</v>
      </c>
      <c r="R57">
        <f t="shared" si="1"/>
        <v>33</v>
      </c>
      <c r="AN57" s="317">
        <v>45429.5</v>
      </c>
      <c r="AO57">
        <v>65.900000000000006</v>
      </c>
      <c r="AP57">
        <v>77.8</v>
      </c>
      <c r="AQ57">
        <v>44</v>
      </c>
      <c r="AR57">
        <v>70.5</v>
      </c>
      <c r="AS57">
        <v>66</v>
      </c>
      <c r="AT57">
        <v>78.599999999999994</v>
      </c>
      <c r="AU57">
        <v>43.9</v>
      </c>
      <c r="AV57">
        <v>70.599999999999994</v>
      </c>
      <c r="AX57">
        <v>80</v>
      </c>
      <c r="AY57">
        <v>45.7</v>
      </c>
      <c r="AZ57">
        <v>72</v>
      </c>
    </row>
    <row r="58" spans="2:52" x14ac:dyDescent="0.35">
      <c r="B58" s="317">
        <v>45428.135416666664</v>
      </c>
      <c r="C58">
        <v>59.7</v>
      </c>
      <c r="D58">
        <v>84.9</v>
      </c>
      <c r="E58">
        <v>32.5</v>
      </c>
      <c r="F58">
        <v>48.9</v>
      </c>
      <c r="G58">
        <v>58.6</v>
      </c>
      <c r="H58">
        <v>81.900000000000006</v>
      </c>
      <c r="I58">
        <v>32.5</v>
      </c>
      <c r="J58">
        <v>49.2</v>
      </c>
      <c r="L58">
        <v>87.5</v>
      </c>
      <c r="M58">
        <v>32.799999999999997</v>
      </c>
      <c r="N58">
        <v>50.9</v>
      </c>
      <c r="P58" t="s">
        <v>879</v>
      </c>
      <c r="Q58" t="str">
        <f t="shared" si="0"/>
        <v>-</v>
      </c>
      <c r="R58">
        <f t="shared" si="1"/>
        <v>33</v>
      </c>
      <c r="AN58" s="317">
        <v>45429.541666666664</v>
      </c>
      <c r="AO58">
        <v>65.5</v>
      </c>
      <c r="AP58">
        <v>82.2</v>
      </c>
      <c r="AQ58">
        <v>41.8</v>
      </c>
      <c r="AR58">
        <v>70.099999999999994</v>
      </c>
      <c r="AS58">
        <v>65.5</v>
      </c>
      <c r="AT58">
        <v>81.5</v>
      </c>
      <c r="AU58">
        <v>41.4</v>
      </c>
      <c r="AV58">
        <v>70.099999999999994</v>
      </c>
      <c r="AX58">
        <v>84.2</v>
      </c>
      <c r="AY58">
        <v>43.1</v>
      </c>
      <c r="AZ58">
        <v>71.5</v>
      </c>
    </row>
    <row r="59" spans="2:52" x14ac:dyDescent="0.35">
      <c r="B59" s="317">
        <v>45428.145833333336</v>
      </c>
      <c r="C59">
        <v>54.1</v>
      </c>
      <c r="D59">
        <v>73.7</v>
      </c>
      <c r="E59">
        <v>31.8</v>
      </c>
      <c r="F59">
        <v>42.5</v>
      </c>
      <c r="G59">
        <v>53.6</v>
      </c>
      <c r="H59">
        <v>73.3</v>
      </c>
      <c r="I59">
        <v>31.8</v>
      </c>
      <c r="J59">
        <v>42.7</v>
      </c>
      <c r="L59">
        <v>76</v>
      </c>
      <c r="M59">
        <v>32.1</v>
      </c>
      <c r="N59">
        <v>43.7</v>
      </c>
      <c r="P59" t="s">
        <v>879</v>
      </c>
      <c r="Q59" t="str">
        <f t="shared" si="0"/>
        <v>-</v>
      </c>
      <c r="R59">
        <f t="shared" si="1"/>
        <v>32</v>
      </c>
      <c r="AN59" s="317">
        <v>45429.583333333336</v>
      </c>
      <c r="AO59">
        <v>66.599999999999994</v>
      </c>
      <c r="AP59">
        <v>80.900000000000006</v>
      </c>
      <c r="AQ59">
        <v>46.7</v>
      </c>
      <c r="AR59">
        <v>70.900000000000006</v>
      </c>
      <c r="AS59">
        <v>66.599999999999994</v>
      </c>
      <c r="AT59">
        <v>79.400000000000006</v>
      </c>
      <c r="AU59">
        <v>46.5</v>
      </c>
      <c r="AV59">
        <v>71</v>
      </c>
      <c r="AX59">
        <v>83</v>
      </c>
      <c r="AY59">
        <v>48.3</v>
      </c>
      <c r="AZ59">
        <v>72.2</v>
      </c>
    </row>
    <row r="60" spans="2:52" x14ac:dyDescent="0.35">
      <c r="B60" s="317">
        <v>45428.15625</v>
      </c>
      <c r="C60">
        <v>57.5</v>
      </c>
      <c r="D60">
        <v>76.099999999999994</v>
      </c>
      <c r="E60">
        <v>32.1</v>
      </c>
      <c r="F60">
        <v>54.3</v>
      </c>
      <c r="G60">
        <v>57.4</v>
      </c>
      <c r="H60">
        <v>76.7</v>
      </c>
      <c r="I60">
        <v>32</v>
      </c>
      <c r="J60">
        <v>54.6</v>
      </c>
      <c r="L60">
        <v>77.2</v>
      </c>
      <c r="M60">
        <v>32.4</v>
      </c>
      <c r="N60">
        <v>56.2</v>
      </c>
      <c r="P60" t="s">
        <v>879</v>
      </c>
      <c r="Q60" t="str">
        <f t="shared" si="0"/>
        <v>-</v>
      </c>
      <c r="R60">
        <f t="shared" si="1"/>
        <v>32</v>
      </c>
      <c r="AN60" s="317">
        <v>45429.625</v>
      </c>
      <c r="AO60">
        <v>67.099999999999994</v>
      </c>
      <c r="AP60">
        <v>86</v>
      </c>
      <c r="AQ60">
        <v>49.6</v>
      </c>
      <c r="AR60">
        <v>71.2</v>
      </c>
      <c r="AS60">
        <v>67.099999999999994</v>
      </c>
      <c r="AT60">
        <v>85.4</v>
      </c>
      <c r="AU60">
        <v>49.4</v>
      </c>
      <c r="AV60">
        <v>71.099999999999994</v>
      </c>
      <c r="AX60">
        <v>88.3</v>
      </c>
      <c r="AY60">
        <v>50.9</v>
      </c>
      <c r="AZ60">
        <v>72.5</v>
      </c>
    </row>
    <row r="61" spans="2:52" x14ac:dyDescent="0.35">
      <c r="B61" s="317">
        <v>45428.166666666664</v>
      </c>
      <c r="C61">
        <v>53.1</v>
      </c>
      <c r="D61">
        <v>73</v>
      </c>
      <c r="E61">
        <v>32.200000000000003</v>
      </c>
      <c r="F61">
        <v>44.7</v>
      </c>
      <c r="G61">
        <v>53</v>
      </c>
      <c r="H61">
        <v>73.2</v>
      </c>
      <c r="I61">
        <v>32.200000000000003</v>
      </c>
      <c r="J61">
        <v>44.4</v>
      </c>
      <c r="L61">
        <v>74</v>
      </c>
      <c r="M61">
        <v>32.6</v>
      </c>
      <c r="N61">
        <v>46.2</v>
      </c>
      <c r="P61" t="s">
        <v>879</v>
      </c>
      <c r="Q61" t="str">
        <f t="shared" si="0"/>
        <v>-</v>
      </c>
      <c r="R61">
        <f t="shared" si="1"/>
        <v>32</v>
      </c>
      <c r="AN61" s="317">
        <v>45429.666666666664</v>
      </c>
      <c r="AO61">
        <v>67.5</v>
      </c>
      <c r="AP61">
        <v>78.2</v>
      </c>
      <c r="AQ61">
        <v>52</v>
      </c>
      <c r="AR61">
        <v>71.7</v>
      </c>
      <c r="AS61">
        <v>67.5</v>
      </c>
      <c r="AT61">
        <v>79.2</v>
      </c>
      <c r="AU61">
        <v>52</v>
      </c>
      <c r="AV61">
        <v>71.599999999999994</v>
      </c>
      <c r="AX61">
        <v>79.5</v>
      </c>
      <c r="AY61">
        <v>53.3</v>
      </c>
      <c r="AZ61">
        <v>72.900000000000006</v>
      </c>
    </row>
    <row r="62" spans="2:52" x14ac:dyDescent="0.35">
      <c r="B62" s="317">
        <v>45428.177083333336</v>
      </c>
      <c r="C62">
        <v>55.5</v>
      </c>
      <c r="D62">
        <v>76.099999999999994</v>
      </c>
      <c r="E62">
        <v>31.7</v>
      </c>
      <c r="F62">
        <v>49.5</v>
      </c>
      <c r="G62">
        <v>55.3</v>
      </c>
      <c r="H62">
        <v>75.400000000000006</v>
      </c>
      <c r="I62">
        <v>31.7</v>
      </c>
      <c r="J62">
        <v>49.3</v>
      </c>
      <c r="L62">
        <v>77.2</v>
      </c>
      <c r="M62">
        <v>32</v>
      </c>
      <c r="N62">
        <v>51.2</v>
      </c>
      <c r="P62" t="s">
        <v>879</v>
      </c>
      <c r="Q62" t="str">
        <f t="shared" si="0"/>
        <v>-</v>
      </c>
      <c r="R62">
        <f t="shared" si="1"/>
        <v>32</v>
      </c>
      <c r="AN62" s="317">
        <v>45429.708333333336</v>
      </c>
      <c r="AO62">
        <v>66.599999999999994</v>
      </c>
      <c r="AP62">
        <v>76.599999999999994</v>
      </c>
      <c r="AQ62">
        <v>47.2</v>
      </c>
      <c r="AR62">
        <v>71.3</v>
      </c>
      <c r="AS62">
        <v>66.599999999999994</v>
      </c>
      <c r="AT62">
        <v>76.8</v>
      </c>
      <c r="AU62">
        <v>47.2</v>
      </c>
      <c r="AV62">
        <v>71.400000000000006</v>
      </c>
      <c r="AX62">
        <v>77.900000000000006</v>
      </c>
      <c r="AY62">
        <v>48.5</v>
      </c>
      <c r="AZ62">
        <v>72.7</v>
      </c>
    </row>
    <row r="63" spans="2:52" x14ac:dyDescent="0.35">
      <c r="B63" s="317">
        <v>45428.1875</v>
      </c>
      <c r="C63">
        <v>55</v>
      </c>
      <c r="D63">
        <v>75.900000000000006</v>
      </c>
      <c r="E63">
        <v>32.6</v>
      </c>
      <c r="F63">
        <v>51.2</v>
      </c>
      <c r="G63">
        <v>55.1</v>
      </c>
      <c r="H63">
        <v>77.2</v>
      </c>
      <c r="I63">
        <v>32.5</v>
      </c>
      <c r="J63">
        <v>50.2</v>
      </c>
      <c r="L63">
        <v>77.599999999999994</v>
      </c>
      <c r="M63">
        <v>33.200000000000003</v>
      </c>
      <c r="N63">
        <v>54.2</v>
      </c>
      <c r="P63" t="s">
        <v>879</v>
      </c>
      <c r="Q63" t="str">
        <f t="shared" si="0"/>
        <v>-</v>
      </c>
      <c r="R63">
        <f t="shared" si="1"/>
        <v>33</v>
      </c>
      <c r="AN63" s="317">
        <v>45429.75</v>
      </c>
      <c r="AO63">
        <v>65.7</v>
      </c>
      <c r="AP63">
        <v>77.8</v>
      </c>
      <c r="AQ63">
        <v>42.2</v>
      </c>
      <c r="AR63">
        <v>70.7</v>
      </c>
      <c r="AS63">
        <v>65.7</v>
      </c>
      <c r="AT63">
        <v>78</v>
      </c>
      <c r="AU63">
        <v>42.2</v>
      </c>
      <c r="AV63">
        <v>70.8</v>
      </c>
      <c r="AX63">
        <v>78.900000000000006</v>
      </c>
      <c r="AY63">
        <v>44.2</v>
      </c>
      <c r="AZ63">
        <v>72.099999999999994</v>
      </c>
    </row>
    <row r="64" spans="2:52" x14ac:dyDescent="0.35">
      <c r="B64" s="317">
        <v>45428.197916666664</v>
      </c>
      <c r="C64">
        <v>59.2</v>
      </c>
      <c r="D64">
        <v>77.5</v>
      </c>
      <c r="E64">
        <v>35.1</v>
      </c>
      <c r="F64">
        <v>60.4</v>
      </c>
      <c r="G64">
        <v>59.2</v>
      </c>
      <c r="H64">
        <v>78.099999999999994</v>
      </c>
      <c r="I64">
        <v>34.6</v>
      </c>
      <c r="J64">
        <v>60.9</v>
      </c>
      <c r="L64">
        <v>78.900000000000006</v>
      </c>
      <c r="M64">
        <v>36.9</v>
      </c>
      <c r="N64">
        <v>63.6</v>
      </c>
      <c r="P64" t="s">
        <v>879</v>
      </c>
      <c r="Q64" t="str">
        <f t="shared" si="0"/>
        <v>-</v>
      </c>
      <c r="R64">
        <f t="shared" si="1"/>
        <v>35</v>
      </c>
      <c r="AN64" s="317">
        <v>45429.791666666664</v>
      </c>
      <c r="AO64">
        <v>63.7</v>
      </c>
      <c r="AP64">
        <v>81.900000000000006</v>
      </c>
      <c r="AQ64">
        <v>38.1</v>
      </c>
      <c r="AR64">
        <v>69.099999999999994</v>
      </c>
      <c r="AS64">
        <v>63.7</v>
      </c>
      <c r="AT64">
        <v>81.2</v>
      </c>
      <c r="AU64">
        <v>37.700000000000003</v>
      </c>
      <c r="AV64">
        <v>68.900000000000006</v>
      </c>
      <c r="AX64">
        <v>84.2</v>
      </c>
      <c r="AY64">
        <v>39.4</v>
      </c>
      <c r="AZ64">
        <v>70.7</v>
      </c>
    </row>
    <row r="65" spans="2:52" x14ac:dyDescent="0.35">
      <c r="B65" s="317">
        <v>45428.208333333336</v>
      </c>
      <c r="C65">
        <v>58.4</v>
      </c>
      <c r="D65">
        <v>76.400000000000006</v>
      </c>
      <c r="E65">
        <v>35.299999999999997</v>
      </c>
      <c r="F65">
        <v>58.2</v>
      </c>
      <c r="G65">
        <v>58.3</v>
      </c>
      <c r="H65">
        <v>76</v>
      </c>
      <c r="I65">
        <v>35</v>
      </c>
      <c r="J65">
        <v>57.7</v>
      </c>
      <c r="L65">
        <v>78.2</v>
      </c>
      <c r="M65">
        <v>36.700000000000003</v>
      </c>
      <c r="N65">
        <v>60.2</v>
      </c>
      <c r="P65" t="s">
        <v>879</v>
      </c>
      <c r="Q65" t="str">
        <f t="shared" si="0"/>
        <v>-</v>
      </c>
      <c r="R65">
        <f t="shared" si="1"/>
        <v>35</v>
      </c>
      <c r="AN65" s="317">
        <v>45429.833333333336</v>
      </c>
      <c r="AO65">
        <v>63</v>
      </c>
      <c r="AP65">
        <v>84.8</v>
      </c>
      <c r="AQ65">
        <v>40</v>
      </c>
      <c r="AR65">
        <v>67.5</v>
      </c>
      <c r="AS65">
        <v>63.1</v>
      </c>
      <c r="AT65">
        <v>86.1</v>
      </c>
      <c r="AU65">
        <v>39.700000000000003</v>
      </c>
      <c r="AV65">
        <v>67.3</v>
      </c>
      <c r="AX65">
        <v>87.3</v>
      </c>
      <c r="AY65">
        <v>41.8</v>
      </c>
      <c r="AZ65">
        <v>69.099999999999994</v>
      </c>
    </row>
    <row r="66" spans="2:52" x14ac:dyDescent="0.35">
      <c r="B66" s="317">
        <v>45428.21875</v>
      </c>
      <c r="C66">
        <v>58.3</v>
      </c>
      <c r="D66">
        <v>76.2</v>
      </c>
      <c r="E66">
        <v>35.299999999999997</v>
      </c>
      <c r="F66">
        <v>58.4</v>
      </c>
      <c r="G66">
        <v>58.5</v>
      </c>
      <c r="H66">
        <v>77.3</v>
      </c>
      <c r="I66">
        <v>35.1</v>
      </c>
      <c r="J66">
        <v>58.2</v>
      </c>
      <c r="L66">
        <v>78</v>
      </c>
      <c r="M66">
        <v>36.700000000000003</v>
      </c>
      <c r="N66">
        <v>59.7</v>
      </c>
      <c r="P66" t="s">
        <v>879</v>
      </c>
      <c r="Q66" t="str">
        <f t="shared" si="0"/>
        <v>-</v>
      </c>
      <c r="R66">
        <f t="shared" si="1"/>
        <v>35</v>
      </c>
      <c r="AN66" s="317">
        <v>45429.875</v>
      </c>
      <c r="AO66">
        <v>63.3</v>
      </c>
      <c r="AP66">
        <v>88.2</v>
      </c>
      <c r="AQ66">
        <v>39.4</v>
      </c>
      <c r="AR66">
        <v>66.8</v>
      </c>
      <c r="AS66">
        <v>63.3</v>
      </c>
      <c r="AT66">
        <v>89.2</v>
      </c>
      <c r="AU66">
        <v>39.299999999999997</v>
      </c>
      <c r="AV66">
        <v>66.7</v>
      </c>
      <c r="AX66">
        <v>89.6</v>
      </c>
      <c r="AY66">
        <v>40.6</v>
      </c>
      <c r="AZ66">
        <v>68.7</v>
      </c>
    </row>
    <row r="67" spans="2:52" x14ac:dyDescent="0.35">
      <c r="B67" s="317">
        <v>45428.229166666664</v>
      </c>
      <c r="C67">
        <v>61</v>
      </c>
      <c r="D67">
        <v>78.3</v>
      </c>
      <c r="E67">
        <v>36.4</v>
      </c>
      <c r="F67">
        <v>63.9</v>
      </c>
      <c r="G67">
        <v>61.1</v>
      </c>
      <c r="H67">
        <v>78.5</v>
      </c>
      <c r="I67">
        <v>35.9</v>
      </c>
      <c r="J67">
        <v>63.5</v>
      </c>
      <c r="L67">
        <v>80.3</v>
      </c>
      <c r="M67">
        <v>37.9</v>
      </c>
      <c r="N67">
        <v>65.8</v>
      </c>
      <c r="P67" t="s">
        <v>879</v>
      </c>
      <c r="Q67" t="str">
        <f t="shared" si="0"/>
        <v>-</v>
      </c>
      <c r="R67">
        <f t="shared" si="1"/>
        <v>36</v>
      </c>
      <c r="AN67" s="317">
        <v>45429.916666666664</v>
      </c>
      <c r="AO67">
        <v>60.6</v>
      </c>
      <c r="AP67">
        <v>77.900000000000006</v>
      </c>
      <c r="AQ67">
        <v>33.700000000000003</v>
      </c>
      <c r="AR67">
        <v>64.099999999999994</v>
      </c>
      <c r="AS67">
        <v>60.6</v>
      </c>
      <c r="AT67">
        <v>78.7</v>
      </c>
      <c r="AU67">
        <v>33.700000000000003</v>
      </c>
      <c r="AV67">
        <v>64</v>
      </c>
      <c r="AX67">
        <v>79.7</v>
      </c>
      <c r="AY67">
        <v>34.4</v>
      </c>
      <c r="AZ67">
        <v>65.8</v>
      </c>
    </row>
    <row r="68" spans="2:52" x14ac:dyDescent="0.35">
      <c r="B68" s="317">
        <v>45428.239583333336</v>
      </c>
      <c r="C68">
        <v>62.3</v>
      </c>
      <c r="D68">
        <v>77.599999999999994</v>
      </c>
      <c r="E68">
        <v>37.1</v>
      </c>
      <c r="F68">
        <v>66.2</v>
      </c>
      <c r="G68">
        <v>62.2</v>
      </c>
      <c r="H68">
        <v>76.8</v>
      </c>
      <c r="I68">
        <v>36.799999999999997</v>
      </c>
      <c r="J68">
        <v>65.7</v>
      </c>
      <c r="L68">
        <v>79.5</v>
      </c>
      <c r="M68">
        <v>39</v>
      </c>
      <c r="N68">
        <v>68.3</v>
      </c>
      <c r="P68" t="s">
        <v>879</v>
      </c>
      <c r="Q68" t="str">
        <f t="shared" si="0"/>
        <v>-</v>
      </c>
      <c r="R68">
        <f t="shared" si="1"/>
        <v>37</v>
      </c>
      <c r="AN68" s="317">
        <v>45429.958333333336</v>
      </c>
      <c r="AO68">
        <v>59</v>
      </c>
      <c r="AP68">
        <v>75.8</v>
      </c>
      <c r="AQ68">
        <v>31.4</v>
      </c>
      <c r="AR68">
        <v>61.1</v>
      </c>
      <c r="AS68">
        <v>59</v>
      </c>
      <c r="AT68">
        <v>76.599999999999994</v>
      </c>
      <c r="AU68">
        <v>31.4</v>
      </c>
      <c r="AV68">
        <v>61.1</v>
      </c>
      <c r="AX68">
        <v>77.599999999999994</v>
      </c>
      <c r="AY68">
        <v>31.8</v>
      </c>
      <c r="AZ68">
        <v>62.7</v>
      </c>
    </row>
    <row r="69" spans="2:52" x14ac:dyDescent="0.35">
      <c r="B69" s="317">
        <v>45428.25</v>
      </c>
      <c r="C69">
        <v>63.6</v>
      </c>
      <c r="D69">
        <v>78.599999999999994</v>
      </c>
      <c r="E69">
        <v>39.6</v>
      </c>
      <c r="F69">
        <v>67.7</v>
      </c>
      <c r="G69">
        <v>63.8</v>
      </c>
      <c r="H69">
        <v>80.5</v>
      </c>
      <c r="I69">
        <v>39.4</v>
      </c>
      <c r="J69">
        <v>67.7</v>
      </c>
      <c r="L69">
        <v>80.599999999999994</v>
      </c>
      <c r="M69">
        <v>40.9</v>
      </c>
      <c r="N69">
        <v>69.5</v>
      </c>
      <c r="P69" t="s">
        <v>879</v>
      </c>
      <c r="Q69" t="str">
        <f t="shared" si="0"/>
        <v>-</v>
      </c>
      <c r="R69">
        <f t="shared" si="1"/>
        <v>39</v>
      </c>
      <c r="AN69" s="317">
        <v>45430</v>
      </c>
      <c r="AO69">
        <v>56.3</v>
      </c>
      <c r="AP69">
        <v>74.900000000000006</v>
      </c>
      <c r="AQ69">
        <v>29.5</v>
      </c>
      <c r="AR69">
        <v>57.3</v>
      </c>
      <c r="AS69">
        <v>56.3</v>
      </c>
      <c r="AT69">
        <v>76.2</v>
      </c>
      <c r="AU69">
        <v>29.5</v>
      </c>
      <c r="AV69">
        <v>56.9</v>
      </c>
      <c r="AX69">
        <v>76.599999999999994</v>
      </c>
      <c r="AY69">
        <v>29.7</v>
      </c>
      <c r="AZ69">
        <v>58.6</v>
      </c>
    </row>
    <row r="70" spans="2:52" x14ac:dyDescent="0.35">
      <c r="B70" s="317">
        <v>45428.260416666664</v>
      </c>
      <c r="C70">
        <v>65.5</v>
      </c>
      <c r="D70">
        <v>78.2</v>
      </c>
      <c r="E70">
        <v>42.4</v>
      </c>
      <c r="F70">
        <v>70.3</v>
      </c>
      <c r="G70">
        <v>65.400000000000006</v>
      </c>
      <c r="H70">
        <v>78.7</v>
      </c>
      <c r="I70">
        <v>42.3</v>
      </c>
      <c r="J70">
        <v>70.3</v>
      </c>
      <c r="L70">
        <v>79.599999999999994</v>
      </c>
      <c r="M70">
        <v>43.6</v>
      </c>
      <c r="N70">
        <v>72.7</v>
      </c>
      <c r="P70" t="s">
        <v>879</v>
      </c>
      <c r="Q70" t="str">
        <f t="shared" si="0"/>
        <v>-</v>
      </c>
      <c r="R70">
        <f t="shared" si="1"/>
        <v>42</v>
      </c>
      <c r="AN70" s="317">
        <v>45430.041666666664</v>
      </c>
      <c r="AO70">
        <v>50.8</v>
      </c>
      <c r="AP70">
        <v>73.8</v>
      </c>
      <c r="AQ70">
        <v>30.7</v>
      </c>
      <c r="AR70">
        <v>36.799999999999997</v>
      </c>
      <c r="AS70">
        <v>50.9</v>
      </c>
      <c r="AT70">
        <v>76.099999999999994</v>
      </c>
      <c r="AU70">
        <v>30.7</v>
      </c>
      <c r="AV70">
        <v>36.700000000000003</v>
      </c>
      <c r="AX70">
        <v>76.2</v>
      </c>
      <c r="AY70">
        <v>31</v>
      </c>
      <c r="AZ70">
        <v>37.799999999999997</v>
      </c>
    </row>
    <row r="71" spans="2:52" x14ac:dyDescent="0.35">
      <c r="B71" s="317">
        <v>45428.270833333336</v>
      </c>
      <c r="C71">
        <v>66.400000000000006</v>
      </c>
      <c r="D71">
        <v>79.2</v>
      </c>
      <c r="E71">
        <v>41.4</v>
      </c>
      <c r="F71">
        <v>72</v>
      </c>
      <c r="G71">
        <v>66.3</v>
      </c>
      <c r="H71">
        <v>79.8</v>
      </c>
      <c r="I71">
        <v>41.1</v>
      </c>
      <c r="J71">
        <v>71.7</v>
      </c>
      <c r="L71">
        <v>81</v>
      </c>
      <c r="M71">
        <v>43.1</v>
      </c>
      <c r="N71">
        <v>73.3</v>
      </c>
      <c r="P71" t="s">
        <v>879</v>
      </c>
      <c r="Q71" t="str">
        <f t="shared" si="0"/>
        <v>-</v>
      </c>
      <c r="R71">
        <f t="shared" si="1"/>
        <v>41</v>
      </c>
      <c r="AN71" s="317">
        <v>45430.083333333336</v>
      </c>
      <c r="AO71">
        <v>53.7</v>
      </c>
      <c r="AP71">
        <v>77.400000000000006</v>
      </c>
      <c r="AQ71">
        <v>30.7</v>
      </c>
      <c r="AR71">
        <v>46.7</v>
      </c>
      <c r="AS71">
        <v>53.6</v>
      </c>
      <c r="AT71">
        <v>78.099999999999994</v>
      </c>
      <c r="AU71">
        <v>30.7</v>
      </c>
      <c r="AV71">
        <v>46.9</v>
      </c>
      <c r="AX71">
        <v>79.400000000000006</v>
      </c>
      <c r="AY71">
        <v>30.8</v>
      </c>
      <c r="AZ71">
        <v>48.4</v>
      </c>
    </row>
    <row r="72" spans="2:52" x14ac:dyDescent="0.35">
      <c r="B72" s="317">
        <v>45428.28125</v>
      </c>
      <c r="C72">
        <v>68</v>
      </c>
      <c r="D72">
        <v>81.099999999999994</v>
      </c>
      <c r="E72">
        <v>49.7</v>
      </c>
      <c r="F72">
        <v>72.8</v>
      </c>
      <c r="G72">
        <v>68</v>
      </c>
      <c r="H72">
        <v>80.900000000000006</v>
      </c>
      <c r="I72">
        <v>49.3</v>
      </c>
      <c r="J72">
        <v>72.8</v>
      </c>
      <c r="L72">
        <v>82.2</v>
      </c>
      <c r="M72">
        <v>51.3</v>
      </c>
      <c r="N72">
        <v>74.400000000000006</v>
      </c>
      <c r="P72" t="s">
        <v>879</v>
      </c>
      <c r="Q72" t="str">
        <f t="shared" si="0"/>
        <v>-</v>
      </c>
      <c r="R72">
        <f t="shared" si="1"/>
        <v>49</v>
      </c>
      <c r="AN72" s="317">
        <v>45430.125</v>
      </c>
      <c r="AO72">
        <v>52.2</v>
      </c>
      <c r="AP72">
        <v>74.400000000000006</v>
      </c>
      <c r="AQ72">
        <v>30.3</v>
      </c>
      <c r="AR72">
        <v>45.6</v>
      </c>
      <c r="AS72">
        <v>52.3</v>
      </c>
      <c r="AT72">
        <v>75.400000000000006</v>
      </c>
      <c r="AU72">
        <v>30.3</v>
      </c>
      <c r="AV72">
        <v>45.5</v>
      </c>
      <c r="AX72">
        <v>75.900000000000006</v>
      </c>
      <c r="AY72">
        <v>30.5</v>
      </c>
      <c r="AZ72">
        <v>47.2</v>
      </c>
    </row>
    <row r="73" spans="2:52" x14ac:dyDescent="0.35">
      <c r="B73" s="317">
        <v>45428.291666666664</v>
      </c>
      <c r="C73">
        <v>67.7</v>
      </c>
      <c r="D73">
        <v>79.599999999999994</v>
      </c>
      <c r="E73">
        <v>42.3</v>
      </c>
      <c r="F73">
        <v>72.900000000000006</v>
      </c>
      <c r="G73">
        <v>67.8</v>
      </c>
      <c r="H73">
        <v>80.3</v>
      </c>
      <c r="I73">
        <v>41.9</v>
      </c>
      <c r="J73">
        <v>72.599999999999994</v>
      </c>
      <c r="L73">
        <v>81.099999999999994</v>
      </c>
      <c r="M73">
        <v>43.8</v>
      </c>
      <c r="N73">
        <v>74.5</v>
      </c>
      <c r="P73" t="s">
        <v>878</v>
      </c>
      <c r="Q73">
        <f t="shared" si="0"/>
        <v>42</v>
      </c>
      <c r="R73" t="str">
        <f t="shared" si="1"/>
        <v>-</v>
      </c>
      <c r="AN73" s="317">
        <v>45430.166666666664</v>
      </c>
      <c r="AO73">
        <v>53.5</v>
      </c>
      <c r="AP73">
        <v>73.900000000000006</v>
      </c>
      <c r="AQ73">
        <v>31.4</v>
      </c>
      <c r="AR73">
        <v>50.6</v>
      </c>
      <c r="AS73">
        <v>53.6</v>
      </c>
      <c r="AT73">
        <v>74.900000000000006</v>
      </c>
      <c r="AU73">
        <v>31.4</v>
      </c>
      <c r="AV73">
        <v>50.1</v>
      </c>
      <c r="AX73">
        <v>75.7</v>
      </c>
      <c r="AY73">
        <v>31.7</v>
      </c>
      <c r="AZ73">
        <v>54</v>
      </c>
    </row>
    <row r="74" spans="2:52" x14ac:dyDescent="0.35">
      <c r="B74" s="317">
        <v>45428.302083333336</v>
      </c>
      <c r="C74">
        <v>67.599999999999994</v>
      </c>
      <c r="D74">
        <v>80.2</v>
      </c>
      <c r="E74">
        <v>44.9</v>
      </c>
      <c r="F74">
        <v>72.7</v>
      </c>
      <c r="G74">
        <v>67.599999999999994</v>
      </c>
      <c r="H74">
        <v>82.1</v>
      </c>
      <c r="I74">
        <v>44.8</v>
      </c>
      <c r="J74">
        <v>72.400000000000006</v>
      </c>
      <c r="L74">
        <v>82.5</v>
      </c>
      <c r="M74">
        <v>46.3</v>
      </c>
      <c r="N74">
        <v>74.099999999999994</v>
      </c>
      <c r="P74" t="s">
        <v>878</v>
      </c>
      <c r="Q74">
        <f t="shared" si="0"/>
        <v>45</v>
      </c>
      <c r="R74" t="str">
        <f t="shared" si="1"/>
        <v>-</v>
      </c>
      <c r="AN74" s="317">
        <v>45430.208333333336</v>
      </c>
      <c r="AO74">
        <v>59.3</v>
      </c>
      <c r="AP74">
        <v>77.599999999999994</v>
      </c>
      <c r="AQ74">
        <v>34.4</v>
      </c>
      <c r="AR74">
        <v>60.4</v>
      </c>
      <c r="AS74">
        <v>59.4</v>
      </c>
      <c r="AT74">
        <v>78.599999999999994</v>
      </c>
      <c r="AU74">
        <v>33.9</v>
      </c>
      <c r="AV74">
        <v>60.6</v>
      </c>
      <c r="AX74">
        <v>78.8</v>
      </c>
      <c r="AY74">
        <v>36.4</v>
      </c>
      <c r="AZ74">
        <v>62.5</v>
      </c>
    </row>
    <row r="75" spans="2:52" x14ac:dyDescent="0.35">
      <c r="B75" s="317">
        <v>45428.3125</v>
      </c>
      <c r="C75">
        <v>69.3</v>
      </c>
      <c r="D75">
        <v>82.4</v>
      </c>
      <c r="E75">
        <v>51.5</v>
      </c>
      <c r="F75">
        <v>73.3</v>
      </c>
      <c r="G75">
        <v>69.400000000000006</v>
      </c>
      <c r="H75">
        <v>83.7</v>
      </c>
      <c r="I75">
        <v>51.4</v>
      </c>
      <c r="J75">
        <v>73.5</v>
      </c>
      <c r="L75">
        <v>84.2</v>
      </c>
      <c r="M75">
        <v>53.1</v>
      </c>
      <c r="N75">
        <v>74.900000000000006</v>
      </c>
      <c r="P75" t="s">
        <v>878</v>
      </c>
      <c r="Q75">
        <f t="shared" si="0"/>
        <v>51</v>
      </c>
      <c r="R75" t="str">
        <f t="shared" si="1"/>
        <v>-</v>
      </c>
      <c r="AN75" s="317">
        <v>45430.25</v>
      </c>
      <c r="AO75">
        <v>63.4</v>
      </c>
      <c r="AP75">
        <v>82</v>
      </c>
      <c r="AQ75">
        <v>37.4</v>
      </c>
      <c r="AR75">
        <v>66.400000000000006</v>
      </c>
      <c r="AS75">
        <v>63.4</v>
      </c>
      <c r="AT75">
        <v>83.6</v>
      </c>
      <c r="AU75">
        <v>37.1</v>
      </c>
      <c r="AV75">
        <v>66</v>
      </c>
      <c r="AX75">
        <v>88.4</v>
      </c>
      <c r="AY75">
        <v>39.1</v>
      </c>
      <c r="AZ75">
        <v>68.099999999999994</v>
      </c>
    </row>
    <row r="76" spans="2:52" x14ac:dyDescent="0.35">
      <c r="B76" s="317">
        <v>45428.322916666664</v>
      </c>
      <c r="C76">
        <v>68.400000000000006</v>
      </c>
      <c r="D76">
        <v>78.400000000000006</v>
      </c>
      <c r="E76">
        <v>49.8</v>
      </c>
      <c r="F76">
        <v>73</v>
      </c>
      <c r="G76">
        <v>68.400000000000006</v>
      </c>
      <c r="H76">
        <v>78.400000000000006</v>
      </c>
      <c r="I76">
        <v>49.9</v>
      </c>
      <c r="J76">
        <v>72.900000000000006</v>
      </c>
      <c r="L76">
        <v>79.599999999999994</v>
      </c>
      <c r="M76">
        <v>51.6</v>
      </c>
      <c r="N76">
        <v>74.599999999999994</v>
      </c>
      <c r="P76" t="s">
        <v>878</v>
      </c>
      <c r="Q76">
        <f t="shared" si="0"/>
        <v>50</v>
      </c>
      <c r="R76" t="str">
        <f t="shared" si="1"/>
        <v>-</v>
      </c>
      <c r="AN76" s="317">
        <v>45430.291666666664</v>
      </c>
      <c r="AO76">
        <v>62.6</v>
      </c>
      <c r="AP76">
        <v>80.900000000000006</v>
      </c>
      <c r="AQ76">
        <v>36.6</v>
      </c>
      <c r="AR76">
        <v>67.2</v>
      </c>
      <c r="AS76">
        <v>62.6</v>
      </c>
      <c r="AT76">
        <v>80.099999999999994</v>
      </c>
      <c r="AU76">
        <v>36.4</v>
      </c>
      <c r="AV76">
        <v>67</v>
      </c>
      <c r="AX76">
        <v>82</v>
      </c>
      <c r="AY76">
        <v>38</v>
      </c>
      <c r="AZ76">
        <v>69.400000000000006</v>
      </c>
    </row>
    <row r="77" spans="2:52" x14ac:dyDescent="0.35">
      <c r="B77" s="317">
        <v>45428.333333333336</v>
      </c>
      <c r="C77">
        <v>68.7</v>
      </c>
      <c r="D77">
        <v>77.5</v>
      </c>
      <c r="E77">
        <v>52.7</v>
      </c>
      <c r="F77">
        <v>73.2</v>
      </c>
      <c r="G77">
        <v>68.8</v>
      </c>
      <c r="H77">
        <v>78.7</v>
      </c>
      <c r="I77">
        <v>52.8</v>
      </c>
      <c r="J77">
        <v>73.2</v>
      </c>
      <c r="L77">
        <v>79.599999999999994</v>
      </c>
      <c r="M77">
        <v>54.1</v>
      </c>
      <c r="N77">
        <v>74.599999999999994</v>
      </c>
      <c r="P77" t="s">
        <v>878</v>
      </c>
      <c r="Q77">
        <f t="shared" si="0"/>
        <v>53</v>
      </c>
      <c r="R77" t="str">
        <f t="shared" si="1"/>
        <v>-</v>
      </c>
      <c r="AN77" s="317">
        <v>45430.333333333336</v>
      </c>
      <c r="AO77">
        <v>63.9</v>
      </c>
      <c r="AP77">
        <v>76.8</v>
      </c>
      <c r="AQ77">
        <v>37.9</v>
      </c>
      <c r="AR77">
        <v>69.5</v>
      </c>
      <c r="AS77">
        <v>64</v>
      </c>
      <c r="AT77">
        <v>78</v>
      </c>
      <c r="AU77">
        <v>37.9</v>
      </c>
      <c r="AV77">
        <v>69.400000000000006</v>
      </c>
      <c r="AX77">
        <v>78.2</v>
      </c>
      <c r="AY77">
        <v>39.700000000000003</v>
      </c>
      <c r="AZ77">
        <v>71.099999999999994</v>
      </c>
    </row>
    <row r="78" spans="2:52" x14ac:dyDescent="0.35">
      <c r="B78" s="317">
        <v>45428.34375</v>
      </c>
      <c r="C78">
        <v>67.900000000000006</v>
      </c>
      <c r="D78">
        <v>77.7</v>
      </c>
      <c r="E78">
        <v>43.8</v>
      </c>
      <c r="F78">
        <v>72.5</v>
      </c>
      <c r="G78">
        <v>67.900000000000006</v>
      </c>
      <c r="H78">
        <v>77.2</v>
      </c>
      <c r="I78">
        <v>43.7</v>
      </c>
      <c r="J78">
        <v>72.5</v>
      </c>
      <c r="L78">
        <v>79.3</v>
      </c>
      <c r="M78">
        <v>45.6</v>
      </c>
      <c r="N78">
        <v>74.099999999999994</v>
      </c>
      <c r="P78" t="s">
        <v>878</v>
      </c>
      <c r="Q78">
        <f t="shared" ref="Q78:Q141" si="6">IF(P78="D",ROUND(I78,0),"-")</f>
        <v>44</v>
      </c>
      <c r="R78" t="str">
        <f t="shared" ref="R78:R141" si="7">IF(P78="N",ROUND(I78,0),"-")</f>
        <v>-</v>
      </c>
      <c r="AN78" s="317">
        <v>45430.375</v>
      </c>
      <c r="AO78">
        <v>65.3</v>
      </c>
      <c r="AP78">
        <v>79.3</v>
      </c>
      <c r="AQ78">
        <v>41.8</v>
      </c>
      <c r="AR78">
        <v>70.2</v>
      </c>
      <c r="AS78">
        <v>65.400000000000006</v>
      </c>
      <c r="AT78">
        <v>81.599999999999994</v>
      </c>
      <c r="AU78">
        <v>41.4</v>
      </c>
      <c r="AV78">
        <v>70.400000000000006</v>
      </c>
      <c r="AX78">
        <v>81.599999999999994</v>
      </c>
      <c r="AY78">
        <v>43.2</v>
      </c>
      <c r="AZ78">
        <v>71.900000000000006</v>
      </c>
    </row>
    <row r="79" spans="2:52" x14ac:dyDescent="0.35">
      <c r="B79" s="317">
        <v>45428.354166666664</v>
      </c>
      <c r="C79">
        <v>67.900000000000006</v>
      </c>
      <c r="D79">
        <v>79.2</v>
      </c>
      <c r="E79">
        <v>49.1</v>
      </c>
      <c r="F79">
        <v>72.400000000000006</v>
      </c>
      <c r="G79">
        <v>67.900000000000006</v>
      </c>
      <c r="H79">
        <v>79.7</v>
      </c>
      <c r="I79">
        <v>49</v>
      </c>
      <c r="J79">
        <v>72.400000000000006</v>
      </c>
      <c r="L79">
        <v>81.3</v>
      </c>
      <c r="M79">
        <v>50.4</v>
      </c>
      <c r="N79">
        <v>73.900000000000006</v>
      </c>
      <c r="P79" t="s">
        <v>878</v>
      </c>
      <c r="Q79">
        <f t="shared" si="6"/>
        <v>49</v>
      </c>
      <c r="R79" t="str">
        <f t="shared" si="7"/>
        <v>-</v>
      </c>
      <c r="AN79" s="317">
        <v>45430.416666666664</v>
      </c>
      <c r="AO79">
        <v>66.400000000000006</v>
      </c>
      <c r="AP79">
        <v>86.5</v>
      </c>
      <c r="AQ79">
        <v>46.6</v>
      </c>
      <c r="AR79">
        <v>70.7</v>
      </c>
      <c r="AS79">
        <v>66.400000000000006</v>
      </c>
      <c r="AT79">
        <v>87.7</v>
      </c>
      <c r="AU79">
        <v>46.5</v>
      </c>
      <c r="AV79">
        <v>70.900000000000006</v>
      </c>
      <c r="AX79">
        <v>89.2</v>
      </c>
      <c r="AY79">
        <v>48</v>
      </c>
      <c r="AZ79">
        <v>72.3</v>
      </c>
    </row>
    <row r="80" spans="2:52" x14ac:dyDescent="0.35">
      <c r="B80" s="317">
        <v>45428.364583333336</v>
      </c>
      <c r="C80">
        <v>66.7</v>
      </c>
      <c r="D80">
        <v>78.2</v>
      </c>
      <c r="E80">
        <v>45.8</v>
      </c>
      <c r="F80">
        <v>71.7</v>
      </c>
      <c r="G80">
        <v>66.7</v>
      </c>
      <c r="H80">
        <v>80.099999999999994</v>
      </c>
      <c r="I80">
        <v>45.3</v>
      </c>
      <c r="J80">
        <v>71.7</v>
      </c>
      <c r="L80">
        <v>81.2</v>
      </c>
      <c r="M80">
        <v>47.5</v>
      </c>
      <c r="N80">
        <v>73.099999999999994</v>
      </c>
      <c r="P80" t="s">
        <v>878</v>
      </c>
      <c r="Q80">
        <f t="shared" si="6"/>
        <v>45</v>
      </c>
      <c r="R80" t="str">
        <f t="shared" si="7"/>
        <v>-</v>
      </c>
      <c r="AN80" s="317">
        <v>45430.458333333336</v>
      </c>
      <c r="AO80">
        <v>65.2</v>
      </c>
      <c r="AP80">
        <v>80.7</v>
      </c>
      <c r="AQ80">
        <v>42.9</v>
      </c>
      <c r="AR80">
        <v>70.2</v>
      </c>
      <c r="AS80">
        <v>65.2</v>
      </c>
      <c r="AT80">
        <v>78.8</v>
      </c>
      <c r="AU80">
        <v>42.6</v>
      </c>
      <c r="AV80">
        <v>70.3</v>
      </c>
      <c r="AX80">
        <v>82.6</v>
      </c>
      <c r="AY80">
        <v>44.6</v>
      </c>
      <c r="AZ80">
        <v>71.7</v>
      </c>
    </row>
    <row r="81" spans="2:52" x14ac:dyDescent="0.35">
      <c r="B81" s="317">
        <v>45428.375</v>
      </c>
      <c r="C81">
        <v>67.8</v>
      </c>
      <c r="D81">
        <v>79.099999999999994</v>
      </c>
      <c r="E81">
        <v>49.2</v>
      </c>
      <c r="F81">
        <v>72.3</v>
      </c>
      <c r="G81">
        <v>67.8</v>
      </c>
      <c r="H81">
        <v>80.2</v>
      </c>
      <c r="I81">
        <v>48.6</v>
      </c>
      <c r="J81">
        <v>72.5</v>
      </c>
      <c r="L81">
        <v>80.3</v>
      </c>
      <c r="M81">
        <v>50.8</v>
      </c>
      <c r="N81">
        <v>74</v>
      </c>
      <c r="P81" t="s">
        <v>878</v>
      </c>
      <c r="Q81">
        <f t="shared" si="6"/>
        <v>49</v>
      </c>
      <c r="R81" t="str">
        <f t="shared" si="7"/>
        <v>-</v>
      </c>
      <c r="AN81" s="317">
        <v>45430.5</v>
      </c>
      <c r="AO81">
        <v>64.900000000000006</v>
      </c>
      <c r="AP81">
        <v>76.8</v>
      </c>
      <c r="AQ81">
        <v>41.8</v>
      </c>
      <c r="AR81">
        <v>69.8</v>
      </c>
      <c r="AS81">
        <v>64.8</v>
      </c>
      <c r="AT81">
        <v>76.7</v>
      </c>
      <c r="AU81">
        <v>41.7</v>
      </c>
      <c r="AV81">
        <v>69.7</v>
      </c>
      <c r="AX81">
        <v>78.099999999999994</v>
      </c>
      <c r="AY81">
        <v>43.3</v>
      </c>
      <c r="AZ81">
        <v>71.5</v>
      </c>
    </row>
    <row r="82" spans="2:52" x14ac:dyDescent="0.35">
      <c r="B82" s="317">
        <v>45428.385416666664</v>
      </c>
      <c r="C82">
        <v>67.900000000000006</v>
      </c>
      <c r="D82">
        <v>79.2</v>
      </c>
      <c r="E82">
        <v>54.5</v>
      </c>
      <c r="F82">
        <v>72.3</v>
      </c>
      <c r="G82">
        <v>67.900000000000006</v>
      </c>
      <c r="H82">
        <v>80.5</v>
      </c>
      <c r="I82">
        <v>54.3</v>
      </c>
      <c r="J82">
        <v>72.2</v>
      </c>
      <c r="L82">
        <v>81.3</v>
      </c>
      <c r="M82">
        <v>56.1</v>
      </c>
      <c r="N82">
        <v>73.900000000000006</v>
      </c>
      <c r="P82" t="s">
        <v>878</v>
      </c>
      <c r="Q82">
        <f t="shared" si="6"/>
        <v>54</v>
      </c>
      <c r="R82" t="str">
        <f t="shared" si="7"/>
        <v>-</v>
      </c>
      <c r="AN82" s="317">
        <v>45430.541666666664</v>
      </c>
      <c r="AO82">
        <v>64.900000000000006</v>
      </c>
      <c r="AP82">
        <v>81.099999999999994</v>
      </c>
      <c r="AQ82">
        <v>42.2</v>
      </c>
      <c r="AR82">
        <v>69.900000000000006</v>
      </c>
      <c r="AS82">
        <v>64.900000000000006</v>
      </c>
      <c r="AT82">
        <v>80.8</v>
      </c>
      <c r="AU82">
        <v>42</v>
      </c>
      <c r="AV82">
        <v>69.900000000000006</v>
      </c>
      <c r="AX82">
        <v>82.3</v>
      </c>
      <c r="AY82">
        <v>43.7</v>
      </c>
      <c r="AZ82">
        <v>71.5</v>
      </c>
    </row>
    <row r="83" spans="2:52" x14ac:dyDescent="0.35">
      <c r="B83" s="317">
        <v>45428.395833333336</v>
      </c>
      <c r="C83">
        <v>67</v>
      </c>
      <c r="D83">
        <v>79.099999999999994</v>
      </c>
      <c r="E83">
        <v>47.7</v>
      </c>
      <c r="F83">
        <v>71.7</v>
      </c>
      <c r="G83">
        <v>67</v>
      </c>
      <c r="H83">
        <v>77.7</v>
      </c>
      <c r="I83">
        <v>47.5</v>
      </c>
      <c r="J83">
        <v>71.8</v>
      </c>
      <c r="L83">
        <v>81.5</v>
      </c>
      <c r="M83">
        <v>49.3</v>
      </c>
      <c r="N83">
        <v>73.099999999999994</v>
      </c>
      <c r="P83" t="s">
        <v>878</v>
      </c>
      <c r="Q83">
        <f t="shared" si="6"/>
        <v>48</v>
      </c>
      <c r="R83" t="str">
        <f t="shared" si="7"/>
        <v>-</v>
      </c>
      <c r="AN83" s="317">
        <v>45430.583333333336</v>
      </c>
      <c r="AO83">
        <v>64.400000000000006</v>
      </c>
      <c r="AP83">
        <v>83.7</v>
      </c>
      <c r="AQ83">
        <v>41.4</v>
      </c>
      <c r="AR83">
        <v>69.400000000000006</v>
      </c>
      <c r="AS83">
        <v>64.400000000000006</v>
      </c>
      <c r="AT83">
        <v>81.900000000000006</v>
      </c>
      <c r="AU83">
        <v>40.9</v>
      </c>
      <c r="AV83">
        <v>69.5</v>
      </c>
      <c r="AX83">
        <v>85.6</v>
      </c>
      <c r="AY83">
        <v>42.6</v>
      </c>
      <c r="AZ83">
        <v>71</v>
      </c>
    </row>
    <row r="84" spans="2:52" x14ac:dyDescent="0.35">
      <c r="B84" s="317">
        <v>45428.40625</v>
      </c>
      <c r="C84">
        <v>65.8</v>
      </c>
      <c r="D84">
        <v>75.599999999999994</v>
      </c>
      <c r="E84">
        <v>47.1</v>
      </c>
      <c r="F84">
        <v>70.599999999999994</v>
      </c>
      <c r="G84">
        <v>65.8</v>
      </c>
      <c r="H84">
        <v>76.599999999999994</v>
      </c>
      <c r="I84">
        <v>47.3</v>
      </c>
      <c r="J84">
        <v>70.599999999999994</v>
      </c>
      <c r="L84">
        <v>77.3</v>
      </c>
      <c r="M84">
        <v>48.5</v>
      </c>
      <c r="N84">
        <v>72.2</v>
      </c>
      <c r="P84" t="s">
        <v>878</v>
      </c>
      <c r="Q84">
        <f t="shared" si="6"/>
        <v>47</v>
      </c>
      <c r="R84" t="str">
        <f t="shared" si="7"/>
        <v>-</v>
      </c>
      <c r="AN84" s="317">
        <v>45430.625</v>
      </c>
      <c r="AO84">
        <v>64.8</v>
      </c>
      <c r="AP84">
        <v>81.8</v>
      </c>
      <c r="AQ84">
        <v>42.3</v>
      </c>
      <c r="AR84">
        <v>69.7</v>
      </c>
      <c r="AS84">
        <v>64.8</v>
      </c>
      <c r="AT84">
        <v>81.900000000000006</v>
      </c>
      <c r="AU84">
        <v>42.2</v>
      </c>
      <c r="AV84">
        <v>69.7</v>
      </c>
      <c r="AX84">
        <v>82.9</v>
      </c>
      <c r="AY84">
        <v>43.7</v>
      </c>
      <c r="AZ84">
        <v>71.3</v>
      </c>
    </row>
    <row r="85" spans="2:52" x14ac:dyDescent="0.35">
      <c r="B85" s="317">
        <v>45428.416666666664</v>
      </c>
      <c r="C85">
        <v>66.400000000000006</v>
      </c>
      <c r="D85">
        <v>79.099999999999994</v>
      </c>
      <c r="E85">
        <v>44.7</v>
      </c>
      <c r="F85">
        <v>70.900000000000006</v>
      </c>
      <c r="G85">
        <v>66.400000000000006</v>
      </c>
      <c r="H85">
        <v>78</v>
      </c>
      <c r="I85">
        <v>44.5</v>
      </c>
      <c r="J85">
        <v>70.900000000000006</v>
      </c>
      <c r="L85">
        <v>80.599999999999994</v>
      </c>
      <c r="M85">
        <v>46.1</v>
      </c>
      <c r="N85">
        <v>72.599999999999994</v>
      </c>
      <c r="P85" t="s">
        <v>878</v>
      </c>
      <c r="Q85">
        <f t="shared" si="6"/>
        <v>45</v>
      </c>
      <c r="R85" t="str">
        <f t="shared" si="7"/>
        <v>-</v>
      </c>
      <c r="AN85" s="317">
        <v>45430.666666666664</v>
      </c>
      <c r="AO85">
        <v>64.8</v>
      </c>
      <c r="AP85">
        <v>77.599999999999994</v>
      </c>
      <c r="AQ85">
        <v>42.7</v>
      </c>
      <c r="AR85">
        <v>69.8</v>
      </c>
      <c r="AS85">
        <v>64.900000000000006</v>
      </c>
      <c r="AT85">
        <v>79</v>
      </c>
      <c r="AU85">
        <v>42.7</v>
      </c>
      <c r="AV85">
        <v>69.900000000000006</v>
      </c>
      <c r="AX85">
        <v>79.2</v>
      </c>
      <c r="AY85">
        <v>44.2</v>
      </c>
      <c r="AZ85">
        <v>71.400000000000006</v>
      </c>
    </row>
    <row r="86" spans="2:52" x14ac:dyDescent="0.35">
      <c r="B86" s="317">
        <v>45428.427083333336</v>
      </c>
      <c r="C86">
        <v>66.099999999999994</v>
      </c>
      <c r="D86">
        <v>75.5</v>
      </c>
      <c r="E86">
        <v>46.1</v>
      </c>
      <c r="F86">
        <v>70.7</v>
      </c>
      <c r="G86">
        <v>66.2</v>
      </c>
      <c r="H86">
        <v>75.599999999999994</v>
      </c>
      <c r="I86">
        <v>46.4</v>
      </c>
      <c r="J86">
        <v>70.900000000000006</v>
      </c>
      <c r="L86">
        <v>76.7</v>
      </c>
      <c r="M86">
        <v>47.6</v>
      </c>
      <c r="N86">
        <v>72.400000000000006</v>
      </c>
      <c r="P86" t="s">
        <v>878</v>
      </c>
      <c r="Q86">
        <f t="shared" si="6"/>
        <v>46</v>
      </c>
      <c r="R86" t="str">
        <f t="shared" si="7"/>
        <v>-</v>
      </c>
      <c r="AN86" s="317">
        <v>45430.708333333336</v>
      </c>
      <c r="AO86">
        <v>65.5</v>
      </c>
      <c r="AP86">
        <v>85.2</v>
      </c>
      <c r="AQ86">
        <v>40.700000000000003</v>
      </c>
      <c r="AR86">
        <v>70.5</v>
      </c>
      <c r="AS86">
        <v>65.5</v>
      </c>
      <c r="AT86">
        <v>85</v>
      </c>
      <c r="AU86">
        <v>40.4</v>
      </c>
      <c r="AV86">
        <v>70.5</v>
      </c>
      <c r="AX86">
        <v>87.1</v>
      </c>
      <c r="AY86">
        <v>42.2</v>
      </c>
      <c r="AZ86">
        <v>72.099999999999994</v>
      </c>
    </row>
    <row r="87" spans="2:52" x14ac:dyDescent="0.35">
      <c r="B87" s="317">
        <v>45428.4375</v>
      </c>
      <c r="C87">
        <v>66.5</v>
      </c>
      <c r="D87">
        <v>77.900000000000006</v>
      </c>
      <c r="E87">
        <v>47.6</v>
      </c>
      <c r="F87">
        <v>70.900000000000006</v>
      </c>
      <c r="G87">
        <v>66.5</v>
      </c>
      <c r="H87">
        <v>78.5</v>
      </c>
      <c r="I87">
        <v>47.5</v>
      </c>
      <c r="J87">
        <v>70.900000000000006</v>
      </c>
      <c r="L87">
        <v>79.099999999999994</v>
      </c>
      <c r="M87">
        <v>49.4</v>
      </c>
      <c r="N87">
        <v>72.5</v>
      </c>
      <c r="P87" t="s">
        <v>878</v>
      </c>
      <c r="Q87">
        <f t="shared" si="6"/>
        <v>48</v>
      </c>
      <c r="R87" t="str">
        <f t="shared" si="7"/>
        <v>-</v>
      </c>
      <c r="AN87" s="317">
        <v>45430.75</v>
      </c>
      <c r="AO87">
        <v>64.099999999999994</v>
      </c>
      <c r="AP87">
        <v>76.8</v>
      </c>
      <c r="AQ87">
        <v>41.3</v>
      </c>
      <c r="AR87">
        <v>69.5</v>
      </c>
      <c r="AS87">
        <v>64.099999999999994</v>
      </c>
      <c r="AT87">
        <v>77.599999999999994</v>
      </c>
      <c r="AU87">
        <v>41</v>
      </c>
      <c r="AV87">
        <v>69.5</v>
      </c>
      <c r="AX87">
        <v>78.3</v>
      </c>
      <c r="AY87">
        <v>42.7</v>
      </c>
      <c r="AZ87">
        <v>71.2</v>
      </c>
    </row>
    <row r="88" spans="2:52" x14ac:dyDescent="0.35">
      <c r="B88" s="317">
        <v>45428.447916666664</v>
      </c>
      <c r="C88">
        <v>65.599999999999994</v>
      </c>
      <c r="D88">
        <v>76.7</v>
      </c>
      <c r="E88">
        <v>45.3</v>
      </c>
      <c r="F88">
        <v>70.400000000000006</v>
      </c>
      <c r="G88">
        <v>65.599999999999994</v>
      </c>
      <c r="H88">
        <v>76.400000000000006</v>
      </c>
      <c r="I88">
        <v>45.4</v>
      </c>
      <c r="J88">
        <v>70.5</v>
      </c>
      <c r="L88">
        <v>77.099999999999994</v>
      </c>
      <c r="M88">
        <v>46.7</v>
      </c>
      <c r="N88">
        <v>72.099999999999994</v>
      </c>
      <c r="P88" t="s">
        <v>878</v>
      </c>
      <c r="Q88">
        <f t="shared" si="6"/>
        <v>45</v>
      </c>
      <c r="R88" t="str">
        <f t="shared" si="7"/>
        <v>-</v>
      </c>
      <c r="AN88" s="317">
        <v>45430.791666666664</v>
      </c>
      <c r="AO88">
        <v>63.8</v>
      </c>
      <c r="AP88">
        <v>82.1</v>
      </c>
      <c r="AQ88">
        <v>40.1</v>
      </c>
      <c r="AR88">
        <v>68.900000000000006</v>
      </c>
      <c r="AS88">
        <v>63.8</v>
      </c>
      <c r="AT88">
        <v>81.3</v>
      </c>
      <c r="AU88">
        <v>39.700000000000003</v>
      </c>
      <c r="AV88">
        <v>68.8</v>
      </c>
      <c r="AX88">
        <v>82.8</v>
      </c>
      <c r="AY88">
        <v>41.7</v>
      </c>
      <c r="AZ88">
        <v>70.599999999999994</v>
      </c>
    </row>
    <row r="89" spans="2:52" x14ac:dyDescent="0.35">
      <c r="B89" s="317">
        <v>45428.458333333336</v>
      </c>
      <c r="C89">
        <v>66.599999999999994</v>
      </c>
      <c r="D89">
        <v>78.599999999999994</v>
      </c>
      <c r="E89">
        <v>47.2</v>
      </c>
      <c r="F89">
        <v>71.400000000000006</v>
      </c>
      <c r="G89">
        <v>66.599999999999994</v>
      </c>
      <c r="H89">
        <v>77.900000000000006</v>
      </c>
      <c r="I89">
        <v>47.1</v>
      </c>
      <c r="J89">
        <v>71.5</v>
      </c>
      <c r="L89">
        <v>79</v>
      </c>
      <c r="M89">
        <v>48.5</v>
      </c>
      <c r="N89">
        <v>72.7</v>
      </c>
      <c r="P89" t="s">
        <v>878</v>
      </c>
      <c r="Q89">
        <f t="shared" si="6"/>
        <v>47</v>
      </c>
      <c r="R89" t="str">
        <f t="shared" si="7"/>
        <v>-</v>
      </c>
      <c r="AN89" s="317">
        <v>45430.833333333336</v>
      </c>
      <c r="AO89">
        <v>60.8</v>
      </c>
      <c r="AP89">
        <v>80</v>
      </c>
      <c r="AQ89">
        <v>36.799999999999997</v>
      </c>
      <c r="AR89">
        <v>65</v>
      </c>
      <c r="AS89">
        <v>60.8</v>
      </c>
      <c r="AT89">
        <v>79.900000000000006</v>
      </c>
      <c r="AU89">
        <v>36.6</v>
      </c>
      <c r="AV89">
        <v>64.7</v>
      </c>
      <c r="AX89">
        <v>80.599999999999994</v>
      </c>
      <c r="AY89">
        <v>38.200000000000003</v>
      </c>
      <c r="AZ89">
        <v>67.400000000000006</v>
      </c>
    </row>
    <row r="90" spans="2:52" x14ac:dyDescent="0.35">
      <c r="B90" s="317">
        <v>45428.46875</v>
      </c>
      <c r="C90">
        <v>66.5</v>
      </c>
      <c r="D90">
        <v>76.099999999999994</v>
      </c>
      <c r="E90">
        <v>48.7</v>
      </c>
      <c r="F90">
        <v>71.2</v>
      </c>
      <c r="G90">
        <v>66.599999999999994</v>
      </c>
      <c r="H90">
        <v>76.900000000000006</v>
      </c>
      <c r="I90">
        <v>48.4</v>
      </c>
      <c r="J90">
        <v>71.3</v>
      </c>
      <c r="L90">
        <v>77.599999999999994</v>
      </c>
      <c r="M90">
        <v>50.1</v>
      </c>
      <c r="N90">
        <v>72.599999999999994</v>
      </c>
      <c r="P90" t="s">
        <v>878</v>
      </c>
      <c r="Q90">
        <f t="shared" si="6"/>
        <v>48</v>
      </c>
      <c r="R90" t="str">
        <f t="shared" si="7"/>
        <v>-</v>
      </c>
      <c r="AN90" s="317">
        <v>45430.875</v>
      </c>
      <c r="AO90">
        <v>59.7</v>
      </c>
      <c r="AP90">
        <v>76.900000000000006</v>
      </c>
      <c r="AQ90">
        <v>34.299999999999997</v>
      </c>
      <c r="AR90">
        <v>63</v>
      </c>
      <c r="AS90">
        <v>59.7</v>
      </c>
      <c r="AT90">
        <v>77.400000000000006</v>
      </c>
      <c r="AU90">
        <v>34.200000000000003</v>
      </c>
      <c r="AV90">
        <v>62.9</v>
      </c>
      <c r="AX90">
        <v>78.400000000000006</v>
      </c>
      <c r="AY90">
        <v>35.6</v>
      </c>
      <c r="AZ90">
        <v>65</v>
      </c>
    </row>
    <row r="91" spans="2:52" x14ac:dyDescent="0.35">
      <c r="B91" s="317">
        <v>45428.479166666664</v>
      </c>
      <c r="C91">
        <v>66.8</v>
      </c>
      <c r="D91">
        <v>78.5</v>
      </c>
      <c r="E91">
        <v>44.1</v>
      </c>
      <c r="F91">
        <v>71.5</v>
      </c>
      <c r="G91">
        <v>66.7</v>
      </c>
      <c r="H91">
        <v>81</v>
      </c>
      <c r="I91">
        <v>44.3</v>
      </c>
      <c r="J91">
        <v>71.5</v>
      </c>
      <c r="L91">
        <v>84.9</v>
      </c>
      <c r="M91">
        <v>45.7</v>
      </c>
      <c r="N91">
        <v>72.7</v>
      </c>
      <c r="P91" t="s">
        <v>878</v>
      </c>
      <c r="Q91">
        <f t="shared" si="6"/>
        <v>44</v>
      </c>
      <c r="R91" t="str">
        <f t="shared" si="7"/>
        <v>-</v>
      </c>
      <c r="AN91" s="317">
        <v>45430.916666666664</v>
      </c>
      <c r="AO91">
        <v>60</v>
      </c>
      <c r="AP91">
        <v>76.7</v>
      </c>
      <c r="AQ91">
        <v>34.299999999999997</v>
      </c>
      <c r="AR91">
        <v>63.5</v>
      </c>
      <c r="AS91">
        <v>59.9</v>
      </c>
      <c r="AT91">
        <v>76.3</v>
      </c>
      <c r="AU91">
        <v>34.200000000000003</v>
      </c>
      <c r="AV91">
        <v>63.4</v>
      </c>
      <c r="AX91">
        <v>77.900000000000006</v>
      </c>
      <c r="AY91">
        <v>35</v>
      </c>
      <c r="AZ91">
        <v>65.2</v>
      </c>
    </row>
    <row r="92" spans="2:52" x14ac:dyDescent="0.35">
      <c r="B92" s="317">
        <v>45428.489583333336</v>
      </c>
      <c r="C92">
        <v>66.3</v>
      </c>
      <c r="D92">
        <v>78.599999999999994</v>
      </c>
      <c r="E92">
        <v>41.5</v>
      </c>
      <c r="F92">
        <v>71.2</v>
      </c>
      <c r="G92">
        <v>66.3</v>
      </c>
      <c r="H92">
        <v>79.2</v>
      </c>
      <c r="I92">
        <v>41.4</v>
      </c>
      <c r="J92">
        <v>71.099999999999994</v>
      </c>
      <c r="L92">
        <v>79.599999999999994</v>
      </c>
      <c r="M92">
        <v>42.7</v>
      </c>
      <c r="N92">
        <v>72.5</v>
      </c>
      <c r="P92" t="s">
        <v>878</v>
      </c>
      <c r="Q92">
        <f t="shared" si="6"/>
        <v>41</v>
      </c>
      <c r="R92" t="str">
        <f t="shared" si="7"/>
        <v>-</v>
      </c>
      <c r="AN92" s="317">
        <v>45430.958333333336</v>
      </c>
      <c r="AO92">
        <v>58.2</v>
      </c>
      <c r="AP92">
        <v>76.5</v>
      </c>
      <c r="AQ92">
        <v>32.9</v>
      </c>
      <c r="AR92">
        <v>61</v>
      </c>
      <c r="AS92">
        <v>58.1</v>
      </c>
      <c r="AT92">
        <v>75.3</v>
      </c>
      <c r="AU92">
        <v>32.9</v>
      </c>
      <c r="AV92">
        <v>60.8</v>
      </c>
      <c r="AX92">
        <v>78.099999999999994</v>
      </c>
      <c r="AY92">
        <v>33.1</v>
      </c>
      <c r="AZ92">
        <v>62.5</v>
      </c>
    </row>
    <row r="93" spans="2:52" x14ac:dyDescent="0.35">
      <c r="B93" s="317">
        <v>45428.5</v>
      </c>
      <c r="C93">
        <v>65.900000000000006</v>
      </c>
      <c r="D93">
        <v>76.2</v>
      </c>
      <c r="E93">
        <v>47.3</v>
      </c>
      <c r="F93">
        <v>70.8</v>
      </c>
      <c r="G93">
        <v>66</v>
      </c>
      <c r="H93">
        <v>76.7</v>
      </c>
      <c r="I93">
        <v>47.3</v>
      </c>
      <c r="J93">
        <v>70.900000000000006</v>
      </c>
      <c r="L93">
        <v>77.400000000000006</v>
      </c>
      <c r="M93">
        <v>48.6</v>
      </c>
      <c r="N93">
        <v>72.2</v>
      </c>
      <c r="P93" t="s">
        <v>878</v>
      </c>
      <c r="Q93">
        <f t="shared" si="6"/>
        <v>47</v>
      </c>
      <c r="R93" t="str">
        <f t="shared" si="7"/>
        <v>-</v>
      </c>
      <c r="AN93" s="317">
        <v>45431</v>
      </c>
      <c r="AO93">
        <v>57</v>
      </c>
      <c r="AP93">
        <v>75.8</v>
      </c>
      <c r="AQ93">
        <v>31.4</v>
      </c>
      <c r="AR93">
        <v>55.7</v>
      </c>
      <c r="AS93">
        <v>56.9</v>
      </c>
      <c r="AT93">
        <v>75</v>
      </c>
      <c r="AU93">
        <v>31.5</v>
      </c>
      <c r="AV93">
        <v>55.3</v>
      </c>
      <c r="AX93">
        <v>77.3</v>
      </c>
      <c r="AY93">
        <v>31.7</v>
      </c>
      <c r="AZ93">
        <v>57.1</v>
      </c>
    </row>
    <row r="94" spans="2:52" x14ac:dyDescent="0.35">
      <c r="B94" s="317">
        <v>45428.510416666664</v>
      </c>
      <c r="C94">
        <v>66.2</v>
      </c>
      <c r="D94">
        <v>79.7</v>
      </c>
      <c r="E94">
        <v>40</v>
      </c>
      <c r="F94">
        <v>70.900000000000006</v>
      </c>
      <c r="G94">
        <v>66.2</v>
      </c>
      <c r="H94">
        <v>81</v>
      </c>
      <c r="I94">
        <v>40.200000000000003</v>
      </c>
      <c r="J94">
        <v>70.8</v>
      </c>
      <c r="L94">
        <v>81.599999999999994</v>
      </c>
      <c r="M94">
        <v>41.5</v>
      </c>
      <c r="N94">
        <v>72.400000000000006</v>
      </c>
      <c r="P94" t="s">
        <v>878</v>
      </c>
      <c r="Q94">
        <f t="shared" si="6"/>
        <v>40</v>
      </c>
      <c r="R94" t="str">
        <f t="shared" si="7"/>
        <v>-</v>
      </c>
      <c r="AN94" s="317">
        <v>45431.041666666664</v>
      </c>
      <c r="AO94">
        <v>55.6</v>
      </c>
      <c r="AP94">
        <v>74.400000000000006</v>
      </c>
      <c r="AQ94">
        <v>29.7</v>
      </c>
      <c r="AR94">
        <v>53.6</v>
      </c>
      <c r="AS94">
        <v>55.7</v>
      </c>
      <c r="AT94">
        <v>75.400000000000006</v>
      </c>
      <c r="AU94">
        <v>29.7</v>
      </c>
      <c r="AV94">
        <v>53.6</v>
      </c>
      <c r="AX94">
        <v>75.7</v>
      </c>
      <c r="AY94">
        <v>30</v>
      </c>
      <c r="AZ94">
        <v>55</v>
      </c>
    </row>
    <row r="95" spans="2:52" x14ac:dyDescent="0.35">
      <c r="B95" s="317">
        <v>45428.520833333336</v>
      </c>
      <c r="C95">
        <v>66.400000000000006</v>
      </c>
      <c r="D95">
        <v>80.900000000000006</v>
      </c>
      <c r="E95">
        <v>43</v>
      </c>
      <c r="F95">
        <v>70.599999999999994</v>
      </c>
      <c r="G95">
        <v>66.3</v>
      </c>
      <c r="H95">
        <v>79.2</v>
      </c>
      <c r="I95">
        <v>42.5</v>
      </c>
      <c r="J95">
        <v>70.7</v>
      </c>
      <c r="L95">
        <v>82.7</v>
      </c>
      <c r="M95">
        <v>44.2</v>
      </c>
      <c r="N95">
        <v>72.099999999999994</v>
      </c>
      <c r="P95" t="s">
        <v>878</v>
      </c>
      <c r="Q95">
        <f t="shared" si="6"/>
        <v>43</v>
      </c>
      <c r="R95" t="str">
        <f t="shared" si="7"/>
        <v>-</v>
      </c>
      <c r="AN95" s="317">
        <v>45431.083333333336</v>
      </c>
      <c r="AO95">
        <v>54.6</v>
      </c>
      <c r="AP95">
        <v>77.5</v>
      </c>
      <c r="AQ95">
        <v>29.4</v>
      </c>
      <c r="AR95">
        <v>51.1</v>
      </c>
      <c r="AS95">
        <v>54.6</v>
      </c>
      <c r="AT95">
        <v>76.5</v>
      </c>
      <c r="AU95">
        <v>29.4</v>
      </c>
      <c r="AV95">
        <v>51</v>
      </c>
      <c r="AX95">
        <v>79.8</v>
      </c>
      <c r="AY95">
        <v>29.6</v>
      </c>
      <c r="AZ95">
        <v>52.3</v>
      </c>
    </row>
    <row r="96" spans="2:52" x14ac:dyDescent="0.35">
      <c r="B96" s="317">
        <v>45428.53125</v>
      </c>
      <c r="C96">
        <v>65.3</v>
      </c>
      <c r="D96">
        <v>78.3</v>
      </c>
      <c r="E96">
        <v>43.5</v>
      </c>
      <c r="F96">
        <v>69.599999999999994</v>
      </c>
      <c r="G96">
        <v>65.3</v>
      </c>
      <c r="H96">
        <v>79.099999999999994</v>
      </c>
      <c r="I96">
        <v>43.3</v>
      </c>
      <c r="J96">
        <v>69.7</v>
      </c>
      <c r="L96">
        <v>80.599999999999994</v>
      </c>
      <c r="M96">
        <v>44.9</v>
      </c>
      <c r="N96">
        <v>71</v>
      </c>
      <c r="P96" t="s">
        <v>878</v>
      </c>
      <c r="Q96">
        <f t="shared" si="6"/>
        <v>43</v>
      </c>
      <c r="R96" t="str">
        <f t="shared" si="7"/>
        <v>-</v>
      </c>
      <c r="AN96" s="317">
        <v>45431.125</v>
      </c>
      <c r="AO96">
        <v>53.1</v>
      </c>
      <c r="AP96">
        <v>75.2</v>
      </c>
      <c r="AQ96">
        <v>29.2</v>
      </c>
      <c r="AR96">
        <v>41.7</v>
      </c>
      <c r="AS96">
        <v>52.8</v>
      </c>
      <c r="AT96">
        <v>75.599999999999994</v>
      </c>
      <c r="AU96">
        <v>29.2</v>
      </c>
      <c r="AV96">
        <v>41.5</v>
      </c>
      <c r="AX96">
        <v>77.2</v>
      </c>
      <c r="AY96">
        <v>29.4</v>
      </c>
      <c r="AZ96">
        <v>43</v>
      </c>
    </row>
    <row r="97" spans="2:52" x14ac:dyDescent="0.35">
      <c r="B97" s="317">
        <v>45428.541666666664</v>
      </c>
      <c r="C97">
        <v>65.599999999999994</v>
      </c>
      <c r="D97">
        <v>76.400000000000006</v>
      </c>
      <c r="E97">
        <v>46.8</v>
      </c>
      <c r="F97">
        <v>70.2</v>
      </c>
      <c r="G97">
        <v>65.599999999999994</v>
      </c>
      <c r="H97">
        <v>76</v>
      </c>
      <c r="I97">
        <v>46.7</v>
      </c>
      <c r="J97">
        <v>70.5</v>
      </c>
      <c r="L97">
        <v>77.599999999999994</v>
      </c>
      <c r="M97">
        <v>48.6</v>
      </c>
      <c r="N97">
        <v>72.099999999999994</v>
      </c>
      <c r="P97" t="s">
        <v>878</v>
      </c>
      <c r="Q97">
        <f t="shared" si="6"/>
        <v>47</v>
      </c>
      <c r="R97" t="str">
        <f t="shared" si="7"/>
        <v>-</v>
      </c>
      <c r="AN97" s="317">
        <v>45431.166666666664</v>
      </c>
      <c r="AO97">
        <v>52.4</v>
      </c>
      <c r="AP97">
        <v>74.7</v>
      </c>
      <c r="AQ97">
        <v>29.8</v>
      </c>
      <c r="AR97">
        <v>44.5</v>
      </c>
      <c r="AS97">
        <v>52.7</v>
      </c>
      <c r="AT97">
        <v>75.400000000000006</v>
      </c>
      <c r="AU97">
        <v>29.7</v>
      </c>
      <c r="AV97">
        <v>43.9</v>
      </c>
      <c r="AX97">
        <v>79</v>
      </c>
      <c r="AY97">
        <v>30.2</v>
      </c>
      <c r="AZ97">
        <v>48.6</v>
      </c>
    </row>
    <row r="98" spans="2:52" x14ac:dyDescent="0.35">
      <c r="B98" s="317">
        <v>45428.552083333336</v>
      </c>
      <c r="C98">
        <v>64.3</v>
      </c>
      <c r="D98">
        <v>74.900000000000006</v>
      </c>
      <c r="E98">
        <v>39.5</v>
      </c>
      <c r="F98">
        <v>69.3</v>
      </c>
      <c r="G98">
        <v>64.3</v>
      </c>
      <c r="H98">
        <v>75.099999999999994</v>
      </c>
      <c r="I98">
        <v>39</v>
      </c>
      <c r="J98">
        <v>69.2</v>
      </c>
      <c r="L98">
        <v>76.099999999999994</v>
      </c>
      <c r="M98">
        <v>41.4</v>
      </c>
      <c r="N98">
        <v>70.7</v>
      </c>
      <c r="P98" t="s">
        <v>878</v>
      </c>
      <c r="Q98">
        <f t="shared" si="6"/>
        <v>39</v>
      </c>
      <c r="R98" t="str">
        <f t="shared" si="7"/>
        <v>-</v>
      </c>
      <c r="AN98" s="317">
        <v>45431.208333333336</v>
      </c>
      <c r="AO98">
        <v>57.1</v>
      </c>
      <c r="AP98">
        <v>79.099999999999994</v>
      </c>
      <c r="AQ98">
        <v>34.4</v>
      </c>
      <c r="AR98">
        <v>57.2</v>
      </c>
      <c r="AS98">
        <v>57.2</v>
      </c>
      <c r="AT98">
        <v>80.3</v>
      </c>
      <c r="AU98">
        <v>34</v>
      </c>
      <c r="AV98">
        <v>56.4</v>
      </c>
      <c r="AX98">
        <v>80.5</v>
      </c>
      <c r="AY98">
        <v>36.200000000000003</v>
      </c>
      <c r="AZ98">
        <v>59.7</v>
      </c>
    </row>
    <row r="99" spans="2:52" x14ac:dyDescent="0.35">
      <c r="B99" s="317">
        <v>45428.5625</v>
      </c>
      <c r="C99">
        <v>64.5</v>
      </c>
      <c r="D99">
        <v>75</v>
      </c>
      <c r="E99">
        <v>43.2</v>
      </c>
      <c r="F99">
        <v>69.5</v>
      </c>
      <c r="G99">
        <v>64.5</v>
      </c>
      <c r="H99">
        <v>75.900000000000006</v>
      </c>
      <c r="I99">
        <v>43</v>
      </c>
      <c r="J99">
        <v>69.5</v>
      </c>
      <c r="L99">
        <v>77.7</v>
      </c>
      <c r="M99">
        <v>44.5</v>
      </c>
      <c r="N99">
        <v>71.099999999999994</v>
      </c>
      <c r="P99" t="s">
        <v>878</v>
      </c>
      <c r="Q99">
        <f t="shared" si="6"/>
        <v>43</v>
      </c>
      <c r="R99" t="str">
        <f t="shared" si="7"/>
        <v>-</v>
      </c>
      <c r="AN99" s="317">
        <v>45431.25</v>
      </c>
      <c r="AO99">
        <v>59.7</v>
      </c>
      <c r="AP99">
        <v>76.2</v>
      </c>
      <c r="AQ99">
        <v>35.6</v>
      </c>
      <c r="AR99">
        <v>61.4</v>
      </c>
      <c r="AS99">
        <v>59.8</v>
      </c>
      <c r="AT99">
        <v>76</v>
      </c>
      <c r="AU99">
        <v>35.1</v>
      </c>
      <c r="AV99">
        <v>61.3</v>
      </c>
      <c r="AX99">
        <v>77.7</v>
      </c>
      <c r="AY99">
        <v>37.700000000000003</v>
      </c>
      <c r="AZ99">
        <v>63.7</v>
      </c>
    </row>
    <row r="100" spans="2:52" x14ac:dyDescent="0.35">
      <c r="B100" s="317">
        <v>45428.572916666664</v>
      </c>
      <c r="C100">
        <v>64.8</v>
      </c>
      <c r="D100">
        <v>75.7</v>
      </c>
      <c r="E100">
        <v>45.3</v>
      </c>
      <c r="F100">
        <v>69.599999999999994</v>
      </c>
      <c r="G100">
        <v>64.8</v>
      </c>
      <c r="H100">
        <v>76.400000000000006</v>
      </c>
      <c r="I100">
        <v>45.2</v>
      </c>
      <c r="J100">
        <v>69.7</v>
      </c>
      <c r="L100">
        <v>77.099999999999994</v>
      </c>
      <c r="M100">
        <v>46.9</v>
      </c>
      <c r="N100">
        <v>71.2</v>
      </c>
      <c r="P100" t="s">
        <v>878</v>
      </c>
      <c r="Q100">
        <f t="shared" si="6"/>
        <v>45</v>
      </c>
      <c r="R100" t="str">
        <f t="shared" si="7"/>
        <v>-</v>
      </c>
      <c r="AN100" s="317">
        <v>45431.291666666664</v>
      </c>
      <c r="AO100">
        <v>76.599999999999994</v>
      </c>
      <c r="AP100">
        <v>105.3</v>
      </c>
      <c r="AQ100">
        <v>36.799999999999997</v>
      </c>
      <c r="AR100">
        <v>65.400000000000006</v>
      </c>
      <c r="AS100">
        <v>78.400000000000006</v>
      </c>
      <c r="AT100">
        <v>109.1</v>
      </c>
      <c r="AU100">
        <v>36.4</v>
      </c>
      <c r="AV100">
        <v>65.400000000000006</v>
      </c>
      <c r="AX100">
        <v>110.2</v>
      </c>
      <c r="AY100">
        <v>38.5</v>
      </c>
      <c r="AZ100">
        <v>68</v>
      </c>
    </row>
    <row r="101" spans="2:52" x14ac:dyDescent="0.35">
      <c r="B101" s="317">
        <v>45428.583333333336</v>
      </c>
      <c r="C101">
        <v>63.9</v>
      </c>
      <c r="D101">
        <v>75.8</v>
      </c>
      <c r="E101">
        <v>41.2</v>
      </c>
      <c r="F101">
        <v>68.400000000000006</v>
      </c>
      <c r="G101">
        <v>63.9</v>
      </c>
      <c r="H101">
        <v>77.2</v>
      </c>
      <c r="I101">
        <v>41.1</v>
      </c>
      <c r="J101">
        <v>68.400000000000006</v>
      </c>
      <c r="L101">
        <v>77.900000000000006</v>
      </c>
      <c r="M101">
        <v>42.3</v>
      </c>
      <c r="N101">
        <v>70.099999999999994</v>
      </c>
      <c r="P101" t="s">
        <v>878</v>
      </c>
      <c r="Q101">
        <f t="shared" si="6"/>
        <v>41</v>
      </c>
      <c r="R101" t="str">
        <f t="shared" si="7"/>
        <v>-</v>
      </c>
      <c r="AN101" s="317">
        <v>45431.333333333336</v>
      </c>
      <c r="AO101">
        <v>64.2</v>
      </c>
      <c r="AP101">
        <v>78</v>
      </c>
      <c r="AQ101">
        <v>39.799999999999997</v>
      </c>
      <c r="AR101">
        <v>69.5</v>
      </c>
      <c r="AS101">
        <v>64.2</v>
      </c>
      <c r="AT101">
        <v>78.7</v>
      </c>
      <c r="AU101">
        <v>39.799999999999997</v>
      </c>
      <c r="AV101">
        <v>69.5</v>
      </c>
      <c r="AX101">
        <v>79.7</v>
      </c>
      <c r="AY101">
        <v>41.4</v>
      </c>
      <c r="AZ101">
        <v>71.5</v>
      </c>
    </row>
    <row r="102" spans="2:52" x14ac:dyDescent="0.35">
      <c r="B102" s="317">
        <v>45428.59375</v>
      </c>
      <c r="C102">
        <v>65.400000000000006</v>
      </c>
      <c r="D102">
        <v>80.2</v>
      </c>
      <c r="E102">
        <v>44.5</v>
      </c>
      <c r="F102">
        <v>69.7</v>
      </c>
      <c r="G102">
        <v>65.400000000000006</v>
      </c>
      <c r="H102">
        <v>81</v>
      </c>
      <c r="I102">
        <v>44.5</v>
      </c>
      <c r="J102">
        <v>69.8</v>
      </c>
      <c r="L102">
        <v>82.8</v>
      </c>
      <c r="M102">
        <v>46</v>
      </c>
      <c r="N102">
        <v>71.400000000000006</v>
      </c>
      <c r="P102" t="s">
        <v>878</v>
      </c>
      <c r="Q102">
        <f t="shared" si="6"/>
        <v>45</v>
      </c>
      <c r="R102" t="str">
        <f t="shared" si="7"/>
        <v>-</v>
      </c>
      <c r="AN102" s="317">
        <v>45431.375</v>
      </c>
      <c r="AO102">
        <v>65.3</v>
      </c>
      <c r="AP102">
        <v>80.8</v>
      </c>
      <c r="AQ102">
        <v>42.1</v>
      </c>
      <c r="AR102">
        <v>70.400000000000006</v>
      </c>
      <c r="AS102">
        <v>65.3</v>
      </c>
      <c r="AT102">
        <v>82.7</v>
      </c>
      <c r="AU102">
        <v>41.9</v>
      </c>
      <c r="AV102">
        <v>70.400000000000006</v>
      </c>
      <c r="AX102">
        <v>83.1</v>
      </c>
      <c r="AY102">
        <v>43.3</v>
      </c>
      <c r="AZ102">
        <v>72</v>
      </c>
    </row>
    <row r="103" spans="2:52" x14ac:dyDescent="0.35">
      <c r="B103" s="317">
        <v>45428.604166666664</v>
      </c>
      <c r="C103">
        <v>65.099999999999994</v>
      </c>
      <c r="D103">
        <v>78.5</v>
      </c>
      <c r="E103">
        <v>44.7</v>
      </c>
      <c r="F103">
        <v>69.900000000000006</v>
      </c>
      <c r="G103">
        <v>65.099999999999994</v>
      </c>
      <c r="H103">
        <v>78.3</v>
      </c>
      <c r="I103">
        <v>44.8</v>
      </c>
      <c r="J103">
        <v>70</v>
      </c>
      <c r="L103">
        <v>81</v>
      </c>
      <c r="M103">
        <v>45.7</v>
      </c>
      <c r="N103">
        <v>71.3</v>
      </c>
      <c r="P103" t="s">
        <v>878</v>
      </c>
      <c r="Q103">
        <f t="shared" si="6"/>
        <v>45</v>
      </c>
      <c r="R103" t="str">
        <f t="shared" si="7"/>
        <v>-</v>
      </c>
      <c r="AN103" s="317">
        <v>45431.416666666664</v>
      </c>
      <c r="AO103">
        <v>66.400000000000006</v>
      </c>
      <c r="AP103">
        <v>85</v>
      </c>
      <c r="AQ103">
        <v>42.5</v>
      </c>
      <c r="AR103">
        <v>70.900000000000006</v>
      </c>
      <c r="AS103">
        <v>66.400000000000006</v>
      </c>
      <c r="AT103">
        <v>84</v>
      </c>
      <c r="AU103">
        <v>42.4</v>
      </c>
      <c r="AV103">
        <v>71</v>
      </c>
      <c r="AX103">
        <v>87.4</v>
      </c>
      <c r="AY103">
        <v>43.8</v>
      </c>
      <c r="AZ103">
        <v>72.5</v>
      </c>
    </row>
    <row r="104" spans="2:52" x14ac:dyDescent="0.35">
      <c r="B104" s="317">
        <v>45428.614583333336</v>
      </c>
      <c r="C104">
        <v>65.7</v>
      </c>
      <c r="D104">
        <v>79.8</v>
      </c>
      <c r="E104">
        <v>45.8</v>
      </c>
      <c r="F104">
        <v>70.099999999999994</v>
      </c>
      <c r="G104">
        <v>65.7</v>
      </c>
      <c r="H104">
        <v>80.3</v>
      </c>
      <c r="I104">
        <v>45.5</v>
      </c>
      <c r="J104">
        <v>70.2</v>
      </c>
      <c r="L104">
        <v>80.7</v>
      </c>
      <c r="M104">
        <v>47</v>
      </c>
      <c r="N104">
        <v>71.400000000000006</v>
      </c>
      <c r="P104" t="s">
        <v>878</v>
      </c>
      <c r="Q104">
        <f t="shared" si="6"/>
        <v>46</v>
      </c>
      <c r="R104" t="str">
        <f t="shared" si="7"/>
        <v>-</v>
      </c>
      <c r="AN104" s="317">
        <v>45431.458333333336</v>
      </c>
      <c r="AO104">
        <v>65.900000000000006</v>
      </c>
      <c r="AP104">
        <v>77.8</v>
      </c>
      <c r="AQ104">
        <v>45.8</v>
      </c>
      <c r="AR104">
        <v>70.3</v>
      </c>
      <c r="AS104">
        <v>65.900000000000006</v>
      </c>
      <c r="AT104">
        <v>77.7</v>
      </c>
      <c r="AU104">
        <v>45.7</v>
      </c>
      <c r="AV104">
        <v>70.599999999999994</v>
      </c>
      <c r="AX104">
        <v>79.099999999999994</v>
      </c>
      <c r="AY104">
        <v>47.1</v>
      </c>
      <c r="AZ104">
        <v>72</v>
      </c>
    </row>
    <row r="105" spans="2:52" x14ac:dyDescent="0.35">
      <c r="B105" s="317">
        <v>45428.625</v>
      </c>
      <c r="C105">
        <v>65.3</v>
      </c>
      <c r="D105">
        <v>77.900000000000006</v>
      </c>
      <c r="E105">
        <v>41.7</v>
      </c>
      <c r="F105">
        <v>69.8</v>
      </c>
      <c r="G105">
        <v>65.3</v>
      </c>
      <c r="H105">
        <v>77</v>
      </c>
      <c r="I105">
        <v>41.8</v>
      </c>
      <c r="J105">
        <v>70.099999999999994</v>
      </c>
      <c r="L105">
        <v>79</v>
      </c>
      <c r="M105">
        <v>42.9</v>
      </c>
      <c r="N105">
        <v>71.2</v>
      </c>
      <c r="P105" t="s">
        <v>878</v>
      </c>
      <c r="Q105">
        <f t="shared" si="6"/>
        <v>42</v>
      </c>
      <c r="R105" t="str">
        <f t="shared" si="7"/>
        <v>-</v>
      </c>
      <c r="AN105" s="317">
        <v>45431.5</v>
      </c>
      <c r="AO105">
        <v>65.2</v>
      </c>
      <c r="AP105">
        <v>78.3</v>
      </c>
      <c r="AQ105">
        <v>44.8</v>
      </c>
      <c r="AR105">
        <v>69.900000000000006</v>
      </c>
      <c r="AS105">
        <v>65.2</v>
      </c>
      <c r="AT105">
        <v>79.5</v>
      </c>
      <c r="AU105">
        <v>44.6</v>
      </c>
      <c r="AV105">
        <v>69.8</v>
      </c>
      <c r="AX105">
        <v>80</v>
      </c>
      <c r="AY105">
        <v>46.2</v>
      </c>
      <c r="AZ105">
        <v>71.400000000000006</v>
      </c>
    </row>
    <row r="106" spans="2:52" x14ac:dyDescent="0.35">
      <c r="B106" s="317">
        <v>45428.635416666664</v>
      </c>
      <c r="C106">
        <v>65.7</v>
      </c>
      <c r="D106">
        <v>75.3</v>
      </c>
      <c r="E106">
        <v>46.7</v>
      </c>
      <c r="F106">
        <v>70.3</v>
      </c>
      <c r="G106">
        <v>65.7</v>
      </c>
      <c r="H106">
        <v>75.8</v>
      </c>
      <c r="I106">
        <v>46.8</v>
      </c>
      <c r="J106">
        <v>70.5</v>
      </c>
      <c r="L106">
        <v>76.900000000000006</v>
      </c>
      <c r="M106">
        <v>48</v>
      </c>
      <c r="N106">
        <v>71.900000000000006</v>
      </c>
      <c r="P106" t="s">
        <v>878</v>
      </c>
      <c r="Q106">
        <f t="shared" si="6"/>
        <v>47</v>
      </c>
      <c r="R106" t="str">
        <f t="shared" si="7"/>
        <v>-</v>
      </c>
      <c r="AN106" s="317">
        <v>45431.541666666664</v>
      </c>
      <c r="AO106">
        <v>65.5</v>
      </c>
      <c r="AP106">
        <v>84.8</v>
      </c>
      <c r="AQ106">
        <v>44.3</v>
      </c>
      <c r="AR106">
        <v>69.900000000000006</v>
      </c>
      <c r="AS106">
        <v>65.400000000000006</v>
      </c>
      <c r="AT106">
        <v>83.3</v>
      </c>
      <c r="AU106">
        <v>44.3</v>
      </c>
      <c r="AV106">
        <v>70.099999999999994</v>
      </c>
      <c r="AX106">
        <v>86.6</v>
      </c>
      <c r="AY106">
        <v>45.7</v>
      </c>
      <c r="AZ106">
        <v>71.5</v>
      </c>
    </row>
    <row r="107" spans="2:52" x14ac:dyDescent="0.35">
      <c r="B107" s="317">
        <v>45428.645833333336</v>
      </c>
      <c r="C107">
        <v>65.5</v>
      </c>
      <c r="D107">
        <v>75.599999999999994</v>
      </c>
      <c r="E107">
        <v>42.9</v>
      </c>
      <c r="F107">
        <v>70.3</v>
      </c>
      <c r="G107">
        <v>65.400000000000006</v>
      </c>
      <c r="H107">
        <v>75.5</v>
      </c>
      <c r="I107">
        <v>42.6</v>
      </c>
      <c r="J107">
        <v>70.3</v>
      </c>
      <c r="L107">
        <v>77</v>
      </c>
      <c r="M107">
        <v>43.9</v>
      </c>
      <c r="N107">
        <v>71.7</v>
      </c>
      <c r="P107" t="s">
        <v>878</v>
      </c>
      <c r="Q107">
        <f t="shared" si="6"/>
        <v>43</v>
      </c>
      <c r="R107" t="str">
        <f t="shared" si="7"/>
        <v>-</v>
      </c>
      <c r="AN107" s="317">
        <v>45431.583333333336</v>
      </c>
      <c r="AO107">
        <v>65.099999999999994</v>
      </c>
      <c r="AP107">
        <v>78.900000000000006</v>
      </c>
      <c r="AQ107">
        <v>46.7</v>
      </c>
      <c r="AR107">
        <v>69.8</v>
      </c>
      <c r="AS107">
        <v>65.099999999999994</v>
      </c>
      <c r="AT107">
        <v>78.900000000000006</v>
      </c>
      <c r="AU107">
        <v>46.5</v>
      </c>
      <c r="AV107">
        <v>69.7</v>
      </c>
      <c r="AX107">
        <v>80.400000000000006</v>
      </c>
      <c r="AY107">
        <v>48.2</v>
      </c>
      <c r="AZ107">
        <v>71.3</v>
      </c>
    </row>
    <row r="108" spans="2:52" x14ac:dyDescent="0.35">
      <c r="B108" s="317">
        <v>45428.65625</v>
      </c>
      <c r="C108">
        <v>66.3</v>
      </c>
      <c r="D108">
        <v>79.3</v>
      </c>
      <c r="E108">
        <v>50.6</v>
      </c>
      <c r="F108">
        <v>70.599999999999994</v>
      </c>
      <c r="G108">
        <v>66.3</v>
      </c>
      <c r="H108">
        <v>79.7</v>
      </c>
      <c r="I108">
        <v>50.4</v>
      </c>
      <c r="J108">
        <v>70.599999999999994</v>
      </c>
      <c r="L108">
        <v>80.3</v>
      </c>
      <c r="M108">
        <v>51.8</v>
      </c>
      <c r="N108">
        <v>71.900000000000006</v>
      </c>
      <c r="P108" t="s">
        <v>878</v>
      </c>
      <c r="Q108">
        <f t="shared" si="6"/>
        <v>50</v>
      </c>
      <c r="R108" t="str">
        <f t="shared" si="7"/>
        <v>-</v>
      </c>
      <c r="AN108" s="317">
        <v>45431.625</v>
      </c>
      <c r="AO108">
        <v>65.5</v>
      </c>
      <c r="AP108">
        <v>84.3</v>
      </c>
      <c r="AQ108">
        <v>45.1</v>
      </c>
      <c r="AR108">
        <v>69.7</v>
      </c>
      <c r="AS108">
        <v>65.599999999999994</v>
      </c>
      <c r="AT108">
        <v>86.4</v>
      </c>
      <c r="AU108">
        <v>45.1</v>
      </c>
      <c r="AV108">
        <v>69.599999999999994</v>
      </c>
      <c r="AX108">
        <v>87.4</v>
      </c>
      <c r="AY108">
        <v>46.6</v>
      </c>
      <c r="AZ108">
        <v>71.3</v>
      </c>
    </row>
    <row r="109" spans="2:52" x14ac:dyDescent="0.35">
      <c r="B109" s="317">
        <v>45428.666666666664</v>
      </c>
      <c r="C109">
        <v>67.3</v>
      </c>
      <c r="D109">
        <v>76.7</v>
      </c>
      <c r="E109">
        <v>51.3</v>
      </c>
      <c r="F109">
        <v>71.2</v>
      </c>
      <c r="G109">
        <v>67.3</v>
      </c>
      <c r="H109">
        <v>77.7</v>
      </c>
      <c r="I109">
        <v>51.2</v>
      </c>
      <c r="J109">
        <v>71</v>
      </c>
      <c r="L109">
        <v>78.2</v>
      </c>
      <c r="M109">
        <v>52.4</v>
      </c>
      <c r="N109">
        <v>72.5</v>
      </c>
      <c r="P109" t="s">
        <v>878</v>
      </c>
      <c r="Q109">
        <f t="shared" si="6"/>
        <v>51</v>
      </c>
      <c r="R109" t="str">
        <f t="shared" si="7"/>
        <v>-</v>
      </c>
      <c r="AN109" s="317">
        <v>45431.666666666664</v>
      </c>
      <c r="AO109">
        <v>65.599999999999994</v>
      </c>
      <c r="AP109">
        <v>79.2</v>
      </c>
      <c r="AQ109">
        <v>47.1</v>
      </c>
      <c r="AR109">
        <v>70</v>
      </c>
      <c r="AS109">
        <v>65.599999999999994</v>
      </c>
      <c r="AT109">
        <v>78.3</v>
      </c>
      <c r="AU109">
        <v>47</v>
      </c>
      <c r="AV109">
        <v>70</v>
      </c>
      <c r="AX109">
        <v>80.900000000000006</v>
      </c>
      <c r="AY109">
        <v>48.7</v>
      </c>
      <c r="AZ109">
        <v>71.5</v>
      </c>
    </row>
    <row r="110" spans="2:52" x14ac:dyDescent="0.35">
      <c r="B110" s="317">
        <v>45428.677083333336</v>
      </c>
      <c r="C110">
        <v>67.400000000000006</v>
      </c>
      <c r="D110">
        <v>78.400000000000006</v>
      </c>
      <c r="E110">
        <v>55.8</v>
      </c>
      <c r="F110">
        <v>71.2</v>
      </c>
      <c r="G110">
        <v>67.5</v>
      </c>
      <c r="H110">
        <v>83.1</v>
      </c>
      <c r="I110">
        <v>55.8</v>
      </c>
      <c r="J110">
        <v>71.5</v>
      </c>
      <c r="L110">
        <v>85.4</v>
      </c>
      <c r="M110">
        <v>56.9</v>
      </c>
      <c r="N110">
        <v>72.599999999999994</v>
      </c>
      <c r="P110" t="s">
        <v>878</v>
      </c>
      <c r="Q110">
        <f t="shared" si="6"/>
        <v>56</v>
      </c>
      <c r="R110" t="str">
        <f t="shared" si="7"/>
        <v>-</v>
      </c>
      <c r="AN110" s="317">
        <v>45431.708333333336</v>
      </c>
      <c r="AO110">
        <v>65.599999999999994</v>
      </c>
      <c r="AP110">
        <v>84.4</v>
      </c>
      <c r="AQ110">
        <v>42.2</v>
      </c>
      <c r="AR110">
        <v>69.8</v>
      </c>
      <c r="AS110">
        <v>65.7</v>
      </c>
      <c r="AT110">
        <v>85.5</v>
      </c>
      <c r="AU110">
        <v>42.2</v>
      </c>
      <c r="AV110">
        <v>69.8</v>
      </c>
      <c r="AX110">
        <v>85.8</v>
      </c>
      <c r="AY110">
        <v>43.6</v>
      </c>
      <c r="AZ110">
        <v>71.3</v>
      </c>
    </row>
    <row r="111" spans="2:52" x14ac:dyDescent="0.35">
      <c r="B111" s="317">
        <v>45428.6875</v>
      </c>
      <c r="C111">
        <v>67.8</v>
      </c>
      <c r="D111">
        <v>76.5</v>
      </c>
      <c r="E111">
        <v>52.4</v>
      </c>
      <c r="F111">
        <v>72</v>
      </c>
      <c r="G111">
        <v>67.900000000000006</v>
      </c>
      <c r="H111">
        <v>76.7</v>
      </c>
      <c r="I111">
        <v>52.6</v>
      </c>
      <c r="J111">
        <v>72.2</v>
      </c>
      <c r="L111">
        <v>77.7</v>
      </c>
      <c r="M111">
        <v>54</v>
      </c>
      <c r="N111">
        <v>73.400000000000006</v>
      </c>
      <c r="P111" t="s">
        <v>878</v>
      </c>
      <c r="Q111">
        <f t="shared" si="6"/>
        <v>53</v>
      </c>
      <c r="R111" t="str">
        <f t="shared" si="7"/>
        <v>-</v>
      </c>
      <c r="AN111" s="317">
        <v>45431.75</v>
      </c>
      <c r="AO111">
        <v>63.9</v>
      </c>
      <c r="AP111">
        <v>76.8</v>
      </c>
      <c r="AQ111">
        <v>38.4</v>
      </c>
      <c r="AR111">
        <v>69</v>
      </c>
      <c r="AS111">
        <v>63.9</v>
      </c>
      <c r="AT111">
        <v>77.900000000000006</v>
      </c>
      <c r="AU111">
        <v>38.299999999999997</v>
      </c>
      <c r="AV111">
        <v>69.2</v>
      </c>
      <c r="AX111">
        <v>78.400000000000006</v>
      </c>
      <c r="AY111">
        <v>39.9</v>
      </c>
      <c r="AZ111">
        <v>70.7</v>
      </c>
    </row>
    <row r="112" spans="2:52" x14ac:dyDescent="0.35">
      <c r="B112" s="317">
        <v>45428.697916666664</v>
      </c>
      <c r="C112">
        <v>68</v>
      </c>
      <c r="D112">
        <v>76.599999999999994</v>
      </c>
      <c r="E112">
        <v>54.1</v>
      </c>
      <c r="F112">
        <v>72.400000000000006</v>
      </c>
      <c r="G112">
        <v>68</v>
      </c>
      <c r="H112">
        <v>76.900000000000006</v>
      </c>
      <c r="I112">
        <v>54.2</v>
      </c>
      <c r="J112">
        <v>72.400000000000006</v>
      </c>
      <c r="L112">
        <v>78.5</v>
      </c>
      <c r="M112">
        <v>55.2</v>
      </c>
      <c r="N112">
        <v>73.900000000000006</v>
      </c>
      <c r="P112" t="s">
        <v>878</v>
      </c>
      <c r="Q112">
        <f t="shared" si="6"/>
        <v>54</v>
      </c>
      <c r="R112" t="str">
        <f t="shared" si="7"/>
        <v>-</v>
      </c>
      <c r="AN112" s="317">
        <v>45431.791666666664</v>
      </c>
      <c r="AO112">
        <v>62.6</v>
      </c>
      <c r="AP112">
        <v>78.8</v>
      </c>
      <c r="AQ112">
        <v>35.1</v>
      </c>
      <c r="AR112">
        <v>67.7</v>
      </c>
      <c r="AS112">
        <v>62.6</v>
      </c>
      <c r="AT112">
        <v>78.7</v>
      </c>
      <c r="AU112">
        <v>34.700000000000003</v>
      </c>
      <c r="AV112">
        <v>67.8</v>
      </c>
      <c r="AX112">
        <v>81.599999999999994</v>
      </c>
      <c r="AY112">
        <v>36.9</v>
      </c>
      <c r="AZ112">
        <v>69.599999999999994</v>
      </c>
    </row>
    <row r="113" spans="2:52" x14ac:dyDescent="0.35">
      <c r="B113" s="317">
        <v>45428.708333333336</v>
      </c>
      <c r="C113">
        <v>67.400000000000006</v>
      </c>
      <c r="D113">
        <v>76.599999999999994</v>
      </c>
      <c r="E113">
        <v>51.8</v>
      </c>
      <c r="F113">
        <v>71.599999999999994</v>
      </c>
      <c r="G113">
        <v>67.400000000000006</v>
      </c>
      <c r="H113">
        <v>77.599999999999994</v>
      </c>
      <c r="I113">
        <v>51.6</v>
      </c>
      <c r="J113">
        <v>71.599999999999994</v>
      </c>
      <c r="L113">
        <v>78</v>
      </c>
      <c r="M113">
        <v>52.7</v>
      </c>
      <c r="N113">
        <v>72.8</v>
      </c>
      <c r="P113" t="s">
        <v>878</v>
      </c>
      <c r="Q113">
        <f t="shared" si="6"/>
        <v>52</v>
      </c>
      <c r="R113" t="str">
        <f t="shared" si="7"/>
        <v>-</v>
      </c>
      <c r="AN113" s="317">
        <v>45431.833333333336</v>
      </c>
      <c r="AO113">
        <v>61.5</v>
      </c>
      <c r="AP113">
        <v>78.400000000000006</v>
      </c>
      <c r="AQ113">
        <v>35.6</v>
      </c>
      <c r="AR113">
        <v>66.3</v>
      </c>
      <c r="AS113">
        <v>61.5</v>
      </c>
      <c r="AT113">
        <v>78.900000000000006</v>
      </c>
      <c r="AU113">
        <v>35.299999999999997</v>
      </c>
      <c r="AV113">
        <v>65.900000000000006</v>
      </c>
      <c r="AX113">
        <v>80.2</v>
      </c>
      <c r="AY113">
        <v>37</v>
      </c>
      <c r="AZ113">
        <v>68.599999999999994</v>
      </c>
    </row>
    <row r="114" spans="2:52" x14ac:dyDescent="0.35">
      <c r="B114" s="317">
        <v>45428.71875</v>
      </c>
      <c r="C114">
        <v>67.400000000000006</v>
      </c>
      <c r="D114">
        <v>77.400000000000006</v>
      </c>
      <c r="E114">
        <v>48.4</v>
      </c>
      <c r="F114">
        <v>71.7</v>
      </c>
      <c r="G114">
        <v>67.5</v>
      </c>
      <c r="H114">
        <v>78.2</v>
      </c>
      <c r="I114">
        <v>48.2</v>
      </c>
      <c r="J114">
        <v>71.900000000000006</v>
      </c>
      <c r="L114">
        <v>79.2</v>
      </c>
      <c r="M114">
        <v>49.8</v>
      </c>
      <c r="N114">
        <v>73</v>
      </c>
      <c r="P114" t="s">
        <v>878</v>
      </c>
      <c r="Q114">
        <f t="shared" si="6"/>
        <v>48</v>
      </c>
      <c r="R114" t="str">
        <f t="shared" si="7"/>
        <v>-</v>
      </c>
      <c r="AN114" s="317">
        <v>45431.875</v>
      </c>
      <c r="AO114">
        <v>61.1</v>
      </c>
      <c r="AP114">
        <v>78.099999999999994</v>
      </c>
      <c r="AQ114">
        <v>34.299999999999997</v>
      </c>
      <c r="AR114">
        <v>64.5</v>
      </c>
      <c r="AS114">
        <v>61.1</v>
      </c>
      <c r="AT114">
        <v>78.3</v>
      </c>
      <c r="AU114">
        <v>34.1</v>
      </c>
      <c r="AV114">
        <v>64.5</v>
      </c>
      <c r="AX114">
        <v>79.3</v>
      </c>
      <c r="AY114">
        <v>35.799999999999997</v>
      </c>
      <c r="AZ114">
        <v>66.400000000000006</v>
      </c>
    </row>
    <row r="115" spans="2:52" x14ac:dyDescent="0.35">
      <c r="B115" s="317">
        <v>45428.729166666664</v>
      </c>
      <c r="C115">
        <v>67.2</v>
      </c>
      <c r="D115">
        <v>76.3</v>
      </c>
      <c r="E115">
        <v>50</v>
      </c>
      <c r="F115">
        <v>71.7</v>
      </c>
      <c r="G115">
        <v>67.3</v>
      </c>
      <c r="H115">
        <v>76.5</v>
      </c>
      <c r="I115">
        <v>50</v>
      </c>
      <c r="J115">
        <v>71.900000000000006</v>
      </c>
      <c r="L115">
        <v>77.3</v>
      </c>
      <c r="M115">
        <v>51.2</v>
      </c>
      <c r="N115">
        <v>72.900000000000006</v>
      </c>
      <c r="P115" t="s">
        <v>878</v>
      </c>
      <c r="Q115">
        <f t="shared" si="6"/>
        <v>50</v>
      </c>
      <c r="R115" t="str">
        <f t="shared" si="7"/>
        <v>-</v>
      </c>
      <c r="AN115" s="317">
        <v>45431.916666666664</v>
      </c>
      <c r="AO115">
        <v>58.6</v>
      </c>
      <c r="AP115">
        <v>78.400000000000006</v>
      </c>
      <c r="AQ115">
        <v>31.4</v>
      </c>
      <c r="AR115">
        <v>61</v>
      </c>
      <c r="AS115">
        <v>58.6</v>
      </c>
      <c r="AT115">
        <v>78.3</v>
      </c>
      <c r="AU115">
        <v>31.4</v>
      </c>
      <c r="AV115">
        <v>60.8</v>
      </c>
      <c r="AX115">
        <v>80.2</v>
      </c>
      <c r="AY115">
        <v>31.7</v>
      </c>
      <c r="AZ115">
        <v>62.3</v>
      </c>
    </row>
    <row r="116" spans="2:52" x14ac:dyDescent="0.35">
      <c r="B116" s="317">
        <v>45428.739583333336</v>
      </c>
      <c r="C116">
        <v>67.599999999999994</v>
      </c>
      <c r="D116">
        <v>76.400000000000006</v>
      </c>
      <c r="E116">
        <v>51.5</v>
      </c>
      <c r="F116">
        <v>72.099999999999994</v>
      </c>
      <c r="G116">
        <v>67.599999999999994</v>
      </c>
      <c r="H116">
        <v>76.8</v>
      </c>
      <c r="I116">
        <v>51.2</v>
      </c>
      <c r="J116">
        <v>72.099999999999994</v>
      </c>
      <c r="L116">
        <v>77.8</v>
      </c>
      <c r="M116">
        <v>52.5</v>
      </c>
      <c r="N116">
        <v>73.8</v>
      </c>
      <c r="P116" t="s">
        <v>878</v>
      </c>
      <c r="Q116">
        <f t="shared" si="6"/>
        <v>51</v>
      </c>
      <c r="R116" t="str">
        <f t="shared" si="7"/>
        <v>-</v>
      </c>
      <c r="AN116" s="317">
        <v>45431.958333333336</v>
      </c>
      <c r="AO116">
        <v>54.8</v>
      </c>
      <c r="AP116">
        <v>74.8</v>
      </c>
      <c r="AQ116">
        <v>31.7</v>
      </c>
      <c r="AR116">
        <v>54.7</v>
      </c>
      <c r="AS116">
        <v>54.9</v>
      </c>
      <c r="AT116">
        <v>75</v>
      </c>
      <c r="AU116">
        <v>31.7</v>
      </c>
      <c r="AV116">
        <v>54.7</v>
      </c>
      <c r="AX116">
        <v>76.5</v>
      </c>
      <c r="AY116">
        <v>32</v>
      </c>
      <c r="AZ116">
        <v>56.1</v>
      </c>
    </row>
    <row r="117" spans="2:52" x14ac:dyDescent="0.35">
      <c r="B117" s="317">
        <v>45428.75</v>
      </c>
      <c r="C117">
        <v>66.900000000000006</v>
      </c>
      <c r="D117">
        <v>78.7</v>
      </c>
      <c r="E117">
        <v>44.4</v>
      </c>
      <c r="F117">
        <v>71.8</v>
      </c>
      <c r="G117">
        <v>66.900000000000006</v>
      </c>
      <c r="H117">
        <v>78.5</v>
      </c>
      <c r="I117">
        <v>44.5</v>
      </c>
      <c r="J117">
        <v>71.8</v>
      </c>
      <c r="L117">
        <v>80</v>
      </c>
      <c r="M117">
        <v>46.2</v>
      </c>
      <c r="N117">
        <v>73.099999999999994</v>
      </c>
      <c r="P117" t="s">
        <v>878</v>
      </c>
      <c r="Q117">
        <f t="shared" si="6"/>
        <v>45</v>
      </c>
      <c r="R117" t="str">
        <f t="shared" si="7"/>
        <v>-</v>
      </c>
      <c r="AN117" s="317">
        <v>45432</v>
      </c>
      <c r="AO117">
        <v>54.2</v>
      </c>
      <c r="AP117">
        <v>76.3</v>
      </c>
      <c r="AQ117">
        <v>30.6</v>
      </c>
      <c r="AR117">
        <v>50.4</v>
      </c>
      <c r="AS117">
        <v>54.2</v>
      </c>
      <c r="AT117">
        <v>76.7</v>
      </c>
      <c r="AU117">
        <v>30.6</v>
      </c>
      <c r="AV117">
        <v>50.3</v>
      </c>
      <c r="AX117">
        <v>77.7</v>
      </c>
      <c r="AY117">
        <v>31</v>
      </c>
      <c r="AZ117">
        <v>51.9</v>
      </c>
    </row>
    <row r="118" spans="2:52" x14ac:dyDescent="0.35">
      <c r="B118" s="317">
        <v>45428.760416666664</v>
      </c>
      <c r="C118">
        <v>67.7</v>
      </c>
      <c r="D118">
        <v>77.7</v>
      </c>
      <c r="E118">
        <v>49.6</v>
      </c>
      <c r="F118">
        <v>72.2</v>
      </c>
      <c r="G118">
        <v>67.7</v>
      </c>
      <c r="H118">
        <v>78.3</v>
      </c>
      <c r="I118">
        <v>49</v>
      </c>
      <c r="J118">
        <v>72.400000000000006</v>
      </c>
      <c r="L118">
        <v>79.099999999999994</v>
      </c>
      <c r="M118">
        <v>52.2</v>
      </c>
      <c r="N118">
        <v>73.7</v>
      </c>
      <c r="P118" t="s">
        <v>878</v>
      </c>
      <c r="Q118">
        <f t="shared" si="6"/>
        <v>49</v>
      </c>
      <c r="R118" t="str">
        <f t="shared" si="7"/>
        <v>-</v>
      </c>
      <c r="AN118" s="317">
        <v>45432.041666666664</v>
      </c>
      <c r="AO118">
        <v>49.9</v>
      </c>
      <c r="AP118">
        <v>76.599999999999994</v>
      </c>
      <c r="AQ118">
        <v>29.6</v>
      </c>
      <c r="AR118">
        <v>37.700000000000003</v>
      </c>
      <c r="AS118">
        <v>49.7</v>
      </c>
      <c r="AT118">
        <v>76.2</v>
      </c>
      <c r="AU118">
        <v>29.6</v>
      </c>
      <c r="AV118">
        <v>37.6</v>
      </c>
      <c r="AX118">
        <v>78.2</v>
      </c>
      <c r="AY118">
        <v>29.8</v>
      </c>
      <c r="AZ118">
        <v>38.700000000000003</v>
      </c>
    </row>
    <row r="119" spans="2:52" x14ac:dyDescent="0.35">
      <c r="B119" s="317">
        <v>45428.770833333336</v>
      </c>
      <c r="C119">
        <v>67.2</v>
      </c>
      <c r="D119">
        <v>77.8</v>
      </c>
      <c r="E119">
        <v>48.4</v>
      </c>
      <c r="F119">
        <v>72.3</v>
      </c>
      <c r="G119">
        <v>67.3</v>
      </c>
      <c r="H119">
        <v>79</v>
      </c>
      <c r="I119">
        <v>48.2</v>
      </c>
      <c r="J119">
        <v>72.099999999999994</v>
      </c>
      <c r="L119">
        <v>80.3</v>
      </c>
      <c r="M119">
        <v>49.6</v>
      </c>
      <c r="N119">
        <v>74</v>
      </c>
      <c r="P119" t="s">
        <v>878</v>
      </c>
      <c r="Q119">
        <f t="shared" si="6"/>
        <v>48</v>
      </c>
      <c r="R119" t="str">
        <f t="shared" si="7"/>
        <v>-</v>
      </c>
      <c r="AN119" s="317">
        <v>45432.083333333336</v>
      </c>
      <c r="AO119">
        <v>51.6</v>
      </c>
      <c r="AP119">
        <v>74.2</v>
      </c>
      <c r="AQ119">
        <v>29.5</v>
      </c>
      <c r="AR119">
        <v>41.4</v>
      </c>
      <c r="AS119">
        <v>51.6</v>
      </c>
      <c r="AT119">
        <v>74.5</v>
      </c>
      <c r="AU119">
        <v>29.5</v>
      </c>
      <c r="AV119">
        <v>41.2</v>
      </c>
      <c r="AX119">
        <v>75.099999999999994</v>
      </c>
      <c r="AY119">
        <v>29.7</v>
      </c>
      <c r="AZ119">
        <v>42.7</v>
      </c>
    </row>
    <row r="120" spans="2:52" x14ac:dyDescent="0.35">
      <c r="B120" s="317">
        <v>45428.78125</v>
      </c>
      <c r="C120">
        <v>65.5</v>
      </c>
      <c r="D120">
        <v>77.900000000000006</v>
      </c>
      <c r="E120">
        <v>44</v>
      </c>
      <c r="F120">
        <v>70.599999999999994</v>
      </c>
      <c r="G120">
        <v>65.599999999999994</v>
      </c>
      <c r="H120">
        <v>78.900000000000006</v>
      </c>
      <c r="I120">
        <v>43.5</v>
      </c>
      <c r="J120">
        <v>70.599999999999994</v>
      </c>
      <c r="L120">
        <v>79.400000000000006</v>
      </c>
      <c r="M120">
        <v>45.6</v>
      </c>
      <c r="N120">
        <v>72.099999999999994</v>
      </c>
      <c r="P120" t="s">
        <v>878</v>
      </c>
      <c r="Q120">
        <f t="shared" si="6"/>
        <v>44</v>
      </c>
      <c r="R120" t="str">
        <f t="shared" si="7"/>
        <v>-</v>
      </c>
      <c r="AN120" s="317">
        <v>45432.125</v>
      </c>
      <c r="AO120">
        <v>53.7</v>
      </c>
      <c r="AP120">
        <v>75.400000000000006</v>
      </c>
      <c r="AQ120">
        <v>29.4</v>
      </c>
      <c r="AR120">
        <v>44.2</v>
      </c>
      <c r="AS120">
        <v>53.8</v>
      </c>
      <c r="AT120">
        <v>75.7</v>
      </c>
      <c r="AU120">
        <v>29.4</v>
      </c>
      <c r="AV120">
        <v>44.4</v>
      </c>
      <c r="AX120">
        <v>76.599999999999994</v>
      </c>
      <c r="AY120">
        <v>29.6</v>
      </c>
      <c r="AZ120">
        <v>45.8</v>
      </c>
    </row>
    <row r="121" spans="2:52" x14ac:dyDescent="0.35">
      <c r="B121" s="317">
        <v>45428.791666666664</v>
      </c>
      <c r="C121">
        <v>65.599999999999994</v>
      </c>
      <c r="D121">
        <v>80.599999999999994</v>
      </c>
      <c r="E121">
        <v>41.1</v>
      </c>
      <c r="F121">
        <v>70.099999999999994</v>
      </c>
      <c r="G121">
        <v>65.599999999999994</v>
      </c>
      <c r="H121">
        <v>80</v>
      </c>
      <c r="I121">
        <v>41</v>
      </c>
      <c r="J121">
        <v>70.3</v>
      </c>
      <c r="L121">
        <v>81.5</v>
      </c>
      <c r="M121">
        <v>42.6</v>
      </c>
      <c r="N121">
        <v>72.099999999999994</v>
      </c>
      <c r="P121" t="s">
        <v>878</v>
      </c>
      <c r="Q121">
        <f t="shared" si="6"/>
        <v>41</v>
      </c>
      <c r="R121" t="str">
        <f t="shared" si="7"/>
        <v>-</v>
      </c>
      <c r="AN121" s="317">
        <v>45432.166666666664</v>
      </c>
      <c r="AO121">
        <v>56.5</v>
      </c>
      <c r="AP121">
        <v>79.099999999999994</v>
      </c>
      <c r="AQ121">
        <v>29.6</v>
      </c>
      <c r="AR121">
        <v>56.4</v>
      </c>
      <c r="AS121">
        <v>56.4</v>
      </c>
      <c r="AT121">
        <v>79.400000000000006</v>
      </c>
      <c r="AU121">
        <v>29.6</v>
      </c>
      <c r="AV121">
        <v>55.7</v>
      </c>
      <c r="AX121">
        <v>81.7</v>
      </c>
      <c r="AY121">
        <v>29.9</v>
      </c>
      <c r="AZ121">
        <v>59.2</v>
      </c>
    </row>
    <row r="122" spans="2:52" x14ac:dyDescent="0.35">
      <c r="B122" s="317">
        <v>45428.802083333336</v>
      </c>
      <c r="C122">
        <v>65.099999999999994</v>
      </c>
      <c r="D122">
        <v>77</v>
      </c>
      <c r="E122">
        <v>40.200000000000003</v>
      </c>
      <c r="F122">
        <v>70.599999999999994</v>
      </c>
      <c r="G122">
        <v>65.099999999999994</v>
      </c>
      <c r="H122">
        <v>78</v>
      </c>
      <c r="I122">
        <v>40.1</v>
      </c>
      <c r="J122">
        <v>70.7</v>
      </c>
      <c r="L122">
        <v>78.2</v>
      </c>
      <c r="M122">
        <v>41.6</v>
      </c>
      <c r="N122">
        <v>71.8</v>
      </c>
      <c r="P122" t="s">
        <v>878</v>
      </c>
      <c r="Q122">
        <f t="shared" si="6"/>
        <v>40</v>
      </c>
      <c r="R122" t="str">
        <f t="shared" si="7"/>
        <v>-</v>
      </c>
      <c r="AN122" s="317">
        <v>45432.208333333336</v>
      </c>
      <c r="AO122">
        <v>59.4</v>
      </c>
      <c r="AP122">
        <v>77.400000000000006</v>
      </c>
      <c r="AQ122">
        <v>34.799999999999997</v>
      </c>
      <c r="AR122">
        <v>60.2</v>
      </c>
      <c r="AS122">
        <v>59.5</v>
      </c>
      <c r="AT122">
        <v>78.099999999999994</v>
      </c>
      <c r="AU122">
        <v>34.4</v>
      </c>
      <c r="AV122">
        <v>60</v>
      </c>
      <c r="AX122">
        <v>78.5</v>
      </c>
      <c r="AY122">
        <v>36.5</v>
      </c>
      <c r="AZ122">
        <v>62</v>
      </c>
    </row>
    <row r="123" spans="2:52" x14ac:dyDescent="0.35">
      <c r="B123" s="317">
        <v>45428.8125</v>
      </c>
      <c r="C123">
        <v>64.5</v>
      </c>
      <c r="D123">
        <v>77.2</v>
      </c>
      <c r="E123">
        <v>40.700000000000003</v>
      </c>
      <c r="F123">
        <v>69.099999999999994</v>
      </c>
      <c r="G123">
        <v>64.5</v>
      </c>
      <c r="H123">
        <v>78.3</v>
      </c>
      <c r="I123">
        <v>40.5</v>
      </c>
      <c r="J123">
        <v>68.900000000000006</v>
      </c>
      <c r="L123">
        <v>78.7</v>
      </c>
      <c r="M123">
        <v>42.3</v>
      </c>
      <c r="N123">
        <v>71.099999999999994</v>
      </c>
      <c r="P123" t="s">
        <v>878</v>
      </c>
      <c r="Q123">
        <f t="shared" si="6"/>
        <v>41</v>
      </c>
      <c r="R123" t="str">
        <f t="shared" si="7"/>
        <v>-</v>
      </c>
      <c r="AN123" s="317">
        <v>45432.25</v>
      </c>
      <c r="AO123">
        <v>68</v>
      </c>
      <c r="AP123">
        <v>97.1</v>
      </c>
      <c r="AQ123">
        <v>39.9</v>
      </c>
      <c r="AR123">
        <v>70.3</v>
      </c>
      <c r="AS123">
        <v>68.900000000000006</v>
      </c>
      <c r="AT123">
        <v>99.9</v>
      </c>
      <c r="AU123">
        <v>39.6</v>
      </c>
      <c r="AV123">
        <v>70</v>
      </c>
      <c r="AX123">
        <v>104.6</v>
      </c>
      <c r="AY123">
        <v>41.8</v>
      </c>
      <c r="AZ123">
        <v>71.900000000000006</v>
      </c>
    </row>
    <row r="124" spans="2:52" x14ac:dyDescent="0.35">
      <c r="B124" s="317">
        <v>45428.822916666664</v>
      </c>
      <c r="C124">
        <v>63.6</v>
      </c>
      <c r="D124">
        <v>75.7</v>
      </c>
      <c r="E124">
        <v>42.2</v>
      </c>
      <c r="F124">
        <v>68.3</v>
      </c>
      <c r="G124">
        <v>63.6</v>
      </c>
      <c r="H124">
        <v>75.900000000000006</v>
      </c>
      <c r="I124">
        <v>42.1</v>
      </c>
      <c r="J124">
        <v>68.400000000000006</v>
      </c>
      <c r="L124">
        <v>76.900000000000006</v>
      </c>
      <c r="M124">
        <v>43.5</v>
      </c>
      <c r="N124">
        <v>70.099999999999994</v>
      </c>
      <c r="P124" t="s">
        <v>878</v>
      </c>
      <c r="Q124">
        <f t="shared" si="6"/>
        <v>42</v>
      </c>
      <c r="R124" t="str">
        <f t="shared" si="7"/>
        <v>-</v>
      </c>
      <c r="AN124" s="317">
        <v>45432.291666666664</v>
      </c>
      <c r="AO124">
        <v>67.2</v>
      </c>
      <c r="AP124">
        <v>79.599999999999994</v>
      </c>
      <c r="AQ124">
        <v>49.9</v>
      </c>
      <c r="AR124">
        <v>71.900000000000006</v>
      </c>
      <c r="AS124">
        <v>67.2</v>
      </c>
      <c r="AT124">
        <v>81</v>
      </c>
      <c r="AU124">
        <v>49.8</v>
      </c>
      <c r="AV124">
        <v>71.900000000000006</v>
      </c>
      <c r="AX124">
        <v>82</v>
      </c>
      <c r="AY124">
        <v>51.2</v>
      </c>
      <c r="AZ124">
        <v>73.400000000000006</v>
      </c>
    </row>
    <row r="125" spans="2:52" x14ac:dyDescent="0.35">
      <c r="B125" s="317">
        <v>45428.833333333336</v>
      </c>
      <c r="C125">
        <v>64.5</v>
      </c>
      <c r="D125">
        <v>78.099999999999994</v>
      </c>
      <c r="E125">
        <v>40.700000000000003</v>
      </c>
      <c r="F125">
        <v>69.5</v>
      </c>
      <c r="G125">
        <v>64.599999999999994</v>
      </c>
      <c r="H125">
        <v>77.8</v>
      </c>
      <c r="I125">
        <v>40.200000000000003</v>
      </c>
      <c r="J125">
        <v>69.400000000000006</v>
      </c>
      <c r="L125">
        <v>79.400000000000006</v>
      </c>
      <c r="M125">
        <v>42.8</v>
      </c>
      <c r="N125">
        <v>71.3</v>
      </c>
      <c r="P125" t="s">
        <v>878</v>
      </c>
      <c r="Q125">
        <f t="shared" si="6"/>
        <v>40</v>
      </c>
      <c r="R125" t="str">
        <f t="shared" si="7"/>
        <v>-</v>
      </c>
      <c r="AN125" s="317">
        <v>45432.333333333336</v>
      </c>
      <c r="AO125">
        <v>67.099999999999994</v>
      </c>
      <c r="AP125">
        <v>78.8</v>
      </c>
      <c r="AQ125">
        <v>49.4</v>
      </c>
      <c r="AR125">
        <v>71.599999999999994</v>
      </c>
      <c r="AS125">
        <v>67.099999999999994</v>
      </c>
      <c r="AT125">
        <v>78.900000000000006</v>
      </c>
      <c r="AU125">
        <v>49.3</v>
      </c>
      <c r="AV125">
        <v>71.599999999999994</v>
      </c>
      <c r="AX125">
        <v>81.7</v>
      </c>
      <c r="AY125">
        <v>50.9</v>
      </c>
      <c r="AZ125">
        <v>73</v>
      </c>
    </row>
    <row r="126" spans="2:52" x14ac:dyDescent="0.35">
      <c r="B126" s="317">
        <v>45428.84375</v>
      </c>
      <c r="C126">
        <v>63.6</v>
      </c>
      <c r="D126">
        <v>74.8</v>
      </c>
      <c r="E126">
        <v>36.700000000000003</v>
      </c>
      <c r="F126">
        <v>68.7</v>
      </c>
      <c r="G126">
        <v>63.7</v>
      </c>
      <c r="H126">
        <v>75.8</v>
      </c>
      <c r="I126">
        <v>35.9</v>
      </c>
      <c r="J126">
        <v>68.3</v>
      </c>
      <c r="L126">
        <v>76.2</v>
      </c>
      <c r="M126">
        <v>37.6</v>
      </c>
      <c r="N126">
        <v>70.900000000000006</v>
      </c>
      <c r="P126" t="s">
        <v>878</v>
      </c>
      <c r="Q126">
        <f t="shared" si="6"/>
        <v>36</v>
      </c>
      <c r="R126" t="str">
        <f t="shared" si="7"/>
        <v>-</v>
      </c>
      <c r="AN126" s="317">
        <v>45432.375</v>
      </c>
      <c r="AO126">
        <v>66.2</v>
      </c>
      <c r="AP126">
        <v>81</v>
      </c>
      <c r="AQ126">
        <v>47</v>
      </c>
      <c r="AR126">
        <v>70.7</v>
      </c>
      <c r="AS126">
        <v>66.2</v>
      </c>
      <c r="AT126">
        <v>82.5</v>
      </c>
      <c r="AU126">
        <v>46.8</v>
      </c>
      <c r="AV126">
        <v>70.900000000000006</v>
      </c>
      <c r="AX126">
        <v>82.8</v>
      </c>
      <c r="AY126">
        <v>48.5</v>
      </c>
      <c r="AZ126">
        <v>72.099999999999994</v>
      </c>
    </row>
    <row r="127" spans="2:52" x14ac:dyDescent="0.35">
      <c r="B127" s="317">
        <v>45428.854166666664</v>
      </c>
      <c r="C127">
        <v>62.4</v>
      </c>
      <c r="D127">
        <v>75.400000000000006</v>
      </c>
      <c r="E127">
        <v>38.200000000000003</v>
      </c>
      <c r="F127">
        <v>66.599999999999994</v>
      </c>
      <c r="G127">
        <v>62.3</v>
      </c>
      <c r="H127">
        <v>76</v>
      </c>
      <c r="I127">
        <v>37.9</v>
      </c>
      <c r="J127">
        <v>66.7</v>
      </c>
      <c r="L127">
        <v>76.7</v>
      </c>
      <c r="M127">
        <v>39.700000000000003</v>
      </c>
      <c r="N127">
        <v>68.599999999999994</v>
      </c>
      <c r="P127" t="s">
        <v>878</v>
      </c>
      <c r="Q127">
        <f t="shared" si="6"/>
        <v>38</v>
      </c>
      <c r="R127" t="str">
        <f t="shared" si="7"/>
        <v>-</v>
      </c>
      <c r="AN127" s="317">
        <v>45432.416666666664</v>
      </c>
      <c r="AO127">
        <v>65.7</v>
      </c>
      <c r="AP127">
        <v>75.7</v>
      </c>
      <c r="AQ127">
        <v>40.6</v>
      </c>
      <c r="AR127">
        <v>70.400000000000006</v>
      </c>
      <c r="AS127">
        <v>65.7</v>
      </c>
      <c r="AT127">
        <v>76.5</v>
      </c>
      <c r="AU127">
        <v>40.200000000000003</v>
      </c>
      <c r="AV127">
        <v>70.400000000000006</v>
      </c>
      <c r="AX127">
        <v>77.8</v>
      </c>
      <c r="AY127">
        <v>42.6</v>
      </c>
      <c r="AZ127">
        <v>71.8</v>
      </c>
    </row>
    <row r="128" spans="2:52" x14ac:dyDescent="0.35">
      <c r="B128" s="317">
        <v>45428.864583333336</v>
      </c>
      <c r="C128">
        <v>63.3</v>
      </c>
      <c r="D128">
        <v>78.599999999999994</v>
      </c>
      <c r="E128">
        <v>43.3</v>
      </c>
      <c r="F128">
        <v>67.900000000000006</v>
      </c>
      <c r="G128">
        <v>63.3</v>
      </c>
      <c r="H128">
        <v>78.7</v>
      </c>
      <c r="I128">
        <v>42.8</v>
      </c>
      <c r="J128">
        <v>67.7</v>
      </c>
      <c r="L128">
        <v>80.5</v>
      </c>
      <c r="M128">
        <v>44.8</v>
      </c>
      <c r="N128">
        <v>69.8</v>
      </c>
      <c r="P128" t="s">
        <v>878</v>
      </c>
      <c r="Q128">
        <f t="shared" si="6"/>
        <v>43</v>
      </c>
      <c r="R128" t="str">
        <f t="shared" si="7"/>
        <v>-</v>
      </c>
      <c r="AN128" s="317">
        <v>45432.458333333336</v>
      </c>
      <c r="AO128">
        <v>65.3</v>
      </c>
      <c r="AP128">
        <v>77.5</v>
      </c>
      <c r="AQ128">
        <v>42.6</v>
      </c>
      <c r="AR128">
        <v>69.8</v>
      </c>
      <c r="AS128">
        <v>65.3</v>
      </c>
      <c r="AT128">
        <v>77.5</v>
      </c>
      <c r="AU128">
        <v>42.4</v>
      </c>
      <c r="AV128">
        <v>69.900000000000006</v>
      </c>
      <c r="AX128">
        <v>79.2</v>
      </c>
      <c r="AY128">
        <v>44.3</v>
      </c>
      <c r="AZ128">
        <v>71.2</v>
      </c>
    </row>
    <row r="129" spans="2:52" x14ac:dyDescent="0.35">
      <c r="B129" s="317">
        <v>45428.875</v>
      </c>
      <c r="C129">
        <v>61.9</v>
      </c>
      <c r="D129">
        <v>78.2</v>
      </c>
      <c r="E129">
        <v>40.4</v>
      </c>
      <c r="F129">
        <v>66.2</v>
      </c>
      <c r="G129">
        <v>61.9</v>
      </c>
      <c r="H129">
        <v>75.8</v>
      </c>
      <c r="I129">
        <v>40.1</v>
      </c>
      <c r="J129">
        <v>66.2</v>
      </c>
      <c r="L129">
        <v>79.900000000000006</v>
      </c>
      <c r="M129">
        <v>41.5</v>
      </c>
      <c r="N129">
        <v>68.5</v>
      </c>
      <c r="P129" t="s">
        <v>878</v>
      </c>
      <c r="Q129">
        <f t="shared" si="6"/>
        <v>40</v>
      </c>
      <c r="R129" t="str">
        <f t="shared" si="7"/>
        <v>-</v>
      </c>
      <c r="AN129" s="317">
        <v>45432.5</v>
      </c>
      <c r="AO129">
        <v>64.599999999999994</v>
      </c>
      <c r="AP129">
        <v>75.900000000000006</v>
      </c>
      <c r="AQ129">
        <v>42.7</v>
      </c>
      <c r="AR129">
        <v>69.5</v>
      </c>
      <c r="AS129">
        <v>64.599999999999994</v>
      </c>
      <c r="AT129">
        <v>78.2</v>
      </c>
      <c r="AU129">
        <v>42.5</v>
      </c>
      <c r="AV129">
        <v>69.5</v>
      </c>
      <c r="AX129">
        <v>78.3</v>
      </c>
      <c r="AY129">
        <v>44.2</v>
      </c>
      <c r="AZ129">
        <v>71</v>
      </c>
    </row>
    <row r="130" spans="2:52" x14ac:dyDescent="0.35">
      <c r="B130" s="317">
        <v>45428.885416666664</v>
      </c>
      <c r="C130">
        <v>62.9</v>
      </c>
      <c r="D130">
        <v>77.3</v>
      </c>
      <c r="E130">
        <v>39.1</v>
      </c>
      <c r="F130">
        <v>67.400000000000006</v>
      </c>
      <c r="G130">
        <v>63</v>
      </c>
      <c r="H130">
        <v>77.599999999999994</v>
      </c>
      <c r="I130">
        <v>38.799999999999997</v>
      </c>
      <c r="J130">
        <v>67.2</v>
      </c>
      <c r="L130">
        <v>78.599999999999994</v>
      </c>
      <c r="M130">
        <v>40.5</v>
      </c>
      <c r="N130">
        <v>69.7</v>
      </c>
      <c r="P130" t="s">
        <v>878</v>
      </c>
      <c r="Q130">
        <f t="shared" si="6"/>
        <v>39</v>
      </c>
      <c r="R130" t="str">
        <f t="shared" si="7"/>
        <v>-</v>
      </c>
      <c r="AN130" s="317">
        <v>45432.541666666664</v>
      </c>
      <c r="AO130">
        <v>63.8</v>
      </c>
      <c r="AP130">
        <v>77.900000000000006</v>
      </c>
      <c r="AQ130">
        <v>39</v>
      </c>
      <c r="AR130">
        <v>68.8</v>
      </c>
      <c r="AS130">
        <v>63.8</v>
      </c>
      <c r="AT130">
        <v>77.400000000000006</v>
      </c>
      <c r="AU130">
        <v>38.9</v>
      </c>
      <c r="AV130">
        <v>68.8</v>
      </c>
      <c r="AX130">
        <v>78.900000000000006</v>
      </c>
      <c r="AY130">
        <v>40.200000000000003</v>
      </c>
      <c r="AZ130">
        <v>70.5</v>
      </c>
    </row>
    <row r="131" spans="2:52" x14ac:dyDescent="0.35">
      <c r="B131" s="317">
        <v>45428.895833333336</v>
      </c>
      <c r="C131">
        <v>62.1</v>
      </c>
      <c r="D131">
        <v>77</v>
      </c>
      <c r="E131">
        <v>36</v>
      </c>
      <c r="F131">
        <v>65.3</v>
      </c>
      <c r="G131">
        <v>62.2</v>
      </c>
      <c r="H131">
        <v>78.099999999999994</v>
      </c>
      <c r="I131">
        <v>35.700000000000003</v>
      </c>
      <c r="J131">
        <v>65.099999999999994</v>
      </c>
      <c r="L131">
        <v>78.3</v>
      </c>
      <c r="M131">
        <v>37</v>
      </c>
      <c r="N131">
        <v>67.7</v>
      </c>
      <c r="P131" t="s">
        <v>878</v>
      </c>
      <c r="Q131">
        <f t="shared" si="6"/>
        <v>36</v>
      </c>
      <c r="R131" t="str">
        <f t="shared" si="7"/>
        <v>-</v>
      </c>
      <c r="AN131" s="317">
        <v>45432.583333333336</v>
      </c>
      <c r="AO131">
        <v>64.099999999999994</v>
      </c>
      <c r="AP131">
        <v>77.8</v>
      </c>
      <c r="AQ131">
        <v>38.9</v>
      </c>
      <c r="AR131">
        <v>68.900000000000006</v>
      </c>
      <c r="AS131">
        <v>64.099999999999994</v>
      </c>
      <c r="AT131">
        <v>78.400000000000006</v>
      </c>
      <c r="AU131">
        <v>38.700000000000003</v>
      </c>
      <c r="AV131">
        <v>69</v>
      </c>
      <c r="AX131">
        <v>79.900000000000006</v>
      </c>
      <c r="AY131">
        <v>40.200000000000003</v>
      </c>
      <c r="AZ131">
        <v>70.5</v>
      </c>
    </row>
    <row r="132" spans="2:52" x14ac:dyDescent="0.35">
      <c r="B132" s="317">
        <v>45428.90625</v>
      </c>
      <c r="C132">
        <v>62.4</v>
      </c>
      <c r="D132">
        <v>79</v>
      </c>
      <c r="E132">
        <v>38.1</v>
      </c>
      <c r="F132">
        <v>66.400000000000006</v>
      </c>
      <c r="G132">
        <v>62.2</v>
      </c>
      <c r="H132">
        <v>78.5</v>
      </c>
      <c r="I132">
        <v>38</v>
      </c>
      <c r="J132">
        <v>65.8</v>
      </c>
      <c r="L132">
        <v>80.5</v>
      </c>
      <c r="M132">
        <v>39.200000000000003</v>
      </c>
      <c r="N132">
        <v>68</v>
      </c>
      <c r="P132" t="s">
        <v>878</v>
      </c>
      <c r="Q132">
        <f t="shared" si="6"/>
        <v>38</v>
      </c>
      <c r="R132" t="str">
        <f t="shared" si="7"/>
        <v>-</v>
      </c>
      <c r="AN132" s="317">
        <v>45432.625</v>
      </c>
      <c r="AO132">
        <v>64.8</v>
      </c>
      <c r="AP132">
        <v>77.400000000000006</v>
      </c>
      <c r="AQ132">
        <v>41.4</v>
      </c>
      <c r="AR132">
        <v>69.599999999999994</v>
      </c>
      <c r="AS132">
        <v>64.8</v>
      </c>
      <c r="AT132">
        <v>77.5</v>
      </c>
      <c r="AU132">
        <v>41.2</v>
      </c>
      <c r="AV132">
        <v>69.5</v>
      </c>
      <c r="AX132">
        <v>78.3</v>
      </c>
      <c r="AY132">
        <v>42.7</v>
      </c>
      <c r="AZ132">
        <v>71.099999999999994</v>
      </c>
    </row>
    <row r="133" spans="2:52" x14ac:dyDescent="0.35">
      <c r="B133" s="317">
        <v>45428.916666666664</v>
      </c>
      <c r="C133">
        <v>61.4</v>
      </c>
      <c r="D133">
        <v>75.900000000000006</v>
      </c>
      <c r="E133">
        <v>34.700000000000003</v>
      </c>
      <c r="F133">
        <v>65.099999999999994</v>
      </c>
      <c r="G133">
        <v>61.5</v>
      </c>
      <c r="H133">
        <v>75.7</v>
      </c>
      <c r="I133">
        <v>34.6</v>
      </c>
      <c r="J133">
        <v>65</v>
      </c>
      <c r="L133">
        <v>76.900000000000006</v>
      </c>
      <c r="M133">
        <v>35.299999999999997</v>
      </c>
      <c r="N133">
        <v>67.2</v>
      </c>
      <c r="P133" t="s">
        <v>878</v>
      </c>
      <c r="Q133">
        <f t="shared" si="6"/>
        <v>35</v>
      </c>
      <c r="R133" t="str">
        <f t="shared" si="7"/>
        <v>-</v>
      </c>
      <c r="AN133" s="317">
        <v>45432.666666666664</v>
      </c>
      <c r="AO133">
        <v>65.099999999999994</v>
      </c>
      <c r="AP133">
        <v>81.2</v>
      </c>
      <c r="AQ133">
        <v>43</v>
      </c>
      <c r="AR133">
        <v>69.7</v>
      </c>
      <c r="AS133">
        <v>65.2</v>
      </c>
      <c r="AT133">
        <v>81.7</v>
      </c>
      <c r="AU133">
        <v>43.1</v>
      </c>
      <c r="AV133">
        <v>69.8</v>
      </c>
      <c r="AX133">
        <v>83</v>
      </c>
      <c r="AY133">
        <v>44.6</v>
      </c>
      <c r="AZ133">
        <v>71.2</v>
      </c>
    </row>
    <row r="134" spans="2:52" x14ac:dyDescent="0.35">
      <c r="B134" s="317">
        <v>45428.927083333336</v>
      </c>
      <c r="C134">
        <v>59.5</v>
      </c>
      <c r="D134">
        <v>73.3</v>
      </c>
      <c r="E134">
        <v>34.700000000000003</v>
      </c>
      <c r="F134">
        <v>63</v>
      </c>
      <c r="G134">
        <v>59.3</v>
      </c>
      <c r="H134">
        <v>73.900000000000006</v>
      </c>
      <c r="I134">
        <v>34.5</v>
      </c>
      <c r="J134">
        <v>62.8</v>
      </c>
      <c r="L134">
        <v>75.400000000000006</v>
      </c>
      <c r="M134">
        <v>35.200000000000003</v>
      </c>
      <c r="N134">
        <v>65.099999999999994</v>
      </c>
      <c r="P134" t="s">
        <v>878</v>
      </c>
      <c r="Q134">
        <f t="shared" si="6"/>
        <v>35</v>
      </c>
      <c r="R134" t="str">
        <f t="shared" si="7"/>
        <v>-</v>
      </c>
      <c r="AN134" s="317">
        <v>45432.708333333336</v>
      </c>
      <c r="AO134">
        <v>65</v>
      </c>
      <c r="AP134">
        <v>80.8</v>
      </c>
      <c r="AQ134">
        <v>40.6</v>
      </c>
      <c r="AR134">
        <v>69.5</v>
      </c>
      <c r="AS134">
        <v>65</v>
      </c>
      <c r="AT134">
        <v>81.8</v>
      </c>
      <c r="AU134">
        <v>40.4</v>
      </c>
      <c r="AV134">
        <v>69.5</v>
      </c>
      <c r="AX134">
        <v>82.8</v>
      </c>
      <c r="AY134">
        <v>42.1</v>
      </c>
      <c r="AZ134">
        <v>71.099999999999994</v>
      </c>
    </row>
    <row r="135" spans="2:52" x14ac:dyDescent="0.35">
      <c r="B135" s="317">
        <v>45428.9375</v>
      </c>
      <c r="C135">
        <v>60.9</v>
      </c>
      <c r="D135">
        <v>79.900000000000006</v>
      </c>
      <c r="E135">
        <v>32</v>
      </c>
      <c r="F135">
        <v>63.1</v>
      </c>
      <c r="G135">
        <v>60.9</v>
      </c>
      <c r="H135">
        <v>79.099999999999994</v>
      </c>
      <c r="I135">
        <v>31.9</v>
      </c>
      <c r="J135">
        <v>63.1</v>
      </c>
      <c r="L135">
        <v>81</v>
      </c>
      <c r="M135">
        <v>32.200000000000003</v>
      </c>
      <c r="N135">
        <v>65.099999999999994</v>
      </c>
      <c r="P135" t="s">
        <v>878</v>
      </c>
      <c r="Q135">
        <f t="shared" si="6"/>
        <v>32</v>
      </c>
      <c r="R135" t="str">
        <f t="shared" si="7"/>
        <v>-</v>
      </c>
      <c r="AN135" s="317">
        <v>45432.75</v>
      </c>
      <c r="AO135">
        <v>64.099999999999994</v>
      </c>
      <c r="AP135">
        <v>78.8</v>
      </c>
      <c r="AQ135">
        <v>39.1</v>
      </c>
      <c r="AR135">
        <v>69.099999999999994</v>
      </c>
      <c r="AS135">
        <v>64.099999999999994</v>
      </c>
      <c r="AT135">
        <v>78</v>
      </c>
      <c r="AU135">
        <v>38.799999999999997</v>
      </c>
      <c r="AV135">
        <v>69.099999999999994</v>
      </c>
      <c r="AX135">
        <v>81.2</v>
      </c>
      <c r="AY135">
        <v>41</v>
      </c>
      <c r="AZ135">
        <v>70.599999999999994</v>
      </c>
    </row>
    <row r="136" spans="2:52" x14ac:dyDescent="0.35">
      <c r="B136" s="317">
        <v>45428.947916666664</v>
      </c>
      <c r="C136">
        <v>62.7</v>
      </c>
      <c r="D136">
        <v>76.8</v>
      </c>
      <c r="E136">
        <v>35.6</v>
      </c>
      <c r="F136">
        <v>67.099999999999994</v>
      </c>
      <c r="G136">
        <v>62.6</v>
      </c>
      <c r="H136">
        <v>77.599999999999994</v>
      </c>
      <c r="I136">
        <v>35.5</v>
      </c>
      <c r="J136">
        <v>66.900000000000006</v>
      </c>
      <c r="L136">
        <v>78.3</v>
      </c>
      <c r="M136">
        <v>36.4</v>
      </c>
      <c r="N136">
        <v>69.3</v>
      </c>
      <c r="P136" t="s">
        <v>878</v>
      </c>
      <c r="Q136">
        <f t="shared" si="6"/>
        <v>36</v>
      </c>
      <c r="R136" t="str">
        <f t="shared" si="7"/>
        <v>-</v>
      </c>
      <c r="AN136" s="317">
        <v>45432.791666666664</v>
      </c>
      <c r="AO136">
        <v>63.1</v>
      </c>
      <c r="AP136">
        <v>78</v>
      </c>
      <c r="AQ136">
        <v>40.6</v>
      </c>
      <c r="AR136">
        <v>68.5</v>
      </c>
      <c r="AS136">
        <v>63.1</v>
      </c>
      <c r="AT136">
        <v>75.5</v>
      </c>
      <c r="AU136">
        <v>40.4</v>
      </c>
      <c r="AV136">
        <v>68.400000000000006</v>
      </c>
      <c r="AX136">
        <v>80</v>
      </c>
      <c r="AY136">
        <v>42.1</v>
      </c>
      <c r="AZ136">
        <v>70.099999999999994</v>
      </c>
    </row>
    <row r="137" spans="2:52" x14ac:dyDescent="0.35">
      <c r="B137" s="317">
        <v>45428.958333333336</v>
      </c>
      <c r="C137">
        <v>59.1</v>
      </c>
      <c r="D137">
        <v>76.599999999999994</v>
      </c>
      <c r="E137">
        <v>31.7</v>
      </c>
      <c r="F137">
        <v>61.5</v>
      </c>
      <c r="G137">
        <v>59.2</v>
      </c>
      <c r="H137">
        <v>77.5</v>
      </c>
      <c r="I137">
        <v>31.8</v>
      </c>
      <c r="J137">
        <v>61.6</v>
      </c>
      <c r="L137">
        <v>77.599999999999994</v>
      </c>
      <c r="M137">
        <v>32</v>
      </c>
      <c r="N137">
        <v>62.6</v>
      </c>
      <c r="P137" t="s">
        <v>879</v>
      </c>
      <c r="Q137" t="str">
        <f t="shared" si="6"/>
        <v>-</v>
      </c>
      <c r="R137">
        <f t="shared" si="7"/>
        <v>32</v>
      </c>
      <c r="AN137" s="317">
        <v>45432.833333333336</v>
      </c>
      <c r="AO137">
        <v>60.7</v>
      </c>
      <c r="AP137">
        <v>77.099999999999994</v>
      </c>
      <c r="AQ137">
        <v>34.5</v>
      </c>
      <c r="AR137">
        <v>65.400000000000006</v>
      </c>
      <c r="AS137">
        <v>60.6</v>
      </c>
      <c r="AT137">
        <v>78.7</v>
      </c>
      <c r="AU137">
        <v>34.4</v>
      </c>
      <c r="AV137">
        <v>65.5</v>
      </c>
      <c r="AX137">
        <v>79.599999999999994</v>
      </c>
      <c r="AY137">
        <v>36</v>
      </c>
      <c r="AZ137">
        <v>67.5</v>
      </c>
    </row>
    <row r="138" spans="2:52" x14ac:dyDescent="0.35">
      <c r="B138" s="317">
        <v>45428.96875</v>
      </c>
      <c r="C138">
        <v>58.6</v>
      </c>
      <c r="D138">
        <v>73.8</v>
      </c>
      <c r="E138">
        <v>32.4</v>
      </c>
      <c r="F138">
        <v>60.9</v>
      </c>
      <c r="G138">
        <v>58.7</v>
      </c>
      <c r="H138">
        <v>74.5</v>
      </c>
      <c r="I138">
        <v>32.4</v>
      </c>
      <c r="J138">
        <v>60.7</v>
      </c>
      <c r="L138">
        <v>75.7</v>
      </c>
      <c r="M138">
        <v>32.6</v>
      </c>
      <c r="N138">
        <v>62.4</v>
      </c>
      <c r="P138" t="s">
        <v>879</v>
      </c>
      <c r="Q138" t="str">
        <f t="shared" si="6"/>
        <v>-</v>
      </c>
      <c r="R138">
        <f t="shared" si="7"/>
        <v>32</v>
      </c>
      <c r="AN138" s="317">
        <v>45432.875</v>
      </c>
      <c r="AO138">
        <v>61</v>
      </c>
      <c r="AP138">
        <v>77.2</v>
      </c>
      <c r="AQ138">
        <v>35.200000000000003</v>
      </c>
      <c r="AR138">
        <v>65.599999999999994</v>
      </c>
      <c r="AS138">
        <v>61</v>
      </c>
      <c r="AT138">
        <v>76.8</v>
      </c>
      <c r="AU138">
        <v>35</v>
      </c>
      <c r="AV138">
        <v>65.400000000000006</v>
      </c>
      <c r="AX138">
        <v>78.7</v>
      </c>
      <c r="AY138">
        <v>36.700000000000003</v>
      </c>
      <c r="AZ138">
        <v>67.599999999999994</v>
      </c>
    </row>
    <row r="139" spans="2:52" x14ac:dyDescent="0.35">
      <c r="B139" s="317">
        <v>45428.979166666664</v>
      </c>
      <c r="C139">
        <v>60</v>
      </c>
      <c r="D139">
        <v>76</v>
      </c>
      <c r="E139">
        <v>32.6</v>
      </c>
      <c r="F139">
        <v>62.2</v>
      </c>
      <c r="G139">
        <v>60.2</v>
      </c>
      <c r="H139">
        <v>76.900000000000006</v>
      </c>
      <c r="I139">
        <v>32.6</v>
      </c>
      <c r="J139">
        <v>62.2</v>
      </c>
      <c r="L139">
        <v>77.8</v>
      </c>
      <c r="M139">
        <v>32.799999999999997</v>
      </c>
      <c r="N139">
        <v>63.4</v>
      </c>
      <c r="P139" t="s">
        <v>879</v>
      </c>
      <c r="Q139" t="str">
        <f t="shared" si="6"/>
        <v>-</v>
      </c>
      <c r="R139">
        <f t="shared" si="7"/>
        <v>33</v>
      </c>
      <c r="AN139" s="317">
        <v>45432.916666666664</v>
      </c>
      <c r="AO139">
        <v>58.2</v>
      </c>
      <c r="AP139">
        <v>82.8</v>
      </c>
      <c r="AQ139">
        <v>30.6</v>
      </c>
      <c r="AR139">
        <v>58.1</v>
      </c>
      <c r="AS139">
        <v>58.2</v>
      </c>
      <c r="AT139">
        <v>84.9</v>
      </c>
      <c r="AU139">
        <v>30.6</v>
      </c>
      <c r="AV139">
        <v>58</v>
      </c>
      <c r="AX139">
        <v>85.5</v>
      </c>
      <c r="AY139">
        <v>30.9</v>
      </c>
      <c r="AZ139">
        <v>59.5</v>
      </c>
    </row>
    <row r="140" spans="2:52" x14ac:dyDescent="0.35">
      <c r="B140" s="317">
        <v>45428.989583333336</v>
      </c>
      <c r="C140">
        <v>57.9</v>
      </c>
      <c r="D140">
        <v>76.400000000000006</v>
      </c>
      <c r="E140">
        <v>32.799999999999997</v>
      </c>
      <c r="F140">
        <v>58.4</v>
      </c>
      <c r="G140">
        <v>57.8</v>
      </c>
      <c r="H140">
        <v>76.2</v>
      </c>
      <c r="I140">
        <v>32.799999999999997</v>
      </c>
      <c r="J140">
        <v>58.6</v>
      </c>
      <c r="L140">
        <v>77.3</v>
      </c>
      <c r="M140">
        <v>33</v>
      </c>
      <c r="N140">
        <v>60</v>
      </c>
      <c r="P140" t="s">
        <v>879</v>
      </c>
      <c r="Q140" t="str">
        <f t="shared" si="6"/>
        <v>-</v>
      </c>
      <c r="R140">
        <f t="shared" si="7"/>
        <v>33</v>
      </c>
      <c r="AN140" s="317">
        <v>45432.958333333336</v>
      </c>
      <c r="AO140">
        <v>55.2</v>
      </c>
      <c r="AP140">
        <v>77.099999999999994</v>
      </c>
      <c r="AQ140">
        <v>29.3</v>
      </c>
      <c r="AR140">
        <v>53</v>
      </c>
      <c r="AS140">
        <v>55.1</v>
      </c>
      <c r="AT140">
        <v>76.900000000000006</v>
      </c>
      <c r="AU140">
        <v>29.2</v>
      </c>
      <c r="AV140">
        <v>52.8</v>
      </c>
      <c r="AX140">
        <v>78.2</v>
      </c>
      <c r="AY140">
        <v>29.4</v>
      </c>
      <c r="AZ140">
        <v>54.4</v>
      </c>
    </row>
    <row r="141" spans="2:52" x14ac:dyDescent="0.35">
      <c r="B141" s="317">
        <v>45429</v>
      </c>
      <c r="C141">
        <v>50.4</v>
      </c>
      <c r="D141">
        <v>72.900000000000006</v>
      </c>
      <c r="E141">
        <v>29.7</v>
      </c>
      <c r="F141">
        <v>42.6</v>
      </c>
      <c r="G141">
        <v>50.4</v>
      </c>
      <c r="H141">
        <v>72.900000000000006</v>
      </c>
      <c r="I141">
        <v>29.7</v>
      </c>
      <c r="J141">
        <v>41.9</v>
      </c>
      <c r="L141">
        <v>74.400000000000006</v>
      </c>
      <c r="M141">
        <v>29.9</v>
      </c>
      <c r="N141">
        <v>43.5</v>
      </c>
      <c r="P141" t="s">
        <v>879</v>
      </c>
      <c r="Q141" t="str">
        <f t="shared" si="6"/>
        <v>-</v>
      </c>
      <c r="R141">
        <f t="shared" si="7"/>
        <v>30</v>
      </c>
      <c r="AN141" s="317">
        <v>45433</v>
      </c>
      <c r="AO141">
        <v>54</v>
      </c>
      <c r="AP141">
        <v>76.8</v>
      </c>
      <c r="AQ141">
        <v>28.6</v>
      </c>
      <c r="AR141">
        <v>46.7</v>
      </c>
      <c r="AS141">
        <v>54.1</v>
      </c>
      <c r="AT141">
        <v>76.2</v>
      </c>
      <c r="AU141">
        <v>28.6</v>
      </c>
      <c r="AV141">
        <v>46.8</v>
      </c>
      <c r="AX141">
        <v>78.099999999999994</v>
      </c>
      <c r="AY141">
        <v>28.8</v>
      </c>
      <c r="AZ141">
        <v>48.4</v>
      </c>
    </row>
    <row r="142" spans="2:52" x14ac:dyDescent="0.35">
      <c r="B142" s="317">
        <v>45429.010416666664</v>
      </c>
      <c r="C142">
        <v>56.4</v>
      </c>
      <c r="D142">
        <v>75.8</v>
      </c>
      <c r="E142">
        <v>29.6</v>
      </c>
      <c r="F142">
        <v>56.6</v>
      </c>
      <c r="G142">
        <v>56.3</v>
      </c>
      <c r="H142">
        <v>76</v>
      </c>
      <c r="I142">
        <v>29.5</v>
      </c>
      <c r="J142">
        <v>56.6</v>
      </c>
      <c r="L142">
        <v>77</v>
      </c>
      <c r="M142">
        <v>29.7</v>
      </c>
      <c r="N142">
        <v>58.1</v>
      </c>
      <c r="P142" t="s">
        <v>879</v>
      </c>
      <c r="Q142" t="str">
        <f t="shared" ref="Q142:Q205" si="8">IF(P142="D",ROUND(I142,0),"-")</f>
        <v>-</v>
      </c>
      <c r="R142">
        <f t="shared" ref="R142:R205" si="9">IF(P142="N",ROUND(I142,0),"-")</f>
        <v>30</v>
      </c>
      <c r="AN142" s="317">
        <v>45433.041666666664</v>
      </c>
      <c r="AO142">
        <v>51.7</v>
      </c>
      <c r="AP142">
        <v>73.2</v>
      </c>
      <c r="AQ142">
        <v>28.7</v>
      </c>
      <c r="AR142">
        <v>42.3</v>
      </c>
      <c r="AS142">
        <v>51.7</v>
      </c>
      <c r="AT142">
        <v>74.7</v>
      </c>
      <c r="AU142">
        <v>28.7</v>
      </c>
      <c r="AV142">
        <v>42.1</v>
      </c>
      <c r="AX142">
        <v>74.900000000000006</v>
      </c>
      <c r="AY142">
        <v>28.9</v>
      </c>
      <c r="AZ142">
        <v>43.8</v>
      </c>
    </row>
    <row r="143" spans="2:52" x14ac:dyDescent="0.35">
      <c r="B143" s="317">
        <v>45429.020833333336</v>
      </c>
      <c r="C143">
        <v>54.2</v>
      </c>
      <c r="D143">
        <v>75.400000000000006</v>
      </c>
      <c r="E143">
        <v>29.5</v>
      </c>
      <c r="F143">
        <v>46</v>
      </c>
      <c r="G143">
        <v>53.9</v>
      </c>
      <c r="H143">
        <v>75.5</v>
      </c>
      <c r="I143">
        <v>29.4</v>
      </c>
      <c r="J143">
        <v>45.8</v>
      </c>
      <c r="L143">
        <v>76.400000000000006</v>
      </c>
      <c r="M143">
        <v>29.6</v>
      </c>
      <c r="N143">
        <v>47.4</v>
      </c>
      <c r="P143" t="s">
        <v>879</v>
      </c>
      <c r="Q143" t="str">
        <f t="shared" si="8"/>
        <v>-</v>
      </c>
      <c r="R143">
        <f t="shared" si="9"/>
        <v>29</v>
      </c>
      <c r="AN143" s="317">
        <v>45433.083333333336</v>
      </c>
      <c r="AO143">
        <v>50.4</v>
      </c>
      <c r="AP143">
        <v>77.2</v>
      </c>
      <c r="AQ143">
        <v>28.6</v>
      </c>
      <c r="AR143">
        <v>35.200000000000003</v>
      </c>
      <c r="AS143">
        <v>50.4</v>
      </c>
      <c r="AT143">
        <v>76.099999999999994</v>
      </c>
      <c r="AU143">
        <v>28.5</v>
      </c>
      <c r="AV143">
        <v>35</v>
      </c>
      <c r="AX143">
        <v>79</v>
      </c>
      <c r="AY143">
        <v>28.7</v>
      </c>
      <c r="AZ143">
        <v>36.9</v>
      </c>
    </row>
    <row r="144" spans="2:52" x14ac:dyDescent="0.35">
      <c r="B144" s="317">
        <v>45429.03125</v>
      </c>
      <c r="C144">
        <v>30.3</v>
      </c>
      <c r="D144">
        <v>33.5</v>
      </c>
      <c r="E144">
        <v>29.9</v>
      </c>
      <c r="F144">
        <v>30.4</v>
      </c>
      <c r="G144">
        <v>30.3</v>
      </c>
      <c r="H144">
        <v>33.6</v>
      </c>
      <c r="I144">
        <v>29.8</v>
      </c>
      <c r="J144">
        <v>30.4</v>
      </c>
      <c r="L144">
        <v>34.1</v>
      </c>
      <c r="M144">
        <v>30.2</v>
      </c>
      <c r="N144">
        <v>30.7</v>
      </c>
      <c r="P144" t="s">
        <v>879</v>
      </c>
      <c r="Q144" t="str">
        <f t="shared" si="8"/>
        <v>-</v>
      </c>
      <c r="R144">
        <f t="shared" si="9"/>
        <v>30</v>
      </c>
      <c r="AN144" s="317">
        <v>45433.125</v>
      </c>
      <c r="AO144">
        <v>51.7</v>
      </c>
      <c r="AP144">
        <v>75.900000000000006</v>
      </c>
      <c r="AQ144">
        <v>28.8</v>
      </c>
      <c r="AR144">
        <v>37.200000000000003</v>
      </c>
      <c r="AS144">
        <v>51.6</v>
      </c>
      <c r="AT144">
        <v>75.599999999999994</v>
      </c>
      <c r="AU144">
        <v>28.8</v>
      </c>
      <c r="AV144">
        <v>37.299999999999997</v>
      </c>
      <c r="AX144">
        <v>76.7</v>
      </c>
      <c r="AY144">
        <v>28.9</v>
      </c>
      <c r="AZ144">
        <v>39.299999999999997</v>
      </c>
    </row>
    <row r="145" spans="2:52" x14ac:dyDescent="0.35">
      <c r="B145" s="317">
        <v>45429.041666666664</v>
      </c>
      <c r="C145">
        <v>43.3</v>
      </c>
      <c r="D145">
        <v>66.900000000000006</v>
      </c>
      <c r="E145">
        <v>27.5</v>
      </c>
      <c r="F145">
        <v>30.5</v>
      </c>
      <c r="G145">
        <v>43.7</v>
      </c>
      <c r="H145">
        <v>68.2</v>
      </c>
      <c r="I145">
        <v>27.5</v>
      </c>
      <c r="J145">
        <v>30.4</v>
      </c>
      <c r="L145">
        <v>68.3</v>
      </c>
      <c r="M145">
        <v>27.7</v>
      </c>
      <c r="N145">
        <v>31.2</v>
      </c>
      <c r="P145" t="s">
        <v>879</v>
      </c>
      <c r="Q145" t="str">
        <f t="shared" si="8"/>
        <v>-</v>
      </c>
      <c r="R145">
        <f t="shared" si="9"/>
        <v>28</v>
      </c>
      <c r="AN145" s="317">
        <v>45433.166666666664</v>
      </c>
      <c r="AO145">
        <v>57</v>
      </c>
      <c r="AP145">
        <v>76.8</v>
      </c>
      <c r="AQ145">
        <v>30.3</v>
      </c>
      <c r="AR145">
        <v>56.8</v>
      </c>
      <c r="AS145">
        <v>57.5</v>
      </c>
      <c r="AT145">
        <v>78.400000000000006</v>
      </c>
      <c r="AU145">
        <v>30.3</v>
      </c>
      <c r="AV145">
        <v>56.4</v>
      </c>
      <c r="AX145">
        <v>79.8</v>
      </c>
      <c r="AY145">
        <v>30.6</v>
      </c>
      <c r="AZ145">
        <v>59</v>
      </c>
    </row>
    <row r="146" spans="2:52" x14ac:dyDescent="0.35">
      <c r="B146" s="317">
        <v>45429.052083333336</v>
      </c>
      <c r="C146">
        <v>51.7</v>
      </c>
      <c r="D146">
        <v>72.099999999999994</v>
      </c>
      <c r="E146">
        <v>27.4</v>
      </c>
      <c r="F146">
        <v>45</v>
      </c>
      <c r="G146">
        <v>51.8</v>
      </c>
      <c r="H146">
        <v>73.3</v>
      </c>
      <c r="I146">
        <v>27.4</v>
      </c>
      <c r="J146">
        <v>44.6</v>
      </c>
      <c r="L146">
        <v>73.599999999999994</v>
      </c>
      <c r="M146">
        <v>27.6</v>
      </c>
      <c r="N146">
        <v>47</v>
      </c>
      <c r="P146" t="s">
        <v>879</v>
      </c>
      <c r="Q146" t="str">
        <f t="shared" si="8"/>
        <v>-</v>
      </c>
      <c r="R146">
        <f t="shared" si="9"/>
        <v>27</v>
      </c>
      <c r="AN146" s="317">
        <v>45433.208333333336</v>
      </c>
      <c r="AO146">
        <v>60.7</v>
      </c>
      <c r="AP146">
        <v>77.900000000000006</v>
      </c>
      <c r="AQ146">
        <v>34.799999999999997</v>
      </c>
      <c r="AR146">
        <v>62.7</v>
      </c>
      <c r="AS146">
        <v>60.7</v>
      </c>
      <c r="AT146">
        <v>78.7</v>
      </c>
      <c r="AU146">
        <v>34.299999999999997</v>
      </c>
      <c r="AV146">
        <v>62.6</v>
      </c>
      <c r="AX146">
        <v>79.5</v>
      </c>
      <c r="AY146">
        <v>36.9</v>
      </c>
      <c r="AZ146">
        <v>64.7</v>
      </c>
    </row>
    <row r="147" spans="2:52" x14ac:dyDescent="0.35">
      <c r="B147" s="317">
        <v>45429.0625</v>
      </c>
      <c r="C147">
        <v>54.5</v>
      </c>
      <c r="D147">
        <v>76</v>
      </c>
      <c r="E147">
        <v>27.5</v>
      </c>
      <c r="F147">
        <v>43.5</v>
      </c>
      <c r="G147">
        <v>54.6</v>
      </c>
      <c r="H147">
        <v>76.5</v>
      </c>
      <c r="I147">
        <v>27.5</v>
      </c>
      <c r="J147">
        <v>43.2</v>
      </c>
      <c r="L147">
        <v>77.400000000000006</v>
      </c>
      <c r="M147">
        <v>27.7</v>
      </c>
      <c r="N147">
        <v>44.9</v>
      </c>
      <c r="P147" t="s">
        <v>879</v>
      </c>
      <c r="Q147" t="str">
        <f t="shared" si="8"/>
        <v>-</v>
      </c>
      <c r="R147">
        <f t="shared" si="9"/>
        <v>28</v>
      </c>
      <c r="AN147" s="317">
        <v>45433.25</v>
      </c>
      <c r="AO147">
        <v>64.599999999999994</v>
      </c>
      <c r="AP147">
        <v>80.599999999999994</v>
      </c>
      <c r="AQ147">
        <v>41.1</v>
      </c>
      <c r="AR147">
        <v>69.5</v>
      </c>
      <c r="AS147">
        <v>64.7</v>
      </c>
      <c r="AT147">
        <v>82.4</v>
      </c>
      <c r="AU147">
        <v>40.9</v>
      </c>
      <c r="AV147">
        <v>69.7</v>
      </c>
      <c r="AX147">
        <v>83.8</v>
      </c>
      <c r="AY147">
        <v>43</v>
      </c>
      <c r="AZ147">
        <v>71.5</v>
      </c>
    </row>
    <row r="148" spans="2:52" x14ac:dyDescent="0.35">
      <c r="B148" s="317">
        <v>45429.072916666664</v>
      </c>
      <c r="C148">
        <v>30.1</v>
      </c>
      <c r="D148">
        <v>32.299999999999997</v>
      </c>
      <c r="E148">
        <v>29</v>
      </c>
      <c r="F148">
        <v>30.3</v>
      </c>
      <c r="G148">
        <v>30.1</v>
      </c>
      <c r="H148">
        <v>33.799999999999997</v>
      </c>
      <c r="I148">
        <v>28.9</v>
      </c>
      <c r="J148">
        <v>30.3</v>
      </c>
      <c r="L148">
        <v>35.299999999999997</v>
      </c>
      <c r="M148">
        <v>29.1</v>
      </c>
      <c r="N148">
        <v>30.5</v>
      </c>
      <c r="P148" t="s">
        <v>879</v>
      </c>
      <c r="Q148" t="str">
        <f t="shared" si="8"/>
        <v>-</v>
      </c>
      <c r="R148">
        <f t="shared" si="9"/>
        <v>29</v>
      </c>
      <c r="AN148" s="317">
        <v>45433.291666666664</v>
      </c>
      <c r="AO148">
        <v>66.900000000000006</v>
      </c>
      <c r="AP148">
        <v>77.400000000000006</v>
      </c>
      <c r="AQ148">
        <v>45.1</v>
      </c>
      <c r="AR148">
        <v>71.7</v>
      </c>
      <c r="AS148">
        <v>67</v>
      </c>
      <c r="AT148">
        <v>80.8</v>
      </c>
      <c r="AU148">
        <v>45</v>
      </c>
      <c r="AV148">
        <v>71.8</v>
      </c>
      <c r="AX148">
        <v>82.7</v>
      </c>
      <c r="AY148">
        <v>46.4</v>
      </c>
      <c r="AZ148">
        <v>73.2</v>
      </c>
    </row>
    <row r="149" spans="2:52" x14ac:dyDescent="0.35">
      <c r="B149" s="317">
        <v>45429.083333333336</v>
      </c>
      <c r="C149">
        <v>48.5</v>
      </c>
      <c r="D149">
        <v>73.2</v>
      </c>
      <c r="E149">
        <v>27.7</v>
      </c>
      <c r="F149">
        <v>28.4</v>
      </c>
      <c r="G149">
        <v>48.3</v>
      </c>
      <c r="H149">
        <v>72.8</v>
      </c>
      <c r="I149">
        <v>27.6</v>
      </c>
      <c r="J149">
        <v>28.4</v>
      </c>
      <c r="L149">
        <v>74.8</v>
      </c>
      <c r="M149">
        <v>27.9</v>
      </c>
      <c r="N149">
        <v>29.3</v>
      </c>
      <c r="P149" t="s">
        <v>879</v>
      </c>
      <c r="Q149" t="str">
        <f t="shared" si="8"/>
        <v>-</v>
      </c>
      <c r="R149">
        <f t="shared" si="9"/>
        <v>28</v>
      </c>
      <c r="AN149" s="317">
        <v>45433.333333333336</v>
      </c>
      <c r="AO149">
        <v>66.3</v>
      </c>
      <c r="AP149">
        <v>80.7</v>
      </c>
      <c r="AQ149">
        <v>42</v>
      </c>
      <c r="AR149">
        <v>71</v>
      </c>
      <c r="AS149">
        <v>66.3</v>
      </c>
      <c r="AT149">
        <v>80.099999999999994</v>
      </c>
      <c r="AU149">
        <v>41.8</v>
      </c>
      <c r="AV149">
        <v>71.099999999999994</v>
      </c>
      <c r="AX149">
        <v>82.1</v>
      </c>
      <c r="AY149">
        <v>43.6</v>
      </c>
      <c r="AZ149">
        <v>72.5</v>
      </c>
    </row>
    <row r="150" spans="2:52" x14ac:dyDescent="0.35">
      <c r="B150" s="317">
        <v>45429.09375</v>
      </c>
      <c r="C150">
        <v>52.4</v>
      </c>
      <c r="D150">
        <v>75</v>
      </c>
      <c r="E150">
        <v>27.7</v>
      </c>
      <c r="F150">
        <v>44.4</v>
      </c>
      <c r="G150">
        <v>52.6</v>
      </c>
      <c r="H150">
        <v>73.8</v>
      </c>
      <c r="I150">
        <v>27.7</v>
      </c>
      <c r="J150">
        <v>44.2</v>
      </c>
      <c r="L150">
        <v>76.400000000000006</v>
      </c>
      <c r="M150">
        <v>27.9</v>
      </c>
      <c r="N150">
        <v>45.5</v>
      </c>
      <c r="P150" t="s">
        <v>879</v>
      </c>
      <c r="Q150" t="str">
        <f t="shared" si="8"/>
        <v>-</v>
      </c>
      <c r="R150">
        <f t="shared" si="9"/>
        <v>28</v>
      </c>
      <c r="AN150" s="317">
        <v>45433.375</v>
      </c>
      <c r="AO150">
        <v>65.3</v>
      </c>
      <c r="AP150">
        <v>76.3</v>
      </c>
      <c r="AQ150">
        <v>41.2</v>
      </c>
      <c r="AR150">
        <v>70.099999999999994</v>
      </c>
      <c r="AS150">
        <v>65.3</v>
      </c>
      <c r="AT150">
        <v>77.8</v>
      </c>
      <c r="AU150">
        <v>41.1</v>
      </c>
      <c r="AV150">
        <v>70.2</v>
      </c>
      <c r="AX150">
        <v>78.099999999999994</v>
      </c>
      <c r="AY150">
        <v>42.4</v>
      </c>
      <c r="AZ150">
        <v>71.599999999999994</v>
      </c>
    </row>
    <row r="151" spans="2:52" x14ac:dyDescent="0.35">
      <c r="B151" s="317">
        <v>45429.104166666664</v>
      </c>
      <c r="C151">
        <v>53</v>
      </c>
      <c r="D151">
        <v>73.5</v>
      </c>
      <c r="E151">
        <v>27.7</v>
      </c>
      <c r="F151">
        <v>42.8</v>
      </c>
      <c r="G151">
        <v>53.1</v>
      </c>
      <c r="H151">
        <v>74.8</v>
      </c>
      <c r="I151">
        <v>27.7</v>
      </c>
      <c r="J151">
        <v>42.9</v>
      </c>
      <c r="L151">
        <v>75.5</v>
      </c>
      <c r="M151">
        <v>27.9</v>
      </c>
      <c r="N151">
        <v>44</v>
      </c>
      <c r="P151" t="s">
        <v>879</v>
      </c>
      <c r="Q151" t="str">
        <f t="shared" si="8"/>
        <v>-</v>
      </c>
      <c r="R151">
        <f t="shared" si="9"/>
        <v>28</v>
      </c>
      <c r="AN151" s="317">
        <v>45433.416666666664</v>
      </c>
      <c r="AO151">
        <v>64.900000000000006</v>
      </c>
      <c r="AP151">
        <v>79</v>
      </c>
      <c r="AQ151">
        <v>43.6</v>
      </c>
      <c r="AR151">
        <v>69.7</v>
      </c>
      <c r="AS151">
        <v>64.8</v>
      </c>
      <c r="AT151">
        <v>78.099999999999994</v>
      </c>
      <c r="AU151">
        <v>43.3</v>
      </c>
      <c r="AV151">
        <v>69.599999999999994</v>
      </c>
      <c r="AX151">
        <v>81.5</v>
      </c>
      <c r="AY151">
        <v>44.9</v>
      </c>
      <c r="AZ151">
        <v>71.099999999999994</v>
      </c>
    </row>
    <row r="152" spans="2:52" x14ac:dyDescent="0.35">
      <c r="B152" s="317">
        <v>45429.114583333336</v>
      </c>
      <c r="C152">
        <v>49.1</v>
      </c>
      <c r="D152">
        <v>70.3</v>
      </c>
      <c r="E152">
        <v>30.1</v>
      </c>
      <c r="F152">
        <v>37</v>
      </c>
      <c r="G152">
        <v>49.1</v>
      </c>
      <c r="H152">
        <v>70.7</v>
      </c>
      <c r="I152">
        <v>30</v>
      </c>
      <c r="J152">
        <v>37.1</v>
      </c>
      <c r="L152">
        <v>71.099999999999994</v>
      </c>
      <c r="M152">
        <v>30.3</v>
      </c>
      <c r="N152">
        <v>37.9</v>
      </c>
      <c r="P152" t="s">
        <v>879</v>
      </c>
      <c r="Q152" t="str">
        <f t="shared" si="8"/>
        <v>-</v>
      </c>
      <c r="R152">
        <f t="shared" si="9"/>
        <v>30</v>
      </c>
      <c r="AN152" s="317">
        <v>45433.458333333336</v>
      </c>
      <c r="AO152">
        <v>64.900000000000006</v>
      </c>
      <c r="AP152">
        <v>82.8</v>
      </c>
      <c r="AQ152">
        <v>40.9</v>
      </c>
      <c r="AR152">
        <v>69.5</v>
      </c>
      <c r="AS152">
        <v>64.900000000000006</v>
      </c>
      <c r="AT152">
        <v>83.8</v>
      </c>
      <c r="AU152">
        <v>40.700000000000003</v>
      </c>
      <c r="AV152">
        <v>69.599999999999994</v>
      </c>
      <c r="AX152">
        <v>86.1</v>
      </c>
      <c r="AY152">
        <v>42.4</v>
      </c>
      <c r="AZ152">
        <v>71</v>
      </c>
    </row>
    <row r="153" spans="2:52" x14ac:dyDescent="0.35">
      <c r="B153" s="317">
        <v>45429.125</v>
      </c>
      <c r="C153">
        <v>54.9</v>
      </c>
      <c r="D153">
        <v>75.5</v>
      </c>
      <c r="E153">
        <v>30.4</v>
      </c>
      <c r="F153">
        <v>44.8</v>
      </c>
      <c r="G153">
        <v>54.8</v>
      </c>
      <c r="H153">
        <v>76.3</v>
      </c>
      <c r="I153">
        <v>30.4</v>
      </c>
      <c r="J153">
        <v>44.2</v>
      </c>
      <c r="L153">
        <v>77.400000000000006</v>
      </c>
      <c r="M153">
        <v>30.6</v>
      </c>
      <c r="N153">
        <v>45.3</v>
      </c>
      <c r="P153" t="s">
        <v>879</v>
      </c>
      <c r="Q153" t="str">
        <f t="shared" si="8"/>
        <v>-</v>
      </c>
      <c r="R153">
        <f t="shared" si="9"/>
        <v>30</v>
      </c>
      <c r="AN153" s="317">
        <v>45433.5</v>
      </c>
      <c r="AO153">
        <v>63.4</v>
      </c>
      <c r="AP153">
        <v>77.3</v>
      </c>
      <c r="AQ153">
        <v>38.9</v>
      </c>
      <c r="AR153">
        <v>68.5</v>
      </c>
      <c r="AS153">
        <v>63.4</v>
      </c>
      <c r="AT153">
        <v>78.5</v>
      </c>
      <c r="AU153">
        <v>38.9</v>
      </c>
      <c r="AV153">
        <v>68.5</v>
      </c>
      <c r="AX153">
        <v>79.599999999999994</v>
      </c>
      <c r="AY153">
        <v>40.1</v>
      </c>
      <c r="AZ153">
        <v>70.3</v>
      </c>
    </row>
    <row r="154" spans="2:52" x14ac:dyDescent="0.35">
      <c r="B154" s="317">
        <v>45429.135416666664</v>
      </c>
      <c r="C154">
        <v>31</v>
      </c>
      <c r="D154">
        <v>32.299999999999997</v>
      </c>
      <c r="E154">
        <v>29.6</v>
      </c>
      <c r="F154">
        <v>31.8</v>
      </c>
      <c r="G154">
        <v>31</v>
      </c>
      <c r="H154">
        <v>32.1</v>
      </c>
      <c r="I154">
        <v>29.5</v>
      </c>
      <c r="J154">
        <v>31.8</v>
      </c>
      <c r="L154">
        <v>32.700000000000003</v>
      </c>
      <c r="M154">
        <v>29.7</v>
      </c>
      <c r="N154">
        <v>31.9</v>
      </c>
      <c r="P154" t="s">
        <v>879</v>
      </c>
      <c r="Q154" t="str">
        <f t="shared" si="8"/>
        <v>-</v>
      </c>
      <c r="R154">
        <f t="shared" si="9"/>
        <v>30</v>
      </c>
      <c r="AN154" s="317">
        <v>45433.541666666664</v>
      </c>
      <c r="AO154">
        <v>64</v>
      </c>
      <c r="AP154">
        <v>84</v>
      </c>
      <c r="AQ154">
        <v>41.4</v>
      </c>
      <c r="AR154">
        <v>68.7</v>
      </c>
      <c r="AS154">
        <v>63.9</v>
      </c>
      <c r="AT154">
        <v>83</v>
      </c>
      <c r="AU154">
        <v>41.3</v>
      </c>
      <c r="AV154">
        <v>68.7</v>
      </c>
      <c r="AX154">
        <v>85.4</v>
      </c>
      <c r="AY154">
        <v>42.7</v>
      </c>
      <c r="AZ154">
        <v>70.400000000000006</v>
      </c>
    </row>
    <row r="155" spans="2:52" x14ac:dyDescent="0.35">
      <c r="B155" s="317">
        <v>45429.145833333336</v>
      </c>
      <c r="C155">
        <v>54.6</v>
      </c>
      <c r="D155">
        <v>73.8</v>
      </c>
      <c r="E155">
        <v>29.5</v>
      </c>
      <c r="F155">
        <v>51.8</v>
      </c>
      <c r="G155">
        <v>54.9</v>
      </c>
      <c r="H155">
        <v>74.7</v>
      </c>
      <c r="I155">
        <v>29.5</v>
      </c>
      <c r="J155">
        <v>51.6</v>
      </c>
      <c r="L155">
        <v>74.900000000000006</v>
      </c>
      <c r="M155">
        <v>29.6</v>
      </c>
      <c r="N155">
        <v>53</v>
      </c>
      <c r="P155" t="s">
        <v>879</v>
      </c>
      <c r="Q155" t="str">
        <f t="shared" si="8"/>
        <v>-</v>
      </c>
      <c r="R155">
        <f t="shared" si="9"/>
        <v>30</v>
      </c>
      <c r="AN155" s="317">
        <v>45433.583333333336</v>
      </c>
      <c r="AO155">
        <v>63.8</v>
      </c>
      <c r="AP155">
        <v>82.3</v>
      </c>
      <c r="AQ155">
        <v>39.700000000000003</v>
      </c>
      <c r="AR155">
        <v>68.900000000000006</v>
      </c>
      <c r="AS155">
        <v>63.8</v>
      </c>
      <c r="AT155">
        <v>81.8</v>
      </c>
      <c r="AU155">
        <v>39.5</v>
      </c>
      <c r="AV155">
        <v>68.900000000000006</v>
      </c>
      <c r="AX155">
        <v>84.5</v>
      </c>
      <c r="AY155">
        <v>40.700000000000003</v>
      </c>
      <c r="AZ155">
        <v>70.599999999999994</v>
      </c>
    </row>
    <row r="156" spans="2:52" x14ac:dyDescent="0.35">
      <c r="B156" s="317">
        <v>45429.15625</v>
      </c>
      <c r="C156">
        <v>53.5</v>
      </c>
      <c r="D156">
        <v>76.5</v>
      </c>
      <c r="E156">
        <v>29.5</v>
      </c>
      <c r="F156">
        <v>34.799999999999997</v>
      </c>
      <c r="G156">
        <v>53.3</v>
      </c>
      <c r="H156">
        <v>76.7</v>
      </c>
      <c r="I156">
        <v>29.4</v>
      </c>
      <c r="J156">
        <v>34.200000000000003</v>
      </c>
      <c r="L156">
        <v>77.400000000000006</v>
      </c>
      <c r="M156">
        <v>29.6</v>
      </c>
      <c r="N156">
        <v>35.299999999999997</v>
      </c>
      <c r="P156" t="s">
        <v>879</v>
      </c>
      <c r="Q156" t="str">
        <f t="shared" si="8"/>
        <v>-</v>
      </c>
      <c r="R156">
        <f t="shared" si="9"/>
        <v>29</v>
      </c>
      <c r="AN156" s="317">
        <v>45433.625</v>
      </c>
      <c r="AO156">
        <v>64.099999999999994</v>
      </c>
      <c r="AP156">
        <v>76.2</v>
      </c>
      <c r="AQ156">
        <v>41.2</v>
      </c>
      <c r="AR156">
        <v>68.900000000000006</v>
      </c>
      <c r="AS156">
        <v>64.099999999999994</v>
      </c>
      <c r="AT156">
        <v>77.400000000000006</v>
      </c>
      <c r="AU156">
        <v>41.2</v>
      </c>
      <c r="AV156">
        <v>69</v>
      </c>
      <c r="AX156">
        <v>77.7</v>
      </c>
      <c r="AY156">
        <v>42.7</v>
      </c>
      <c r="AZ156">
        <v>70.5</v>
      </c>
    </row>
    <row r="157" spans="2:52" x14ac:dyDescent="0.35">
      <c r="B157" s="317">
        <v>45429.166666666664</v>
      </c>
      <c r="C157">
        <v>56</v>
      </c>
      <c r="D157">
        <v>77.900000000000006</v>
      </c>
      <c r="E157">
        <v>29.5</v>
      </c>
      <c r="F157">
        <v>49.6</v>
      </c>
      <c r="G157">
        <v>56.1</v>
      </c>
      <c r="H157">
        <v>77.2</v>
      </c>
      <c r="I157">
        <v>29.4</v>
      </c>
      <c r="J157">
        <v>49.4</v>
      </c>
      <c r="L157">
        <v>78.5</v>
      </c>
      <c r="M157">
        <v>29.6</v>
      </c>
      <c r="N157">
        <v>50.6</v>
      </c>
      <c r="P157" t="s">
        <v>879</v>
      </c>
      <c r="Q157" t="str">
        <f t="shared" si="8"/>
        <v>-</v>
      </c>
      <c r="R157">
        <f t="shared" si="9"/>
        <v>29</v>
      </c>
      <c r="AN157" s="317">
        <v>45433.666666666664</v>
      </c>
      <c r="AO157">
        <v>64.8</v>
      </c>
      <c r="AP157">
        <v>77.8</v>
      </c>
      <c r="AQ157">
        <v>39.5</v>
      </c>
      <c r="AR157">
        <v>69.5</v>
      </c>
      <c r="AS157">
        <v>64.8</v>
      </c>
      <c r="AT157">
        <v>78</v>
      </c>
      <c r="AU157">
        <v>39.299999999999997</v>
      </c>
      <c r="AV157">
        <v>69.5</v>
      </c>
      <c r="AX157">
        <v>80.2</v>
      </c>
      <c r="AY157">
        <v>40.700000000000003</v>
      </c>
      <c r="AZ157">
        <v>71</v>
      </c>
    </row>
    <row r="158" spans="2:52" x14ac:dyDescent="0.35">
      <c r="B158" s="317">
        <v>45429.177083333336</v>
      </c>
      <c r="C158">
        <v>53.5</v>
      </c>
      <c r="D158">
        <v>73.099999999999994</v>
      </c>
      <c r="E158">
        <v>27.7</v>
      </c>
      <c r="F158">
        <v>51.8</v>
      </c>
      <c r="G158">
        <v>53.4</v>
      </c>
      <c r="H158">
        <v>72.599999999999994</v>
      </c>
      <c r="I158">
        <v>27.7</v>
      </c>
      <c r="J158">
        <v>51.5</v>
      </c>
      <c r="L158">
        <v>74</v>
      </c>
      <c r="M158">
        <v>27.9</v>
      </c>
      <c r="N158">
        <v>52.7</v>
      </c>
      <c r="P158" t="s">
        <v>879</v>
      </c>
      <c r="Q158" t="str">
        <f t="shared" si="8"/>
        <v>-</v>
      </c>
      <c r="R158">
        <f t="shared" si="9"/>
        <v>28</v>
      </c>
      <c r="AN158" s="317">
        <v>45433.708333333336</v>
      </c>
      <c r="AO158">
        <v>64.8</v>
      </c>
      <c r="AP158">
        <v>79.5</v>
      </c>
      <c r="AQ158">
        <v>38.799999999999997</v>
      </c>
      <c r="AR158">
        <v>69.5</v>
      </c>
      <c r="AS158">
        <v>64.900000000000006</v>
      </c>
      <c r="AT158">
        <v>81.599999999999994</v>
      </c>
      <c r="AU158">
        <v>38.6</v>
      </c>
      <c r="AV158">
        <v>69.599999999999994</v>
      </c>
      <c r="AX158">
        <v>81.8</v>
      </c>
      <c r="AY158">
        <v>39.9</v>
      </c>
      <c r="AZ158">
        <v>71</v>
      </c>
    </row>
    <row r="159" spans="2:52" x14ac:dyDescent="0.35">
      <c r="B159" s="317">
        <v>45429.1875</v>
      </c>
      <c r="C159">
        <v>58</v>
      </c>
      <c r="D159">
        <v>75.900000000000006</v>
      </c>
      <c r="E159">
        <v>30.5</v>
      </c>
      <c r="F159">
        <v>59.1</v>
      </c>
      <c r="G159">
        <v>58</v>
      </c>
      <c r="H159">
        <v>76.900000000000006</v>
      </c>
      <c r="I159">
        <v>30.1</v>
      </c>
      <c r="J159">
        <v>59</v>
      </c>
      <c r="L159">
        <v>77.099999999999994</v>
      </c>
      <c r="M159">
        <v>31.6</v>
      </c>
      <c r="N159">
        <v>62.3</v>
      </c>
      <c r="P159" t="s">
        <v>879</v>
      </c>
      <c r="Q159" t="str">
        <f t="shared" si="8"/>
        <v>-</v>
      </c>
      <c r="R159">
        <f t="shared" si="9"/>
        <v>30</v>
      </c>
      <c r="AN159" s="317">
        <v>45433.75</v>
      </c>
      <c r="AO159">
        <v>63.9</v>
      </c>
      <c r="AP159">
        <v>75.099999999999994</v>
      </c>
      <c r="AQ159">
        <v>35.700000000000003</v>
      </c>
      <c r="AR159">
        <v>69.099999999999994</v>
      </c>
      <c r="AS159">
        <v>63.9</v>
      </c>
      <c r="AT159">
        <v>75.8</v>
      </c>
      <c r="AU159">
        <v>35.5</v>
      </c>
      <c r="AV159">
        <v>69.099999999999994</v>
      </c>
      <c r="AX159">
        <v>76.599999999999994</v>
      </c>
      <c r="AY159">
        <v>37</v>
      </c>
      <c r="AZ159">
        <v>70.7</v>
      </c>
    </row>
    <row r="160" spans="2:52" x14ac:dyDescent="0.35">
      <c r="B160" s="317">
        <v>45429.197916666664</v>
      </c>
      <c r="C160">
        <v>58.9</v>
      </c>
      <c r="D160">
        <v>78.099999999999994</v>
      </c>
      <c r="E160">
        <v>34.200000000000003</v>
      </c>
      <c r="F160">
        <v>59.9</v>
      </c>
      <c r="G160">
        <v>59</v>
      </c>
      <c r="H160">
        <v>77.400000000000006</v>
      </c>
      <c r="I160">
        <v>33.5</v>
      </c>
      <c r="J160">
        <v>60.2</v>
      </c>
      <c r="L160">
        <v>79.2</v>
      </c>
      <c r="M160">
        <v>36.700000000000003</v>
      </c>
      <c r="N160">
        <v>61.9</v>
      </c>
      <c r="P160" t="s">
        <v>879</v>
      </c>
      <c r="Q160" t="str">
        <f t="shared" si="8"/>
        <v>-</v>
      </c>
      <c r="R160">
        <f t="shared" si="9"/>
        <v>34</v>
      </c>
      <c r="AN160" s="317">
        <v>45433.791666666664</v>
      </c>
      <c r="AO160">
        <v>61.9</v>
      </c>
      <c r="AP160">
        <v>77.599999999999994</v>
      </c>
      <c r="AQ160">
        <v>33</v>
      </c>
      <c r="AR160">
        <v>67.2</v>
      </c>
      <c r="AS160">
        <v>62</v>
      </c>
      <c r="AT160">
        <v>77.7</v>
      </c>
      <c r="AU160">
        <v>32.799999999999997</v>
      </c>
      <c r="AV160">
        <v>67.099999999999994</v>
      </c>
      <c r="AX160">
        <v>79</v>
      </c>
      <c r="AY160">
        <v>34.299999999999997</v>
      </c>
      <c r="AZ160">
        <v>69.2</v>
      </c>
    </row>
    <row r="161" spans="2:52" x14ac:dyDescent="0.35">
      <c r="B161" s="317">
        <v>45429.208333333336</v>
      </c>
      <c r="C161">
        <v>58.4</v>
      </c>
      <c r="D161">
        <v>77.400000000000006</v>
      </c>
      <c r="E161">
        <v>34.200000000000003</v>
      </c>
      <c r="F161">
        <v>58.2</v>
      </c>
      <c r="G161">
        <v>58.5</v>
      </c>
      <c r="H161">
        <v>78.8</v>
      </c>
      <c r="I161">
        <v>33.6</v>
      </c>
      <c r="J161">
        <v>58</v>
      </c>
      <c r="L161">
        <v>79.3</v>
      </c>
      <c r="M161">
        <v>36.200000000000003</v>
      </c>
      <c r="N161">
        <v>59.6</v>
      </c>
      <c r="P161" t="s">
        <v>879</v>
      </c>
      <c r="Q161" t="str">
        <f t="shared" si="8"/>
        <v>-</v>
      </c>
      <c r="R161">
        <f t="shared" si="9"/>
        <v>34</v>
      </c>
      <c r="AN161" s="317">
        <v>45433.833333333336</v>
      </c>
      <c r="AO161">
        <v>61.5</v>
      </c>
      <c r="AP161">
        <v>77.5</v>
      </c>
      <c r="AQ161">
        <v>33.5</v>
      </c>
      <c r="AR161">
        <v>66.5</v>
      </c>
      <c r="AS161">
        <v>61.5</v>
      </c>
      <c r="AT161">
        <v>77.599999999999994</v>
      </c>
      <c r="AU161">
        <v>33.200000000000003</v>
      </c>
      <c r="AV161">
        <v>66.099999999999994</v>
      </c>
      <c r="AX161">
        <v>78.7</v>
      </c>
      <c r="AY161">
        <v>34.6</v>
      </c>
      <c r="AZ161">
        <v>68.8</v>
      </c>
    </row>
    <row r="162" spans="2:52" x14ac:dyDescent="0.35">
      <c r="B162" s="317">
        <v>45429.21875</v>
      </c>
      <c r="C162">
        <v>57.2</v>
      </c>
      <c r="D162">
        <v>76</v>
      </c>
      <c r="E162">
        <v>33.700000000000003</v>
      </c>
      <c r="F162">
        <v>57.1</v>
      </c>
      <c r="G162">
        <v>57.2</v>
      </c>
      <c r="H162">
        <v>75.900000000000006</v>
      </c>
      <c r="I162">
        <v>33.200000000000003</v>
      </c>
      <c r="J162">
        <v>57.2</v>
      </c>
      <c r="L162">
        <v>76.400000000000006</v>
      </c>
      <c r="M162">
        <v>35.4</v>
      </c>
      <c r="N162">
        <v>58.9</v>
      </c>
      <c r="P162" t="s">
        <v>879</v>
      </c>
      <c r="Q162" t="str">
        <f t="shared" si="8"/>
        <v>-</v>
      </c>
      <c r="R162">
        <f t="shared" si="9"/>
        <v>33</v>
      </c>
      <c r="AN162" s="317">
        <v>45433.875</v>
      </c>
      <c r="AO162">
        <v>59.9</v>
      </c>
      <c r="AP162">
        <v>75.5</v>
      </c>
      <c r="AQ162">
        <v>31.7</v>
      </c>
      <c r="AR162">
        <v>63.9</v>
      </c>
      <c r="AS162">
        <v>59.9</v>
      </c>
      <c r="AT162">
        <v>76.5</v>
      </c>
      <c r="AU162">
        <v>31.6</v>
      </c>
      <c r="AV162">
        <v>63.8</v>
      </c>
      <c r="AX162">
        <v>77</v>
      </c>
      <c r="AY162">
        <v>32.6</v>
      </c>
      <c r="AZ162">
        <v>65.599999999999994</v>
      </c>
    </row>
    <row r="163" spans="2:52" x14ac:dyDescent="0.35">
      <c r="B163" s="317">
        <v>45429.229166666664</v>
      </c>
      <c r="C163">
        <v>62</v>
      </c>
      <c r="D163">
        <v>77.400000000000006</v>
      </c>
      <c r="E163">
        <v>35.1</v>
      </c>
      <c r="F163">
        <v>64.5</v>
      </c>
      <c r="G163">
        <v>61.9</v>
      </c>
      <c r="H163">
        <v>76.400000000000006</v>
      </c>
      <c r="I163">
        <v>34.799999999999997</v>
      </c>
      <c r="J163">
        <v>64.599999999999994</v>
      </c>
      <c r="L163">
        <v>78.5</v>
      </c>
      <c r="M163">
        <v>36.6</v>
      </c>
      <c r="N163">
        <v>65.8</v>
      </c>
      <c r="P163" t="s">
        <v>879</v>
      </c>
      <c r="Q163" t="str">
        <f t="shared" si="8"/>
        <v>-</v>
      </c>
      <c r="R163">
        <f t="shared" si="9"/>
        <v>35</v>
      </c>
      <c r="AN163" s="317">
        <v>45433.916666666664</v>
      </c>
      <c r="AO163">
        <v>58.1</v>
      </c>
      <c r="AP163">
        <v>76.3</v>
      </c>
      <c r="AQ163">
        <v>30.1</v>
      </c>
      <c r="AR163">
        <v>59.7</v>
      </c>
      <c r="AS163">
        <v>58.1</v>
      </c>
      <c r="AT163">
        <v>75.8</v>
      </c>
      <c r="AU163">
        <v>30</v>
      </c>
      <c r="AV163">
        <v>59.3</v>
      </c>
      <c r="AX163">
        <v>78.3</v>
      </c>
      <c r="AY163">
        <v>30.3</v>
      </c>
      <c r="AZ163">
        <v>61.4</v>
      </c>
    </row>
    <row r="164" spans="2:52" x14ac:dyDescent="0.35">
      <c r="B164" s="317">
        <v>45429.239583333336</v>
      </c>
      <c r="C164">
        <v>60.3</v>
      </c>
      <c r="D164">
        <v>76.7</v>
      </c>
      <c r="E164">
        <v>35.200000000000003</v>
      </c>
      <c r="F164">
        <v>61.9</v>
      </c>
      <c r="G164">
        <v>60.4</v>
      </c>
      <c r="H164">
        <v>77.099999999999994</v>
      </c>
      <c r="I164">
        <v>34.799999999999997</v>
      </c>
      <c r="J164">
        <v>61.8</v>
      </c>
      <c r="L164">
        <v>77.900000000000006</v>
      </c>
      <c r="M164">
        <v>37.5</v>
      </c>
      <c r="N164">
        <v>64.099999999999994</v>
      </c>
      <c r="P164" t="s">
        <v>879</v>
      </c>
      <c r="Q164" t="str">
        <f t="shared" si="8"/>
        <v>-</v>
      </c>
      <c r="R164">
        <f t="shared" si="9"/>
        <v>35</v>
      </c>
      <c r="AN164" s="317">
        <v>45433.958333333336</v>
      </c>
      <c r="AO164">
        <v>54.9</v>
      </c>
      <c r="AP164">
        <v>75.3</v>
      </c>
      <c r="AQ164">
        <v>29.3</v>
      </c>
      <c r="AR164">
        <v>53.9</v>
      </c>
      <c r="AS164">
        <v>54.9</v>
      </c>
      <c r="AT164">
        <v>75.599999999999994</v>
      </c>
      <c r="AU164">
        <v>29.2</v>
      </c>
      <c r="AV164">
        <v>54</v>
      </c>
      <c r="AX164">
        <v>76.7</v>
      </c>
      <c r="AY164">
        <v>29.5</v>
      </c>
      <c r="AZ164">
        <v>55.3</v>
      </c>
    </row>
    <row r="165" spans="2:52" x14ac:dyDescent="0.35">
      <c r="B165" s="317">
        <v>45429.25</v>
      </c>
      <c r="C165">
        <v>63.7</v>
      </c>
      <c r="D165">
        <v>76.900000000000006</v>
      </c>
      <c r="E165">
        <v>39.6</v>
      </c>
      <c r="F165">
        <v>68.400000000000006</v>
      </c>
      <c r="G165">
        <v>63.7</v>
      </c>
      <c r="H165">
        <v>77.099999999999994</v>
      </c>
      <c r="I165">
        <v>39</v>
      </c>
      <c r="J165">
        <v>68.7</v>
      </c>
      <c r="L165">
        <v>77.900000000000006</v>
      </c>
      <c r="M165">
        <v>41.5</v>
      </c>
      <c r="N165">
        <v>70.3</v>
      </c>
      <c r="P165" t="s">
        <v>879</v>
      </c>
      <c r="Q165" t="str">
        <f t="shared" si="8"/>
        <v>-</v>
      </c>
      <c r="R165">
        <f t="shared" si="9"/>
        <v>39</v>
      </c>
      <c r="AN165" s="317">
        <v>45434</v>
      </c>
      <c r="AO165">
        <v>51.9</v>
      </c>
      <c r="AP165">
        <v>74.900000000000006</v>
      </c>
      <c r="AQ165">
        <v>29</v>
      </c>
      <c r="AR165">
        <v>44.5</v>
      </c>
      <c r="AS165">
        <v>52</v>
      </c>
      <c r="AT165">
        <v>75.900000000000006</v>
      </c>
      <c r="AU165">
        <v>29</v>
      </c>
      <c r="AV165">
        <v>44.7</v>
      </c>
      <c r="AX165">
        <v>76.5</v>
      </c>
      <c r="AY165">
        <v>29.3</v>
      </c>
      <c r="AZ165">
        <v>46.1</v>
      </c>
    </row>
    <row r="166" spans="2:52" x14ac:dyDescent="0.35">
      <c r="B166" s="317">
        <v>45429.260416666664</v>
      </c>
      <c r="C166">
        <v>65.400000000000006</v>
      </c>
      <c r="D166">
        <v>77.400000000000006</v>
      </c>
      <c r="E166">
        <v>42</v>
      </c>
      <c r="F166">
        <v>70.3</v>
      </c>
      <c r="G166">
        <v>65.5</v>
      </c>
      <c r="H166">
        <v>79.099999999999994</v>
      </c>
      <c r="I166">
        <v>41.6</v>
      </c>
      <c r="J166">
        <v>70.400000000000006</v>
      </c>
      <c r="L166">
        <v>79.7</v>
      </c>
      <c r="M166">
        <v>44.3</v>
      </c>
      <c r="N166">
        <v>72.3</v>
      </c>
      <c r="P166" t="s">
        <v>879</v>
      </c>
      <c r="Q166" t="str">
        <f t="shared" si="8"/>
        <v>-</v>
      </c>
      <c r="R166">
        <f t="shared" si="9"/>
        <v>42</v>
      </c>
      <c r="AN166" s="317">
        <v>45434.041666666664</v>
      </c>
      <c r="AO166">
        <v>51.8</v>
      </c>
      <c r="AP166">
        <v>73.400000000000006</v>
      </c>
      <c r="AQ166">
        <v>29.2</v>
      </c>
      <c r="AR166">
        <v>44.8</v>
      </c>
      <c r="AS166">
        <v>51.9</v>
      </c>
      <c r="AT166">
        <v>74</v>
      </c>
      <c r="AU166">
        <v>29.2</v>
      </c>
      <c r="AV166">
        <v>44.6</v>
      </c>
      <c r="AX166">
        <v>74.7</v>
      </c>
      <c r="AY166">
        <v>29.6</v>
      </c>
      <c r="AZ166">
        <v>46.6</v>
      </c>
    </row>
    <row r="167" spans="2:52" x14ac:dyDescent="0.35">
      <c r="B167" s="317">
        <v>45429.270833333336</v>
      </c>
      <c r="C167">
        <v>65.599999999999994</v>
      </c>
      <c r="D167">
        <v>76.599999999999994</v>
      </c>
      <c r="E167">
        <v>41.7</v>
      </c>
      <c r="F167">
        <v>70.900000000000006</v>
      </c>
      <c r="G167">
        <v>65.599999999999994</v>
      </c>
      <c r="H167">
        <v>77.400000000000006</v>
      </c>
      <c r="I167">
        <v>41.6</v>
      </c>
      <c r="J167">
        <v>70.900000000000006</v>
      </c>
      <c r="L167">
        <v>77.8</v>
      </c>
      <c r="M167">
        <v>43</v>
      </c>
      <c r="N167">
        <v>72.8</v>
      </c>
      <c r="P167" t="s">
        <v>879</v>
      </c>
      <c r="Q167" t="str">
        <f t="shared" si="8"/>
        <v>-</v>
      </c>
      <c r="R167">
        <f t="shared" si="9"/>
        <v>42</v>
      </c>
      <c r="AN167" s="317">
        <v>45434.083333333336</v>
      </c>
      <c r="AO167">
        <v>51.4</v>
      </c>
      <c r="AP167">
        <v>75.8</v>
      </c>
      <c r="AQ167">
        <v>28.4</v>
      </c>
      <c r="AR167">
        <v>42.1</v>
      </c>
      <c r="AS167">
        <v>51.5</v>
      </c>
      <c r="AT167">
        <v>75</v>
      </c>
      <c r="AU167">
        <v>28.4</v>
      </c>
      <c r="AV167">
        <v>41.9</v>
      </c>
      <c r="AX167">
        <v>76.900000000000006</v>
      </c>
      <c r="AY167">
        <v>28.7</v>
      </c>
      <c r="AZ167">
        <v>43.9</v>
      </c>
    </row>
    <row r="168" spans="2:52" x14ac:dyDescent="0.35">
      <c r="B168" s="317">
        <v>45429.28125</v>
      </c>
      <c r="C168">
        <v>68.2</v>
      </c>
      <c r="D168">
        <v>85.1</v>
      </c>
      <c r="E168">
        <v>45.1</v>
      </c>
      <c r="F168">
        <v>72.599999999999994</v>
      </c>
      <c r="G168">
        <v>68.5</v>
      </c>
      <c r="H168">
        <v>86.3</v>
      </c>
      <c r="I168">
        <v>45.1</v>
      </c>
      <c r="J168">
        <v>72.400000000000006</v>
      </c>
      <c r="L168">
        <v>87.2</v>
      </c>
      <c r="M168">
        <v>46.6</v>
      </c>
      <c r="N168">
        <v>74.2</v>
      </c>
      <c r="P168" t="s">
        <v>879</v>
      </c>
      <c r="Q168" t="str">
        <f t="shared" si="8"/>
        <v>-</v>
      </c>
      <c r="R168">
        <f t="shared" si="9"/>
        <v>45</v>
      </c>
      <c r="AN168" s="317">
        <v>45434.125</v>
      </c>
      <c r="AO168">
        <v>51.8</v>
      </c>
      <c r="AP168">
        <v>76.3</v>
      </c>
      <c r="AQ168">
        <v>30.4</v>
      </c>
      <c r="AR168">
        <v>45.3</v>
      </c>
      <c r="AS168">
        <v>51.7</v>
      </c>
      <c r="AT168">
        <v>76</v>
      </c>
      <c r="AU168">
        <v>30.4</v>
      </c>
      <c r="AV168">
        <v>45.1</v>
      </c>
      <c r="AX168">
        <v>77.099999999999994</v>
      </c>
      <c r="AY168">
        <v>30.9</v>
      </c>
      <c r="AZ168">
        <v>46.6</v>
      </c>
    </row>
    <row r="169" spans="2:52" x14ac:dyDescent="0.35">
      <c r="B169" s="317">
        <v>45429.291666666664</v>
      </c>
      <c r="C169">
        <v>66.400000000000006</v>
      </c>
      <c r="D169">
        <v>80.099999999999994</v>
      </c>
      <c r="E169">
        <v>44.1</v>
      </c>
      <c r="F169">
        <v>71.2</v>
      </c>
      <c r="G169">
        <v>66.400000000000006</v>
      </c>
      <c r="H169">
        <v>81.400000000000006</v>
      </c>
      <c r="I169">
        <v>44</v>
      </c>
      <c r="J169">
        <v>71.3</v>
      </c>
      <c r="L169">
        <v>81.900000000000006</v>
      </c>
      <c r="M169">
        <v>45.7</v>
      </c>
      <c r="N169">
        <v>72.7</v>
      </c>
      <c r="P169" t="s">
        <v>878</v>
      </c>
      <c r="Q169">
        <f t="shared" si="8"/>
        <v>44</v>
      </c>
      <c r="R169" t="str">
        <f t="shared" si="9"/>
        <v>-</v>
      </c>
      <c r="AN169" s="317">
        <v>45434.166666666664</v>
      </c>
      <c r="AO169">
        <v>54.3</v>
      </c>
      <c r="AP169">
        <v>76.599999999999994</v>
      </c>
      <c r="AQ169">
        <v>30.8</v>
      </c>
      <c r="AR169">
        <v>52.5</v>
      </c>
      <c r="AS169">
        <v>54.3</v>
      </c>
      <c r="AT169">
        <v>76.5</v>
      </c>
      <c r="AU169">
        <v>30.8</v>
      </c>
      <c r="AV169">
        <v>52.6</v>
      </c>
      <c r="AX169">
        <v>77.3</v>
      </c>
      <c r="AY169">
        <v>31.4</v>
      </c>
      <c r="AZ169">
        <v>54.4</v>
      </c>
    </row>
    <row r="170" spans="2:52" x14ac:dyDescent="0.35">
      <c r="B170" s="317">
        <v>45429.302083333336</v>
      </c>
      <c r="C170">
        <v>67.2</v>
      </c>
      <c r="D170">
        <v>78</v>
      </c>
      <c r="E170">
        <v>44.1</v>
      </c>
      <c r="F170">
        <v>72.5</v>
      </c>
      <c r="G170">
        <v>67.2</v>
      </c>
      <c r="H170">
        <v>77.5</v>
      </c>
      <c r="I170">
        <v>43.8</v>
      </c>
      <c r="J170">
        <v>72.5</v>
      </c>
      <c r="L170">
        <v>78.900000000000006</v>
      </c>
      <c r="M170">
        <v>45.7</v>
      </c>
      <c r="N170">
        <v>74.099999999999994</v>
      </c>
      <c r="P170" t="s">
        <v>878</v>
      </c>
      <c r="Q170">
        <f t="shared" si="8"/>
        <v>44</v>
      </c>
      <c r="R170" t="str">
        <f t="shared" si="9"/>
        <v>-</v>
      </c>
      <c r="AN170" s="317">
        <v>45434.208333333336</v>
      </c>
      <c r="AO170">
        <v>58.8</v>
      </c>
      <c r="AP170">
        <v>77.2</v>
      </c>
      <c r="AQ170">
        <v>33.5</v>
      </c>
      <c r="AR170">
        <v>60.5</v>
      </c>
      <c r="AS170">
        <v>58.8</v>
      </c>
      <c r="AT170">
        <v>75.5</v>
      </c>
      <c r="AU170">
        <v>33.4</v>
      </c>
      <c r="AV170">
        <v>60.5</v>
      </c>
      <c r="AX170">
        <v>79</v>
      </c>
      <c r="AY170">
        <v>34.799999999999997</v>
      </c>
      <c r="AZ170">
        <v>62.1</v>
      </c>
    </row>
    <row r="171" spans="2:52" x14ac:dyDescent="0.35">
      <c r="B171" s="317">
        <v>45429.3125</v>
      </c>
      <c r="C171">
        <v>67.2</v>
      </c>
      <c r="D171">
        <v>78</v>
      </c>
      <c r="E171">
        <v>46.7</v>
      </c>
      <c r="F171">
        <v>72.099999999999994</v>
      </c>
      <c r="G171">
        <v>67.3</v>
      </c>
      <c r="H171">
        <v>78.099999999999994</v>
      </c>
      <c r="I171">
        <v>46.8</v>
      </c>
      <c r="J171">
        <v>72.099999999999994</v>
      </c>
      <c r="L171">
        <v>79.400000000000006</v>
      </c>
      <c r="M171">
        <v>48.2</v>
      </c>
      <c r="N171">
        <v>73.7</v>
      </c>
      <c r="P171" t="s">
        <v>878</v>
      </c>
      <c r="Q171">
        <f t="shared" si="8"/>
        <v>47</v>
      </c>
      <c r="R171" t="str">
        <f t="shared" si="9"/>
        <v>-</v>
      </c>
      <c r="AN171" s="317">
        <v>45434.25</v>
      </c>
      <c r="AO171">
        <v>64.2</v>
      </c>
      <c r="AP171">
        <v>80.7</v>
      </c>
      <c r="AQ171">
        <v>36.9</v>
      </c>
      <c r="AR171">
        <v>68.3</v>
      </c>
      <c r="AS171">
        <v>64.2</v>
      </c>
      <c r="AT171">
        <v>83.8</v>
      </c>
      <c r="AU171">
        <v>36.5</v>
      </c>
      <c r="AV171">
        <v>68.2</v>
      </c>
      <c r="AX171">
        <v>85.6</v>
      </c>
      <c r="AY171">
        <v>38.700000000000003</v>
      </c>
      <c r="AZ171">
        <v>70.2</v>
      </c>
    </row>
    <row r="172" spans="2:52" x14ac:dyDescent="0.35">
      <c r="B172" s="317">
        <v>45429.322916666664</v>
      </c>
      <c r="C172">
        <v>68.5</v>
      </c>
      <c r="D172">
        <v>81.5</v>
      </c>
      <c r="E172">
        <v>51.7</v>
      </c>
      <c r="F172">
        <v>72.900000000000006</v>
      </c>
      <c r="G172">
        <v>68.5</v>
      </c>
      <c r="H172">
        <v>81.2</v>
      </c>
      <c r="I172">
        <v>51.7</v>
      </c>
      <c r="J172">
        <v>72.900000000000006</v>
      </c>
      <c r="L172">
        <v>83.8</v>
      </c>
      <c r="M172">
        <v>53.3</v>
      </c>
      <c r="N172">
        <v>74.2</v>
      </c>
      <c r="P172" t="s">
        <v>878</v>
      </c>
      <c r="Q172">
        <f t="shared" si="8"/>
        <v>52</v>
      </c>
      <c r="R172" t="str">
        <f t="shared" si="9"/>
        <v>-</v>
      </c>
      <c r="AN172" s="317">
        <v>45434.291666666664</v>
      </c>
      <c r="AO172">
        <v>65.8</v>
      </c>
      <c r="AP172">
        <v>76.599999999999994</v>
      </c>
      <c r="AQ172">
        <v>47.3</v>
      </c>
      <c r="AR172">
        <v>70.599999999999994</v>
      </c>
      <c r="AS172">
        <v>65.900000000000006</v>
      </c>
      <c r="AT172">
        <v>77.099999999999994</v>
      </c>
      <c r="AU172">
        <v>47.3</v>
      </c>
      <c r="AV172">
        <v>70.7</v>
      </c>
      <c r="AX172">
        <v>78.400000000000006</v>
      </c>
      <c r="AY172">
        <v>48.5</v>
      </c>
      <c r="AZ172">
        <v>72</v>
      </c>
    </row>
    <row r="173" spans="2:52" x14ac:dyDescent="0.35">
      <c r="B173" s="317">
        <v>45429.333333333336</v>
      </c>
      <c r="C173">
        <v>67.5</v>
      </c>
      <c r="D173">
        <v>76.900000000000006</v>
      </c>
      <c r="E173">
        <v>40.799999999999997</v>
      </c>
      <c r="F173">
        <v>72.3</v>
      </c>
      <c r="G173">
        <v>67.400000000000006</v>
      </c>
      <c r="H173">
        <v>77.599999999999994</v>
      </c>
      <c r="I173">
        <v>40.6</v>
      </c>
      <c r="J173">
        <v>72.2</v>
      </c>
      <c r="L173">
        <v>78.900000000000006</v>
      </c>
      <c r="M173">
        <v>42.5</v>
      </c>
      <c r="N173">
        <v>73.5</v>
      </c>
      <c r="P173" t="s">
        <v>878</v>
      </c>
      <c r="Q173">
        <f t="shared" si="8"/>
        <v>41</v>
      </c>
      <c r="R173" t="str">
        <f t="shared" si="9"/>
        <v>-</v>
      </c>
      <c r="AN173" s="317">
        <v>45434.333333333336</v>
      </c>
      <c r="AO173">
        <v>65.8</v>
      </c>
      <c r="AP173">
        <v>77</v>
      </c>
      <c r="AQ173">
        <v>48</v>
      </c>
      <c r="AR173">
        <v>70.3</v>
      </c>
      <c r="AS173">
        <v>65.8</v>
      </c>
      <c r="AT173">
        <v>77.599999999999994</v>
      </c>
      <c r="AU173">
        <v>47.8</v>
      </c>
      <c r="AV173">
        <v>70.3</v>
      </c>
      <c r="AX173">
        <v>78.7</v>
      </c>
      <c r="AY173">
        <v>49.3</v>
      </c>
      <c r="AZ173">
        <v>71.8</v>
      </c>
    </row>
    <row r="174" spans="2:52" x14ac:dyDescent="0.35">
      <c r="B174" s="317">
        <v>45429.34375</v>
      </c>
      <c r="C174">
        <v>67.5</v>
      </c>
      <c r="D174">
        <v>77.099999999999994</v>
      </c>
      <c r="E174">
        <v>47.6</v>
      </c>
      <c r="F174">
        <v>72</v>
      </c>
      <c r="G174">
        <v>67.599999999999994</v>
      </c>
      <c r="H174">
        <v>78.3</v>
      </c>
      <c r="I174">
        <v>47.7</v>
      </c>
      <c r="J174">
        <v>72.3</v>
      </c>
      <c r="L174">
        <v>78.900000000000006</v>
      </c>
      <c r="M174">
        <v>49.1</v>
      </c>
      <c r="N174">
        <v>73.5</v>
      </c>
      <c r="P174" t="s">
        <v>878</v>
      </c>
      <c r="Q174">
        <f t="shared" si="8"/>
        <v>48</v>
      </c>
      <c r="R174" t="str">
        <f t="shared" si="9"/>
        <v>-</v>
      </c>
      <c r="AN174" s="317">
        <v>45434.375</v>
      </c>
      <c r="AO174">
        <v>64.900000000000006</v>
      </c>
      <c r="AP174">
        <v>79.2</v>
      </c>
      <c r="AQ174">
        <v>46.7</v>
      </c>
      <c r="AR174">
        <v>69.599999999999994</v>
      </c>
      <c r="AS174">
        <v>64.900000000000006</v>
      </c>
      <c r="AT174">
        <v>78.2</v>
      </c>
      <c r="AU174">
        <v>46.4</v>
      </c>
      <c r="AV174">
        <v>69.7</v>
      </c>
      <c r="AX174">
        <v>85</v>
      </c>
      <c r="AY174">
        <v>48.1</v>
      </c>
      <c r="AZ174">
        <v>71.2</v>
      </c>
    </row>
    <row r="175" spans="2:52" x14ac:dyDescent="0.35">
      <c r="B175" s="317">
        <v>45429.354166666664</v>
      </c>
      <c r="C175">
        <v>68.099999999999994</v>
      </c>
      <c r="D175">
        <v>77.599999999999994</v>
      </c>
      <c r="E175">
        <v>47.9</v>
      </c>
      <c r="F175">
        <v>72.5</v>
      </c>
      <c r="G175">
        <v>68.099999999999994</v>
      </c>
      <c r="H175">
        <v>78.3</v>
      </c>
      <c r="I175">
        <v>48.3</v>
      </c>
      <c r="J175">
        <v>72.400000000000006</v>
      </c>
      <c r="L175">
        <v>78.900000000000006</v>
      </c>
      <c r="M175">
        <v>49.8</v>
      </c>
      <c r="N175">
        <v>74</v>
      </c>
      <c r="P175" t="s">
        <v>878</v>
      </c>
      <c r="Q175">
        <f t="shared" si="8"/>
        <v>48</v>
      </c>
      <c r="R175" t="str">
        <f t="shared" si="9"/>
        <v>-</v>
      </c>
      <c r="AN175" s="317">
        <v>45434.416666666664</v>
      </c>
      <c r="AO175">
        <v>65.5</v>
      </c>
      <c r="AP175">
        <v>77.7</v>
      </c>
      <c r="AQ175">
        <v>48.8</v>
      </c>
      <c r="AR175">
        <v>70.099999999999994</v>
      </c>
      <c r="AS175">
        <v>65.5</v>
      </c>
      <c r="AT175">
        <v>80.900000000000006</v>
      </c>
      <c r="AU175">
        <v>48.8</v>
      </c>
      <c r="AV175">
        <v>70.099999999999994</v>
      </c>
      <c r="AX175">
        <v>81</v>
      </c>
      <c r="AY175">
        <v>50.3</v>
      </c>
      <c r="AZ175">
        <v>71.5</v>
      </c>
    </row>
    <row r="176" spans="2:52" x14ac:dyDescent="0.35">
      <c r="B176" s="317">
        <v>45429.364583333336</v>
      </c>
      <c r="C176">
        <v>67.7</v>
      </c>
      <c r="D176">
        <v>77.5</v>
      </c>
      <c r="E176">
        <v>48.9</v>
      </c>
      <c r="F176">
        <v>72.400000000000006</v>
      </c>
      <c r="G176">
        <v>67.7</v>
      </c>
      <c r="H176">
        <v>77.3</v>
      </c>
      <c r="I176">
        <v>49</v>
      </c>
      <c r="J176">
        <v>72.3</v>
      </c>
      <c r="L176">
        <v>78.8</v>
      </c>
      <c r="M176">
        <v>50.2</v>
      </c>
      <c r="N176">
        <v>73.900000000000006</v>
      </c>
      <c r="P176" t="s">
        <v>878</v>
      </c>
      <c r="Q176">
        <f t="shared" si="8"/>
        <v>49</v>
      </c>
      <c r="R176" t="str">
        <f t="shared" si="9"/>
        <v>-</v>
      </c>
      <c r="AN176" s="317">
        <v>45434.458333333336</v>
      </c>
      <c r="AO176">
        <v>65.8</v>
      </c>
      <c r="AP176">
        <v>79.7</v>
      </c>
      <c r="AQ176">
        <v>49.2</v>
      </c>
      <c r="AR176">
        <v>70.2</v>
      </c>
      <c r="AS176">
        <v>65.8</v>
      </c>
      <c r="AT176">
        <v>78.7</v>
      </c>
      <c r="AU176">
        <v>49.2</v>
      </c>
      <c r="AV176">
        <v>70.2</v>
      </c>
      <c r="AX176">
        <v>82.2</v>
      </c>
      <c r="AY176">
        <v>50.8</v>
      </c>
      <c r="AZ176">
        <v>71.5</v>
      </c>
    </row>
    <row r="177" spans="2:52" x14ac:dyDescent="0.35">
      <c r="B177" s="317">
        <v>45429.375</v>
      </c>
      <c r="C177">
        <v>66.5</v>
      </c>
      <c r="D177">
        <v>78.5</v>
      </c>
      <c r="E177">
        <v>48.9</v>
      </c>
      <c r="F177">
        <v>71.3</v>
      </c>
      <c r="G177">
        <v>66.5</v>
      </c>
      <c r="H177">
        <v>78.5</v>
      </c>
      <c r="I177">
        <v>48.8</v>
      </c>
      <c r="J177">
        <v>71.5</v>
      </c>
      <c r="L177">
        <v>80.3</v>
      </c>
      <c r="M177">
        <v>50.8</v>
      </c>
      <c r="N177">
        <v>72.7</v>
      </c>
      <c r="P177" t="s">
        <v>878</v>
      </c>
      <c r="Q177">
        <f t="shared" si="8"/>
        <v>49</v>
      </c>
      <c r="R177" t="str">
        <f t="shared" si="9"/>
        <v>-</v>
      </c>
      <c r="AN177" s="317">
        <v>45434.5</v>
      </c>
      <c r="AO177">
        <v>65.400000000000006</v>
      </c>
      <c r="AP177">
        <v>80.599999999999994</v>
      </c>
      <c r="AQ177">
        <v>46.3</v>
      </c>
      <c r="AR177">
        <v>70</v>
      </c>
      <c r="AS177">
        <v>65.400000000000006</v>
      </c>
      <c r="AT177">
        <v>81</v>
      </c>
      <c r="AU177">
        <v>46.3</v>
      </c>
      <c r="AV177">
        <v>70</v>
      </c>
      <c r="AX177">
        <v>82.2</v>
      </c>
      <c r="AY177">
        <v>47.6</v>
      </c>
      <c r="AZ177">
        <v>71.5</v>
      </c>
    </row>
    <row r="178" spans="2:52" x14ac:dyDescent="0.35">
      <c r="B178" s="317">
        <v>45429.385416666664</v>
      </c>
      <c r="C178">
        <v>66.5</v>
      </c>
      <c r="D178">
        <v>75</v>
      </c>
      <c r="E178">
        <v>49.3</v>
      </c>
      <c r="F178">
        <v>71.2</v>
      </c>
      <c r="G178">
        <v>66.5</v>
      </c>
      <c r="H178">
        <v>75.8</v>
      </c>
      <c r="I178">
        <v>49</v>
      </c>
      <c r="J178">
        <v>71.099999999999994</v>
      </c>
      <c r="L178">
        <v>76.8</v>
      </c>
      <c r="M178">
        <v>50.4</v>
      </c>
      <c r="N178">
        <v>72.599999999999994</v>
      </c>
      <c r="P178" t="s">
        <v>878</v>
      </c>
      <c r="Q178">
        <f t="shared" si="8"/>
        <v>49</v>
      </c>
      <c r="R178" t="str">
        <f t="shared" si="9"/>
        <v>-</v>
      </c>
      <c r="AN178" s="317">
        <v>45434.541666666664</v>
      </c>
      <c r="AO178">
        <v>65.099999999999994</v>
      </c>
      <c r="AP178">
        <v>77.3</v>
      </c>
      <c r="AQ178">
        <v>47.4</v>
      </c>
      <c r="AR178">
        <v>69.8</v>
      </c>
      <c r="AS178">
        <v>65.099999999999994</v>
      </c>
      <c r="AT178">
        <v>77.2</v>
      </c>
      <c r="AU178">
        <v>47.4</v>
      </c>
      <c r="AV178">
        <v>69.7</v>
      </c>
      <c r="AX178">
        <v>78.599999999999994</v>
      </c>
      <c r="AY178">
        <v>49</v>
      </c>
      <c r="AZ178">
        <v>71.3</v>
      </c>
    </row>
    <row r="179" spans="2:52" x14ac:dyDescent="0.35">
      <c r="B179" s="317">
        <v>45429.395833333336</v>
      </c>
      <c r="C179">
        <v>65.8</v>
      </c>
      <c r="D179">
        <v>77.7</v>
      </c>
      <c r="E179">
        <v>43.6</v>
      </c>
      <c r="F179">
        <v>70.5</v>
      </c>
      <c r="G179">
        <v>65.8</v>
      </c>
      <c r="H179">
        <v>78.599999999999994</v>
      </c>
      <c r="I179">
        <v>43.4</v>
      </c>
      <c r="J179">
        <v>70.5</v>
      </c>
      <c r="L179">
        <v>79.099999999999994</v>
      </c>
      <c r="M179">
        <v>44.7</v>
      </c>
      <c r="N179">
        <v>72.2</v>
      </c>
      <c r="P179" t="s">
        <v>878</v>
      </c>
      <c r="Q179">
        <f t="shared" si="8"/>
        <v>43</v>
      </c>
      <c r="R179" t="str">
        <f t="shared" si="9"/>
        <v>-</v>
      </c>
      <c r="AN179" s="317">
        <v>45434.583333333336</v>
      </c>
      <c r="AO179">
        <v>65.8</v>
      </c>
      <c r="AP179">
        <v>76.3</v>
      </c>
      <c r="AQ179">
        <v>47</v>
      </c>
      <c r="AR179">
        <v>70.3</v>
      </c>
      <c r="AS179">
        <v>65.8</v>
      </c>
      <c r="AT179">
        <v>78.3</v>
      </c>
      <c r="AU179">
        <v>46.8</v>
      </c>
      <c r="AV179">
        <v>70.400000000000006</v>
      </c>
      <c r="AX179">
        <v>78.5</v>
      </c>
      <c r="AY179">
        <v>48.4</v>
      </c>
      <c r="AZ179">
        <v>71.900000000000006</v>
      </c>
    </row>
    <row r="180" spans="2:52" x14ac:dyDescent="0.35">
      <c r="B180" s="317">
        <v>45429.40625</v>
      </c>
      <c r="C180">
        <v>66.599999999999994</v>
      </c>
      <c r="D180">
        <v>76.400000000000006</v>
      </c>
      <c r="E180">
        <v>45.8</v>
      </c>
      <c r="F180">
        <v>71</v>
      </c>
      <c r="G180">
        <v>66.599999999999994</v>
      </c>
      <c r="H180">
        <v>76.3</v>
      </c>
      <c r="I180">
        <v>46</v>
      </c>
      <c r="J180">
        <v>71.099999999999994</v>
      </c>
      <c r="L180">
        <v>77.3</v>
      </c>
      <c r="M180">
        <v>47.2</v>
      </c>
      <c r="N180">
        <v>72.5</v>
      </c>
      <c r="P180" t="s">
        <v>878</v>
      </c>
      <c r="Q180">
        <f t="shared" si="8"/>
        <v>46</v>
      </c>
      <c r="R180" t="str">
        <f t="shared" si="9"/>
        <v>-</v>
      </c>
      <c r="AN180" s="317">
        <v>45434.625</v>
      </c>
      <c r="AO180">
        <v>66.2</v>
      </c>
      <c r="AP180">
        <v>89</v>
      </c>
      <c r="AQ180">
        <v>47.9</v>
      </c>
      <c r="AR180">
        <v>70.3</v>
      </c>
      <c r="AS180">
        <v>66.2</v>
      </c>
      <c r="AT180">
        <v>88</v>
      </c>
      <c r="AU180">
        <v>47.8</v>
      </c>
      <c r="AV180">
        <v>70.400000000000006</v>
      </c>
      <c r="AX180">
        <v>91.5</v>
      </c>
      <c r="AY180">
        <v>49.5</v>
      </c>
      <c r="AZ180">
        <v>71.8</v>
      </c>
    </row>
    <row r="181" spans="2:52" x14ac:dyDescent="0.35">
      <c r="B181" s="317">
        <v>45429.416666666664</v>
      </c>
      <c r="C181">
        <v>66.5</v>
      </c>
      <c r="D181">
        <v>81.400000000000006</v>
      </c>
      <c r="E181">
        <v>44.5</v>
      </c>
      <c r="F181">
        <v>70.5</v>
      </c>
      <c r="G181">
        <v>66.5</v>
      </c>
      <c r="H181">
        <v>81.2</v>
      </c>
      <c r="I181">
        <v>44.3</v>
      </c>
      <c r="J181">
        <v>70.599999999999994</v>
      </c>
      <c r="L181">
        <v>82</v>
      </c>
      <c r="M181">
        <v>46</v>
      </c>
      <c r="N181">
        <v>72.099999999999994</v>
      </c>
      <c r="P181" t="s">
        <v>878</v>
      </c>
      <c r="Q181">
        <f t="shared" si="8"/>
        <v>44</v>
      </c>
      <c r="R181" t="str">
        <f t="shared" si="9"/>
        <v>-</v>
      </c>
      <c r="AN181" s="317">
        <v>45434.666666666664</v>
      </c>
      <c r="AO181">
        <v>66.5</v>
      </c>
      <c r="AP181">
        <v>77.5</v>
      </c>
      <c r="AQ181">
        <v>48.2</v>
      </c>
      <c r="AR181">
        <v>70.900000000000006</v>
      </c>
      <c r="AS181">
        <v>66.5</v>
      </c>
      <c r="AT181">
        <v>79</v>
      </c>
      <c r="AU181">
        <v>48</v>
      </c>
      <c r="AV181">
        <v>71.099999999999994</v>
      </c>
      <c r="AX181">
        <v>79.5</v>
      </c>
      <c r="AY181">
        <v>49.7</v>
      </c>
      <c r="AZ181">
        <v>72.400000000000006</v>
      </c>
    </row>
    <row r="182" spans="2:52" x14ac:dyDescent="0.35">
      <c r="B182" s="317">
        <v>45429.427083333336</v>
      </c>
      <c r="C182">
        <v>67</v>
      </c>
      <c r="D182">
        <v>75.7</v>
      </c>
      <c r="E182">
        <v>42.4</v>
      </c>
      <c r="F182">
        <v>71.5</v>
      </c>
      <c r="G182">
        <v>67</v>
      </c>
      <c r="H182">
        <v>77.5</v>
      </c>
      <c r="I182">
        <v>42.4</v>
      </c>
      <c r="J182">
        <v>71.7</v>
      </c>
      <c r="L182">
        <v>77.599999999999994</v>
      </c>
      <c r="M182">
        <v>44</v>
      </c>
      <c r="N182">
        <v>73.099999999999994</v>
      </c>
      <c r="P182" t="s">
        <v>878</v>
      </c>
      <c r="Q182">
        <f t="shared" si="8"/>
        <v>42</v>
      </c>
      <c r="R182" t="str">
        <f t="shared" si="9"/>
        <v>-</v>
      </c>
      <c r="AN182" s="317">
        <v>45434.708333333336</v>
      </c>
      <c r="AO182">
        <v>66.5</v>
      </c>
      <c r="AP182">
        <v>77.099999999999994</v>
      </c>
      <c r="AQ182">
        <v>48.2</v>
      </c>
      <c r="AR182">
        <v>71</v>
      </c>
      <c r="AS182">
        <v>66.5</v>
      </c>
      <c r="AT182">
        <v>77.400000000000006</v>
      </c>
      <c r="AU182">
        <v>48.2</v>
      </c>
      <c r="AV182">
        <v>71.099999999999994</v>
      </c>
      <c r="AX182">
        <v>78.400000000000006</v>
      </c>
      <c r="AY182">
        <v>49.9</v>
      </c>
      <c r="AZ182">
        <v>72.5</v>
      </c>
    </row>
    <row r="183" spans="2:52" x14ac:dyDescent="0.35">
      <c r="B183" s="317">
        <v>45429.4375</v>
      </c>
      <c r="C183">
        <v>66.3</v>
      </c>
      <c r="D183">
        <v>75.400000000000006</v>
      </c>
      <c r="E183">
        <v>47.8</v>
      </c>
      <c r="F183">
        <v>70.8</v>
      </c>
      <c r="G183">
        <v>66.3</v>
      </c>
      <c r="H183">
        <v>76.2</v>
      </c>
      <c r="I183">
        <v>47.6</v>
      </c>
      <c r="J183">
        <v>70.900000000000006</v>
      </c>
      <c r="L183">
        <v>77.599999999999994</v>
      </c>
      <c r="M183">
        <v>49</v>
      </c>
      <c r="N183">
        <v>72.099999999999994</v>
      </c>
      <c r="P183" t="s">
        <v>878</v>
      </c>
      <c r="Q183">
        <f t="shared" si="8"/>
        <v>48</v>
      </c>
      <c r="R183" t="str">
        <f t="shared" si="9"/>
        <v>-</v>
      </c>
      <c r="AN183" s="317">
        <v>45434.75</v>
      </c>
      <c r="AO183">
        <v>65.3</v>
      </c>
      <c r="AP183">
        <v>76.900000000000006</v>
      </c>
      <c r="AQ183">
        <v>45</v>
      </c>
      <c r="AR183">
        <v>70.2</v>
      </c>
      <c r="AS183">
        <v>65.3</v>
      </c>
      <c r="AT183">
        <v>77.599999999999994</v>
      </c>
      <c r="AU183">
        <v>45</v>
      </c>
      <c r="AV183">
        <v>70.2</v>
      </c>
      <c r="AX183">
        <v>78.7</v>
      </c>
      <c r="AY183">
        <v>46.2</v>
      </c>
      <c r="AZ183">
        <v>71.7</v>
      </c>
    </row>
    <row r="184" spans="2:52" x14ac:dyDescent="0.35">
      <c r="B184" s="317">
        <v>45429.447916666664</v>
      </c>
      <c r="C184">
        <v>66</v>
      </c>
      <c r="D184">
        <v>76</v>
      </c>
      <c r="E184">
        <v>45.8</v>
      </c>
      <c r="F184">
        <v>71.099999999999994</v>
      </c>
      <c r="G184">
        <v>66.099999999999994</v>
      </c>
      <c r="H184">
        <v>76.3</v>
      </c>
      <c r="I184">
        <v>46</v>
      </c>
      <c r="J184">
        <v>71</v>
      </c>
      <c r="L184">
        <v>77.400000000000006</v>
      </c>
      <c r="M184">
        <v>47.4</v>
      </c>
      <c r="N184">
        <v>72.5</v>
      </c>
      <c r="P184" t="s">
        <v>878</v>
      </c>
      <c r="Q184">
        <f t="shared" si="8"/>
        <v>46</v>
      </c>
      <c r="R184" t="str">
        <f t="shared" si="9"/>
        <v>-</v>
      </c>
      <c r="AN184" s="317">
        <v>45434.791666666664</v>
      </c>
      <c r="AO184">
        <v>63.6</v>
      </c>
      <c r="AP184">
        <v>76.5</v>
      </c>
      <c r="AQ184">
        <v>37.5</v>
      </c>
      <c r="AR184">
        <v>69.099999999999994</v>
      </c>
      <c r="AS184">
        <v>63.6</v>
      </c>
      <c r="AT184">
        <v>77.3</v>
      </c>
      <c r="AU184">
        <v>37.4</v>
      </c>
      <c r="AV184">
        <v>68.8</v>
      </c>
      <c r="AX184">
        <v>78.2</v>
      </c>
      <c r="AY184">
        <v>38.700000000000003</v>
      </c>
      <c r="AZ184">
        <v>71</v>
      </c>
    </row>
    <row r="185" spans="2:52" x14ac:dyDescent="0.35">
      <c r="B185" s="317">
        <v>45429.458333333336</v>
      </c>
      <c r="C185">
        <v>65.8</v>
      </c>
      <c r="D185">
        <v>75.8</v>
      </c>
      <c r="E185">
        <v>45.2</v>
      </c>
      <c r="F185">
        <v>70.5</v>
      </c>
      <c r="G185">
        <v>65.8</v>
      </c>
      <c r="H185">
        <v>77</v>
      </c>
      <c r="I185">
        <v>45.1</v>
      </c>
      <c r="J185">
        <v>70.599999999999994</v>
      </c>
      <c r="L185">
        <v>77.5</v>
      </c>
      <c r="M185">
        <v>46.6</v>
      </c>
      <c r="N185">
        <v>72.2</v>
      </c>
      <c r="P185" t="s">
        <v>878</v>
      </c>
      <c r="Q185">
        <f t="shared" si="8"/>
        <v>45</v>
      </c>
      <c r="R185" t="str">
        <f t="shared" si="9"/>
        <v>-</v>
      </c>
      <c r="AN185" s="317">
        <v>45434.833333333336</v>
      </c>
      <c r="AO185">
        <v>60.6</v>
      </c>
      <c r="AP185">
        <v>74.599999999999994</v>
      </c>
      <c r="AQ185">
        <v>33.799999999999997</v>
      </c>
      <c r="AR185">
        <v>64.2</v>
      </c>
      <c r="AS185">
        <v>60.6</v>
      </c>
      <c r="AT185">
        <v>75.7</v>
      </c>
      <c r="AU185">
        <v>33.5</v>
      </c>
      <c r="AV185">
        <v>63.9</v>
      </c>
      <c r="AX185">
        <v>76.099999999999994</v>
      </c>
      <c r="AY185">
        <v>35</v>
      </c>
      <c r="AZ185">
        <v>66.599999999999994</v>
      </c>
    </row>
    <row r="186" spans="2:52" x14ac:dyDescent="0.35">
      <c r="B186" s="317">
        <v>45429.46875</v>
      </c>
      <c r="C186">
        <v>66</v>
      </c>
      <c r="D186">
        <v>75.8</v>
      </c>
      <c r="E186">
        <v>41.5</v>
      </c>
      <c r="F186">
        <v>70.599999999999994</v>
      </c>
      <c r="G186">
        <v>66.099999999999994</v>
      </c>
      <c r="H186">
        <v>75.3</v>
      </c>
      <c r="I186">
        <v>41.5</v>
      </c>
      <c r="J186">
        <v>70.7</v>
      </c>
      <c r="L186">
        <v>76.599999999999994</v>
      </c>
      <c r="M186">
        <v>43.1</v>
      </c>
      <c r="N186">
        <v>72</v>
      </c>
      <c r="P186" t="s">
        <v>878</v>
      </c>
      <c r="Q186">
        <f t="shared" si="8"/>
        <v>42</v>
      </c>
      <c r="R186" t="str">
        <f t="shared" si="9"/>
        <v>-</v>
      </c>
      <c r="AN186" s="317">
        <v>45434.875</v>
      </c>
      <c r="AO186">
        <v>59.2</v>
      </c>
      <c r="AP186">
        <v>76.5</v>
      </c>
      <c r="AQ186">
        <v>32.1</v>
      </c>
      <c r="AR186">
        <v>61.5</v>
      </c>
      <c r="AS186">
        <v>59.2</v>
      </c>
      <c r="AT186">
        <v>76.7</v>
      </c>
      <c r="AU186">
        <v>32</v>
      </c>
      <c r="AV186">
        <v>61.3</v>
      </c>
      <c r="AX186">
        <v>78.099999999999994</v>
      </c>
      <c r="AY186">
        <v>32.9</v>
      </c>
      <c r="AZ186">
        <v>63.4</v>
      </c>
    </row>
    <row r="187" spans="2:52" x14ac:dyDescent="0.35">
      <c r="B187" s="317">
        <v>45429.479166666664</v>
      </c>
      <c r="C187">
        <v>66.099999999999994</v>
      </c>
      <c r="D187">
        <v>79.7</v>
      </c>
      <c r="E187">
        <v>45.4</v>
      </c>
      <c r="F187">
        <v>70.5</v>
      </c>
      <c r="G187">
        <v>66</v>
      </c>
      <c r="H187">
        <v>77.400000000000006</v>
      </c>
      <c r="I187">
        <v>45.3</v>
      </c>
      <c r="J187">
        <v>70.5</v>
      </c>
      <c r="L187">
        <v>81.8</v>
      </c>
      <c r="M187">
        <v>47</v>
      </c>
      <c r="N187">
        <v>72</v>
      </c>
      <c r="P187" t="s">
        <v>878</v>
      </c>
      <c r="Q187">
        <f t="shared" si="8"/>
        <v>45</v>
      </c>
      <c r="R187" t="str">
        <f t="shared" si="9"/>
        <v>-</v>
      </c>
      <c r="AN187" s="317">
        <v>45434.916666666664</v>
      </c>
      <c r="AO187">
        <v>59</v>
      </c>
      <c r="AP187">
        <v>76.2</v>
      </c>
      <c r="AQ187">
        <v>31.5</v>
      </c>
      <c r="AR187">
        <v>60.9</v>
      </c>
      <c r="AS187">
        <v>58.9</v>
      </c>
      <c r="AT187">
        <v>76.7</v>
      </c>
      <c r="AU187">
        <v>31.5</v>
      </c>
      <c r="AV187">
        <v>60.9</v>
      </c>
      <c r="AX187">
        <v>77.400000000000006</v>
      </c>
      <c r="AY187">
        <v>32.299999999999997</v>
      </c>
      <c r="AZ187">
        <v>62.9</v>
      </c>
    </row>
    <row r="188" spans="2:52" x14ac:dyDescent="0.35">
      <c r="B188" s="317">
        <v>45429.489583333336</v>
      </c>
      <c r="C188">
        <v>65</v>
      </c>
      <c r="D188">
        <v>75.3</v>
      </c>
      <c r="E188">
        <v>37.700000000000003</v>
      </c>
      <c r="F188">
        <v>69.900000000000006</v>
      </c>
      <c r="G188">
        <v>65</v>
      </c>
      <c r="H188">
        <v>74.7</v>
      </c>
      <c r="I188">
        <v>37.6</v>
      </c>
      <c r="J188">
        <v>70</v>
      </c>
      <c r="L188">
        <v>77.400000000000006</v>
      </c>
      <c r="M188">
        <v>39.5</v>
      </c>
      <c r="N188">
        <v>71.2</v>
      </c>
      <c r="P188" t="s">
        <v>878</v>
      </c>
      <c r="Q188">
        <f t="shared" si="8"/>
        <v>38</v>
      </c>
      <c r="R188" t="str">
        <f t="shared" si="9"/>
        <v>-</v>
      </c>
      <c r="AN188" s="317">
        <v>45434.958333333336</v>
      </c>
      <c r="AO188">
        <v>55.8</v>
      </c>
      <c r="AP188">
        <v>75.7</v>
      </c>
      <c r="AQ188">
        <v>30.5</v>
      </c>
      <c r="AR188">
        <v>55.5</v>
      </c>
      <c r="AS188">
        <v>55.9</v>
      </c>
      <c r="AT188">
        <v>77.8</v>
      </c>
      <c r="AU188">
        <v>30.5</v>
      </c>
      <c r="AV188">
        <v>55.4</v>
      </c>
      <c r="AX188">
        <v>78</v>
      </c>
      <c r="AY188">
        <v>31.1</v>
      </c>
      <c r="AZ188">
        <v>57</v>
      </c>
    </row>
    <row r="189" spans="2:52" x14ac:dyDescent="0.35">
      <c r="B189" s="317">
        <v>45429.5</v>
      </c>
      <c r="C189">
        <v>66.099999999999994</v>
      </c>
      <c r="D189">
        <v>77.599999999999994</v>
      </c>
      <c r="E189">
        <v>44.7</v>
      </c>
      <c r="F189">
        <v>70.7</v>
      </c>
      <c r="G189">
        <v>66.2</v>
      </c>
      <c r="H189">
        <v>78</v>
      </c>
      <c r="I189">
        <v>44.6</v>
      </c>
      <c r="J189">
        <v>70.900000000000006</v>
      </c>
      <c r="L189">
        <v>78.8</v>
      </c>
      <c r="M189">
        <v>46.4</v>
      </c>
      <c r="N189">
        <v>72.400000000000006</v>
      </c>
      <c r="P189" t="s">
        <v>878</v>
      </c>
      <c r="Q189">
        <f t="shared" si="8"/>
        <v>45</v>
      </c>
      <c r="R189" t="str">
        <f t="shared" si="9"/>
        <v>-</v>
      </c>
      <c r="AN189" s="317">
        <v>45435</v>
      </c>
      <c r="AO189">
        <v>51.5</v>
      </c>
      <c r="AP189">
        <v>76.7</v>
      </c>
      <c r="AQ189">
        <v>30.8</v>
      </c>
      <c r="AR189">
        <v>45.6</v>
      </c>
      <c r="AS189">
        <v>51.3</v>
      </c>
      <c r="AT189">
        <v>75.7</v>
      </c>
      <c r="AU189">
        <v>30.7</v>
      </c>
      <c r="AV189">
        <v>45.7</v>
      </c>
      <c r="AX189">
        <v>77.900000000000006</v>
      </c>
      <c r="AY189">
        <v>31.3</v>
      </c>
      <c r="AZ189">
        <v>46.6</v>
      </c>
    </row>
    <row r="190" spans="2:52" x14ac:dyDescent="0.35">
      <c r="B190" s="317">
        <v>45429.510416666664</v>
      </c>
      <c r="C190">
        <v>65.900000000000006</v>
      </c>
      <c r="D190">
        <v>75.099999999999994</v>
      </c>
      <c r="E190">
        <v>41.6</v>
      </c>
      <c r="F190">
        <v>70.5</v>
      </c>
      <c r="G190">
        <v>65.900000000000006</v>
      </c>
      <c r="H190">
        <v>76.400000000000006</v>
      </c>
      <c r="I190">
        <v>41.5</v>
      </c>
      <c r="J190">
        <v>70.5</v>
      </c>
      <c r="L190">
        <v>77.2</v>
      </c>
      <c r="M190">
        <v>43.3</v>
      </c>
      <c r="N190">
        <v>72.099999999999994</v>
      </c>
      <c r="P190" t="s">
        <v>878</v>
      </c>
      <c r="Q190">
        <f t="shared" si="8"/>
        <v>42</v>
      </c>
      <c r="R190" t="str">
        <f t="shared" si="9"/>
        <v>-</v>
      </c>
      <c r="AN190" s="317">
        <v>45435.041666666664</v>
      </c>
      <c r="AO190">
        <v>51.1</v>
      </c>
      <c r="AP190">
        <v>75.2</v>
      </c>
      <c r="AQ190">
        <v>29.7</v>
      </c>
      <c r="AR190">
        <v>39.200000000000003</v>
      </c>
      <c r="AS190">
        <v>51.1</v>
      </c>
      <c r="AT190">
        <v>75.400000000000006</v>
      </c>
      <c r="AU190">
        <v>29.7</v>
      </c>
      <c r="AV190">
        <v>39.1</v>
      </c>
      <c r="AX190">
        <v>76.7</v>
      </c>
      <c r="AY190">
        <v>30</v>
      </c>
      <c r="AZ190">
        <v>40.9</v>
      </c>
    </row>
    <row r="191" spans="2:52" x14ac:dyDescent="0.35">
      <c r="B191" s="317">
        <v>45429.520833333336</v>
      </c>
      <c r="C191">
        <v>65.8</v>
      </c>
      <c r="D191">
        <v>77.2</v>
      </c>
      <c r="E191">
        <v>45.3</v>
      </c>
      <c r="F191">
        <v>70.7</v>
      </c>
      <c r="G191">
        <v>65.8</v>
      </c>
      <c r="H191">
        <v>75.3</v>
      </c>
      <c r="I191">
        <v>45.2</v>
      </c>
      <c r="J191">
        <v>70.599999999999994</v>
      </c>
      <c r="L191">
        <v>79.599999999999994</v>
      </c>
      <c r="M191">
        <v>46.8</v>
      </c>
      <c r="N191">
        <v>72.099999999999994</v>
      </c>
      <c r="P191" t="s">
        <v>878</v>
      </c>
      <c r="Q191">
        <f t="shared" si="8"/>
        <v>45</v>
      </c>
      <c r="R191" t="str">
        <f t="shared" si="9"/>
        <v>-</v>
      </c>
      <c r="AN191" s="317">
        <v>45435.083333333336</v>
      </c>
      <c r="AO191">
        <v>50.6</v>
      </c>
      <c r="AP191">
        <v>75.7</v>
      </c>
      <c r="AQ191">
        <v>30</v>
      </c>
      <c r="AR191">
        <v>40</v>
      </c>
      <c r="AS191">
        <v>50.6</v>
      </c>
      <c r="AT191">
        <v>75.7</v>
      </c>
      <c r="AU191">
        <v>30</v>
      </c>
      <c r="AV191">
        <v>40</v>
      </c>
      <c r="AX191">
        <v>76.400000000000006</v>
      </c>
      <c r="AY191">
        <v>30.3</v>
      </c>
      <c r="AZ191">
        <v>41.4</v>
      </c>
    </row>
    <row r="192" spans="2:52" x14ac:dyDescent="0.35">
      <c r="B192" s="317">
        <v>45429.53125</v>
      </c>
      <c r="C192">
        <v>65.8</v>
      </c>
      <c r="D192">
        <v>77.8</v>
      </c>
      <c r="E192">
        <v>43.8</v>
      </c>
      <c r="F192">
        <v>70.3</v>
      </c>
      <c r="G192">
        <v>65.900000000000006</v>
      </c>
      <c r="H192">
        <v>78.599999999999994</v>
      </c>
      <c r="I192">
        <v>43.6</v>
      </c>
      <c r="J192">
        <v>70.3</v>
      </c>
      <c r="L192">
        <v>80</v>
      </c>
      <c r="M192">
        <v>45.3</v>
      </c>
      <c r="N192">
        <v>71.8</v>
      </c>
      <c r="P192" t="s">
        <v>878</v>
      </c>
      <c r="Q192">
        <f t="shared" si="8"/>
        <v>44</v>
      </c>
      <c r="R192" t="str">
        <f t="shared" si="9"/>
        <v>-</v>
      </c>
      <c r="AN192" s="317">
        <v>45435.125</v>
      </c>
      <c r="AO192">
        <v>54.3</v>
      </c>
      <c r="AP192">
        <v>77.900000000000006</v>
      </c>
      <c r="AQ192">
        <v>32.9</v>
      </c>
      <c r="AR192">
        <v>43.2</v>
      </c>
      <c r="AS192">
        <v>54.3</v>
      </c>
      <c r="AT192">
        <v>77.099999999999994</v>
      </c>
      <c r="AU192">
        <v>32.799999999999997</v>
      </c>
      <c r="AV192">
        <v>43.2</v>
      </c>
      <c r="AX192">
        <v>79.900000000000006</v>
      </c>
      <c r="AY192">
        <v>33.299999999999997</v>
      </c>
      <c r="AZ192">
        <v>44.7</v>
      </c>
    </row>
    <row r="193" spans="2:52" x14ac:dyDescent="0.35">
      <c r="B193" s="317">
        <v>45429.541666666664</v>
      </c>
      <c r="C193">
        <v>65.900000000000006</v>
      </c>
      <c r="D193">
        <v>82.2</v>
      </c>
      <c r="E193">
        <v>39.4</v>
      </c>
      <c r="F193">
        <v>70.400000000000006</v>
      </c>
      <c r="G193">
        <v>65.900000000000006</v>
      </c>
      <c r="H193">
        <v>81.5</v>
      </c>
      <c r="I193">
        <v>39.4</v>
      </c>
      <c r="J193">
        <v>70.400000000000006</v>
      </c>
      <c r="L193">
        <v>84.2</v>
      </c>
      <c r="M193">
        <v>41</v>
      </c>
      <c r="N193">
        <v>71.900000000000006</v>
      </c>
      <c r="P193" t="s">
        <v>878</v>
      </c>
      <c r="Q193">
        <f t="shared" si="8"/>
        <v>39</v>
      </c>
      <c r="R193" t="str">
        <f t="shared" si="9"/>
        <v>-</v>
      </c>
      <c r="AN193" s="317">
        <v>45435.166666666664</v>
      </c>
      <c r="AO193">
        <v>57.2</v>
      </c>
      <c r="AP193">
        <v>77.900000000000006</v>
      </c>
      <c r="AQ193">
        <v>33.200000000000003</v>
      </c>
      <c r="AR193">
        <v>56.3</v>
      </c>
      <c r="AS193">
        <v>57.2</v>
      </c>
      <c r="AT193">
        <v>78</v>
      </c>
      <c r="AU193">
        <v>33.200000000000003</v>
      </c>
      <c r="AV193">
        <v>56</v>
      </c>
      <c r="AX193">
        <v>79.099999999999994</v>
      </c>
      <c r="AY193">
        <v>33.6</v>
      </c>
      <c r="AZ193">
        <v>57.9</v>
      </c>
    </row>
    <row r="194" spans="2:52" x14ac:dyDescent="0.35">
      <c r="B194" s="317">
        <v>45429.552083333336</v>
      </c>
      <c r="C194">
        <v>65.7</v>
      </c>
      <c r="D194">
        <v>76.5</v>
      </c>
      <c r="E194">
        <v>40.799999999999997</v>
      </c>
      <c r="F194">
        <v>70.5</v>
      </c>
      <c r="G194">
        <v>65.7</v>
      </c>
      <c r="H194">
        <v>77.7</v>
      </c>
      <c r="I194">
        <v>40.4</v>
      </c>
      <c r="J194">
        <v>70.400000000000006</v>
      </c>
      <c r="L194">
        <v>78.3</v>
      </c>
      <c r="M194">
        <v>42</v>
      </c>
      <c r="N194">
        <v>71.900000000000006</v>
      </c>
      <c r="P194" t="s">
        <v>878</v>
      </c>
      <c r="Q194">
        <f t="shared" si="8"/>
        <v>40</v>
      </c>
      <c r="R194" t="str">
        <f t="shared" si="9"/>
        <v>-</v>
      </c>
      <c r="AN194" s="317">
        <v>45435.208333333336</v>
      </c>
      <c r="AO194">
        <v>59.9</v>
      </c>
      <c r="AP194">
        <v>77.8</v>
      </c>
      <c r="AQ194">
        <v>36</v>
      </c>
      <c r="AR194">
        <v>62.7</v>
      </c>
      <c r="AS194">
        <v>59.9</v>
      </c>
      <c r="AT194">
        <v>78.900000000000006</v>
      </c>
      <c r="AU194">
        <v>35.700000000000003</v>
      </c>
      <c r="AV194">
        <v>62.3</v>
      </c>
      <c r="AX194">
        <v>79.3</v>
      </c>
      <c r="AY194">
        <v>37.299999999999997</v>
      </c>
      <c r="AZ194">
        <v>64.5</v>
      </c>
    </row>
    <row r="195" spans="2:52" x14ac:dyDescent="0.35">
      <c r="B195" s="317">
        <v>45429.5625</v>
      </c>
      <c r="C195">
        <v>65.400000000000006</v>
      </c>
      <c r="D195">
        <v>76</v>
      </c>
      <c r="E195">
        <v>44.5</v>
      </c>
      <c r="F195">
        <v>69.8</v>
      </c>
      <c r="G195">
        <v>65.400000000000006</v>
      </c>
      <c r="H195">
        <v>76.400000000000006</v>
      </c>
      <c r="I195">
        <v>44.8</v>
      </c>
      <c r="J195">
        <v>69.8</v>
      </c>
      <c r="L195">
        <v>77.5</v>
      </c>
      <c r="M195">
        <v>46.4</v>
      </c>
      <c r="N195">
        <v>71.2</v>
      </c>
      <c r="P195" t="s">
        <v>878</v>
      </c>
      <c r="Q195">
        <f t="shared" si="8"/>
        <v>45</v>
      </c>
      <c r="R195" t="str">
        <f t="shared" si="9"/>
        <v>-</v>
      </c>
      <c r="AN195" s="317">
        <v>45435.25</v>
      </c>
      <c r="AO195">
        <v>64.5</v>
      </c>
      <c r="AP195">
        <v>81.3</v>
      </c>
      <c r="AQ195">
        <v>39.200000000000003</v>
      </c>
      <c r="AR195">
        <v>69.3</v>
      </c>
      <c r="AS195">
        <v>64.599999999999994</v>
      </c>
      <c r="AT195">
        <v>83.2</v>
      </c>
      <c r="AU195">
        <v>39.1</v>
      </c>
      <c r="AV195">
        <v>69.2</v>
      </c>
      <c r="AX195">
        <v>85.2</v>
      </c>
      <c r="AY195">
        <v>40.5</v>
      </c>
      <c r="AZ195">
        <v>71.099999999999994</v>
      </c>
    </row>
    <row r="196" spans="2:52" x14ac:dyDescent="0.35">
      <c r="B196" s="317">
        <v>45429.572916666664</v>
      </c>
      <c r="C196">
        <v>65</v>
      </c>
      <c r="D196">
        <v>75.599999999999994</v>
      </c>
      <c r="E196">
        <v>42.9</v>
      </c>
      <c r="F196">
        <v>69.7</v>
      </c>
      <c r="G196">
        <v>65.099999999999994</v>
      </c>
      <c r="H196">
        <v>76.7</v>
      </c>
      <c r="I196">
        <v>42.9</v>
      </c>
      <c r="J196">
        <v>69.8</v>
      </c>
      <c r="L196">
        <v>77.400000000000006</v>
      </c>
      <c r="M196">
        <v>44.1</v>
      </c>
      <c r="N196">
        <v>71</v>
      </c>
      <c r="P196" t="s">
        <v>878</v>
      </c>
      <c r="Q196">
        <f t="shared" si="8"/>
        <v>43</v>
      </c>
      <c r="R196" t="str">
        <f t="shared" si="9"/>
        <v>-</v>
      </c>
      <c r="AN196" s="317">
        <v>45435.291666666664</v>
      </c>
      <c r="AO196">
        <v>67.599999999999994</v>
      </c>
      <c r="AP196">
        <v>81.7</v>
      </c>
      <c r="AQ196">
        <v>48.7</v>
      </c>
      <c r="AR196">
        <v>72.099999999999994</v>
      </c>
      <c r="AS196">
        <v>67.5</v>
      </c>
      <c r="AT196">
        <v>80.7</v>
      </c>
      <c r="AU196">
        <v>48.6</v>
      </c>
      <c r="AV196">
        <v>72</v>
      </c>
      <c r="AX196">
        <v>83.7</v>
      </c>
      <c r="AY196">
        <v>49.8</v>
      </c>
      <c r="AZ196">
        <v>73.599999999999994</v>
      </c>
    </row>
    <row r="197" spans="2:52" x14ac:dyDescent="0.35">
      <c r="B197" s="317">
        <v>45429.583333333336</v>
      </c>
      <c r="C197">
        <v>64.900000000000006</v>
      </c>
      <c r="D197">
        <v>76.7</v>
      </c>
      <c r="E197">
        <v>46</v>
      </c>
      <c r="F197">
        <v>69.7</v>
      </c>
      <c r="G197">
        <v>64.900000000000006</v>
      </c>
      <c r="H197">
        <v>79.400000000000006</v>
      </c>
      <c r="I197">
        <v>45.7</v>
      </c>
      <c r="J197">
        <v>69.7</v>
      </c>
      <c r="L197">
        <v>79.900000000000006</v>
      </c>
      <c r="M197">
        <v>47.4</v>
      </c>
      <c r="N197">
        <v>71</v>
      </c>
      <c r="P197" t="s">
        <v>878</v>
      </c>
      <c r="Q197">
        <f t="shared" si="8"/>
        <v>46</v>
      </c>
      <c r="R197" t="str">
        <f t="shared" si="9"/>
        <v>-</v>
      </c>
      <c r="AN197" s="317">
        <v>45435.333333333336</v>
      </c>
      <c r="AO197">
        <v>67.5</v>
      </c>
      <c r="AP197">
        <v>78.3</v>
      </c>
      <c r="AQ197">
        <v>52.1</v>
      </c>
      <c r="AR197">
        <v>71.8</v>
      </c>
      <c r="AS197">
        <v>67.5</v>
      </c>
      <c r="AT197">
        <v>79.2</v>
      </c>
      <c r="AU197">
        <v>52.2</v>
      </c>
      <c r="AV197">
        <v>71.900000000000006</v>
      </c>
      <c r="AX197">
        <v>80.2</v>
      </c>
      <c r="AY197">
        <v>53.7</v>
      </c>
      <c r="AZ197">
        <v>73.3</v>
      </c>
    </row>
    <row r="198" spans="2:52" x14ac:dyDescent="0.35">
      <c r="B198" s="317">
        <v>45429.59375</v>
      </c>
      <c r="C198">
        <v>66.599999999999994</v>
      </c>
      <c r="D198">
        <v>79.7</v>
      </c>
      <c r="E198">
        <v>43.9</v>
      </c>
      <c r="F198">
        <v>70.8</v>
      </c>
      <c r="G198">
        <v>66.5</v>
      </c>
      <c r="H198">
        <v>79.400000000000006</v>
      </c>
      <c r="I198">
        <v>43.5</v>
      </c>
      <c r="J198">
        <v>70.8</v>
      </c>
      <c r="L198">
        <v>81.400000000000006</v>
      </c>
      <c r="M198">
        <v>45.8</v>
      </c>
      <c r="N198">
        <v>72.099999999999994</v>
      </c>
      <c r="P198" t="s">
        <v>878</v>
      </c>
      <c r="Q198">
        <f t="shared" si="8"/>
        <v>44</v>
      </c>
      <c r="R198" t="str">
        <f t="shared" si="9"/>
        <v>-</v>
      </c>
      <c r="AN198" s="317">
        <v>45435.375</v>
      </c>
      <c r="AO198">
        <v>67.099999999999994</v>
      </c>
      <c r="AP198">
        <v>79.900000000000006</v>
      </c>
      <c r="AQ198">
        <v>49.1</v>
      </c>
      <c r="AR198">
        <v>71.400000000000006</v>
      </c>
      <c r="AS198">
        <v>67.099999999999994</v>
      </c>
      <c r="AT198">
        <v>78.5</v>
      </c>
      <c r="AU198">
        <v>48.9</v>
      </c>
      <c r="AV198">
        <v>71.599999999999994</v>
      </c>
      <c r="AX198">
        <v>82.2</v>
      </c>
      <c r="AY198">
        <v>50.5</v>
      </c>
      <c r="AZ198">
        <v>72.8</v>
      </c>
    </row>
    <row r="199" spans="2:52" x14ac:dyDescent="0.35">
      <c r="B199" s="317">
        <v>45429.604166666664</v>
      </c>
      <c r="C199">
        <v>67.3</v>
      </c>
      <c r="D199">
        <v>76.099999999999994</v>
      </c>
      <c r="E199">
        <v>48.8</v>
      </c>
      <c r="F199">
        <v>71.400000000000006</v>
      </c>
      <c r="G199">
        <v>67.3</v>
      </c>
      <c r="H199">
        <v>76.900000000000006</v>
      </c>
      <c r="I199">
        <v>49</v>
      </c>
      <c r="J199">
        <v>71.400000000000006</v>
      </c>
      <c r="L199">
        <v>77.7</v>
      </c>
      <c r="M199">
        <v>50.2</v>
      </c>
      <c r="N199">
        <v>72.7</v>
      </c>
      <c r="P199" t="s">
        <v>878</v>
      </c>
      <c r="Q199">
        <f t="shared" si="8"/>
        <v>49</v>
      </c>
      <c r="R199" t="str">
        <f t="shared" si="9"/>
        <v>-</v>
      </c>
      <c r="AN199" s="317">
        <v>45435.416666666664</v>
      </c>
      <c r="AO199">
        <v>66.5</v>
      </c>
      <c r="AP199">
        <v>83.6</v>
      </c>
      <c r="AQ199">
        <v>47.1</v>
      </c>
      <c r="AR199">
        <v>71.099999999999994</v>
      </c>
      <c r="AS199">
        <v>66.400000000000006</v>
      </c>
      <c r="AT199">
        <v>82.3</v>
      </c>
      <c r="AU199">
        <v>46.9</v>
      </c>
      <c r="AV199">
        <v>71.099999999999994</v>
      </c>
      <c r="AX199">
        <v>85.4</v>
      </c>
      <c r="AY199">
        <v>48.5</v>
      </c>
      <c r="AZ199">
        <v>72.5</v>
      </c>
    </row>
    <row r="200" spans="2:52" x14ac:dyDescent="0.35">
      <c r="B200" s="317">
        <v>45429.614583333336</v>
      </c>
      <c r="C200">
        <v>67.2</v>
      </c>
      <c r="D200">
        <v>80.900000000000006</v>
      </c>
      <c r="E200">
        <v>49.8</v>
      </c>
      <c r="F200">
        <v>71.2</v>
      </c>
      <c r="G200">
        <v>67.099999999999994</v>
      </c>
      <c r="H200">
        <v>78</v>
      </c>
      <c r="I200">
        <v>49.7</v>
      </c>
      <c r="J200">
        <v>71.3</v>
      </c>
      <c r="L200">
        <v>83</v>
      </c>
      <c r="M200">
        <v>50.9</v>
      </c>
      <c r="N200">
        <v>72.5</v>
      </c>
      <c r="P200" t="s">
        <v>878</v>
      </c>
      <c r="Q200">
        <f t="shared" si="8"/>
        <v>50</v>
      </c>
      <c r="R200" t="str">
        <f t="shared" si="9"/>
        <v>-</v>
      </c>
      <c r="AN200" t="s">
        <v>881</v>
      </c>
      <c r="AO200">
        <v>64.2</v>
      </c>
      <c r="AP200">
        <v>105.3</v>
      </c>
      <c r="AQ200">
        <v>31.4</v>
      </c>
      <c r="AR200">
        <v>69</v>
      </c>
      <c r="AS200">
        <v>64.400000000000006</v>
      </c>
      <c r="AT200">
        <v>109.1</v>
      </c>
      <c r="AU200">
        <v>31.4</v>
      </c>
      <c r="AV200">
        <v>69</v>
      </c>
      <c r="AX200">
        <v>110.2</v>
      </c>
      <c r="AY200">
        <v>31.8</v>
      </c>
      <c r="AZ200">
        <v>70.7</v>
      </c>
    </row>
    <row r="201" spans="2:52" x14ac:dyDescent="0.35">
      <c r="B201" s="317">
        <v>45429.625</v>
      </c>
      <c r="C201">
        <v>65.599999999999994</v>
      </c>
      <c r="D201">
        <v>78.099999999999994</v>
      </c>
      <c r="E201">
        <v>42.9</v>
      </c>
      <c r="F201">
        <v>69.900000000000006</v>
      </c>
      <c r="G201">
        <v>65.5</v>
      </c>
      <c r="H201">
        <v>75.7</v>
      </c>
      <c r="I201">
        <v>42.8</v>
      </c>
      <c r="J201">
        <v>69.8</v>
      </c>
      <c r="L201">
        <v>80.900000000000006</v>
      </c>
      <c r="M201">
        <v>44.3</v>
      </c>
      <c r="N201">
        <v>71.5</v>
      </c>
      <c r="P201" t="s">
        <v>878</v>
      </c>
      <c r="Q201">
        <f t="shared" si="8"/>
        <v>43</v>
      </c>
      <c r="R201" t="str">
        <f t="shared" si="9"/>
        <v>-</v>
      </c>
    </row>
    <row r="202" spans="2:52" x14ac:dyDescent="0.35">
      <c r="B202" s="317">
        <v>45429.635416666664</v>
      </c>
      <c r="C202">
        <v>66.900000000000006</v>
      </c>
      <c r="D202">
        <v>76.599999999999994</v>
      </c>
      <c r="E202">
        <v>48.1</v>
      </c>
      <c r="F202">
        <v>71.099999999999994</v>
      </c>
      <c r="G202">
        <v>66.8</v>
      </c>
      <c r="H202">
        <v>77.5</v>
      </c>
      <c r="I202">
        <v>48</v>
      </c>
      <c r="J202">
        <v>70.900000000000006</v>
      </c>
      <c r="L202">
        <v>78</v>
      </c>
      <c r="M202">
        <v>49.3</v>
      </c>
      <c r="N202">
        <v>72.5</v>
      </c>
      <c r="P202" t="s">
        <v>878</v>
      </c>
      <c r="Q202">
        <f t="shared" si="8"/>
        <v>48</v>
      </c>
      <c r="R202" t="str">
        <f t="shared" si="9"/>
        <v>-</v>
      </c>
    </row>
    <row r="203" spans="2:52" x14ac:dyDescent="0.35">
      <c r="B203" s="317">
        <v>45429.645833333336</v>
      </c>
      <c r="C203">
        <v>67.599999999999994</v>
      </c>
      <c r="D203">
        <v>75.599999999999994</v>
      </c>
      <c r="E203">
        <v>51.7</v>
      </c>
      <c r="F203">
        <v>71.7</v>
      </c>
      <c r="G203">
        <v>67.599999999999994</v>
      </c>
      <c r="H203">
        <v>76.7</v>
      </c>
      <c r="I203">
        <v>51.7</v>
      </c>
      <c r="J203">
        <v>71.7</v>
      </c>
      <c r="L203">
        <v>77.099999999999994</v>
      </c>
      <c r="M203">
        <v>53.4</v>
      </c>
      <c r="N203">
        <v>73.099999999999994</v>
      </c>
      <c r="P203" t="s">
        <v>878</v>
      </c>
      <c r="Q203">
        <f t="shared" si="8"/>
        <v>52</v>
      </c>
      <c r="R203" t="str">
        <f t="shared" si="9"/>
        <v>-</v>
      </c>
    </row>
    <row r="204" spans="2:52" x14ac:dyDescent="0.35">
      <c r="B204" s="317">
        <v>45429.65625</v>
      </c>
      <c r="C204">
        <v>68</v>
      </c>
      <c r="D204">
        <v>86</v>
      </c>
      <c r="E204">
        <v>53.7</v>
      </c>
      <c r="F204">
        <v>71.599999999999994</v>
      </c>
      <c r="G204">
        <v>68</v>
      </c>
      <c r="H204">
        <v>85.4</v>
      </c>
      <c r="I204">
        <v>53.4</v>
      </c>
      <c r="J204">
        <v>71.400000000000006</v>
      </c>
      <c r="L204">
        <v>88.3</v>
      </c>
      <c r="M204">
        <v>55</v>
      </c>
      <c r="N204">
        <v>72.8</v>
      </c>
      <c r="P204" t="s">
        <v>878</v>
      </c>
      <c r="Q204">
        <f t="shared" si="8"/>
        <v>53</v>
      </c>
      <c r="R204" t="str">
        <f t="shared" si="9"/>
        <v>-</v>
      </c>
    </row>
    <row r="205" spans="2:52" x14ac:dyDescent="0.35">
      <c r="B205" s="317">
        <v>45429.666666666664</v>
      </c>
      <c r="C205">
        <v>66.8</v>
      </c>
      <c r="D205">
        <v>75.2</v>
      </c>
      <c r="E205">
        <v>50.6</v>
      </c>
      <c r="F205">
        <v>71.099999999999994</v>
      </c>
      <c r="G205">
        <v>66.8</v>
      </c>
      <c r="H205">
        <v>75.2</v>
      </c>
      <c r="I205">
        <v>50.7</v>
      </c>
      <c r="J205">
        <v>71.099999999999994</v>
      </c>
      <c r="L205">
        <v>76.2</v>
      </c>
      <c r="M205">
        <v>52.2</v>
      </c>
      <c r="N205">
        <v>72.400000000000006</v>
      </c>
      <c r="P205" t="s">
        <v>878</v>
      </c>
      <c r="Q205">
        <f t="shared" si="8"/>
        <v>51</v>
      </c>
      <c r="R205" t="str">
        <f t="shared" si="9"/>
        <v>-</v>
      </c>
    </row>
    <row r="206" spans="2:52" x14ac:dyDescent="0.35">
      <c r="B206" s="317">
        <v>45429.677083333336</v>
      </c>
      <c r="C206">
        <v>68.2</v>
      </c>
      <c r="D206">
        <v>78.2</v>
      </c>
      <c r="E206">
        <v>54.3</v>
      </c>
      <c r="F206">
        <v>72</v>
      </c>
      <c r="G206">
        <v>68.2</v>
      </c>
      <c r="H206">
        <v>79.2</v>
      </c>
      <c r="I206">
        <v>54.3</v>
      </c>
      <c r="J206">
        <v>72</v>
      </c>
      <c r="L206">
        <v>79.5</v>
      </c>
      <c r="M206">
        <v>55.6</v>
      </c>
      <c r="N206">
        <v>73.2</v>
      </c>
      <c r="P206" t="s">
        <v>878</v>
      </c>
      <c r="Q206">
        <f t="shared" ref="Q206:Q269" si="10">IF(P206="D",ROUND(I206,0),"-")</f>
        <v>54</v>
      </c>
      <c r="R206" t="str">
        <f t="shared" ref="R206:R269" si="11">IF(P206="N",ROUND(I206,0),"-")</f>
        <v>-</v>
      </c>
    </row>
    <row r="207" spans="2:52" x14ac:dyDescent="0.35">
      <c r="B207" s="317">
        <v>45429.6875</v>
      </c>
      <c r="C207">
        <v>67.400000000000006</v>
      </c>
      <c r="D207">
        <v>76</v>
      </c>
      <c r="E207">
        <v>50.6</v>
      </c>
      <c r="F207">
        <v>71.8</v>
      </c>
      <c r="G207">
        <v>67.400000000000006</v>
      </c>
      <c r="H207">
        <v>76.900000000000006</v>
      </c>
      <c r="I207">
        <v>50.7</v>
      </c>
      <c r="J207">
        <v>71.8</v>
      </c>
      <c r="L207">
        <v>77.599999999999994</v>
      </c>
      <c r="M207">
        <v>51.6</v>
      </c>
      <c r="N207">
        <v>73.2</v>
      </c>
      <c r="P207" t="s">
        <v>878</v>
      </c>
      <c r="Q207">
        <f t="shared" si="10"/>
        <v>51</v>
      </c>
      <c r="R207" t="str">
        <f t="shared" si="11"/>
        <v>-</v>
      </c>
    </row>
    <row r="208" spans="2:52" x14ac:dyDescent="0.35">
      <c r="B208" s="317">
        <v>45429.697916666664</v>
      </c>
      <c r="C208">
        <v>67.400000000000006</v>
      </c>
      <c r="D208">
        <v>75.5</v>
      </c>
      <c r="E208">
        <v>52.8</v>
      </c>
      <c r="F208">
        <v>71.599999999999994</v>
      </c>
      <c r="G208">
        <v>67.400000000000006</v>
      </c>
      <c r="H208">
        <v>75.7</v>
      </c>
      <c r="I208">
        <v>52.7</v>
      </c>
      <c r="J208">
        <v>71.8</v>
      </c>
      <c r="L208">
        <v>77.3</v>
      </c>
      <c r="M208">
        <v>54.1</v>
      </c>
      <c r="N208">
        <v>72.900000000000006</v>
      </c>
      <c r="P208" t="s">
        <v>878</v>
      </c>
      <c r="Q208">
        <f t="shared" si="10"/>
        <v>53</v>
      </c>
      <c r="R208" t="str">
        <f t="shared" si="11"/>
        <v>-</v>
      </c>
    </row>
    <row r="209" spans="2:18" x14ac:dyDescent="0.35">
      <c r="B209" s="317">
        <v>45429.708333333336</v>
      </c>
      <c r="C209">
        <v>66.599999999999994</v>
      </c>
      <c r="D209">
        <v>75.3</v>
      </c>
      <c r="E209">
        <v>47.3</v>
      </c>
      <c r="F209">
        <v>71.099999999999994</v>
      </c>
      <c r="G209">
        <v>66.599999999999994</v>
      </c>
      <c r="H209">
        <v>75.3</v>
      </c>
      <c r="I209">
        <v>47.5</v>
      </c>
      <c r="J209">
        <v>71.400000000000006</v>
      </c>
      <c r="L209">
        <v>77</v>
      </c>
      <c r="M209">
        <v>48.6</v>
      </c>
      <c r="N209">
        <v>72.400000000000006</v>
      </c>
      <c r="P209" t="s">
        <v>878</v>
      </c>
      <c r="Q209">
        <f t="shared" si="10"/>
        <v>48</v>
      </c>
      <c r="R209" t="str">
        <f t="shared" si="11"/>
        <v>-</v>
      </c>
    </row>
    <row r="210" spans="2:18" x14ac:dyDescent="0.35">
      <c r="B210" s="317">
        <v>45429.71875</v>
      </c>
      <c r="C210">
        <v>66.5</v>
      </c>
      <c r="D210">
        <v>76.599999999999994</v>
      </c>
      <c r="E210">
        <v>44.8</v>
      </c>
      <c r="F210">
        <v>71.099999999999994</v>
      </c>
      <c r="G210">
        <v>66.5</v>
      </c>
      <c r="H210">
        <v>76.400000000000006</v>
      </c>
      <c r="I210">
        <v>44.5</v>
      </c>
      <c r="J210">
        <v>71.3</v>
      </c>
      <c r="L210">
        <v>77.400000000000006</v>
      </c>
      <c r="M210">
        <v>45.8</v>
      </c>
      <c r="N210">
        <v>72.400000000000006</v>
      </c>
      <c r="P210" t="s">
        <v>878</v>
      </c>
      <c r="Q210">
        <f t="shared" si="10"/>
        <v>45</v>
      </c>
      <c r="R210" t="str">
        <f t="shared" si="11"/>
        <v>-</v>
      </c>
    </row>
    <row r="211" spans="2:18" x14ac:dyDescent="0.35">
      <c r="B211" s="317">
        <v>45429.729166666664</v>
      </c>
      <c r="C211">
        <v>67.099999999999994</v>
      </c>
      <c r="D211">
        <v>75.7</v>
      </c>
      <c r="E211">
        <v>50.9</v>
      </c>
      <c r="F211">
        <v>71.7</v>
      </c>
      <c r="G211">
        <v>67</v>
      </c>
      <c r="H211">
        <v>76.8</v>
      </c>
      <c r="I211">
        <v>50.7</v>
      </c>
      <c r="J211">
        <v>71.599999999999994</v>
      </c>
      <c r="L211">
        <v>77.900000000000006</v>
      </c>
      <c r="M211">
        <v>52.4</v>
      </c>
      <c r="N211">
        <v>73.099999999999994</v>
      </c>
      <c r="P211" t="s">
        <v>878</v>
      </c>
      <c r="Q211">
        <f t="shared" si="10"/>
        <v>51</v>
      </c>
      <c r="R211" t="str">
        <f t="shared" si="11"/>
        <v>-</v>
      </c>
    </row>
    <row r="212" spans="2:18" x14ac:dyDescent="0.35">
      <c r="B212" s="317">
        <v>45429.739583333336</v>
      </c>
      <c r="C212">
        <v>66.2</v>
      </c>
      <c r="D212">
        <v>75.400000000000006</v>
      </c>
      <c r="E212">
        <v>46.3</v>
      </c>
      <c r="F212">
        <v>71.5</v>
      </c>
      <c r="G212">
        <v>66.2</v>
      </c>
      <c r="H212">
        <v>76.400000000000006</v>
      </c>
      <c r="I212">
        <v>46.4</v>
      </c>
      <c r="J212">
        <v>71.2</v>
      </c>
      <c r="L212">
        <v>76.900000000000006</v>
      </c>
      <c r="M212">
        <v>47.9</v>
      </c>
      <c r="N212">
        <v>72.900000000000006</v>
      </c>
      <c r="P212" t="s">
        <v>878</v>
      </c>
      <c r="Q212">
        <f t="shared" si="10"/>
        <v>46</v>
      </c>
      <c r="R212" t="str">
        <f t="shared" si="11"/>
        <v>-</v>
      </c>
    </row>
    <row r="213" spans="2:18" x14ac:dyDescent="0.35">
      <c r="B213" s="317">
        <v>45429.75</v>
      </c>
      <c r="C213">
        <v>66.2</v>
      </c>
      <c r="D213">
        <v>75.8</v>
      </c>
      <c r="E213">
        <v>46.4</v>
      </c>
      <c r="F213">
        <v>70.900000000000006</v>
      </c>
      <c r="G213">
        <v>66.2</v>
      </c>
      <c r="H213">
        <v>75.8</v>
      </c>
      <c r="I213">
        <v>46.7</v>
      </c>
      <c r="J213">
        <v>71.099999999999994</v>
      </c>
      <c r="L213">
        <v>77.900000000000006</v>
      </c>
      <c r="M213">
        <v>48.3</v>
      </c>
      <c r="N213">
        <v>72.3</v>
      </c>
      <c r="P213" t="s">
        <v>878</v>
      </c>
      <c r="Q213">
        <f t="shared" si="10"/>
        <v>47</v>
      </c>
      <c r="R213" t="str">
        <f t="shared" si="11"/>
        <v>-</v>
      </c>
    </row>
    <row r="214" spans="2:18" x14ac:dyDescent="0.35">
      <c r="B214" s="317">
        <v>45429.760416666664</v>
      </c>
      <c r="C214">
        <v>66.099999999999994</v>
      </c>
      <c r="D214">
        <v>75.099999999999994</v>
      </c>
      <c r="E214">
        <v>46.6</v>
      </c>
      <c r="F214">
        <v>71</v>
      </c>
      <c r="G214">
        <v>66.2</v>
      </c>
      <c r="H214">
        <v>75.5</v>
      </c>
      <c r="I214">
        <v>46.4</v>
      </c>
      <c r="J214">
        <v>71.099999999999994</v>
      </c>
      <c r="L214">
        <v>76.7</v>
      </c>
      <c r="M214">
        <v>48.3</v>
      </c>
      <c r="N214">
        <v>72.5</v>
      </c>
      <c r="P214" t="s">
        <v>878</v>
      </c>
      <c r="Q214">
        <f t="shared" si="10"/>
        <v>46</v>
      </c>
      <c r="R214" t="str">
        <f t="shared" si="11"/>
        <v>-</v>
      </c>
    </row>
    <row r="215" spans="2:18" x14ac:dyDescent="0.35">
      <c r="B215" s="317">
        <v>45429.770833333336</v>
      </c>
      <c r="C215">
        <v>65.400000000000006</v>
      </c>
      <c r="D215">
        <v>77.8</v>
      </c>
      <c r="E215">
        <v>37.5</v>
      </c>
      <c r="F215">
        <v>70.400000000000006</v>
      </c>
      <c r="G215">
        <v>65.5</v>
      </c>
      <c r="H215">
        <v>78</v>
      </c>
      <c r="I215">
        <v>36.9</v>
      </c>
      <c r="J215">
        <v>70.7</v>
      </c>
      <c r="L215">
        <v>78.900000000000006</v>
      </c>
      <c r="M215">
        <v>39.5</v>
      </c>
      <c r="N215">
        <v>72.099999999999994</v>
      </c>
      <c r="P215" t="s">
        <v>878</v>
      </c>
      <c r="Q215">
        <f t="shared" si="10"/>
        <v>37</v>
      </c>
      <c r="R215" t="str">
        <f t="shared" si="11"/>
        <v>-</v>
      </c>
    </row>
    <row r="216" spans="2:18" x14ac:dyDescent="0.35">
      <c r="B216" s="317">
        <v>45429.78125</v>
      </c>
      <c r="C216">
        <v>64.900000000000006</v>
      </c>
      <c r="D216">
        <v>74.599999999999994</v>
      </c>
      <c r="E216">
        <v>40.5</v>
      </c>
      <c r="F216">
        <v>70.3</v>
      </c>
      <c r="G216">
        <v>64.900000000000006</v>
      </c>
      <c r="H216">
        <v>75</v>
      </c>
      <c r="I216">
        <v>41</v>
      </c>
      <c r="J216">
        <v>70.2</v>
      </c>
      <c r="L216">
        <v>76.099999999999994</v>
      </c>
      <c r="M216">
        <v>42.8</v>
      </c>
      <c r="N216">
        <v>71.900000000000006</v>
      </c>
      <c r="P216" t="s">
        <v>878</v>
      </c>
      <c r="Q216">
        <f t="shared" si="10"/>
        <v>41</v>
      </c>
      <c r="R216" t="str">
        <f t="shared" si="11"/>
        <v>-</v>
      </c>
    </row>
    <row r="217" spans="2:18" x14ac:dyDescent="0.35">
      <c r="B217" s="317">
        <v>45429.791666666664</v>
      </c>
      <c r="C217">
        <v>63.9</v>
      </c>
      <c r="D217">
        <v>75.8</v>
      </c>
      <c r="E217">
        <v>38.6</v>
      </c>
      <c r="F217">
        <v>69.099999999999994</v>
      </c>
      <c r="G217">
        <v>63.9</v>
      </c>
      <c r="H217">
        <v>76.2</v>
      </c>
      <c r="I217">
        <v>38.200000000000003</v>
      </c>
      <c r="J217">
        <v>69.2</v>
      </c>
      <c r="L217">
        <v>76.7</v>
      </c>
      <c r="M217">
        <v>40.4</v>
      </c>
      <c r="N217">
        <v>71.099999999999994</v>
      </c>
      <c r="P217" t="s">
        <v>878</v>
      </c>
      <c r="Q217">
        <f t="shared" si="10"/>
        <v>38</v>
      </c>
      <c r="R217" t="str">
        <f t="shared" si="11"/>
        <v>-</v>
      </c>
    </row>
    <row r="218" spans="2:18" x14ac:dyDescent="0.35">
      <c r="B218" s="317">
        <v>45429.802083333336</v>
      </c>
      <c r="C218">
        <v>63.1</v>
      </c>
      <c r="D218">
        <v>75.7</v>
      </c>
      <c r="E218">
        <v>35.700000000000003</v>
      </c>
      <c r="F218">
        <v>68.599999999999994</v>
      </c>
      <c r="G218">
        <v>63.1</v>
      </c>
      <c r="H218">
        <v>76.2</v>
      </c>
      <c r="I218">
        <v>35.6</v>
      </c>
      <c r="J218">
        <v>68.3</v>
      </c>
      <c r="L218">
        <v>76.900000000000006</v>
      </c>
      <c r="M218">
        <v>36.9</v>
      </c>
      <c r="N218">
        <v>70.5</v>
      </c>
      <c r="P218" t="s">
        <v>878</v>
      </c>
      <c r="Q218">
        <f t="shared" si="10"/>
        <v>36</v>
      </c>
      <c r="R218" t="str">
        <f t="shared" si="11"/>
        <v>-</v>
      </c>
    </row>
    <row r="219" spans="2:18" x14ac:dyDescent="0.35">
      <c r="B219" s="317">
        <v>45429.8125</v>
      </c>
      <c r="C219">
        <v>64.8</v>
      </c>
      <c r="D219">
        <v>81.900000000000006</v>
      </c>
      <c r="E219">
        <v>39.200000000000003</v>
      </c>
      <c r="F219">
        <v>69.599999999999994</v>
      </c>
      <c r="G219">
        <v>64.8</v>
      </c>
      <c r="H219">
        <v>81.2</v>
      </c>
      <c r="I219">
        <v>39</v>
      </c>
      <c r="J219">
        <v>69.7</v>
      </c>
      <c r="L219">
        <v>84.2</v>
      </c>
      <c r="M219">
        <v>40.5</v>
      </c>
      <c r="N219">
        <v>71.099999999999994</v>
      </c>
      <c r="P219" t="s">
        <v>878</v>
      </c>
      <c r="Q219">
        <f t="shared" si="10"/>
        <v>39</v>
      </c>
      <c r="R219" t="str">
        <f t="shared" si="11"/>
        <v>-</v>
      </c>
    </row>
    <row r="220" spans="2:18" x14ac:dyDescent="0.35">
      <c r="B220" s="317">
        <v>45429.822916666664</v>
      </c>
      <c r="C220">
        <v>62.8</v>
      </c>
      <c r="D220">
        <v>76.3</v>
      </c>
      <c r="E220">
        <v>38.9</v>
      </c>
      <c r="F220">
        <v>68</v>
      </c>
      <c r="G220">
        <v>62.8</v>
      </c>
      <c r="H220">
        <v>76.5</v>
      </c>
      <c r="I220">
        <v>38.700000000000003</v>
      </c>
      <c r="J220">
        <v>67.900000000000006</v>
      </c>
      <c r="L220">
        <v>77.5</v>
      </c>
      <c r="M220">
        <v>40.5</v>
      </c>
      <c r="N220">
        <v>70.099999999999994</v>
      </c>
      <c r="P220" t="s">
        <v>878</v>
      </c>
      <c r="Q220">
        <f t="shared" si="10"/>
        <v>39</v>
      </c>
      <c r="R220" t="str">
        <f t="shared" si="11"/>
        <v>-</v>
      </c>
    </row>
    <row r="221" spans="2:18" x14ac:dyDescent="0.35">
      <c r="B221" s="317">
        <v>45429.833333333336</v>
      </c>
      <c r="C221">
        <v>64</v>
      </c>
      <c r="D221">
        <v>84.8</v>
      </c>
      <c r="E221">
        <v>36.799999999999997</v>
      </c>
      <c r="F221">
        <v>68.099999999999994</v>
      </c>
      <c r="G221">
        <v>64.099999999999994</v>
      </c>
      <c r="H221">
        <v>86.1</v>
      </c>
      <c r="I221">
        <v>36.799999999999997</v>
      </c>
      <c r="J221">
        <v>67.599999999999994</v>
      </c>
      <c r="L221">
        <v>87.3</v>
      </c>
      <c r="M221">
        <v>38.5</v>
      </c>
      <c r="N221">
        <v>69.7</v>
      </c>
      <c r="P221" t="s">
        <v>878</v>
      </c>
      <c r="Q221">
        <f t="shared" si="10"/>
        <v>37</v>
      </c>
      <c r="R221" t="str">
        <f t="shared" si="11"/>
        <v>-</v>
      </c>
    </row>
    <row r="222" spans="2:18" x14ac:dyDescent="0.35">
      <c r="B222" s="317">
        <v>45429.84375</v>
      </c>
      <c r="C222">
        <v>63</v>
      </c>
      <c r="D222">
        <v>77.3</v>
      </c>
      <c r="E222">
        <v>39.700000000000003</v>
      </c>
      <c r="F222">
        <v>68.400000000000006</v>
      </c>
      <c r="G222">
        <v>63.1</v>
      </c>
      <c r="H222">
        <v>75.400000000000006</v>
      </c>
      <c r="I222">
        <v>39.299999999999997</v>
      </c>
      <c r="J222">
        <v>67.900000000000006</v>
      </c>
      <c r="L222">
        <v>79.2</v>
      </c>
      <c r="M222">
        <v>41.5</v>
      </c>
      <c r="N222">
        <v>70.099999999999994</v>
      </c>
      <c r="P222" t="s">
        <v>878</v>
      </c>
      <c r="Q222">
        <f t="shared" si="10"/>
        <v>39</v>
      </c>
      <c r="R222" t="str">
        <f t="shared" si="11"/>
        <v>-</v>
      </c>
    </row>
    <row r="223" spans="2:18" x14ac:dyDescent="0.35">
      <c r="B223" s="317">
        <v>45429.854166666664</v>
      </c>
      <c r="C223">
        <v>61.9</v>
      </c>
      <c r="D223">
        <v>75.599999999999994</v>
      </c>
      <c r="E223">
        <v>40.4</v>
      </c>
      <c r="F223">
        <v>66.3</v>
      </c>
      <c r="G223">
        <v>61.9</v>
      </c>
      <c r="H223">
        <v>75.099999999999994</v>
      </c>
      <c r="I223">
        <v>40.200000000000003</v>
      </c>
      <c r="J223">
        <v>66.5</v>
      </c>
      <c r="L223">
        <v>76.900000000000006</v>
      </c>
      <c r="M223">
        <v>42.4</v>
      </c>
      <c r="N223">
        <v>68.5</v>
      </c>
      <c r="P223" t="s">
        <v>878</v>
      </c>
      <c r="Q223">
        <f t="shared" si="10"/>
        <v>40</v>
      </c>
      <c r="R223" t="str">
        <f t="shared" si="11"/>
        <v>-</v>
      </c>
    </row>
    <row r="224" spans="2:18" x14ac:dyDescent="0.35">
      <c r="B224" s="317">
        <v>45429.864583333336</v>
      </c>
      <c r="C224">
        <v>62.8</v>
      </c>
      <c r="D224">
        <v>77.400000000000006</v>
      </c>
      <c r="E224">
        <v>45.2</v>
      </c>
      <c r="F224">
        <v>67.400000000000006</v>
      </c>
      <c r="G224">
        <v>62.9</v>
      </c>
      <c r="H224">
        <v>77.3</v>
      </c>
      <c r="I224">
        <v>45</v>
      </c>
      <c r="J224">
        <v>67.2</v>
      </c>
      <c r="L224">
        <v>77.599999999999994</v>
      </c>
      <c r="M224">
        <v>46.6</v>
      </c>
      <c r="N224">
        <v>68.5</v>
      </c>
      <c r="P224" t="s">
        <v>878</v>
      </c>
      <c r="Q224">
        <f t="shared" si="10"/>
        <v>45</v>
      </c>
      <c r="R224" t="str">
        <f t="shared" si="11"/>
        <v>-</v>
      </c>
    </row>
    <row r="225" spans="2:18" x14ac:dyDescent="0.35">
      <c r="B225" s="317">
        <v>45429.875</v>
      </c>
      <c r="C225">
        <v>61.6</v>
      </c>
      <c r="D225">
        <v>75.8</v>
      </c>
      <c r="E225">
        <v>41.6</v>
      </c>
      <c r="F225">
        <v>65.8</v>
      </c>
      <c r="G225">
        <v>61.6</v>
      </c>
      <c r="H225">
        <v>75.3</v>
      </c>
      <c r="I225">
        <v>41.5</v>
      </c>
      <c r="J225">
        <v>65.7</v>
      </c>
      <c r="L225">
        <v>76.900000000000006</v>
      </c>
      <c r="M225">
        <v>42.6</v>
      </c>
      <c r="N225">
        <v>67.8</v>
      </c>
      <c r="P225" t="s">
        <v>878</v>
      </c>
      <c r="Q225">
        <f t="shared" si="10"/>
        <v>42</v>
      </c>
      <c r="R225" t="str">
        <f t="shared" si="11"/>
        <v>-</v>
      </c>
    </row>
    <row r="226" spans="2:18" x14ac:dyDescent="0.35">
      <c r="B226" s="317">
        <v>45429.885416666664</v>
      </c>
      <c r="C226">
        <v>63.1</v>
      </c>
      <c r="D226">
        <v>76.900000000000006</v>
      </c>
      <c r="E226">
        <v>45.5</v>
      </c>
      <c r="F226">
        <v>67.400000000000006</v>
      </c>
      <c r="G226">
        <v>63.1</v>
      </c>
      <c r="H226">
        <v>77.2</v>
      </c>
      <c r="I226">
        <v>44.7</v>
      </c>
      <c r="J226">
        <v>67.400000000000006</v>
      </c>
      <c r="L226">
        <v>77.400000000000006</v>
      </c>
      <c r="M226">
        <v>46.8</v>
      </c>
      <c r="N226">
        <v>69.5</v>
      </c>
      <c r="P226" t="s">
        <v>878</v>
      </c>
      <c r="Q226">
        <f t="shared" si="10"/>
        <v>45</v>
      </c>
      <c r="R226" t="str">
        <f t="shared" si="11"/>
        <v>-</v>
      </c>
    </row>
    <row r="227" spans="2:18" x14ac:dyDescent="0.35">
      <c r="B227" s="317">
        <v>45429.895833333336</v>
      </c>
      <c r="C227">
        <v>61.6</v>
      </c>
      <c r="D227">
        <v>74.7</v>
      </c>
      <c r="E227">
        <v>38.700000000000003</v>
      </c>
      <c r="F227">
        <v>65.8</v>
      </c>
      <c r="G227">
        <v>61.6</v>
      </c>
      <c r="H227">
        <v>74.2</v>
      </c>
      <c r="I227">
        <v>38.5</v>
      </c>
      <c r="J227">
        <v>65.5</v>
      </c>
      <c r="L227">
        <v>76.5</v>
      </c>
      <c r="M227">
        <v>40</v>
      </c>
      <c r="N227">
        <v>67.8</v>
      </c>
      <c r="P227" t="s">
        <v>878</v>
      </c>
      <c r="Q227">
        <f t="shared" si="10"/>
        <v>39</v>
      </c>
      <c r="R227" t="str">
        <f t="shared" si="11"/>
        <v>-</v>
      </c>
    </row>
    <row r="228" spans="2:18" x14ac:dyDescent="0.35">
      <c r="B228" s="317">
        <v>45429.90625</v>
      </c>
      <c r="C228">
        <v>65.599999999999994</v>
      </c>
      <c r="D228">
        <v>88.2</v>
      </c>
      <c r="E228">
        <v>36.200000000000003</v>
      </c>
      <c r="F228">
        <v>67.900000000000006</v>
      </c>
      <c r="G228">
        <v>65.599999999999994</v>
      </c>
      <c r="H228">
        <v>89.2</v>
      </c>
      <c r="I228">
        <v>36.1</v>
      </c>
      <c r="J228">
        <v>67.599999999999994</v>
      </c>
      <c r="L228">
        <v>89.6</v>
      </c>
      <c r="M228">
        <v>37.200000000000003</v>
      </c>
      <c r="N228">
        <v>69.599999999999994</v>
      </c>
      <c r="P228" t="s">
        <v>878</v>
      </c>
      <c r="Q228">
        <f t="shared" si="10"/>
        <v>36</v>
      </c>
      <c r="R228" t="str">
        <f t="shared" si="11"/>
        <v>-</v>
      </c>
    </row>
    <row r="229" spans="2:18" x14ac:dyDescent="0.35">
      <c r="B229" s="317">
        <v>45429.916666666664</v>
      </c>
      <c r="C229">
        <v>60.9</v>
      </c>
      <c r="D229">
        <v>73.099999999999994</v>
      </c>
      <c r="E229">
        <v>38.299999999999997</v>
      </c>
      <c r="F229">
        <v>65.400000000000006</v>
      </c>
      <c r="G229">
        <v>60.9</v>
      </c>
      <c r="H229">
        <v>73.3</v>
      </c>
      <c r="I229">
        <v>38</v>
      </c>
      <c r="J229">
        <v>65.3</v>
      </c>
      <c r="L229">
        <v>74.099999999999994</v>
      </c>
      <c r="M229">
        <v>39</v>
      </c>
      <c r="N229">
        <v>67.2</v>
      </c>
      <c r="P229" t="s">
        <v>878</v>
      </c>
      <c r="Q229">
        <f t="shared" si="10"/>
        <v>38</v>
      </c>
      <c r="R229" t="str">
        <f t="shared" si="11"/>
        <v>-</v>
      </c>
    </row>
    <row r="230" spans="2:18" x14ac:dyDescent="0.35">
      <c r="B230" s="317">
        <v>45429.927083333336</v>
      </c>
      <c r="C230">
        <v>61.5</v>
      </c>
      <c r="D230">
        <v>77.900000000000006</v>
      </c>
      <c r="E230">
        <v>35.5</v>
      </c>
      <c r="F230">
        <v>65.099999999999994</v>
      </c>
      <c r="G230">
        <v>61.5</v>
      </c>
      <c r="H230">
        <v>78.7</v>
      </c>
      <c r="I230">
        <v>35.5</v>
      </c>
      <c r="J230">
        <v>64.900000000000006</v>
      </c>
      <c r="L230">
        <v>79.7</v>
      </c>
      <c r="M230">
        <v>36.200000000000003</v>
      </c>
      <c r="N230">
        <v>66.599999999999994</v>
      </c>
      <c r="P230" t="s">
        <v>878</v>
      </c>
      <c r="Q230">
        <f t="shared" si="10"/>
        <v>36</v>
      </c>
      <c r="R230" t="str">
        <f t="shared" si="11"/>
        <v>-</v>
      </c>
    </row>
    <row r="231" spans="2:18" x14ac:dyDescent="0.35">
      <c r="B231" s="317">
        <v>45429.9375</v>
      </c>
      <c r="C231">
        <v>60.3</v>
      </c>
      <c r="D231">
        <v>76.400000000000006</v>
      </c>
      <c r="E231">
        <v>32.299999999999997</v>
      </c>
      <c r="F231">
        <v>63.6</v>
      </c>
      <c r="G231">
        <v>60.4</v>
      </c>
      <c r="H231">
        <v>77.2</v>
      </c>
      <c r="I231">
        <v>32.299999999999997</v>
      </c>
      <c r="J231">
        <v>63.5</v>
      </c>
      <c r="L231">
        <v>77.400000000000006</v>
      </c>
      <c r="M231">
        <v>32.6</v>
      </c>
      <c r="N231">
        <v>65.099999999999994</v>
      </c>
      <c r="P231" t="s">
        <v>878</v>
      </c>
      <c r="Q231">
        <f t="shared" si="10"/>
        <v>32</v>
      </c>
      <c r="R231" t="str">
        <f t="shared" si="11"/>
        <v>-</v>
      </c>
    </row>
    <row r="232" spans="2:18" x14ac:dyDescent="0.35">
      <c r="B232" s="317">
        <v>45429.947916666664</v>
      </c>
      <c r="C232">
        <v>59.5</v>
      </c>
      <c r="D232">
        <v>76.400000000000006</v>
      </c>
      <c r="E232">
        <v>33.6</v>
      </c>
      <c r="F232">
        <v>62.7</v>
      </c>
      <c r="G232">
        <v>59.4</v>
      </c>
      <c r="H232">
        <v>76.099999999999994</v>
      </c>
      <c r="I232">
        <v>33.6</v>
      </c>
      <c r="J232">
        <v>62.4</v>
      </c>
      <c r="L232">
        <v>78.599999999999994</v>
      </c>
      <c r="M232">
        <v>34.200000000000003</v>
      </c>
      <c r="N232">
        <v>64.3</v>
      </c>
      <c r="P232" t="s">
        <v>878</v>
      </c>
      <c r="Q232">
        <f t="shared" si="10"/>
        <v>34</v>
      </c>
      <c r="R232" t="str">
        <f t="shared" si="11"/>
        <v>-</v>
      </c>
    </row>
    <row r="233" spans="2:18" x14ac:dyDescent="0.35">
      <c r="B233" s="317">
        <v>45429.958333333336</v>
      </c>
      <c r="C233">
        <v>59.9</v>
      </c>
      <c r="D233">
        <v>75.8</v>
      </c>
      <c r="E233">
        <v>33.299999999999997</v>
      </c>
      <c r="F233">
        <v>63.6</v>
      </c>
      <c r="G233">
        <v>59.9</v>
      </c>
      <c r="H233">
        <v>76.599999999999994</v>
      </c>
      <c r="I233">
        <v>33.200000000000003</v>
      </c>
      <c r="J233">
        <v>63.7</v>
      </c>
      <c r="L233">
        <v>77.599999999999994</v>
      </c>
      <c r="M233">
        <v>34.200000000000003</v>
      </c>
      <c r="N233">
        <v>65</v>
      </c>
      <c r="P233" t="s">
        <v>879</v>
      </c>
      <c r="Q233" t="str">
        <f t="shared" si="10"/>
        <v>-</v>
      </c>
      <c r="R233">
        <f t="shared" si="11"/>
        <v>33</v>
      </c>
    </row>
    <row r="234" spans="2:18" x14ac:dyDescent="0.35">
      <c r="B234" s="317">
        <v>45429.96875</v>
      </c>
      <c r="C234">
        <v>59.8</v>
      </c>
      <c r="D234">
        <v>75.7</v>
      </c>
      <c r="E234">
        <v>31.7</v>
      </c>
      <c r="F234">
        <v>62.7</v>
      </c>
      <c r="G234">
        <v>59.7</v>
      </c>
      <c r="H234">
        <v>75.900000000000006</v>
      </c>
      <c r="I234">
        <v>31.7</v>
      </c>
      <c r="J234">
        <v>62.7</v>
      </c>
      <c r="L234">
        <v>76.599999999999994</v>
      </c>
      <c r="M234">
        <v>32.1</v>
      </c>
      <c r="N234">
        <v>64.7</v>
      </c>
      <c r="P234" t="s">
        <v>879</v>
      </c>
      <c r="Q234" t="str">
        <f t="shared" si="10"/>
        <v>-</v>
      </c>
      <c r="R234">
        <f t="shared" si="11"/>
        <v>32</v>
      </c>
    </row>
    <row r="235" spans="2:18" x14ac:dyDescent="0.35">
      <c r="B235" s="317">
        <v>45429.979166666664</v>
      </c>
      <c r="C235">
        <v>57.4</v>
      </c>
      <c r="D235">
        <v>74.3</v>
      </c>
      <c r="E235">
        <v>31.3</v>
      </c>
      <c r="F235">
        <v>58.6</v>
      </c>
      <c r="G235">
        <v>57.4</v>
      </c>
      <c r="H235">
        <v>75.8</v>
      </c>
      <c r="I235">
        <v>31.3</v>
      </c>
      <c r="J235">
        <v>58.9</v>
      </c>
      <c r="L235">
        <v>76.8</v>
      </c>
      <c r="M235">
        <v>31.7</v>
      </c>
      <c r="N235">
        <v>59.8</v>
      </c>
      <c r="P235" t="s">
        <v>879</v>
      </c>
      <c r="Q235" t="str">
        <f t="shared" si="10"/>
        <v>-</v>
      </c>
      <c r="R235">
        <f t="shared" si="11"/>
        <v>31</v>
      </c>
    </row>
    <row r="236" spans="2:18" x14ac:dyDescent="0.35">
      <c r="B236" s="317">
        <v>45429.989583333336</v>
      </c>
      <c r="C236">
        <v>58.6</v>
      </c>
      <c r="D236">
        <v>75.400000000000006</v>
      </c>
      <c r="E236">
        <v>29.8</v>
      </c>
      <c r="F236">
        <v>59.3</v>
      </c>
      <c r="G236">
        <v>58.4</v>
      </c>
      <c r="H236">
        <v>74</v>
      </c>
      <c r="I236">
        <v>29.8</v>
      </c>
      <c r="J236">
        <v>59.4</v>
      </c>
      <c r="L236">
        <v>76.8</v>
      </c>
      <c r="M236">
        <v>30.1</v>
      </c>
      <c r="N236">
        <v>61.1</v>
      </c>
      <c r="P236" t="s">
        <v>879</v>
      </c>
      <c r="Q236" t="str">
        <f t="shared" si="10"/>
        <v>-</v>
      </c>
      <c r="R236">
        <f t="shared" si="11"/>
        <v>30</v>
      </c>
    </row>
    <row r="237" spans="2:18" x14ac:dyDescent="0.35">
      <c r="B237" s="317">
        <v>45430</v>
      </c>
      <c r="C237">
        <v>57.1</v>
      </c>
      <c r="D237">
        <v>74.900000000000006</v>
      </c>
      <c r="E237">
        <v>29.1</v>
      </c>
      <c r="F237">
        <v>59.4</v>
      </c>
      <c r="G237">
        <v>57.3</v>
      </c>
      <c r="H237">
        <v>76.2</v>
      </c>
      <c r="I237">
        <v>29.1</v>
      </c>
      <c r="J237">
        <v>59.4</v>
      </c>
      <c r="L237">
        <v>76.599999999999994</v>
      </c>
      <c r="M237">
        <v>29.3</v>
      </c>
      <c r="N237">
        <v>60.8</v>
      </c>
      <c r="P237" t="s">
        <v>879</v>
      </c>
      <c r="Q237" t="str">
        <f t="shared" si="10"/>
        <v>-</v>
      </c>
      <c r="R237">
        <f t="shared" si="11"/>
        <v>29</v>
      </c>
    </row>
    <row r="238" spans="2:18" x14ac:dyDescent="0.35">
      <c r="B238" s="317">
        <v>45430.010416666664</v>
      </c>
      <c r="C238">
        <v>51.2</v>
      </c>
      <c r="D238">
        <v>71</v>
      </c>
      <c r="E238">
        <v>29.4</v>
      </c>
      <c r="F238">
        <v>42.5</v>
      </c>
      <c r="G238">
        <v>51.2</v>
      </c>
      <c r="H238">
        <v>70.7</v>
      </c>
      <c r="I238">
        <v>29.4</v>
      </c>
      <c r="J238">
        <v>43</v>
      </c>
      <c r="L238">
        <v>72.7</v>
      </c>
      <c r="M238">
        <v>29.6</v>
      </c>
      <c r="N238">
        <v>44.8</v>
      </c>
      <c r="P238" t="s">
        <v>879</v>
      </c>
      <c r="Q238" t="str">
        <f t="shared" si="10"/>
        <v>-</v>
      </c>
      <c r="R238">
        <f t="shared" si="11"/>
        <v>29</v>
      </c>
    </row>
    <row r="239" spans="2:18" x14ac:dyDescent="0.35">
      <c r="B239" s="317">
        <v>45430.020833333336</v>
      </c>
      <c r="C239">
        <v>58.7</v>
      </c>
      <c r="D239">
        <v>74.400000000000006</v>
      </c>
      <c r="E239">
        <v>31.2</v>
      </c>
      <c r="F239">
        <v>62.5</v>
      </c>
      <c r="G239">
        <v>58.7</v>
      </c>
      <c r="H239">
        <v>74.400000000000006</v>
      </c>
      <c r="I239">
        <v>31.1</v>
      </c>
      <c r="J239">
        <v>62.2</v>
      </c>
      <c r="L239">
        <v>75.5</v>
      </c>
      <c r="M239">
        <v>31.6</v>
      </c>
      <c r="N239">
        <v>64</v>
      </c>
      <c r="P239" t="s">
        <v>879</v>
      </c>
      <c r="Q239" t="str">
        <f t="shared" si="10"/>
        <v>-</v>
      </c>
      <c r="R239">
        <f t="shared" si="11"/>
        <v>31</v>
      </c>
    </row>
    <row r="240" spans="2:18" x14ac:dyDescent="0.35">
      <c r="B240" s="317">
        <v>45430.03125</v>
      </c>
      <c r="C240">
        <v>54.9</v>
      </c>
      <c r="D240">
        <v>73.400000000000006</v>
      </c>
      <c r="E240">
        <v>32.200000000000003</v>
      </c>
      <c r="F240">
        <v>53.3</v>
      </c>
      <c r="G240">
        <v>54.8</v>
      </c>
      <c r="H240">
        <v>73.400000000000006</v>
      </c>
      <c r="I240">
        <v>32.200000000000003</v>
      </c>
      <c r="J240">
        <v>53.3</v>
      </c>
      <c r="L240">
        <v>74.5</v>
      </c>
      <c r="M240">
        <v>32.4</v>
      </c>
      <c r="N240">
        <v>54.5</v>
      </c>
      <c r="P240" t="s">
        <v>879</v>
      </c>
      <c r="Q240" t="str">
        <f t="shared" si="10"/>
        <v>-</v>
      </c>
      <c r="R240">
        <f t="shared" si="11"/>
        <v>32</v>
      </c>
    </row>
    <row r="241" spans="2:18" x14ac:dyDescent="0.35">
      <c r="B241" s="317">
        <v>45430.041666666664</v>
      </c>
      <c r="C241">
        <v>48.9</v>
      </c>
      <c r="D241">
        <v>73.099999999999994</v>
      </c>
      <c r="E241">
        <v>30.9</v>
      </c>
      <c r="F241">
        <v>34.9</v>
      </c>
      <c r="G241">
        <v>48.5</v>
      </c>
      <c r="H241">
        <v>72.8</v>
      </c>
      <c r="I241">
        <v>30.9</v>
      </c>
      <c r="J241">
        <v>35</v>
      </c>
      <c r="L241">
        <v>74.3</v>
      </c>
      <c r="M241">
        <v>31.1</v>
      </c>
      <c r="N241">
        <v>36.299999999999997</v>
      </c>
      <c r="P241" t="s">
        <v>879</v>
      </c>
      <c r="Q241" t="str">
        <f t="shared" si="10"/>
        <v>-</v>
      </c>
      <c r="R241">
        <f t="shared" si="11"/>
        <v>31</v>
      </c>
    </row>
    <row r="242" spans="2:18" x14ac:dyDescent="0.35">
      <c r="B242" s="317">
        <v>45430.052083333336</v>
      </c>
      <c r="C242">
        <v>53.4</v>
      </c>
      <c r="D242">
        <v>73.8</v>
      </c>
      <c r="E242">
        <v>30.9</v>
      </c>
      <c r="F242">
        <v>39.5</v>
      </c>
      <c r="G242">
        <v>53.9</v>
      </c>
      <c r="H242">
        <v>76.099999999999994</v>
      </c>
      <c r="I242">
        <v>30.9</v>
      </c>
      <c r="J242">
        <v>39.1</v>
      </c>
      <c r="L242">
        <v>76.2</v>
      </c>
      <c r="M242">
        <v>31</v>
      </c>
      <c r="N242">
        <v>40.799999999999997</v>
      </c>
      <c r="P242" t="s">
        <v>879</v>
      </c>
      <c r="Q242" t="str">
        <f t="shared" si="10"/>
        <v>-</v>
      </c>
      <c r="R242">
        <f t="shared" si="11"/>
        <v>31</v>
      </c>
    </row>
    <row r="243" spans="2:18" x14ac:dyDescent="0.35">
      <c r="B243" s="317">
        <v>45430.0625</v>
      </c>
      <c r="C243">
        <v>52.6</v>
      </c>
      <c r="D243">
        <v>72.900000000000006</v>
      </c>
      <c r="E243">
        <v>30.9</v>
      </c>
      <c r="F243">
        <v>47.1</v>
      </c>
      <c r="G243">
        <v>52.5</v>
      </c>
      <c r="H243">
        <v>72.400000000000006</v>
      </c>
      <c r="I243">
        <v>30.9</v>
      </c>
      <c r="J243">
        <v>47.1</v>
      </c>
      <c r="L243">
        <v>74.2</v>
      </c>
      <c r="M243">
        <v>31.1</v>
      </c>
      <c r="N243">
        <v>49.5</v>
      </c>
      <c r="P243" t="s">
        <v>879</v>
      </c>
      <c r="Q243" t="str">
        <f t="shared" si="10"/>
        <v>-</v>
      </c>
      <c r="R243">
        <f t="shared" si="11"/>
        <v>31</v>
      </c>
    </row>
    <row r="244" spans="2:18" x14ac:dyDescent="0.35">
      <c r="B244" s="317">
        <v>45430.072916666664</v>
      </c>
      <c r="C244">
        <v>31.7</v>
      </c>
      <c r="D244">
        <v>41.3</v>
      </c>
      <c r="E244">
        <v>30.5</v>
      </c>
      <c r="F244">
        <v>31.8</v>
      </c>
      <c r="G244">
        <v>31.7</v>
      </c>
      <c r="H244">
        <v>41.5</v>
      </c>
      <c r="I244">
        <v>30.5</v>
      </c>
      <c r="J244">
        <v>31.8</v>
      </c>
      <c r="L244">
        <v>42.1</v>
      </c>
      <c r="M244">
        <v>30.7</v>
      </c>
      <c r="N244">
        <v>32</v>
      </c>
      <c r="P244" t="s">
        <v>879</v>
      </c>
      <c r="Q244" t="str">
        <f t="shared" si="10"/>
        <v>-</v>
      </c>
      <c r="R244">
        <f t="shared" si="11"/>
        <v>31</v>
      </c>
    </row>
    <row r="245" spans="2:18" x14ac:dyDescent="0.35">
      <c r="B245" s="317">
        <v>45430.083333333336</v>
      </c>
      <c r="C245">
        <v>55.1</v>
      </c>
      <c r="D245">
        <v>74.2</v>
      </c>
      <c r="E245">
        <v>32</v>
      </c>
      <c r="F245">
        <v>52.6</v>
      </c>
      <c r="G245">
        <v>55.3</v>
      </c>
      <c r="H245">
        <v>75.599999999999994</v>
      </c>
      <c r="I245">
        <v>31.8</v>
      </c>
      <c r="J245">
        <v>52.8</v>
      </c>
      <c r="L245">
        <v>75.8</v>
      </c>
      <c r="M245">
        <v>32.1</v>
      </c>
      <c r="N245">
        <v>53.6</v>
      </c>
      <c r="P245" t="s">
        <v>879</v>
      </c>
      <c r="Q245" t="str">
        <f t="shared" si="10"/>
        <v>-</v>
      </c>
      <c r="R245">
        <f t="shared" si="11"/>
        <v>32</v>
      </c>
    </row>
    <row r="246" spans="2:18" x14ac:dyDescent="0.35">
      <c r="B246" s="317">
        <v>45430.09375</v>
      </c>
      <c r="C246">
        <v>52.5</v>
      </c>
      <c r="D246">
        <v>73.900000000000006</v>
      </c>
      <c r="E246">
        <v>32.1</v>
      </c>
      <c r="F246">
        <v>41.7</v>
      </c>
      <c r="G246">
        <v>52.3</v>
      </c>
      <c r="H246">
        <v>74.099999999999994</v>
      </c>
      <c r="I246">
        <v>32.1</v>
      </c>
      <c r="J246">
        <v>41.7</v>
      </c>
      <c r="L246">
        <v>75.400000000000006</v>
      </c>
      <c r="M246">
        <v>32.200000000000003</v>
      </c>
      <c r="N246">
        <v>43.2</v>
      </c>
      <c r="P246" t="s">
        <v>879</v>
      </c>
      <c r="Q246" t="str">
        <f t="shared" si="10"/>
        <v>-</v>
      </c>
      <c r="R246">
        <f t="shared" si="11"/>
        <v>32</v>
      </c>
    </row>
    <row r="247" spans="2:18" x14ac:dyDescent="0.35">
      <c r="B247" s="317">
        <v>45430.104166666664</v>
      </c>
      <c r="C247">
        <v>56</v>
      </c>
      <c r="D247">
        <v>77.400000000000006</v>
      </c>
      <c r="E247">
        <v>30.7</v>
      </c>
      <c r="F247">
        <v>52.6</v>
      </c>
      <c r="G247">
        <v>55.9</v>
      </c>
      <c r="H247">
        <v>78.099999999999994</v>
      </c>
      <c r="I247">
        <v>30.7</v>
      </c>
      <c r="J247">
        <v>52.2</v>
      </c>
      <c r="L247">
        <v>79.400000000000006</v>
      </c>
      <c r="M247">
        <v>30.8</v>
      </c>
      <c r="N247">
        <v>54.1</v>
      </c>
      <c r="P247" t="s">
        <v>879</v>
      </c>
      <c r="Q247" t="str">
        <f t="shared" si="10"/>
        <v>-</v>
      </c>
      <c r="R247">
        <f t="shared" si="11"/>
        <v>31</v>
      </c>
    </row>
    <row r="248" spans="2:18" x14ac:dyDescent="0.35">
      <c r="B248" s="317">
        <v>45430.114583333336</v>
      </c>
      <c r="C248">
        <v>45.6</v>
      </c>
      <c r="D248">
        <v>68</v>
      </c>
      <c r="E248">
        <v>30.6</v>
      </c>
      <c r="F248">
        <v>35.4</v>
      </c>
      <c r="G248">
        <v>45.5</v>
      </c>
      <c r="H248">
        <v>67.7</v>
      </c>
      <c r="I248">
        <v>30.6</v>
      </c>
      <c r="J248">
        <v>35.200000000000003</v>
      </c>
      <c r="L248">
        <v>69.3</v>
      </c>
      <c r="M248">
        <v>30.8</v>
      </c>
      <c r="N248">
        <v>36.700000000000003</v>
      </c>
      <c r="P248" t="s">
        <v>879</v>
      </c>
      <c r="Q248" t="str">
        <f t="shared" si="10"/>
        <v>-</v>
      </c>
      <c r="R248">
        <f t="shared" si="11"/>
        <v>31</v>
      </c>
    </row>
    <row r="249" spans="2:18" x14ac:dyDescent="0.35">
      <c r="B249" s="317">
        <v>45430.125</v>
      </c>
      <c r="C249">
        <v>55.6</v>
      </c>
      <c r="D249">
        <v>74.400000000000006</v>
      </c>
      <c r="E249">
        <v>30.4</v>
      </c>
      <c r="F249">
        <v>53.9</v>
      </c>
      <c r="G249">
        <v>55.5</v>
      </c>
      <c r="H249">
        <v>75.3</v>
      </c>
      <c r="I249">
        <v>30.3</v>
      </c>
      <c r="J249">
        <v>54</v>
      </c>
      <c r="L249">
        <v>75.900000000000006</v>
      </c>
      <c r="M249">
        <v>30.6</v>
      </c>
      <c r="N249">
        <v>55.3</v>
      </c>
      <c r="P249" t="s">
        <v>879</v>
      </c>
      <c r="Q249" t="str">
        <f t="shared" si="10"/>
        <v>-</v>
      </c>
      <c r="R249">
        <f t="shared" si="11"/>
        <v>30</v>
      </c>
    </row>
    <row r="250" spans="2:18" x14ac:dyDescent="0.35">
      <c r="B250" s="317">
        <v>45430.135416666664</v>
      </c>
      <c r="C250">
        <v>47.6</v>
      </c>
      <c r="D250">
        <v>67.5</v>
      </c>
      <c r="E250">
        <v>30.2</v>
      </c>
      <c r="F250">
        <v>39.200000000000003</v>
      </c>
      <c r="G250">
        <v>47.6</v>
      </c>
      <c r="H250">
        <v>68</v>
      </c>
      <c r="I250">
        <v>30.2</v>
      </c>
      <c r="J250">
        <v>39.4</v>
      </c>
      <c r="L250">
        <v>68.2</v>
      </c>
      <c r="M250">
        <v>30.4</v>
      </c>
      <c r="N250">
        <v>40.200000000000003</v>
      </c>
      <c r="P250" t="s">
        <v>879</v>
      </c>
      <c r="Q250" t="str">
        <f t="shared" si="10"/>
        <v>-</v>
      </c>
      <c r="R250">
        <f t="shared" si="11"/>
        <v>30</v>
      </c>
    </row>
    <row r="251" spans="2:18" x14ac:dyDescent="0.35">
      <c r="B251" s="317">
        <v>45430.145833333336</v>
      </c>
      <c r="C251">
        <v>51.2</v>
      </c>
      <c r="D251">
        <v>70.8</v>
      </c>
      <c r="E251">
        <v>31.4</v>
      </c>
      <c r="F251">
        <v>47.2</v>
      </c>
      <c r="G251">
        <v>51.3</v>
      </c>
      <c r="H251">
        <v>71.8</v>
      </c>
      <c r="I251">
        <v>31.4</v>
      </c>
      <c r="J251">
        <v>47.4</v>
      </c>
      <c r="L251">
        <v>72.3</v>
      </c>
      <c r="M251">
        <v>31.6</v>
      </c>
      <c r="N251">
        <v>48.3</v>
      </c>
      <c r="P251" t="s">
        <v>879</v>
      </c>
      <c r="Q251" t="str">
        <f t="shared" si="10"/>
        <v>-</v>
      </c>
      <c r="R251">
        <f t="shared" si="11"/>
        <v>31</v>
      </c>
    </row>
    <row r="252" spans="2:18" x14ac:dyDescent="0.35">
      <c r="B252" s="317">
        <v>45430.15625</v>
      </c>
      <c r="C252">
        <v>50.7</v>
      </c>
      <c r="D252">
        <v>74.2</v>
      </c>
      <c r="E252">
        <v>31.4</v>
      </c>
      <c r="F252">
        <v>33.700000000000003</v>
      </c>
      <c r="G252">
        <v>51.2</v>
      </c>
      <c r="H252">
        <v>75.400000000000006</v>
      </c>
      <c r="I252">
        <v>31.4</v>
      </c>
      <c r="J252">
        <v>33.700000000000003</v>
      </c>
      <c r="L252">
        <v>75.8</v>
      </c>
      <c r="M252">
        <v>31.5</v>
      </c>
      <c r="N252">
        <v>33.9</v>
      </c>
      <c r="P252" t="s">
        <v>879</v>
      </c>
      <c r="Q252" t="str">
        <f t="shared" si="10"/>
        <v>-</v>
      </c>
      <c r="R252">
        <f t="shared" si="11"/>
        <v>31</v>
      </c>
    </row>
    <row r="253" spans="2:18" x14ac:dyDescent="0.35">
      <c r="B253" s="317">
        <v>45430.166666666664</v>
      </c>
      <c r="C253">
        <v>52.3</v>
      </c>
      <c r="D253">
        <v>73.099999999999994</v>
      </c>
      <c r="E253">
        <v>31.6</v>
      </c>
      <c r="F253">
        <v>38.799999999999997</v>
      </c>
      <c r="G253">
        <v>52.5</v>
      </c>
      <c r="H253">
        <v>74</v>
      </c>
      <c r="I253">
        <v>31.6</v>
      </c>
      <c r="J253">
        <v>38.9</v>
      </c>
      <c r="L253">
        <v>74.3</v>
      </c>
      <c r="M253">
        <v>31.8</v>
      </c>
      <c r="N253">
        <v>39.700000000000003</v>
      </c>
      <c r="P253" t="s">
        <v>879</v>
      </c>
      <c r="Q253" t="str">
        <f t="shared" si="10"/>
        <v>-</v>
      </c>
      <c r="R253">
        <f t="shared" si="11"/>
        <v>32</v>
      </c>
    </row>
    <row r="254" spans="2:18" x14ac:dyDescent="0.35">
      <c r="B254" s="317">
        <v>45430.177083333336</v>
      </c>
      <c r="C254">
        <v>53.6</v>
      </c>
      <c r="D254">
        <v>73.900000000000006</v>
      </c>
      <c r="E254">
        <v>31.3</v>
      </c>
      <c r="F254">
        <v>45</v>
      </c>
      <c r="G254">
        <v>53.6</v>
      </c>
      <c r="H254">
        <v>74.900000000000006</v>
      </c>
      <c r="I254">
        <v>31.3</v>
      </c>
      <c r="J254">
        <v>45.2</v>
      </c>
      <c r="L254">
        <v>75.7</v>
      </c>
      <c r="M254">
        <v>31.4</v>
      </c>
      <c r="N254">
        <v>47.2</v>
      </c>
      <c r="P254" t="s">
        <v>879</v>
      </c>
      <c r="Q254" t="str">
        <f t="shared" si="10"/>
        <v>-</v>
      </c>
      <c r="R254">
        <f t="shared" si="11"/>
        <v>31</v>
      </c>
    </row>
    <row r="255" spans="2:18" x14ac:dyDescent="0.35">
      <c r="B255" s="317">
        <v>45430.1875</v>
      </c>
      <c r="C255">
        <v>54.3</v>
      </c>
      <c r="D255">
        <v>73.099999999999994</v>
      </c>
      <c r="E255">
        <v>33.799999999999997</v>
      </c>
      <c r="F255">
        <v>56.2</v>
      </c>
      <c r="G255">
        <v>54.3</v>
      </c>
      <c r="H255">
        <v>73.599999999999994</v>
      </c>
      <c r="I255">
        <v>33.1</v>
      </c>
      <c r="J255">
        <v>54.5</v>
      </c>
      <c r="L255">
        <v>74.5</v>
      </c>
      <c r="M255">
        <v>35.700000000000003</v>
      </c>
      <c r="N255">
        <v>60.3</v>
      </c>
      <c r="P255" t="s">
        <v>879</v>
      </c>
      <c r="Q255" t="str">
        <f t="shared" si="10"/>
        <v>-</v>
      </c>
      <c r="R255">
        <f t="shared" si="11"/>
        <v>33</v>
      </c>
    </row>
    <row r="256" spans="2:18" x14ac:dyDescent="0.35">
      <c r="B256" s="317">
        <v>45430.197916666664</v>
      </c>
      <c r="C256">
        <v>53.3</v>
      </c>
      <c r="D256">
        <v>73.900000000000006</v>
      </c>
      <c r="E256">
        <v>34.200000000000003</v>
      </c>
      <c r="F256">
        <v>53.7</v>
      </c>
      <c r="G256">
        <v>53.5</v>
      </c>
      <c r="H256">
        <v>74</v>
      </c>
      <c r="I256">
        <v>33.5</v>
      </c>
      <c r="J256">
        <v>53.2</v>
      </c>
      <c r="L256">
        <v>74.7</v>
      </c>
      <c r="M256">
        <v>36.200000000000003</v>
      </c>
      <c r="N256">
        <v>56.5</v>
      </c>
      <c r="P256" t="s">
        <v>879</v>
      </c>
      <c r="Q256" t="str">
        <f t="shared" si="10"/>
        <v>-</v>
      </c>
      <c r="R256">
        <f t="shared" si="11"/>
        <v>34</v>
      </c>
    </row>
    <row r="257" spans="2:18" x14ac:dyDescent="0.35">
      <c r="B257" s="317">
        <v>45430.208333333336</v>
      </c>
      <c r="C257">
        <v>53.6</v>
      </c>
      <c r="D257">
        <v>71.599999999999994</v>
      </c>
      <c r="E257">
        <v>33.5</v>
      </c>
      <c r="F257">
        <v>50</v>
      </c>
      <c r="G257">
        <v>53.6</v>
      </c>
      <c r="H257">
        <v>73.099999999999994</v>
      </c>
      <c r="I257">
        <v>33</v>
      </c>
      <c r="J257">
        <v>50.9</v>
      </c>
      <c r="L257">
        <v>73.7</v>
      </c>
      <c r="M257">
        <v>35.4</v>
      </c>
      <c r="N257">
        <v>53.7</v>
      </c>
      <c r="P257" t="s">
        <v>879</v>
      </c>
      <c r="Q257" t="str">
        <f t="shared" si="10"/>
        <v>-</v>
      </c>
      <c r="R257">
        <f t="shared" si="11"/>
        <v>33</v>
      </c>
    </row>
    <row r="258" spans="2:18" x14ac:dyDescent="0.35">
      <c r="B258" s="317">
        <v>45430.21875</v>
      </c>
      <c r="C258">
        <v>60.2</v>
      </c>
      <c r="D258">
        <v>76.099999999999994</v>
      </c>
      <c r="E258">
        <v>35.200000000000003</v>
      </c>
      <c r="F258">
        <v>63</v>
      </c>
      <c r="G258">
        <v>60.4</v>
      </c>
      <c r="H258">
        <v>78.599999999999994</v>
      </c>
      <c r="I258">
        <v>34.4</v>
      </c>
      <c r="J258">
        <v>62.4</v>
      </c>
      <c r="L258">
        <v>78.599999999999994</v>
      </c>
      <c r="M258">
        <v>37.200000000000003</v>
      </c>
      <c r="N258">
        <v>64.3</v>
      </c>
      <c r="P258" t="s">
        <v>879</v>
      </c>
      <c r="Q258" t="str">
        <f t="shared" si="10"/>
        <v>-</v>
      </c>
      <c r="R258">
        <f t="shared" si="11"/>
        <v>34</v>
      </c>
    </row>
    <row r="259" spans="2:18" x14ac:dyDescent="0.35">
      <c r="B259" s="317">
        <v>45430.229166666664</v>
      </c>
      <c r="C259">
        <v>59.4</v>
      </c>
      <c r="D259">
        <v>76.400000000000006</v>
      </c>
      <c r="E259">
        <v>35.799999999999997</v>
      </c>
      <c r="F259">
        <v>62.6</v>
      </c>
      <c r="G259">
        <v>59.5</v>
      </c>
      <c r="H259">
        <v>78.099999999999994</v>
      </c>
      <c r="I259">
        <v>35.4</v>
      </c>
      <c r="J259">
        <v>62.6</v>
      </c>
      <c r="L259">
        <v>78.5</v>
      </c>
      <c r="M259">
        <v>37.299999999999997</v>
      </c>
      <c r="N259">
        <v>64.400000000000006</v>
      </c>
      <c r="P259" t="s">
        <v>879</v>
      </c>
      <c r="Q259" t="str">
        <f t="shared" si="10"/>
        <v>-</v>
      </c>
      <c r="R259">
        <f t="shared" si="11"/>
        <v>35</v>
      </c>
    </row>
    <row r="260" spans="2:18" x14ac:dyDescent="0.35">
      <c r="B260" s="317">
        <v>45430.239583333336</v>
      </c>
      <c r="C260">
        <v>61</v>
      </c>
      <c r="D260">
        <v>77.599999999999994</v>
      </c>
      <c r="E260">
        <v>33.9</v>
      </c>
      <c r="F260">
        <v>63.3</v>
      </c>
      <c r="G260">
        <v>61</v>
      </c>
      <c r="H260">
        <v>77.7</v>
      </c>
      <c r="I260">
        <v>33.700000000000003</v>
      </c>
      <c r="J260">
        <v>62.9</v>
      </c>
      <c r="L260">
        <v>78.8</v>
      </c>
      <c r="M260">
        <v>35.9</v>
      </c>
      <c r="N260">
        <v>64.7</v>
      </c>
      <c r="P260" t="s">
        <v>879</v>
      </c>
      <c r="Q260" t="str">
        <f t="shared" si="10"/>
        <v>-</v>
      </c>
      <c r="R260">
        <f t="shared" si="11"/>
        <v>34</v>
      </c>
    </row>
    <row r="261" spans="2:18" x14ac:dyDescent="0.35">
      <c r="B261" s="317">
        <v>45430.25</v>
      </c>
      <c r="C261">
        <v>60.9</v>
      </c>
      <c r="D261">
        <v>75.3</v>
      </c>
      <c r="E261">
        <v>35.9</v>
      </c>
      <c r="F261">
        <v>63.9</v>
      </c>
      <c r="G261">
        <v>60.9</v>
      </c>
      <c r="H261">
        <v>76.5</v>
      </c>
      <c r="I261">
        <v>35.299999999999997</v>
      </c>
      <c r="J261">
        <v>63.7</v>
      </c>
      <c r="L261">
        <v>76.900000000000006</v>
      </c>
      <c r="M261">
        <v>37.9</v>
      </c>
      <c r="N261">
        <v>65.900000000000006</v>
      </c>
      <c r="P261" t="s">
        <v>879</v>
      </c>
      <c r="Q261" t="str">
        <f t="shared" si="10"/>
        <v>-</v>
      </c>
      <c r="R261">
        <f t="shared" si="11"/>
        <v>35</v>
      </c>
    </row>
    <row r="262" spans="2:18" x14ac:dyDescent="0.35">
      <c r="B262" s="317">
        <v>45430.260416666664</v>
      </c>
      <c r="C262">
        <v>61.4</v>
      </c>
      <c r="D262">
        <v>75.7</v>
      </c>
      <c r="E262">
        <v>37.6</v>
      </c>
      <c r="F262">
        <v>65.3</v>
      </c>
      <c r="G262">
        <v>61.3</v>
      </c>
      <c r="H262">
        <v>75.3</v>
      </c>
      <c r="I262">
        <v>37.4</v>
      </c>
      <c r="J262">
        <v>65.099999999999994</v>
      </c>
      <c r="L262">
        <v>77.099999999999994</v>
      </c>
      <c r="M262">
        <v>39.299999999999997</v>
      </c>
      <c r="N262">
        <v>66.5</v>
      </c>
      <c r="P262" t="s">
        <v>879</v>
      </c>
      <c r="Q262" t="str">
        <f t="shared" si="10"/>
        <v>-</v>
      </c>
      <c r="R262">
        <f t="shared" si="11"/>
        <v>37</v>
      </c>
    </row>
    <row r="263" spans="2:18" x14ac:dyDescent="0.35">
      <c r="B263" s="317">
        <v>45430.270833333336</v>
      </c>
      <c r="C263">
        <v>61.6</v>
      </c>
      <c r="D263">
        <v>75</v>
      </c>
      <c r="E263">
        <v>37.700000000000003</v>
      </c>
      <c r="F263">
        <v>66</v>
      </c>
      <c r="G263">
        <v>61.7</v>
      </c>
      <c r="H263">
        <v>75.2</v>
      </c>
      <c r="I263">
        <v>37.4</v>
      </c>
      <c r="J263">
        <v>66.099999999999994</v>
      </c>
      <c r="L263">
        <v>75.900000000000006</v>
      </c>
      <c r="M263">
        <v>39.700000000000003</v>
      </c>
      <c r="N263">
        <v>67.900000000000006</v>
      </c>
      <c r="P263" t="s">
        <v>879</v>
      </c>
      <c r="Q263" t="str">
        <f t="shared" si="10"/>
        <v>-</v>
      </c>
      <c r="R263">
        <f t="shared" si="11"/>
        <v>37</v>
      </c>
    </row>
    <row r="264" spans="2:18" x14ac:dyDescent="0.35">
      <c r="B264" s="317">
        <v>45430.28125</v>
      </c>
      <c r="C264">
        <v>66.8</v>
      </c>
      <c r="D264">
        <v>82</v>
      </c>
      <c r="E264">
        <v>38.299999999999997</v>
      </c>
      <c r="F264">
        <v>70.3</v>
      </c>
      <c r="G264">
        <v>66.8</v>
      </c>
      <c r="H264">
        <v>83.6</v>
      </c>
      <c r="I264">
        <v>38</v>
      </c>
      <c r="J264">
        <v>70.2</v>
      </c>
      <c r="L264">
        <v>88.4</v>
      </c>
      <c r="M264">
        <v>40</v>
      </c>
      <c r="N264">
        <v>72.400000000000006</v>
      </c>
      <c r="P264" t="s">
        <v>879</v>
      </c>
      <c r="Q264" t="str">
        <f t="shared" si="10"/>
        <v>-</v>
      </c>
      <c r="R264">
        <f t="shared" si="11"/>
        <v>38</v>
      </c>
    </row>
    <row r="265" spans="2:18" x14ac:dyDescent="0.35">
      <c r="B265" s="317">
        <v>45430.291666666664</v>
      </c>
      <c r="C265">
        <v>61.6</v>
      </c>
      <c r="D265">
        <v>75.900000000000006</v>
      </c>
      <c r="E265">
        <v>38.700000000000003</v>
      </c>
      <c r="F265">
        <v>66</v>
      </c>
      <c r="G265">
        <v>61.8</v>
      </c>
      <c r="H265">
        <v>76.5</v>
      </c>
      <c r="I265">
        <v>38.4</v>
      </c>
      <c r="J265">
        <v>65.900000000000006</v>
      </c>
      <c r="L265">
        <v>78</v>
      </c>
      <c r="M265">
        <v>40.200000000000003</v>
      </c>
      <c r="N265">
        <v>68.099999999999994</v>
      </c>
      <c r="P265" t="s">
        <v>878</v>
      </c>
      <c r="Q265">
        <f t="shared" si="10"/>
        <v>38</v>
      </c>
      <c r="R265" t="str">
        <f t="shared" si="11"/>
        <v>-</v>
      </c>
    </row>
    <row r="266" spans="2:18" x14ac:dyDescent="0.35">
      <c r="B266" s="317">
        <v>45430.302083333336</v>
      </c>
      <c r="C266">
        <v>62.1</v>
      </c>
      <c r="D266">
        <v>75.5</v>
      </c>
      <c r="E266">
        <v>35</v>
      </c>
      <c r="F266">
        <v>66.7</v>
      </c>
      <c r="G266">
        <v>62.2</v>
      </c>
      <c r="H266">
        <v>76.900000000000006</v>
      </c>
      <c r="I266">
        <v>34.700000000000003</v>
      </c>
      <c r="J266">
        <v>66.3</v>
      </c>
      <c r="L266">
        <v>77.3</v>
      </c>
      <c r="M266">
        <v>36.4</v>
      </c>
      <c r="N266">
        <v>68.8</v>
      </c>
      <c r="P266" t="s">
        <v>878</v>
      </c>
      <c r="Q266">
        <f t="shared" si="10"/>
        <v>35</v>
      </c>
      <c r="R266" t="str">
        <f t="shared" si="11"/>
        <v>-</v>
      </c>
    </row>
    <row r="267" spans="2:18" x14ac:dyDescent="0.35">
      <c r="B267" s="317">
        <v>45430.3125</v>
      </c>
      <c r="C267">
        <v>63.2</v>
      </c>
      <c r="D267">
        <v>77.599999999999994</v>
      </c>
      <c r="E267">
        <v>35.799999999999997</v>
      </c>
      <c r="F267">
        <v>67.900000000000006</v>
      </c>
      <c r="G267">
        <v>63.2</v>
      </c>
      <c r="H267">
        <v>77.5</v>
      </c>
      <c r="I267">
        <v>35.5</v>
      </c>
      <c r="J267">
        <v>67.7</v>
      </c>
      <c r="L267">
        <v>78.7</v>
      </c>
      <c r="M267">
        <v>37.299999999999997</v>
      </c>
      <c r="N267">
        <v>70.099999999999994</v>
      </c>
      <c r="P267" t="s">
        <v>878</v>
      </c>
      <c r="Q267">
        <f t="shared" si="10"/>
        <v>36</v>
      </c>
      <c r="R267" t="str">
        <f t="shared" si="11"/>
        <v>-</v>
      </c>
    </row>
    <row r="268" spans="2:18" x14ac:dyDescent="0.35">
      <c r="B268" s="317">
        <v>45430.322916666664</v>
      </c>
      <c r="C268">
        <v>63.1</v>
      </c>
      <c r="D268">
        <v>80.900000000000006</v>
      </c>
      <c r="E268">
        <v>37.700000000000003</v>
      </c>
      <c r="F268">
        <v>68</v>
      </c>
      <c r="G268">
        <v>63.2</v>
      </c>
      <c r="H268">
        <v>80.099999999999994</v>
      </c>
      <c r="I268">
        <v>37.799999999999997</v>
      </c>
      <c r="J268">
        <v>67.599999999999994</v>
      </c>
      <c r="L268">
        <v>82</v>
      </c>
      <c r="M268">
        <v>39.200000000000003</v>
      </c>
      <c r="N268">
        <v>69.8</v>
      </c>
      <c r="P268" t="s">
        <v>878</v>
      </c>
      <c r="Q268">
        <f t="shared" si="10"/>
        <v>38</v>
      </c>
      <c r="R268" t="str">
        <f t="shared" si="11"/>
        <v>-</v>
      </c>
    </row>
    <row r="269" spans="2:18" x14ac:dyDescent="0.35">
      <c r="B269" s="317">
        <v>45430.333333333336</v>
      </c>
      <c r="C269">
        <v>63</v>
      </c>
      <c r="D269">
        <v>75.900000000000006</v>
      </c>
      <c r="E269">
        <v>38.299999999999997</v>
      </c>
      <c r="F269">
        <v>68.099999999999994</v>
      </c>
      <c r="G269">
        <v>63</v>
      </c>
      <c r="H269">
        <v>78</v>
      </c>
      <c r="I269">
        <v>38.299999999999997</v>
      </c>
      <c r="J269">
        <v>68</v>
      </c>
      <c r="L269">
        <v>78.2</v>
      </c>
      <c r="M269">
        <v>39.799999999999997</v>
      </c>
      <c r="N269">
        <v>70.5</v>
      </c>
      <c r="P269" t="s">
        <v>878</v>
      </c>
      <c r="Q269">
        <f t="shared" si="10"/>
        <v>38</v>
      </c>
      <c r="R269" t="str">
        <f t="shared" si="11"/>
        <v>-</v>
      </c>
    </row>
    <row r="270" spans="2:18" x14ac:dyDescent="0.35">
      <c r="B270" s="317">
        <v>45430.34375</v>
      </c>
      <c r="C270">
        <v>64.8</v>
      </c>
      <c r="D270">
        <v>75.599999999999994</v>
      </c>
      <c r="E270">
        <v>43.6</v>
      </c>
      <c r="F270">
        <v>70</v>
      </c>
      <c r="G270">
        <v>64.8</v>
      </c>
      <c r="H270">
        <v>76.2</v>
      </c>
      <c r="I270">
        <v>43.2</v>
      </c>
      <c r="J270">
        <v>70</v>
      </c>
      <c r="L270">
        <v>77</v>
      </c>
      <c r="M270">
        <v>45.3</v>
      </c>
      <c r="N270">
        <v>71.8</v>
      </c>
      <c r="P270" t="s">
        <v>878</v>
      </c>
      <c r="Q270">
        <f t="shared" ref="Q270:Q333" si="12">IF(P270="D",ROUND(I270,0),"-")</f>
        <v>43</v>
      </c>
      <c r="R270" t="str">
        <f t="shared" ref="R270:R333" si="13">IF(P270="N",ROUND(I270,0),"-")</f>
        <v>-</v>
      </c>
    </row>
    <row r="271" spans="2:18" x14ac:dyDescent="0.35">
      <c r="B271" s="317">
        <v>45430.354166666664</v>
      </c>
      <c r="C271">
        <v>64.099999999999994</v>
      </c>
      <c r="D271">
        <v>75.900000000000006</v>
      </c>
      <c r="E271">
        <v>38.799999999999997</v>
      </c>
      <c r="F271">
        <v>69.599999999999994</v>
      </c>
      <c r="G271">
        <v>64.099999999999994</v>
      </c>
      <c r="H271">
        <v>75</v>
      </c>
      <c r="I271">
        <v>38.6</v>
      </c>
      <c r="J271">
        <v>69.599999999999994</v>
      </c>
      <c r="L271">
        <v>77.5</v>
      </c>
      <c r="M271">
        <v>40.299999999999997</v>
      </c>
      <c r="N271">
        <v>70.900000000000006</v>
      </c>
      <c r="P271" t="s">
        <v>878</v>
      </c>
      <c r="Q271">
        <f t="shared" si="12"/>
        <v>39</v>
      </c>
      <c r="R271" t="str">
        <f t="shared" si="13"/>
        <v>-</v>
      </c>
    </row>
    <row r="272" spans="2:18" x14ac:dyDescent="0.35">
      <c r="B272" s="317">
        <v>45430.364583333336</v>
      </c>
      <c r="C272">
        <v>63.6</v>
      </c>
      <c r="D272">
        <v>76.8</v>
      </c>
      <c r="E272">
        <v>35.299999999999997</v>
      </c>
      <c r="F272">
        <v>69.5</v>
      </c>
      <c r="G272">
        <v>63.7</v>
      </c>
      <c r="H272">
        <v>75.2</v>
      </c>
      <c r="I272">
        <v>35.299999999999997</v>
      </c>
      <c r="J272">
        <v>69.3</v>
      </c>
      <c r="L272">
        <v>78</v>
      </c>
      <c r="M272">
        <v>36.700000000000003</v>
      </c>
      <c r="N272">
        <v>71.2</v>
      </c>
      <c r="P272" t="s">
        <v>878</v>
      </c>
      <c r="Q272">
        <f t="shared" si="12"/>
        <v>35</v>
      </c>
      <c r="R272" t="str">
        <f t="shared" si="13"/>
        <v>-</v>
      </c>
    </row>
    <row r="273" spans="2:18" x14ac:dyDescent="0.35">
      <c r="B273" s="317">
        <v>45430.375</v>
      </c>
      <c r="C273">
        <v>64.400000000000006</v>
      </c>
      <c r="D273">
        <v>74.8</v>
      </c>
      <c r="E273">
        <v>38.799999999999997</v>
      </c>
      <c r="F273">
        <v>69.900000000000006</v>
      </c>
      <c r="G273">
        <v>64.400000000000006</v>
      </c>
      <c r="H273">
        <v>75.900000000000006</v>
      </c>
      <c r="I273">
        <v>38.700000000000003</v>
      </c>
      <c r="J273">
        <v>69.7</v>
      </c>
      <c r="L273">
        <v>76.599999999999994</v>
      </c>
      <c r="M273">
        <v>40.299999999999997</v>
      </c>
      <c r="N273">
        <v>71.400000000000006</v>
      </c>
      <c r="P273" t="s">
        <v>878</v>
      </c>
      <c r="Q273">
        <f t="shared" si="12"/>
        <v>39</v>
      </c>
      <c r="R273" t="str">
        <f t="shared" si="13"/>
        <v>-</v>
      </c>
    </row>
    <row r="274" spans="2:18" x14ac:dyDescent="0.35">
      <c r="B274" s="317">
        <v>45430.385416666664</v>
      </c>
      <c r="C274">
        <v>65.099999999999994</v>
      </c>
      <c r="D274">
        <v>77.099999999999994</v>
      </c>
      <c r="E274">
        <v>42</v>
      </c>
      <c r="F274">
        <v>70.3</v>
      </c>
      <c r="G274">
        <v>65.099999999999994</v>
      </c>
      <c r="H274">
        <v>77.2</v>
      </c>
      <c r="I274">
        <v>41.9</v>
      </c>
      <c r="J274">
        <v>70.400000000000006</v>
      </c>
      <c r="L274">
        <v>78.3</v>
      </c>
      <c r="M274">
        <v>43.2</v>
      </c>
      <c r="N274">
        <v>71.8</v>
      </c>
      <c r="P274" t="s">
        <v>878</v>
      </c>
      <c r="Q274">
        <f t="shared" si="12"/>
        <v>42</v>
      </c>
      <c r="R274" t="str">
        <f t="shared" si="13"/>
        <v>-</v>
      </c>
    </row>
    <row r="275" spans="2:18" x14ac:dyDescent="0.35">
      <c r="B275" s="317">
        <v>45430.395833333336</v>
      </c>
      <c r="C275">
        <v>65.900000000000006</v>
      </c>
      <c r="D275">
        <v>79.3</v>
      </c>
      <c r="E275">
        <v>44.4</v>
      </c>
      <c r="F275">
        <v>70.400000000000006</v>
      </c>
      <c r="G275">
        <v>66</v>
      </c>
      <c r="H275">
        <v>81.599999999999994</v>
      </c>
      <c r="I275">
        <v>43.5</v>
      </c>
      <c r="J275">
        <v>70.599999999999994</v>
      </c>
      <c r="L275">
        <v>81.599999999999994</v>
      </c>
      <c r="M275">
        <v>46.4</v>
      </c>
      <c r="N275">
        <v>72.3</v>
      </c>
      <c r="P275" t="s">
        <v>878</v>
      </c>
      <c r="Q275">
        <f t="shared" si="12"/>
        <v>44</v>
      </c>
      <c r="R275" t="str">
        <f t="shared" si="13"/>
        <v>-</v>
      </c>
    </row>
    <row r="276" spans="2:18" x14ac:dyDescent="0.35">
      <c r="B276" s="317">
        <v>45430.40625</v>
      </c>
      <c r="C276">
        <v>65.7</v>
      </c>
      <c r="D276">
        <v>75.599999999999994</v>
      </c>
      <c r="E276">
        <v>44.5</v>
      </c>
      <c r="F276">
        <v>70.599999999999994</v>
      </c>
      <c r="G276">
        <v>65.8</v>
      </c>
      <c r="H276">
        <v>76.900000000000006</v>
      </c>
      <c r="I276">
        <v>44.1</v>
      </c>
      <c r="J276">
        <v>70.7</v>
      </c>
      <c r="L276">
        <v>78.2</v>
      </c>
      <c r="M276">
        <v>45.9</v>
      </c>
      <c r="N276">
        <v>72.3</v>
      </c>
      <c r="P276" t="s">
        <v>878</v>
      </c>
      <c r="Q276">
        <f t="shared" si="12"/>
        <v>44</v>
      </c>
      <c r="R276" t="str">
        <f t="shared" si="13"/>
        <v>-</v>
      </c>
    </row>
    <row r="277" spans="2:18" x14ac:dyDescent="0.35">
      <c r="B277" s="317">
        <v>45430.416666666664</v>
      </c>
      <c r="C277">
        <v>66.3</v>
      </c>
      <c r="D277">
        <v>81.099999999999994</v>
      </c>
      <c r="E277">
        <v>47.9</v>
      </c>
      <c r="F277">
        <v>70.400000000000006</v>
      </c>
      <c r="G277">
        <v>66.2</v>
      </c>
      <c r="H277">
        <v>80.400000000000006</v>
      </c>
      <c r="I277">
        <v>47.7</v>
      </c>
      <c r="J277">
        <v>70.5</v>
      </c>
      <c r="L277">
        <v>82.6</v>
      </c>
      <c r="M277">
        <v>49.5</v>
      </c>
      <c r="N277">
        <v>72</v>
      </c>
      <c r="P277" t="s">
        <v>878</v>
      </c>
      <c r="Q277">
        <f t="shared" si="12"/>
        <v>48</v>
      </c>
      <c r="R277" t="str">
        <f t="shared" si="13"/>
        <v>-</v>
      </c>
    </row>
    <row r="278" spans="2:18" x14ac:dyDescent="0.35">
      <c r="B278" s="317">
        <v>45430.427083333336</v>
      </c>
      <c r="C278">
        <v>67.099999999999994</v>
      </c>
      <c r="D278">
        <v>86.5</v>
      </c>
      <c r="E278">
        <v>47.6</v>
      </c>
      <c r="F278">
        <v>70.900000000000006</v>
      </c>
      <c r="G278">
        <v>67</v>
      </c>
      <c r="H278">
        <v>87.7</v>
      </c>
      <c r="I278">
        <v>47.1</v>
      </c>
      <c r="J278">
        <v>71</v>
      </c>
      <c r="L278">
        <v>89.2</v>
      </c>
      <c r="M278">
        <v>49.1</v>
      </c>
      <c r="N278">
        <v>72.5</v>
      </c>
      <c r="P278" t="s">
        <v>878</v>
      </c>
      <c r="Q278">
        <f t="shared" si="12"/>
        <v>47</v>
      </c>
      <c r="R278" t="str">
        <f t="shared" si="13"/>
        <v>-</v>
      </c>
    </row>
    <row r="279" spans="2:18" x14ac:dyDescent="0.35">
      <c r="B279" s="317">
        <v>45430.4375</v>
      </c>
      <c r="C279">
        <v>66.400000000000006</v>
      </c>
      <c r="D279">
        <v>75.5</v>
      </c>
      <c r="E279">
        <v>49.1</v>
      </c>
      <c r="F279">
        <v>71.099999999999994</v>
      </c>
      <c r="G279">
        <v>66.400000000000006</v>
      </c>
      <c r="H279">
        <v>75.5</v>
      </c>
      <c r="I279">
        <v>49.1</v>
      </c>
      <c r="J279">
        <v>71.099999999999994</v>
      </c>
      <c r="L279">
        <v>76.3</v>
      </c>
      <c r="M279">
        <v>50.4</v>
      </c>
      <c r="N279">
        <v>72.599999999999994</v>
      </c>
      <c r="P279" t="s">
        <v>878</v>
      </c>
      <c r="Q279">
        <f t="shared" si="12"/>
        <v>49</v>
      </c>
      <c r="R279" t="str">
        <f t="shared" si="13"/>
        <v>-</v>
      </c>
    </row>
    <row r="280" spans="2:18" x14ac:dyDescent="0.35">
      <c r="B280" s="317">
        <v>45430.447916666664</v>
      </c>
      <c r="C280">
        <v>65.7</v>
      </c>
      <c r="D280">
        <v>75.599999999999994</v>
      </c>
      <c r="E280">
        <v>43.8</v>
      </c>
      <c r="F280">
        <v>70.599999999999994</v>
      </c>
      <c r="G280">
        <v>65.8</v>
      </c>
      <c r="H280">
        <v>76.3</v>
      </c>
      <c r="I280">
        <v>43.9</v>
      </c>
      <c r="J280">
        <v>70.900000000000006</v>
      </c>
      <c r="L280">
        <v>77</v>
      </c>
      <c r="M280">
        <v>45</v>
      </c>
      <c r="N280">
        <v>72.099999999999994</v>
      </c>
      <c r="P280" t="s">
        <v>878</v>
      </c>
      <c r="Q280">
        <f t="shared" si="12"/>
        <v>44</v>
      </c>
      <c r="R280" t="str">
        <f t="shared" si="13"/>
        <v>-</v>
      </c>
    </row>
    <row r="281" spans="2:18" x14ac:dyDescent="0.35">
      <c r="B281" s="317">
        <v>45430.458333333336</v>
      </c>
      <c r="C281">
        <v>65.5</v>
      </c>
      <c r="D281">
        <v>80.7</v>
      </c>
      <c r="E281">
        <v>42.3</v>
      </c>
      <c r="F281">
        <v>70.2</v>
      </c>
      <c r="G281">
        <v>65.5</v>
      </c>
      <c r="H281">
        <v>78.8</v>
      </c>
      <c r="I281">
        <v>41.8</v>
      </c>
      <c r="J281">
        <v>70.400000000000006</v>
      </c>
      <c r="L281">
        <v>82.6</v>
      </c>
      <c r="M281">
        <v>43.7</v>
      </c>
      <c r="N281">
        <v>71.900000000000006</v>
      </c>
      <c r="P281" t="s">
        <v>878</v>
      </c>
      <c r="Q281">
        <f t="shared" si="12"/>
        <v>42</v>
      </c>
      <c r="R281" t="str">
        <f t="shared" si="13"/>
        <v>-</v>
      </c>
    </row>
    <row r="282" spans="2:18" x14ac:dyDescent="0.35">
      <c r="B282" s="317">
        <v>45430.46875</v>
      </c>
      <c r="C282">
        <v>65</v>
      </c>
      <c r="D282">
        <v>75.5</v>
      </c>
      <c r="E282">
        <v>39.9</v>
      </c>
      <c r="F282">
        <v>70.099999999999994</v>
      </c>
      <c r="G282">
        <v>65</v>
      </c>
      <c r="H282">
        <v>76.3</v>
      </c>
      <c r="I282">
        <v>39.700000000000003</v>
      </c>
      <c r="J282">
        <v>70.099999999999994</v>
      </c>
      <c r="L282">
        <v>77.5</v>
      </c>
      <c r="M282">
        <v>41.4</v>
      </c>
      <c r="N282">
        <v>71.400000000000006</v>
      </c>
      <c r="P282" t="s">
        <v>878</v>
      </c>
      <c r="Q282">
        <f t="shared" si="12"/>
        <v>40</v>
      </c>
      <c r="R282" t="str">
        <f t="shared" si="13"/>
        <v>-</v>
      </c>
    </row>
    <row r="283" spans="2:18" x14ac:dyDescent="0.35">
      <c r="B283" s="317">
        <v>45430.479166666664</v>
      </c>
      <c r="C283">
        <v>65.2</v>
      </c>
      <c r="D283">
        <v>76.900000000000006</v>
      </c>
      <c r="E283">
        <v>44.7</v>
      </c>
      <c r="F283">
        <v>70.7</v>
      </c>
      <c r="G283">
        <v>65.099999999999994</v>
      </c>
      <c r="H283">
        <v>76.3</v>
      </c>
      <c r="I283">
        <v>44.5</v>
      </c>
      <c r="J283">
        <v>70.400000000000006</v>
      </c>
      <c r="L283">
        <v>78.099999999999994</v>
      </c>
      <c r="M283">
        <v>46.5</v>
      </c>
      <c r="N283">
        <v>72.2</v>
      </c>
      <c r="P283" t="s">
        <v>878</v>
      </c>
      <c r="Q283">
        <f t="shared" si="12"/>
        <v>45</v>
      </c>
      <c r="R283" t="str">
        <f t="shared" si="13"/>
        <v>-</v>
      </c>
    </row>
    <row r="284" spans="2:18" x14ac:dyDescent="0.35">
      <c r="B284" s="317">
        <v>45430.489583333336</v>
      </c>
      <c r="C284">
        <v>65.099999999999994</v>
      </c>
      <c r="D284">
        <v>75.599999999999994</v>
      </c>
      <c r="E284">
        <v>44.1</v>
      </c>
      <c r="F284">
        <v>70.3</v>
      </c>
      <c r="G284">
        <v>65.099999999999994</v>
      </c>
      <c r="H284">
        <v>74.7</v>
      </c>
      <c r="I284">
        <v>44</v>
      </c>
      <c r="J284">
        <v>70.2</v>
      </c>
      <c r="L284">
        <v>77.2</v>
      </c>
      <c r="M284">
        <v>45.6</v>
      </c>
      <c r="N284">
        <v>71.599999999999994</v>
      </c>
      <c r="P284" t="s">
        <v>878</v>
      </c>
      <c r="Q284">
        <f t="shared" si="12"/>
        <v>44</v>
      </c>
      <c r="R284" t="str">
        <f t="shared" si="13"/>
        <v>-</v>
      </c>
    </row>
    <row r="285" spans="2:18" x14ac:dyDescent="0.35">
      <c r="B285" s="317">
        <v>45430.5</v>
      </c>
      <c r="C285">
        <v>65.099999999999994</v>
      </c>
      <c r="D285">
        <v>75.5</v>
      </c>
      <c r="E285">
        <v>45.1</v>
      </c>
      <c r="F285">
        <v>69.900000000000006</v>
      </c>
      <c r="G285">
        <v>65.099999999999994</v>
      </c>
      <c r="H285">
        <v>76.7</v>
      </c>
      <c r="I285">
        <v>44.9</v>
      </c>
      <c r="J285">
        <v>69.7</v>
      </c>
      <c r="L285">
        <v>77.2</v>
      </c>
      <c r="M285">
        <v>47.1</v>
      </c>
      <c r="N285">
        <v>71.7</v>
      </c>
      <c r="P285" t="s">
        <v>878</v>
      </c>
      <c r="Q285">
        <f t="shared" si="12"/>
        <v>45</v>
      </c>
      <c r="R285" t="str">
        <f t="shared" si="13"/>
        <v>-</v>
      </c>
    </row>
    <row r="286" spans="2:18" x14ac:dyDescent="0.35">
      <c r="B286" s="317">
        <v>45430.510416666664</v>
      </c>
      <c r="C286">
        <v>65.3</v>
      </c>
      <c r="D286">
        <v>76.8</v>
      </c>
      <c r="E286">
        <v>42.5</v>
      </c>
      <c r="F286">
        <v>70.2</v>
      </c>
      <c r="G286">
        <v>65.3</v>
      </c>
      <c r="H286">
        <v>76.3</v>
      </c>
      <c r="I286">
        <v>42.7</v>
      </c>
      <c r="J286">
        <v>70.099999999999994</v>
      </c>
      <c r="L286">
        <v>78.099999999999994</v>
      </c>
      <c r="M286">
        <v>43.9</v>
      </c>
      <c r="N286">
        <v>71.8</v>
      </c>
      <c r="P286" t="s">
        <v>878</v>
      </c>
      <c r="Q286">
        <f t="shared" si="12"/>
        <v>43</v>
      </c>
      <c r="R286" t="str">
        <f t="shared" si="13"/>
        <v>-</v>
      </c>
    </row>
    <row r="287" spans="2:18" x14ac:dyDescent="0.35">
      <c r="B287" s="317">
        <v>45430.520833333336</v>
      </c>
      <c r="C287">
        <v>65</v>
      </c>
      <c r="D287">
        <v>74.8</v>
      </c>
      <c r="E287">
        <v>44.5</v>
      </c>
      <c r="F287">
        <v>69.900000000000006</v>
      </c>
      <c r="G287">
        <v>65</v>
      </c>
      <c r="H287">
        <v>76.3</v>
      </c>
      <c r="I287">
        <v>44.5</v>
      </c>
      <c r="J287">
        <v>70.2</v>
      </c>
      <c r="L287">
        <v>76.5</v>
      </c>
      <c r="M287">
        <v>45.5</v>
      </c>
      <c r="N287">
        <v>71.7</v>
      </c>
      <c r="P287" t="s">
        <v>878</v>
      </c>
      <c r="Q287">
        <f t="shared" si="12"/>
        <v>45</v>
      </c>
      <c r="R287" t="str">
        <f t="shared" si="13"/>
        <v>-</v>
      </c>
    </row>
    <row r="288" spans="2:18" x14ac:dyDescent="0.35">
      <c r="B288" s="317">
        <v>45430.53125</v>
      </c>
      <c r="C288">
        <v>63.9</v>
      </c>
      <c r="D288">
        <v>75.599999999999994</v>
      </c>
      <c r="E288">
        <v>38.9</v>
      </c>
      <c r="F288">
        <v>69.099999999999994</v>
      </c>
      <c r="G288">
        <v>63.8</v>
      </c>
      <c r="H288">
        <v>75.599999999999994</v>
      </c>
      <c r="I288">
        <v>38.6</v>
      </c>
      <c r="J288">
        <v>69.3</v>
      </c>
      <c r="L288">
        <v>76.900000000000006</v>
      </c>
      <c r="M288">
        <v>39.799999999999997</v>
      </c>
      <c r="N288">
        <v>70.5</v>
      </c>
      <c r="P288" t="s">
        <v>878</v>
      </c>
      <c r="Q288">
        <f t="shared" si="12"/>
        <v>39</v>
      </c>
      <c r="R288" t="str">
        <f t="shared" si="13"/>
        <v>-</v>
      </c>
    </row>
    <row r="289" spans="2:18" x14ac:dyDescent="0.35">
      <c r="B289" s="317">
        <v>45430.541666666664</v>
      </c>
      <c r="C289">
        <v>65</v>
      </c>
      <c r="D289">
        <v>75.3</v>
      </c>
      <c r="E289">
        <v>39.9</v>
      </c>
      <c r="F289">
        <v>70</v>
      </c>
      <c r="G289">
        <v>65.099999999999994</v>
      </c>
      <c r="H289">
        <v>77.2</v>
      </c>
      <c r="I289">
        <v>39.299999999999997</v>
      </c>
      <c r="J289">
        <v>70.3</v>
      </c>
      <c r="L289">
        <v>77.7</v>
      </c>
      <c r="M289">
        <v>41</v>
      </c>
      <c r="N289">
        <v>71.599999999999994</v>
      </c>
      <c r="P289" t="s">
        <v>878</v>
      </c>
      <c r="Q289">
        <f t="shared" si="12"/>
        <v>39</v>
      </c>
      <c r="R289" t="str">
        <f t="shared" si="13"/>
        <v>-</v>
      </c>
    </row>
    <row r="290" spans="2:18" x14ac:dyDescent="0.35">
      <c r="B290" s="317">
        <v>45430.552083333336</v>
      </c>
      <c r="C290">
        <v>63.8</v>
      </c>
      <c r="D290">
        <v>75.099999999999994</v>
      </c>
      <c r="E290">
        <v>42.4</v>
      </c>
      <c r="F290">
        <v>69</v>
      </c>
      <c r="G290">
        <v>63.8</v>
      </c>
      <c r="H290">
        <v>76.2</v>
      </c>
      <c r="I290">
        <v>42</v>
      </c>
      <c r="J290">
        <v>69.2</v>
      </c>
      <c r="L290">
        <v>76.400000000000006</v>
      </c>
      <c r="M290">
        <v>44.1</v>
      </c>
      <c r="N290">
        <v>70.599999999999994</v>
      </c>
      <c r="P290" t="s">
        <v>878</v>
      </c>
      <c r="Q290">
        <f t="shared" si="12"/>
        <v>42</v>
      </c>
      <c r="R290" t="str">
        <f t="shared" si="13"/>
        <v>-</v>
      </c>
    </row>
    <row r="291" spans="2:18" x14ac:dyDescent="0.35">
      <c r="B291" s="317">
        <v>45430.5625</v>
      </c>
      <c r="C291">
        <v>65</v>
      </c>
      <c r="D291">
        <v>81.099999999999994</v>
      </c>
      <c r="E291">
        <v>43</v>
      </c>
      <c r="F291">
        <v>69.7</v>
      </c>
      <c r="G291">
        <v>65</v>
      </c>
      <c r="H291">
        <v>80.8</v>
      </c>
      <c r="I291">
        <v>42.8</v>
      </c>
      <c r="J291">
        <v>69.900000000000006</v>
      </c>
      <c r="L291">
        <v>82.3</v>
      </c>
      <c r="M291">
        <v>44.1</v>
      </c>
      <c r="N291">
        <v>71.400000000000006</v>
      </c>
      <c r="P291" t="s">
        <v>878</v>
      </c>
      <c r="Q291">
        <f t="shared" si="12"/>
        <v>43</v>
      </c>
      <c r="R291" t="str">
        <f t="shared" si="13"/>
        <v>-</v>
      </c>
    </row>
    <row r="292" spans="2:18" x14ac:dyDescent="0.35">
      <c r="B292" s="317">
        <v>45430.572916666664</v>
      </c>
      <c r="C292">
        <v>65.5</v>
      </c>
      <c r="D292">
        <v>76.599999999999994</v>
      </c>
      <c r="E292">
        <v>43.1</v>
      </c>
      <c r="F292">
        <v>70.400000000000006</v>
      </c>
      <c r="G292">
        <v>65.599999999999994</v>
      </c>
      <c r="H292">
        <v>77.3</v>
      </c>
      <c r="I292">
        <v>43.1</v>
      </c>
      <c r="J292">
        <v>70.5</v>
      </c>
      <c r="L292">
        <v>77.8</v>
      </c>
      <c r="M292">
        <v>44.4</v>
      </c>
      <c r="N292">
        <v>72.099999999999994</v>
      </c>
      <c r="P292" t="s">
        <v>878</v>
      </c>
      <c r="Q292">
        <f t="shared" si="12"/>
        <v>43</v>
      </c>
      <c r="R292" t="str">
        <f t="shared" si="13"/>
        <v>-</v>
      </c>
    </row>
    <row r="293" spans="2:18" x14ac:dyDescent="0.35">
      <c r="B293" s="317">
        <v>45430.583333333336</v>
      </c>
      <c r="C293">
        <v>64.3</v>
      </c>
      <c r="D293">
        <v>76.8</v>
      </c>
      <c r="E293">
        <v>43</v>
      </c>
      <c r="F293">
        <v>69.3</v>
      </c>
      <c r="G293">
        <v>64.3</v>
      </c>
      <c r="H293">
        <v>76.400000000000006</v>
      </c>
      <c r="I293">
        <v>42.8</v>
      </c>
      <c r="J293">
        <v>69.5</v>
      </c>
      <c r="L293">
        <v>78.099999999999994</v>
      </c>
      <c r="M293">
        <v>44.5</v>
      </c>
      <c r="N293">
        <v>70.900000000000006</v>
      </c>
      <c r="P293" t="s">
        <v>878</v>
      </c>
      <c r="Q293">
        <f t="shared" si="12"/>
        <v>43</v>
      </c>
      <c r="R293" t="str">
        <f t="shared" si="13"/>
        <v>-</v>
      </c>
    </row>
    <row r="294" spans="2:18" x14ac:dyDescent="0.35">
      <c r="B294" s="317">
        <v>45430.59375</v>
      </c>
      <c r="C294">
        <v>65</v>
      </c>
      <c r="D294">
        <v>83.7</v>
      </c>
      <c r="E294">
        <v>39.9</v>
      </c>
      <c r="F294">
        <v>69.7</v>
      </c>
      <c r="G294">
        <v>64.8</v>
      </c>
      <c r="H294">
        <v>81.900000000000006</v>
      </c>
      <c r="I294">
        <v>39.799999999999997</v>
      </c>
      <c r="J294">
        <v>69.7</v>
      </c>
      <c r="L294">
        <v>85.6</v>
      </c>
      <c r="M294">
        <v>40.9</v>
      </c>
      <c r="N294">
        <v>71.3</v>
      </c>
      <c r="P294" t="s">
        <v>878</v>
      </c>
      <c r="Q294">
        <f t="shared" si="12"/>
        <v>40</v>
      </c>
      <c r="R294" t="str">
        <f t="shared" si="13"/>
        <v>-</v>
      </c>
    </row>
    <row r="295" spans="2:18" x14ac:dyDescent="0.35">
      <c r="B295" s="317">
        <v>45430.604166666664</v>
      </c>
      <c r="C295">
        <v>63.9</v>
      </c>
      <c r="D295">
        <v>73.7</v>
      </c>
      <c r="E295">
        <v>39</v>
      </c>
      <c r="F295">
        <v>69</v>
      </c>
      <c r="G295">
        <v>63.9</v>
      </c>
      <c r="H295">
        <v>75.099999999999994</v>
      </c>
      <c r="I295">
        <v>38.200000000000003</v>
      </c>
      <c r="J295">
        <v>69</v>
      </c>
      <c r="L295">
        <v>75.5</v>
      </c>
      <c r="M295">
        <v>40.700000000000003</v>
      </c>
      <c r="N295">
        <v>70.8</v>
      </c>
      <c r="P295" t="s">
        <v>878</v>
      </c>
      <c r="Q295">
        <f t="shared" si="12"/>
        <v>38</v>
      </c>
      <c r="R295" t="str">
        <f t="shared" si="13"/>
        <v>-</v>
      </c>
    </row>
    <row r="296" spans="2:18" x14ac:dyDescent="0.35">
      <c r="B296" s="317">
        <v>45430.614583333336</v>
      </c>
      <c r="C296">
        <v>64.400000000000006</v>
      </c>
      <c r="D296">
        <v>74.7</v>
      </c>
      <c r="E296">
        <v>42.2</v>
      </c>
      <c r="F296">
        <v>69.7</v>
      </c>
      <c r="G296">
        <v>64.400000000000006</v>
      </c>
      <c r="H296">
        <v>76</v>
      </c>
      <c r="I296">
        <v>42</v>
      </c>
      <c r="J296">
        <v>69.7</v>
      </c>
      <c r="L296">
        <v>76.7</v>
      </c>
      <c r="M296">
        <v>43.6</v>
      </c>
      <c r="N296">
        <v>71.2</v>
      </c>
      <c r="P296" t="s">
        <v>878</v>
      </c>
      <c r="Q296">
        <f t="shared" si="12"/>
        <v>42</v>
      </c>
      <c r="R296" t="str">
        <f t="shared" si="13"/>
        <v>-</v>
      </c>
    </row>
    <row r="297" spans="2:18" x14ac:dyDescent="0.35">
      <c r="B297" s="317">
        <v>45430.625</v>
      </c>
      <c r="C297">
        <v>64.5</v>
      </c>
      <c r="D297">
        <v>75.2</v>
      </c>
      <c r="E297">
        <v>40.5</v>
      </c>
      <c r="F297">
        <v>69.599999999999994</v>
      </c>
      <c r="G297">
        <v>64.400000000000006</v>
      </c>
      <c r="H297">
        <v>75.8</v>
      </c>
      <c r="I297">
        <v>40.5</v>
      </c>
      <c r="J297">
        <v>69.400000000000006</v>
      </c>
      <c r="L297">
        <v>76.7</v>
      </c>
      <c r="M297">
        <v>41.6</v>
      </c>
      <c r="N297">
        <v>71.099999999999994</v>
      </c>
      <c r="P297" t="s">
        <v>878</v>
      </c>
      <c r="Q297">
        <f t="shared" si="12"/>
        <v>41</v>
      </c>
      <c r="R297" t="str">
        <f t="shared" si="13"/>
        <v>-</v>
      </c>
    </row>
    <row r="298" spans="2:18" x14ac:dyDescent="0.35">
      <c r="B298" s="317">
        <v>45430.635416666664</v>
      </c>
      <c r="C298">
        <v>64.900000000000006</v>
      </c>
      <c r="D298">
        <v>74.400000000000006</v>
      </c>
      <c r="E298">
        <v>44.4</v>
      </c>
      <c r="F298">
        <v>69.8</v>
      </c>
      <c r="G298">
        <v>65</v>
      </c>
      <c r="H298">
        <v>75.400000000000006</v>
      </c>
      <c r="I298">
        <v>44.1</v>
      </c>
      <c r="J298">
        <v>69.8</v>
      </c>
      <c r="L298">
        <v>76.5</v>
      </c>
      <c r="M298">
        <v>45.8</v>
      </c>
      <c r="N298">
        <v>71.599999999999994</v>
      </c>
      <c r="P298" t="s">
        <v>878</v>
      </c>
      <c r="Q298">
        <f t="shared" si="12"/>
        <v>44</v>
      </c>
      <c r="R298" t="str">
        <f t="shared" si="13"/>
        <v>-</v>
      </c>
    </row>
    <row r="299" spans="2:18" x14ac:dyDescent="0.35">
      <c r="B299" s="317">
        <v>45430.645833333336</v>
      </c>
      <c r="C299">
        <v>64.099999999999994</v>
      </c>
      <c r="D299">
        <v>76.900000000000006</v>
      </c>
      <c r="E299">
        <v>40.799999999999997</v>
      </c>
      <c r="F299">
        <v>69</v>
      </c>
      <c r="G299">
        <v>64.099999999999994</v>
      </c>
      <c r="H299">
        <v>76.7</v>
      </c>
      <c r="I299">
        <v>40.5</v>
      </c>
      <c r="J299">
        <v>69</v>
      </c>
      <c r="L299">
        <v>78.599999999999994</v>
      </c>
      <c r="M299">
        <v>41.9</v>
      </c>
      <c r="N299">
        <v>70.8</v>
      </c>
      <c r="P299" t="s">
        <v>878</v>
      </c>
      <c r="Q299">
        <f t="shared" si="12"/>
        <v>41</v>
      </c>
      <c r="R299" t="str">
        <f t="shared" si="13"/>
        <v>-</v>
      </c>
    </row>
    <row r="300" spans="2:18" x14ac:dyDescent="0.35">
      <c r="B300" s="317">
        <v>45430.65625</v>
      </c>
      <c r="C300">
        <v>65.599999999999994</v>
      </c>
      <c r="D300">
        <v>81.8</v>
      </c>
      <c r="E300">
        <v>47.7</v>
      </c>
      <c r="F300">
        <v>70</v>
      </c>
      <c r="G300">
        <v>65.599999999999994</v>
      </c>
      <c r="H300">
        <v>81.900000000000006</v>
      </c>
      <c r="I300">
        <v>47.6</v>
      </c>
      <c r="J300">
        <v>70.3</v>
      </c>
      <c r="L300">
        <v>82.9</v>
      </c>
      <c r="M300">
        <v>49.1</v>
      </c>
      <c r="N300">
        <v>71.7</v>
      </c>
      <c r="P300" t="s">
        <v>878</v>
      </c>
      <c r="Q300">
        <f t="shared" si="12"/>
        <v>48</v>
      </c>
      <c r="R300" t="str">
        <f t="shared" si="13"/>
        <v>-</v>
      </c>
    </row>
    <row r="301" spans="2:18" x14ac:dyDescent="0.35">
      <c r="B301" s="317">
        <v>45430.666666666664</v>
      </c>
      <c r="C301">
        <v>64.5</v>
      </c>
      <c r="D301">
        <v>74.599999999999994</v>
      </c>
      <c r="E301">
        <v>44.3</v>
      </c>
      <c r="F301">
        <v>69.7</v>
      </c>
      <c r="G301">
        <v>64.5</v>
      </c>
      <c r="H301">
        <v>75.5</v>
      </c>
      <c r="I301">
        <v>44.3</v>
      </c>
      <c r="J301">
        <v>70</v>
      </c>
      <c r="L301">
        <v>76.099999999999994</v>
      </c>
      <c r="M301">
        <v>45.6</v>
      </c>
      <c r="N301">
        <v>71.400000000000006</v>
      </c>
      <c r="P301" t="s">
        <v>878</v>
      </c>
      <c r="Q301">
        <f t="shared" si="12"/>
        <v>44</v>
      </c>
      <c r="R301" t="str">
        <f t="shared" si="13"/>
        <v>-</v>
      </c>
    </row>
    <row r="302" spans="2:18" x14ac:dyDescent="0.35">
      <c r="B302" s="317">
        <v>45430.677083333336</v>
      </c>
      <c r="C302">
        <v>64.599999999999994</v>
      </c>
      <c r="D302">
        <v>75.400000000000006</v>
      </c>
      <c r="E302">
        <v>41.4</v>
      </c>
      <c r="F302">
        <v>69.5</v>
      </c>
      <c r="G302">
        <v>64.599999999999994</v>
      </c>
      <c r="H302">
        <v>76.5</v>
      </c>
      <c r="I302">
        <v>41.1</v>
      </c>
      <c r="J302">
        <v>69.7</v>
      </c>
      <c r="L302">
        <v>76.7</v>
      </c>
      <c r="M302">
        <v>43.6</v>
      </c>
      <c r="N302">
        <v>71.3</v>
      </c>
      <c r="P302" t="s">
        <v>878</v>
      </c>
      <c r="Q302">
        <f t="shared" si="12"/>
        <v>41</v>
      </c>
      <c r="R302" t="str">
        <f t="shared" si="13"/>
        <v>-</v>
      </c>
    </row>
    <row r="303" spans="2:18" x14ac:dyDescent="0.35">
      <c r="B303" s="317">
        <v>45430.6875</v>
      </c>
      <c r="C303">
        <v>65.3</v>
      </c>
      <c r="D303">
        <v>77.599999999999994</v>
      </c>
      <c r="E303">
        <v>43.1</v>
      </c>
      <c r="F303">
        <v>70</v>
      </c>
      <c r="G303">
        <v>65.400000000000006</v>
      </c>
      <c r="H303">
        <v>77.900000000000006</v>
      </c>
      <c r="I303">
        <v>43</v>
      </c>
      <c r="J303">
        <v>70.099999999999994</v>
      </c>
      <c r="L303">
        <v>79</v>
      </c>
      <c r="M303">
        <v>44.2</v>
      </c>
      <c r="N303">
        <v>71.5</v>
      </c>
      <c r="P303" t="s">
        <v>878</v>
      </c>
      <c r="Q303">
        <f t="shared" si="12"/>
        <v>43</v>
      </c>
      <c r="R303" t="str">
        <f t="shared" si="13"/>
        <v>-</v>
      </c>
    </row>
    <row r="304" spans="2:18" x14ac:dyDescent="0.35">
      <c r="B304" s="317">
        <v>45430.697916666664</v>
      </c>
      <c r="C304">
        <v>64.900000000000006</v>
      </c>
      <c r="D304">
        <v>77</v>
      </c>
      <c r="E304">
        <v>41.4</v>
      </c>
      <c r="F304">
        <v>69.900000000000006</v>
      </c>
      <c r="G304">
        <v>65</v>
      </c>
      <c r="H304">
        <v>79</v>
      </c>
      <c r="I304">
        <v>41.5</v>
      </c>
      <c r="J304">
        <v>69.900000000000006</v>
      </c>
      <c r="L304">
        <v>79.2</v>
      </c>
      <c r="M304">
        <v>42.3</v>
      </c>
      <c r="N304">
        <v>71.5</v>
      </c>
      <c r="P304" t="s">
        <v>878</v>
      </c>
      <c r="Q304">
        <f t="shared" si="12"/>
        <v>42</v>
      </c>
      <c r="R304" t="str">
        <f t="shared" si="13"/>
        <v>-</v>
      </c>
    </row>
    <row r="305" spans="2:18" x14ac:dyDescent="0.35">
      <c r="B305" s="317">
        <v>45430.708333333336</v>
      </c>
      <c r="C305">
        <v>66.2</v>
      </c>
      <c r="D305">
        <v>78.599999999999994</v>
      </c>
      <c r="E305">
        <v>42.6</v>
      </c>
      <c r="F305">
        <v>71.2</v>
      </c>
      <c r="G305">
        <v>66.3</v>
      </c>
      <c r="H305">
        <v>78.3</v>
      </c>
      <c r="I305">
        <v>42.1</v>
      </c>
      <c r="J305">
        <v>71.3</v>
      </c>
      <c r="L305">
        <v>79.7</v>
      </c>
      <c r="M305">
        <v>44.8</v>
      </c>
      <c r="N305">
        <v>72.7</v>
      </c>
      <c r="P305" t="s">
        <v>878</v>
      </c>
      <c r="Q305">
        <f t="shared" si="12"/>
        <v>42</v>
      </c>
      <c r="R305" t="str">
        <f t="shared" si="13"/>
        <v>-</v>
      </c>
    </row>
    <row r="306" spans="2:18" x14ac:dyDescent="0.35">
      <c r="B306" s="317">
        <v>45430.71875</v>
      </c>
      <c r="C306">
        <v>65.2</v>
      </c>
      <c r="D306">
        <v>85.2</v>
      </c>
      <c r="E306">
        <v>40.5</v>
      </c>
      <c r="F306">
        <v>69.599999999999994</v>
      </c>
      <c r="G306">
        <v>65.3</v>
      </c>
      <c r="H306">
        <v>85</v>
      </c>
      <c r="I306">
        <v>40.299999999999997</v>
      </c>
      <c r="J306">
        <v>69.599999999999994</v>
      </c>
      <c r="L306">
        <v>87.1</v>
      </c>
      <c r="M306">
        <v>41.8</v>
      </c>
      <c r="N306">
        <v>71.5</v>
      </c>
      <c r="P306" t="s">
        <v>878</v>
      </c>
      <c r="Q306">
        <f t="shared" si="12"/>
        <v>40</v>
      </c>
      <c r="R306" t="str">
        <f t="shared" si="13"/>
        <v>-</v>
      </c>
    </row>
    <row r="307" spans="2:18" x14ac:dyDescent="0.35">
      <c r="B307" s="317">
        <v>45430.729166666664</v>
      </c>
      <c r="C307">
        <v>65</v>
      </c>
      <c r="D307">
        <v>76.400000000000006</v>
      </c>
      <c r="E307">
        <v>39</v>
      </c>
      <c r="F307">
        <v>70.599999999999994</v>
      </c>
      <c r="G307">
        <v>65</v>
      </c>
      <c r="H307">
        <v>76.7</v>
      </c>
      <c r="I307">
        <v>39</v>
      </c>
      <c r="J307">
        <v>70.599999999999994</v>
      </c>
      <c r="L307">
        <v>77.2</v>
      </c>
      <c r="M307">
        <v>40.1</v>
      </c>
      <c r="N307">
        <v>72.099999999999994</v>
      </c>
      <c r="P307" t="s">
        <v>878</v>
      </c>
      <c r="Q307">
        <f t="shared" si="12"/>
        <v>39</v>
      </c>
      <c r="R307" t="str">
        <f t="shared" si="13"/>
        <v>-</v>
      </c>
    </row>
    <row r="308" spans="2:18" x14ac:dyDescent="0.35">
      <c r="B308" s="317">
        <v>45430.739583333336</v>
      </c>
      <c r="C308">
        <v>65.5</v>
      </c>
      <c r="D308">
        <v>75.8</v>
      </c>
      <c r="E308">
        <v>40.799999999999997</v>
      </c>
      <c r="F308">
        <v>70.599999999999994</v>
      </c>
      <c r="G308">
        <v>65.400000000000006</v>
      </c>
      <c r="H308">
        <v>76.2</v>
      </c>
      <c r="I308">
        <v>40.799999999999997</v>
      </c>
      <c r="J308">
        <v>70.599999999999994</v>
      </c>
      <c r="L308">
        <v>77.099999999999994</v>
      </c>
      <c r="M308">
        <v>42</v>
      </c>
      <c r="N308">
        <v>72.099999999999994</v>
      </c>
      <c r="P308" t="s">
        <v>878</v>
      </c>
      <c r="Q308">
        <f t="shared" si="12"/>
        <v>41</v>
      </c>
      <c r="R308" t="str">
        <f t="shared" si="13"/>
        <v>-</v>
      </c>
    </row>
    <row r="309" spans="2:18" x14ac:dyDescent="0.35">
      <c r="B309" s="317">
        <v>45430.75</v>
      </c>
      <c r="C309">
        <v>64.099999999999994</v>
      </c>
      <c r="D309">
        <v>76.8</v>
      </c>
      <c r="E309">
        <v>39.700000000000003</v>
      </c>
      <c r="F309">
        <v>69.3</v>
      </c>
      <c r="G309">
        <v>64.099999999999994</v>
      </c>
      <c r="H309">
        <v>77.599999999999994</v>
      </c>
      <c r="I309">
        <v>39.6</v>
      </c>
      <c r="J309">
        <v>69.599999999999994</v>
      </c>
      <c r="L309">
        <v>78.3</v>
      </c>
      <c r="M309">
        <v>40.9</v>
      </c>
      <c r="N309">
        <v>71</v>
      </c>
      <c r="P309" t="s">
        <v>878</v>
      </c>
      <c r="Q309">
        <f t="shared" si="12"/>
        <v>40</v>
      </c>
      <c r="R309" t="str">
        <f t="shared" si="13"/>
        <v>-</v>
      </c>
    </row>
    <row r="310" spans="2:18" x14ac:dyDescent="0.35">
      <c r="B310" s="317">
        <v>45430.760416666664</v>
      </c>
      <c r="C310">
        <v>65</v>
      </c>
      <c r="D310">
        <v>76.2</v>
      </c>
      <c r="E310">
        <v>42.1</v>
      </c>
      <c r="F310">
        <v>70.3</v>
      </c>
      <c r="G310">
        <v>65</v>
      </c>
      <c r="H310">
        <v>76.2</v>
      </c>
      <c r="I310">
        <v>41.9</v>
      </c>
      <c r="J310">
        <v>70.400000000000006</v>
      </c>
      <c r="L310">
        <v>77.5</v>
      </c>
      <c r="M310">
        <v>43.7</v>
      </c>
      <c r="N310">
        <v>71.900000000000006</v>
      </c>
      <c r="P310" t="s">
        <v>878</v>
      </c>
      <c r="Q310">
        <f t="shared" si="12"/>
        <v>42</v>
      </c>
      <c r="R310" t="str">
        <f t="shared" si="13"/>
        <v>-</v>
      </c>
    </row>
    <row r="311" spans="2:18" x14ac:dyDescent="0.35">
      <c r="B311" s="317">
        <v>45430.770833333336</v>
      </c>
      <c r="C311">
        <v>63.9</v>
      </c>
      <c r="D311">
        <v>76.2</v>
      </c>
      <c r="E311">
        <v>43.2</v>
      </c>
      <c r="F311">
        <v>69.2</v>
      </c>
      <c r="G311">
        <v>63.8</v>
      </c>
      <c r="H311">
        <v>76.099999999999994</v>
      </c>
      <c r="I311">
        <v>43.1</v>
      </c>
      <c r="J311">
        <v>69</v>
      </c>
      <c r="L311">
        <v>77</v>
      </c>
      <c r="M311">
        <v>44.6</v>
      </c>
      <c r="N311">
        <v>70.8</v>
      </c>
      <c r="P311" t="s">
        <v>878</v>
      </c>
      <c r="Q311">
        <f t="shared" si="12"/>
        <v>43</v>
      </c>
      <c r="R311" t="str">
        <f t="shared" si="13"/>
        <v>-</v>
      </c>
    </row>
    <row r="312" spans="2:18" x14ac:dyDescent="0.35">
      <c r="B312" s="317">
        <v>45430.78125</v>
      </c>
      <c r="C312">
        <v>63.3</v>
      </c>
      <c r="D312">
        <v>75.599999999999994</v>
      </c>
      <c r="E312">
        <v>40.299999999999997</v>
      </c>
      <c r="F312">
        <v>68.8</v>
      </c>
      <c r="G312">
        <v>63.3</v>
      </c>
      <c r="H312">
        <v>75.2</v>
      </c>
      <c r="I312">
        <v>40.200000000000003</v>
      </c>
      <c r="J312">
        <v>68.8</v>
      </c>
      <c r="L312">
        <v>76.900000000000006</v>
      </c>
      <c r="M312">
        <v>41.7</v>
      </c>
      <c r="N312">
        <v>70.5</v>
      </c>
      <c r="P312" t="s">
        <v>878</v>
      </c>
      <c r="Q312">
        <f t="shared" si="12"/>
        <v>40</v>
      </c>
      <c r="R312" t="str">
        <f t="shared" si="13"/>
        <v>-</v>
      </c>
    </row>
    <row r="313" spans="2:18" x14ac:dyDescent="0.35">
      <c r="B313" s="317">
        <v>45430.791666666664</v>
      </c>
      <c r="C313">
        <v>64.400000000000006</v>
      </c>
      <c r="D313">
        <v>82.1</v>
      </c>
      <c r="E313">
        <v>41.2</v>
      </c>
      <c r="F313">
        <v>69</v>
      </c>
      <c r="G313">
        <v>64.400000000000006</v>
      </c>
      <c r="H313">
        <v>81.3</v>
      </c>
      <c r="I313">
        <v>41.1</v>
      </c>
      <c r="J313">
        <v>69.2</v>
      </c>
      <c r="L313">
        <v>82.8</v>
      </c>
      <c r="M313">
        <v>42.8</v>
      </c>
      <c r="N313">
        <v>70.8</v>
      </c>
      <c r="P313" t="s">
        <v>878</v>
      </c>
      <c r="Q313">
        <f t="shared" si="12"/>
        <v>41</v>
      </c>
      <c r="R313" t="str">
        <f t="shared" si="13"/>
        <v>-</v>
      </c>
    </row>
    <row r="314" spans="2:18" x14ac:dyDescent="0.35">
      <c r="B314" s="317">
        <v>45430.802083333336</v>
      </c>
      <c r="C314">
        <v>64.599999999999994</v>
      </c>
      <c r="D314">
        <v>78.099999999999994</v>
      </c>
      <c r="E314">
        <v>43</v>
      </c>
      <c r="F314">
        <v>69.599999999999994</v>
      </c>
      <c r="G314">
        <v>64.599999999999994</v>
      </c>
      <c r="H314">
        <v>78.5</v>
      </c>
      <c r="I314">
        <v>42.4</v>
      </c>
      <c r="J314">
        <v>69.5</v>
      </c>
      <c r="L314">
        <v>79.7</v>
      </c>
      <c r="M314">
        <v>44.4</v>
      </c>
      <c r="N314">
        <v>71.400000000000006</v>
      </c>
      <c r="P314" t="s">
        <v>878</v>
      </c>
      <c r="Q314">
        <f t="shared" si="12"/>
        <v>42</v>
      </c>
      <c r="R314" t="str">
        <f t="shared" si="13"/>
        <v>-</v>
      </c>
    </row>
    <row r="315" spans="2:18" x14ac:dyDescent="0.35">
      <c r="B315" s="317">
        <v>45430.8125</v>
      </c>
      <c r="C315">
        <v>63.2</v>
      </c>
      <c r="D315">
        <v>75.3</v>
      </c>
      <c r="E315">
        <v>41.9</v>
      </c>
      <c r="F315">
        <v>68.3</v>
      </c>
      <c r="G315">
        <v>63.1</v>
      </c>
      <c r="H315">
        <v>75.8</v>
      </c>
      <c r="I315">
        <v>41.5</v>
      </c>
      <c r="J315">
        <v>68.3</v>
      </c>
      <c r="L315">
        <v>76.2</v>
      </c>
      <c r="M315">
        <v>43.2</v>
      </c>
      <c r="N315">
        <v>70.099999999999994</v>
      </c>
      <c r="P315" t="s">
        <v>878</v>
      </c>
      <c r="Q315">
        <f t="shared" si="12"/>
        <v>42</v>
      </c>
      <c r="R315" t="str">
        <f t="shared" si="13"/>
        <v>-</v>
      </c>
    </row>
    <row r="316" spans="2:18" x14ac:dyDescent="0.35">
      <c r="B316" s="317">
        <v>45430.822916666664</v>
      </c>
      <c r="C316">
        <v>63</v>
      </c>
      <c r="D316">
        <v>75.7</v>
      </c>
      <c r="E316">
        <v>37.5</v>
      </c>
      <c r="F316">
        <v>68.2</v>
      </c>
      <c r="G316">
        <v>63</v>
      </c>
      <c r="H316">
        <v>76.400000000000006</v>
      </c>
      <c r="I316">
        <v>37.4</v>
      </c>
      <c r="J316">
        <v>67.8</v>
      </c>
      <c r="L316">
        <v>77.099999999999994</v>
      </c>
      <c r="M316">
        <v>38.5</v>
      </c>
      <c r="N316">
        <v>70</v>
      </c>
      <c r="P316" t="s">
        <v>878</v>
      </c>
      <c r="Q316">
        <f t="shared" si="12"/>
        <v>37</v>
      </c>
      <c r="R316" t="str">
        <f t="shared" si="13"/>
        <v>-</v>
      </c>
    </row>
    <row r="317" spans="2:18" x14ac:dyDescent="0.35">
      <c r="B317" s="317">
        <v>45430.833333333336</v>
      </c>
      <c r="C317">
        <v>61.3</v>
      </c>
      <c r="D317">
        <v>73.8</v>
      </c>
      <c r="E317">
        <v>36.1</v>
      </c>
      <c r="F317">
        <v>66.3</v>
      </c>
      <c r="G317">
        <v>61.2</v>
      </c>
      <c r="H317">
        <v>74.5</v>
      </c>
      <c r="I317">
        <v>36</v>
      </c>
      <c r="J317">
        <v>66</v>
      </c>
      <c r="L317">
        <v>75.400000000000006</v>
      </c>
      <c r="M317">
        <v>37.1</v>
      </c>
      <c r="N317">
        <v>68.5</v>
      </c>
      <c r="P317" t="s">
        <v>878</v>
      </c>
      <c r="Q317">
        <f t="shared" si="12"/>
        <v>36</v>
      </c>
      <c r="R317" t="str">
        <f t="shared" si="13"/>
        <v>-</v>
      </c>
    </row>
    <row r="318" spans="2:18" x14ac:dyDescent="0.35">
      <c r="B318" s="317">
        <v>45430.84375</v>
      </c>
      <c r="C318">
        <v>59.9</v>
      </c>
      <c r="D318">
        <v>74.599999999999994</v>
      </c>
      <c r="E318">
        <v>36.299999999999997</v>
      </c>
      <c r="F318">
        <v>63</v>
      </c>
      <c r="G318">
        <v>59.9</v>
      </c>
      <c r="H318">
        <v>76</v>
      </c>
      <c r="I318">
        <v>36.1</v>
      </c>
      <c r="J318">
        <v>63.2</v>
      </c>
      <c r="L318">
        <v>76.400000000000006</v>
      </c>
      <c r="M318">
        <v>37.4</v>
      </c>
      <c r="N318">
        <v>65.400000000000006</v>
      </c>
      <c r="P318" t="s">
        <v>878</v>
      </c>
      <c r="Q318">
        <f t="shared" si="12"/>
        <v>36</v>
      </c>
      <c r="R318" t="str">
        <f t="shared" si="13"/>
        <v>-</v>
      </c>
    </row>
    <row r="319" spans="2:18" x14ac:dyDescent="0.35">
      <c r="B319" s="317">
        <v>45430.854166666664</v>
      </c>
      <c r="C319">
        <v>61.7</v>
      </c>
      <c r="D319">
        <v>80</v>
      </c>
      <c r="E319">
        <v>38.299999999999997</v>
      </c>
      <c r="F319">
        <v>65.5</v>
      </c>
      <c r="G319">
        <v>61.7</v>
      </c>
      <c r="H319">
        <v>79.900000000000006</v>
      </c>
      <c r="I319">
        <v>37.5</v>
      </c>
      <c r="J319">
        <v>65.599999999999994</v>
      </c>
      <c r="L319">
        <v>80.599999999999994</v>
      </c>
      <c r="M319">
        <v>40.6</v>
      </c>
      <c r="N319">
        <v>67.900000000000006</v>
      </c>
      <c r="P319" t="s">
        <v>878</v>
      </c>
      <c r="Q319">
        <f t="shared" si="12"/>
        <v>38</v>
      </c>
      <c r="R319" t="str">
        <f t="shared" si="13"/>
        <v>-</v>
      </c>
    </row>
    <row r="320" spans="2:18" x14ac:dyDescent="0.35">
      <c r="B320" s="317">
        <v>45430.864583333336</v>
      </c>
      <c r="C320">
        <v>60.1</v>
      </c>
      <c r="D320">
        <v>75.2</v>
      </c>
      <c r="E320">
        <v>38.9</v>
      </c>
      <c r="F320">
        <v>63.8</v>
      </c>
      <c r="G320">
        <v>60.1</v>
      </c>
      <c r="H320">
        <v>75.099999999999994</v>
      </c>
      <c r="I320">
        <v>38.700000000000003</v>
      </c>
      <c r="J320">
        <v>63.8</v>
      </c>
      <c r="L320">
        <v>75.900000000000006</v>
      </c>
      <c r="M320">
        <v>40.4</v>
      </c>
      <c r="N320">
        <v>65.5</v>
      </c>
      <c r="P320" t="s">
        <v>878</v>
      </c>
      <c r="Q320">
        <f t="shared" si="12"/>
        <v>39</v>
      </c>
      <c r="R320" t="str">
        <f t="shared" si="13"/>
        <v>-</v>
      </c>
    </row>
    <row r="321" spans="2:18" x14ac:dyDescent="0.35">
      <c r="B321" s="317">
        <v>45430.875</v>
      </c>
      <c r="C321">
        <v>59.5</v>
      </c>
      <c r="D321">
        <v>76.900000000000006</v>
      </c>
      <c r="E321">
        <v>35.5</v>
      </c>
      <c r="F321">
        <v>62.1</v>
      </c>
      <c r="G321">
        <v>59.4</v>
      </c>
      <c r="H321">
        <v>76.7</v>
      </c>
      <c r="I321">
        <v>34.799999999999997</v>
      </c>
      <c r="J321">
        <v>62.2</v>
      </c>
      <c r="L321">
        <v>78.400000000000006</v>
      </c>
      <c r="M321">
        <v>36.9</v>
      </c>
      <c r="N321">
        <v>64.3</v>
      </c>
      <c r="P321" t="s">
        <v>878</v>
      </c>
      <c r="Q321">
        <f t="shared" si="12"/>
        <v>35</v>
      </c>
      <c r="R321" t="str">
        <f t="shared" si="13"/>
        <v>-</v>
      </c>
    </row>
    <row r="322" spans="2:18" x14ac:dyDescent="0.35">
      <c r="B322" s="317">
        <v>45430.885416666664</v>
      </c>
      <c r="C322">
        <v>59.1</v>
      </c>
      <c r="D322">
        <v>74.5</v>
      </c>
      <c r="E322">
        <v>34.700000000000003</v>
      </c>
      <c r="F322">
        <v>62.1</v>
      </c>
      <c r="G322">
        <v>59.1</v>
      </c>
      <c r="H322">
        <v>76.099999999999994</v>
      </c>
      <c r="I322">
        <v>34.6</v>
      </c>
      <c r="J322">
        <v>62.5</v>
      </c>
      <c r="L322">
        <v>76.400000000000006</v>
      </c>
      <c r="M322">
        <v>36.700000000000003</v>
      </c>
      <c r="N322">
        <v>64.2</v>
      </c>
      <c r="P322" t="s">
        <v>878</v>
      </c>
      <c r="Q322">
        <f t="shared" si="12"/>
        <v>35</v>
      </c>
      <c r="R322" t="str">
        <f t="shared" si="13"/>
        <v>-</v>
      </c>
    </row>
    <row r="323" spans="2:18" x14ac:dyDescent="0.35">
      <c r="B323" s="317">
        <v>45430.895833333336</v>
      </c>
      <c r="C323">
        <v>60.1</v>
      </c>
      <c r="D323">
        <v>76.8</v>
      </c>
      <c r="E323">
        <v>34.200000000000003</v>
      </c>
      <c r="F323">
        <v>63.2</v>
      </c>
      <c r="G323">
        <v>60</v>
      </c>
      <c r="H323">
        <v>77.099999999999994</v>
      </c>
      <c r="I323">
        <v>34.1</v>
      </c>
      <c r="J323">
        <v>63.1</v>
      </c>
      <c r="L323">
        <v>77.900000000000006</v>
      </c>
      <c r="M323">
        <v>35.5</v>
      </c>
      <c r="N323">
        <v>65.099999999999994</v>
      </c>
      <c r="P323" t="s">
        <v>878</v>
      </c>
      <c r="Q323">
        <f t="shared" si="12"/>
        <v>34</v>
      </c>
      <c r="R323" t="str">
        <f t="shared" si="13"/>
        <v>-</v>
      </c>
    </row>
    <row r="324" spans="2:18" x14ac:dyDescent="0.35">
      <c r="B324" s="317">
        <v>45430.90625</v>
      </c>
      <c r="C324">
        <v>60</v>
      </c>
      <c r="D324">
        <v>75.8</v>
      </c>
      <c r="E324">
        <v>33.799999999999997</v>
      </c>
      <c r="F324">
        <v>64.099999999999994</v>
      </c>
      <c r="G324">
        <v>60.1</v>
      </c>
      <c r="H324">
        <v>77.400000000000006</v>
      </c>
      <c r="I324">
        <v>33.9</v>
      </c>
      <c r="J324">
        <v>64.3</v>
      </c>
      <c r="L324">
        <v>78</v>
      </c>
      <c r="M324">
        <v>34.200000000000003</v>
      </c>
      <c r="N324">
        <v>65.7</v>
      </c>
      <c r="P324" t="s">
        <v>878</v>
      </c>
      <c r="Q324">
        <f t="shared" si="12"/>
        <v>34</v>
      </c>
      <c r="R324" t="str">
        <f t="shared" si="13"/>
        <v>-</v>
      </c>
    </row>
    <row r="325" spans="2:18" x14ac:dyDescent="0.35">
      <c r="B325" s="317">
        <v>45430.916666666664</v>
      </c>
      <c r="C325">
        <v>60.6</v>
      </c>
      <c r="D325">
        <v>74.8</v>
      </c>
      <c r="E325">
        <v>35.9</v>
      </c>
      <c r="F325">
        <v>64.599999999999994</v>
      </c>
      <c r="G325">
        <v>60.6</v>
      </c>
      <c r="H325">
        <v>75.900000000000006</v>
      </c>
      <c r="I325">
        <v>35.799999999999997</v>
      </c>
      <c r="J325">
        <v>64.7</v>
      </c>
      <c r="L325">
        <v>76.400000000000006</v>
      </c>
      <c r="M325">
        <v>36.700000000000003</v>
      </c>
      <c r="N325">
        <v>66.400000000000006</v>
      </c>
      <c r="P325" t="s">
        <v>878</v>
      </c>
      <c r="Q325">
        <f t="shared" si="12"/>
        <v>36</v>
      </c>
      <c r="R325" t="str">
        <f t="shared" si="13"/>
        <v>-</v>
      </c>
    </row>
    <row r="326" spans="2:18" x14ac:dyDescent="0.35">
      <c r="B326" s="317">
        <v>45430.927083333336</v>
      </c>
      <c r="C326">
        <v>59</v>
      </c>
      <c r="D326">
        <v>73.900000000000006</v>
      </c>
      <c r="E326">
        <v>34.200000000000003</v>
      </c>
      <c r="F326">
        <v>62.7</v>
      </c>
      <c r="G326">
        <v>58.9</v>
      </c>
      <c r="H326">
        <v>73.8</v>
      </c>
      <c r="I326">
        <v>34.1</v>
      </c>
      <c r="J326">
        <v>62.4</v>
      </c>
      <c r="L326">
        <v>75</v>
      </c>
      <c r="M326">
        <v>34.799999999999997</v>
      </c>
      <c r="N326">
        <v>64.3</v>
      </c>
      <c r="P326" t="s">
        <v>878</v>
      </c>
      <c r="Q326">
        <f t="shared" si="12"/>
        <v>34</v>
      </c>
      <c r="R326" t="str">
        <f t="shared" si="13"/>
        <v>-</v>
      </c>
    </row>
    <row r="327" spans="2:18" x14ac:dyDescent="0.35">
      <c r="B327" s="317">
        <v>45430.9375</v>
      </c>
      <c r="C327">
        <v>60.5</v>
      </c>
      <c r="D327">
        <v>76.7</v>
      </c>
      <c r="E327">
        <v>32.299999999999997</v>
      </c>
      <c r="F327">
        <v>64.3</v>
      </c>
      <c r="G327">
        <v>60.5</v>
      </c>
      <c r="H327">
        <v>76.3</v>
      </c>
      <c r="I327">
        <v>32.299999999999997</v>
      </c>
      <c r="J327">
        <v>64</v>
      </c>
      <c r="L327">
        <v>77.900000000000006</v>
      </c>
      <c r="M327">
        <v>33</v>
      </c>
      <c r="N327">
        <v>66</v>
      </c>
      <c r="P327" t="s">
        <v>878</v>
      </c>
      <c r="Q327">
        <f t="shared" si="12"/>
        <v>32</v>
      </c>
      <c r="R327" t="str">
        <f t="shared" si="13"/>
        <v>-</v>
      </c>
    </row>
    <row r="328" spans="2:18" x14ac:dyDescent="0.35">
      <c r="B328" s="317">
        <v>45430.947916666664</v>
      </c>
      <c r="C328">
        <v>59.5</v>
      </c>
      <c r="D328">
        <v>74.8</v>
      </c>
      <c r="E328">
        <v>34.5</v>
      </c>
      <c r="F328">
        <v>62.8</v>
      </c>
      <c r="G328">
        <v>59.5</v>
      </c>
      <c r="H328">
        <v>75.900000000000006</v>
      </c>
      <c r="I328">
        <v>34.4</v>
      </c>
      <c r="J328">
        <v>62.8</v>
      </c>
      <c r="L328">
        <v>76.5</v>
      </c>
      <c r="M328">
        <v>35.299999999999997</v>
      </c>
      <c r="N328">
        <v>64.8</v>
      </c>
      <c r="P328" t="s">
        <v>878</v>
      </c>
      <c r="Q328">
        <f t="shared" si="12"/>
        <v>34</v>
      </c>
      <c r="R328" t="str">
        <f t="shared" si="13"/>
        <v>-</v>
      </c>
    </row>
    <row r="329" spans="2:18" x14ac:dyDescent="0.35">
      <c r="B329" s="317">
        <v>45430.958333333336</v>
      </c>
      <c r="C329">
        <v>60.2</v>
      </c>
      <c r="D329">
        <v>75.900000000000006</v>
      </c>
      <c r="E329">
        <v>33.200000000000003</v>
      </c>
      <c r="F329">
        <v>63.8</v>
      </c>
      <c r="G329">
        <v>60.2</v>
      </c>
      <c r="H329">
        <v>75.3</v>
      </c>
      <c r="I329">
        <v>33.299999999999997</v>
      </c>
      <c r="J329">
        <v>63.5</v>
      </c>
      <c r="L329">
        <v>77.3</v>
      </c>
      <c r="M329">
        <v>33.9</v>
      </c>
      <c r="N329">
        <v>65.400000000000006</v>
      </c>
      <c r="P329" t="s">
        <v>879</v>
      </c>
      <c r="Q329" t="str">
        <f t="shared" si="12"/>
        <v>-</v>
      </c>
      <c r="R329">
        <f t="shared" si="13"/>
        <v>33</v>
      </c>
    </row>
    <row r="330" spans="2:18" x14ac:dyDescent="0.35">
      <c r="B330" s="317">
        <v>45430.96875</v>
      </c>
      <c r="C330">
        <v>58.9</v>
      </c>
      <c r="D330">
        <v>73.8</v>
      </c>
      <c r="E330">
        <v>33.1</v>
      </c>
      <c r="F330">
        <v>62.6</v>
      </c>
      <c r="G330">
        <v>58.9</v>
      </c>
      <c r="H330">
        <v>74.2</v>
      </c>
      <c r="I330">
        <v>33.1</v>
      </c>
      <c r="J330">
        <v>62.3</v>
      </c>
      <c r="L330">
        <v>74.3</v>
      </c>
      <c r="M330">
        <v>33.299999999999997</v>
      </c>
      <c r="N330">
        <v>64</v>
      </c>
      <c r="P330" t="s">
        <v>879</v>
      </c>
      <c r="Q330" t="str">
        <f t="shared" si="12"/>
        <v>-</v>
      </c>
      <c r="R330">
        <f t="shared" si="13"/>
        <v>33</v>
      </c>
    </row>
    <row r="331" spans="2:18" x14ac:dyDescent="0.35">
      <c r="B331" s="317">
        <v>45430.979166666664</v>
      </c>
      <c r="C331">
        <v>53.8</v>
      </c>
      <c r="D331">
        <v>73.8</v>
      </c>
      <c r="E331">
        <v>32.700000000000003</v>
      </c>
      <c r="F331">
        <v>51</v>
      </c>
      <c r="G331">
        <v>53.8</v>
      </c>
      <c r="H331">
        <v>73.7</v>
      </c>
      <c r="I331">
        <v>32.700000000000003</v>
      </c>
      <c r="J331">
        <v>51.3</v>
      </c>
      <c r="L331">
        <v>75.7</v>
      </c>
      <c r="M331">
        <v>32.9</v>
      </c>
      <c r="N331">
        <v>52.5</v>
      </c>
      <c r="P331" t="s">
        <v>879</v>
      </c>
      <c r="Q331" t="str">
        <f t="shared" si="12"/>
        <v>-</v>
      </c>
      <c r="R331">
        <f t="shared" si="13"/>
        <v>33</v>
      </c>
    </row>
    <row r="332" spans="2:18" x14ac:dyDescent="0.35">
      <c r="B332" s="317">
        <v>45430.989583333336</v>
      </c>
      <c r="C332">
        <v>57.4</v>
      </c>
      <c r="D332">
        <v>76.5</v>
      </c>
      <c r="E332">
        <v>33.5</v>
      </c>
      <c r="F332">
        <v>59.5</v>
      </c>
      <c r="G332">
        <v>57.3</v>
      </c>
      <c r="H332">
        <v>75.099999999999994</v>
      </c>
      <c r="I332">
        <v>33.6</v>
      </c>
      <c r="J332">
        <v>59</v>
      </c>
      <c r="L332">
        <v>78.099999999999994</v>
      </c>
      <c r="M332">
        <v>34</v>
      </c>
      <c r="N332">
        <v>60.7</v>
      </c>
      <c r="P332" t="s">
        <v>879</v>
      </c>
      <c r="Q332" t="str">
        <f t="shared" si="12"/>
        <v>-</v>
      </c>
      <c r="R332">
        <f t="shared" si="13"/>
        <v>34</v>
      </c>
    </row>
    <row r="333" spans="2:18" x14ac:dyDescent="0.35">
      <c r="B333" s="317">
        <v>45431</v>
      </c>
      <c r="C333">
        <v>58.2</v>
      </c>
      <c r="D333">
        <v>75.8</v>
      </c>
      <c r="E333">
        <v>31.6</v>
      </c>
      <c r="F333">
        <v>56.7</v>
      </c>
      <c r="G333">
        <v>58.1</v>
      </c>
      <c r="H333">
        <v>75</v>
      </c>
      <c r="I333">
        <v>31.6</v>
      </c>
      <c r="J333">
        <v>57.1</v>
      </c>
      <c r="L333">
        <v>77.3</v>
      </c>
      <c r="M333">
        <v>31.8</v>
      </c>
      <c r="N333">
        <v>58.4</v>
      </c>
      <c r="P333" t="s">
        <v>879</v>
      </c>
      <c r="Q333" t="str">
        <f t="shared" si="12"/>
        <v>-</v>
      </c>
      <c r="R333">
        <f t="shared" si="13"/>
        <v>32</v>
      </c>
    </row>
    <row r="334" spans="2:18" x14ac:dyDescent="0.35">
      <c r="B334" s="317">
        <v>45431.010416666664</v>
      </c>
      <c r="C334">
        <v>55.1</v>
      </c>
      <c r="D334">
        <v>72.599999999999994</v>
      </c>
      <c r="E334">
        <v>31.6</v>
      </c>
      <c r="F334">
        <v>51.8</v>
      </c>
      <c r="G334">
        <v>55.1</v>
      </c>
      <c r="H334">
        <v>72.3</v>
      </c>
      <c r="I334">
        <v>31.6</v>
      </c>
      <c r="J334">
        <v>51.8</v>
      </c>
      <c r="L334">
        <v>73.3</v>
      </c>
      <c r="M334">
        <v>31.8</v>
      </c>
      <c r="N334">
        <v>53</v>
      </c>
      <c r="P334" t="s">
        <v>879</v>
      </c>
      <c r="Q334" t="str">
        <f t="shared" ref="Q334:Q397" si="14">IF(P334="D",ROUND(I334,0),"-")</f>
        <v>-</v>
      </c>
      <c r="R334">
        <f t="shared" ref="R334:R397" si="15">IF(P334="N",ROUND(I334,0),"-")</f>
        <v>32</v>
      </c>
    </row>
    <row r="335" spans="2:18" x14ac:dyDescent="0.35">
      <c r="B335" s="317">
        <v>45431.020833333336</v>
      </c>
      <c r="C335">
        <v>58.2</v>
      </c>
      <c r="D335">
        <v>75.099999999999994</v>
      </c>
      <c r="E335">
        <v>31.5</v>
      </c>
      <c r="F335">
        <v>58.2</v>
      </c>
      <c r="G335">
        <v>58.2</v>
      </c>
      <c r="H335">
        <v>75</v>
      </c>
      <c r="I335">
        <v>31.5</v>
      </c>
      <c r="J335">
        <v>57.6</v>
      </c>
      <c r="L335">
        <v>76.5</v>
      </c>
      <c r="M335">
        <v>31.7</v>
      </c>
      <c r="N335">
        <v>60</v>
      </c>
      <c r="P335" t="s">
        <v>879</v>
      </c>
      <c r="Q335" t="str">
        <f t="shared" si="14"/>
        <v>-</v>
      </c>
      <c r="R335">
        <f t="shared" si="15"/>
        <v>32</v>
      </c>
    </row>
    <row r="336" spans="2:18" x14ac:dyDescent="0.35">
      <c r="B336" s="317">
        <v>45431.03125</v>
      </c>
      <c r="C336">
        <v>55.5</v>
      </c>
      <c r="D336">
        <v>72.400000000000006</v>
      </c>
      <c r="E336">
        <v>31.1</v>
      </c>
      <c r="F336">
        <v>52.5</v>
      </c>
      <c r="G336">
        <v>55.2</v>
      </c>
      <c r="H336">
        <v>72.900000000000006</v>
      </c>
      <c r="I336">
        <v>31.1</v>
      </c>
      <c r="J336">
        <v>52.3</v>
      </c>
      <c r="L336">
        <v>73.8</v>
      </c>
      <c r="M336">
        <v>31.3</v>
      </c>
      <c r="N336">
        <v>54</v>
      </c>
      <c r="P336" t="s">
        <v>879</v>
      </c>
      <c r="Q336" t="str">
        <f t="shared" si="14"/>
        <v>-</v>
      </c>
      <c r="R336">
        <f t="shared" si="15"/>
        <v>31</v>
      </c>
    </row>
    <row r="337" spans="2:18" x14ac:dyDescent="0.35">
      <c r="B337" s="317">
        <v>45431.041666666664</v>
      </c>
      <c r="C337">
        <v>56.7</v>
      </c>
      <c r="D337">
        <v>74.3</v>
      </c>
      <c r="E337">
        <v>29.6</v>
      </c>
      <c r="F337">
        <v>55.7</v>
      </c>
      <c r="G337">
        <v>56.7</v>
      </c>
      <c r="H337">
        <v>75</v>
      </c>
      <c r="I337">
        <v>29.6</v>
      </c>
      <c r="J337">
        <v>55.1</v>
      </c>
      <c r="L337">
        <v>75.3</v>
      </c>
      <c r="M337">
        <v>29.9</v>
      </c>
      <c r="N337">
        <v>57.3</v>
      </c>
      <c r="P337" t="s">
        <v>879</v>
      </c>
      <c r="Q337" t="str">
        <f t="shared" si="14"/>
        <v>-</v>
      </c>
      <c r="R337">
        <f t="shared" si="15"/>
        <v>30</v>
      </c>
    </row>
    <row r="338" spans="2:18" x14ac:dyDescent="0.35">
      <c r="B338" s="317">
        <v>45431.052083333336</v>
      </c>
      <c r="C338">
        <v>57.1</v>
      </c>
      <c r="D338">
        <v>74.400000000000006</v>
      </c>
      <c r="E338">
        <v>30</v>
      </c>
      <c r="F338">
        <v>56.1</v>
      </c>
      <c r="G338">
        <v>57.1</v>
      </c>
      <c r="H338">
        <v>75.400000000000006</v>
      </c>
      <c r="I338">
        <v>30</v>
      </c>
      <c r="J338">
        <v>55.6</v>
      </c>
      <c r="L338">
        <v>75.7</v>
      </c>
      <c r="M338">
        <v>30.2</v>
      </c>
      <c r="N338">
        <v>57.5</v>
      </c>
      <c r="P338" t="s">
        <v>879</v>
      </c>
      <c r="Q338" t="str">
        <f t="shared" si="14"/>
        <v>-</v>
      </c>
      <c r="R338">
        <f t="shared" si="15"/>
        <v>30</v>
      </c>
    </row>
    <row r="339" spans="2:18" x14ac:dyDescent="0.35">
      <c r="B339" s="317">
        <v>45431.0625</v>
      </c>
      <c r="C339">
        <v>52.9</v>
      </c>
      <c r="D339">
        <v>72.2</v>
      </c>
      <c r="E339">
        <v>29.4</v>
      </c>
      <c r="F339">
        <v>49.8</v>
      </c>
      <c r="G339">
        <v>53</v>
      </c>
      <c r="H339">
        <v>73.2</v>
      </c>
      <c r="I339">
        <v>29.4</v>
      </c>
      <c r="J339">
        <v>49.6</v>
      </c>
      <c r="L339">
        <v>73.900000000000006</v>
      </c>
      <c r="M339">
        <v>29.6</v>
      </c>
      <c r="N339">
        <v>51.8</v>
      </c>
      <c r="P339" t="s">
        <v>879</v>
      </c>
      <c r="Q339" t="str">
        <f t="shared" si="14"/>
        <v>-</v>
      </c>
      <c r="R339">
        <f t="shared" si="15"/>
        <v>29</v>
      </c>
    </row>
    <row r="340" spans="2:18" x14ac:dyDescent="0.35">
      <c r="B340" s="317">
        <v>45431.072916666664</v>
      </c>
      <c r="C340">
        <v>54.4</v>
      </c>
      <c r="D340">
        <v>72.099999999999994</v>
      </c>
      <c r="E340">
        <v>30.8</v>
      </c>
      <c r="F340">
        <v>51.8</v>
      </c>
      <c r="G340">
        <v>54.6</v>
      </c>
      <c r="H340">
        <v>73.8</v>
      </c>
      <c r="I340">
        <v>30.7</v>
      </c>
      <c r="J340">
        <v>52.1</v>
      </c>
      <c r="L340">
        <v>74.5</v>
      </c>
      <c r="M340">
        <v>31</v>
      </c>
      <c r="N340">
        <v>53.6</v>
      </c>
      <c r="P340" t="s">
        <v>879</v>
      </c>
      <c r="Q340" t="str">
        <f t="shared" si="14"/>
        <v>-</v>
      </c>
      <c r="R340">
        <f t="shared" si="15"/>
        <v>31</v>
      </c>
    </row>
    <row r="341" spans="2:18" x14ac:dyDescent="0.35">
      <c r="B341" s="317">
        <v>45431.083333333336</v>
      </c>
      <c r="C341">
        <v>56.2</v>
      </c>
      <c r="D341">
        <v>75.3</v>
      </c>
      <c r="E341">
        <v>29.2</v>
      </c>
      <c r="F341">
        <v>54.4</v>
      </c>
      <c r="G341">
        <v>56.2</v>
      </c>
      <c r="H341">
        <v>75.7</v>
      </c>
      <c r="I341">
        <v>29.1</v>
      </c>
      <c r="J341">
        <v>54.2</v>
      </c>
      <c r="L341">
        <v>77</v>
      </c>
      <c r="M341">
        <v>29.3</v>
      </c>
      <c r="N341">
        <v>56</v>
      </c>
      <c r="P341" t="s">
        <v>879</v>
      </c>
      <c r="Q341" t="str">
        <f t="shared" si="14"/>
        <v>-</v>
      </c>
      <c r="R341">
        <f t="shared" si="15"/>
        <v>29</v>
      </c>
    </row>
    <row r="342" spans="2:18" x14ac:dyDescent="0.35">
      <c r="B342" s="317">
        <v>45431.09375</v>
      </c>
      <c r="C342">
        <v>54.7</v>
      </c>
      <c r="D342">
        <v>72.5</v>
      </c>
      <c r="E342">
        <v>29.7</v>
      </c>
      <c r="F342">
        <v>53.3</v>
      </c>
      <c r="G342">
        <v>54.7</v>
      </c>
      <c r="H342">
        <v>74.2</v>
      </c>
      <c r="I342">
        <v>29.7</v>
      </c>
      <c r="J342">
        <v>53.4</v>
      </c>
      <c r="L342">
        <v>74.3</v>
      </c>
      <c r="M342">
        <v>29.9</v>
      </c>
      <c r="N342">
        <v>54.7</v>
      </c>
      <c r="P342" t="s">
        <v>879</v>
      </c>
      <c r="Q342" t="str">
        <f t="shared" si="14"/>
        <v>-</v>
      </c>
      <c r="R342">
        <f t="shared" si="15"/>
        <v>30</v>
      </c>
    </row>
    <row r="343" spans="2:18" x14ac:dyDescent="0.35">
      <c r="B343" s="317">
        <v>45431.104166666664</v>
      </c>
      <c r="C343">
        <v>51.6</v>
      </c>
      <c r="D343">
        <v>72</v>
      </c>
      <c r="E343">
        <v>29.4</v>
      </c>
      <c r="F343">
        <v>41.6</v>
      </c>
      <c r="G343">
        <v>51.4</v>
      </c>
      <c r="H343">
        <v>71.8</v>
      </c>
      <c r="I343">
        <v>29.3</v>
      </c>
      <c r="J343">
        <v>41.6</v>
      </c>
      <c r="L343">
        <v>73.3</v>
      </c>
      <c r="M343">
        <v>29.5</v>
      </c>
      <c r="N343">
        <v>43.3</v>
      </c>
      <c r="P343" t="s">
        <v>879</v>
      </c>
      <c r="Q343" t="str">
        <f t="shared" si="14"/>
        <v>-</v>
      </c>
      <c r="R343">
        <f t="shared" si="15"/>
        <v>29</v>
      </c>
    </row>
    <row r="344" spans="2:18" x14ac:dyDescent="0.35">
      <c r="B344" s="317">
        <v>45431.114583333336</v>
      </c>
      <c r="C344">
        <v>54.9</v>
      </c>
      <c r="D344">
        <v>77.5</v>
      </c>
      <c r="E344">
        <v>30.9</v>
      </c>
      <c r="F344">
        <v>48.3</v>
      </c>
      <c r="G344">
        <v>54.7</v>
      </c>
      <c r="H344">
        <v>76.5</v>
      </c>
      <c r="I344">
        <v>30.9</v>
      </c>
      <c r="J344">
        <v>47.8</v>
      </c>
      <c r="L344">
        <v>79.8</v>
      </c>
      <c r="M344">
        <v>31.1</v>
      </c>
      <c r="N344">
        <v>49.7</v>
      </c>
      <c r="P344" t="s">
        <v>879</v>
      </c>
      <c r="Q344" t="str">
        <f t="shared" si="14"/>
        <v>-</v>
      </c>
      <c r="R344">
        <f t="shared" si="15"/>
        <v>31</v>
      </c>
    </row>
    <row r="345" spans="2:18" x14ac:dyDescent="0.35">
      <c r="B345" s="317">
        <v>45431.125</v>
      </c>
      <c r="C345">
        <v>53.5</v>
      </c>
      <c r="D345">
        <v>74.7</v>
      </c>
      <c r="E345">
        <v>29.6</v>
      </c>
      <c r="F345">
        <v>46.6</v>
      </c>
      <c r="G345">
        <v>53.1</v>
      </c>
      <c r="H345">
        <v>74</v>
      </c>
      <c r="I345">
        <v>29.5</v>
      </c>
      <c r="J345">
        <v>46.6</v>
      </c>
      <c r="L345">
        <v>76.7</v>
      </c>
      <c r="M345">
        <v>29.8</v>
      </c>
      <c r="N345">
        <v>48.1</v>
      </c>
      <c r="P345" t="s">
        <v>879</v>
      </c>
      <c r="Q345" t="str">
        <f t="shared" si="14"/>
        <v>-</v>
      </c>
      <c r="R345">
        <f t="shared" si="15"/>
        <v>30</v>
      </c>
    </row>
    <row r="346" spans="2:18" x14ac:dyDescent="0.35">
      <c r="B346" s="317">
        <v>45431.135416666664</v>
      </c>
      <c r="C346">
        <v>52.6</v>
      </c>
      <c r="D346">
        <v>74.8</v>
      </c>
      <c r="E346">
        <v>29.3</v>
      </c>
      <c r="F346">
        <v>38.5</v>
      </c>
      <c r="G346">
        <v>52.4</v>
      </c>
      <c r="H346">
        <v>75.3</v>
      </c>
      <c r="I346">
        <v>29.2</v>
      </c>
      <c r="J346">
        <v>38.9</v>
      </c>
      <c r="L346">
        <v>76.599999999999994</v>
      </c>
      <c r="M346">
        <v>29.4</v>
      </c>
      <c r="N346">
        <v>40.4</v>
      </c>
      <c r="P346" t="s">
        <v>879</v>
      </c>
      <c r="Q346" t="str">
        <f t="shared" si="14"/>
        <v>-</v>
      </c>
      <c r="R346">
        <f t="shared" si="15"/>
        <v>29</v>
      </c>
    </row>
    <row r="347" spans="2:18" x14ac:dyDescent="0.35">
      <c r="B347" s="317">
        <v>45431.145833333336</v>
      </c>
      <c r="C347">
        <v>50.9</v>
      </c>
      <c r="D347">
        <v>74.599999999999994</v>
      </c>
      <c r="E347">
        <v>29.1</v>
      </c>
      <c r="F347">
        <v>30.6</v>
      </c>
      <c r="G347">
        <v>51</v>
      </c>
      <c r="H347">
        <v>75.599999999999994</v>
      </c>
      <c r="I347">
        <v>29</v>
      </c>
      <c r="J347">
        <v>30.6</v>
      </c>
      <c r="L347">
        <v>75.900000000000006</v>
      </c>
      <c r="M347">
        <v>29.2</v>
      </c>
      <c r="N347">
        <v>30.9</v>
      </c>
      <c r="P347" t="s">
        <v>879</v>
      </c>
      <c r="Q347" t="str">
        <f t="shared" si="14"/>
        <v>-</v>
      </c>
      <c r="R347">
        <f t="shared" si="15"/>
        <v>29</v>
      </c>
    </row>
    <row r="348" spans="2:18" x14ac:dyDescent="0.35">
      <c r="B348" s="317">
        <v>45431.15625</v>
      </c>
      <c r="C348">
        <v>54.6</v>
      </c>
      <c r="D348">
        <v>75.2</v>
      </c>
      <c r="E348">
        <v>30.5</v>
      </c>
      <c r="F348">
        <v>46.3</v>
      </c>
      <c r="G348">
        <v>54.2</v>
      </c>
      <c r="H348">
        <v>73.7</v>
      </c>
      <c r="I348">
        <v>30.4</v>
      </c>
      <c r="J348">
        <v>46.4</v>
      </c>
      <c r="L348">
        <v>77.2</v>
      </c>
      <c r="M348">
        <v>30.7</v>
      </c>
      <c r="N348">
        <v>47.5</v>
      </c>
      <c r="P348" t="s">
        <v>879</v>
      </c>
      <c r="Q348" t="str">
        <f t="shared" si="14"/>
        <v>-</v>
      </c>
      <c r="R348">
        <f t="shared" si="15"/>
        <v>30</v>
      </c>
    </row>
    <row r="349" spans="2:18" x14ac:dyDescent="0.35">
      <c r="B349" s="317">
        <v>45431.166666666664</v>
      </c>
      <c r="C349">
        <v>53</v>
      </c>
      <c r="D349">
        <v>74.7</v>
      </c>
      <c r="E349">
        <v>30.6</v>
      </c>
      <c r="F349">
        <v>46</v>
      </c>
      <c r="G349">
        <v>53.1</v>
      </c>
      <c r="H349">
        <v>75.2</v>
      </c>
      <c r="I349">
        <v>30.6</v>
      </c>
      <c r="J349">
        <v>46</v>
      </c>
      <c r="L349">
        <v>75.400000000000006</v>
      </c>
      <c r="M349">
        <v>30.9</v>
      </c>
      <c r="N349">
        <v>47.5</v>
      </c>
      <c r="P349" t="s">
        <v>879</v>
      </c>
      <c r="Q349" t="str">
        <f t="shared" si="14"/>
        <v>-</v>
      </c>
      <c r="R349">
        <f t="shared" si="15"/>
        <v>31</v>
      </c>
    </row>
    <row r="350" spans="2:18" x14ac:dyDescent="0.35">
      <c r="B350" s="317">
        <v>45431.177083333336</v>
      </c>
      <c r="C350">
        <v>31.7</v>
      </c>
      <c r="D350">
        <v>44.2</v>
      </c>
      <c r="E350">
        <v>29.5</v>
      </c>
      <c r="F350">
        <v>32.200000000000003</v>
      </c>
      <c r="G350">
        <v>31.6</v>
      </c>
      <c r="H350">
        <v>44</v>
      </c>
      <c r="I350">
        <v>29.4</v>
      </c>
      <c r="J350">
        <v>32.1</v>
      </c>
      <c r="L350">
        <v>49.4</v>
      </c>
      <c r="M350">
        <v>29.7</v>
      </c>
      <c r="N350">
        <v>34.5</v>
      </c>
      <c r="P350" t="s">
        <v>879</v>
      </c>
      <c r="Q350" t="str">
        <f t="shared" si="14"/>
        <v>-</v>
      </c>
      <c r="R350">
        <f t="shared" si="15"/>
        <v>29</v>
      </c>
    </row>
    <row r="351" spans="2:18" x14ac:dyDescent="0.35">
      <c r="B351" s="317">
        <v>45431.1875</v>
      </c>
      <c r="C351">
        <v>50</v>
      </c>
      <c r="D351">
        <v>73.5</v>
      </c>
      <c r="E351">
        <v>31.9</v>
      </c>
      <c r="F351">
        <v>40.200000000000003</v>
      </c>
      <c r="G351">
        <v>50.5</v>
      </c>
      <c r="H351">
        <v>75.099999999999994</v>
      </c>
      <c r="I351">
        <v>31.7</v>
      </c>
      <c r="J351">
        <v>40.700000000000003</v>
      </c>
      <c r="L351">
        <v>75.599999999999994</v>
      </c>
      <c r="M351">
        <v>33.700000000000003</v>
      </c>
      <c r="N351">
        <v>43.9</v>
      </c>
      <c r="P351" t="s">
        <v>879</v>
      </c>
      <c r="Q351" t="str">
        <f t="shared" si="14"/>
        <v>-</v>
      </c>
      <c r="R351">
        <f t="shared" si="15"/>
        <v>32</v>
      </c>
    </row>
    <row r="352" spans="2:18" x14ac:dyDescent="0.35">
      <c r="B352" s="317">
        <v>45431.197916666664</v>
      </c>
      <c r="C352">
        <v>56</v>
      </c>
      <c r="D352">
        <v>73.5</v>
      </c>
      <c r="E352">
        <v>33.9</v>
      </c>
      <c r="F352">
        <v>58.8</v>
      </c>
      <c r="G352">
        <v>56.2</v>
      </c>
      <c r="H352">
        <v>75.400000000000006</v>
      </c>
      <c r="I352">
        <v>33.5</v>
      </c>
      <c r="J352">
        <v>56.4</v>
      </c>
      <c r="L352">
        <v>79</v>
      </c>
      <c r="M352">
        <v>35.700000000000003</v>
      </c>
      <c r="N352">
        <v>62.9</v>
      </c>
      <c r="P352" t="s">
        <v>879</v>
      </c>
      <c r="Q352" t="str">
        <f t="shared" si="14"/>
        <v>-</v>
      </c>
      <c r="R352">
        <f t="shared" si="15"/>
        <v>34</v>
      </c>
    </row>
    <row r="353" spans="2:18" x14ac:dyDescent="0.35">
      <c r="B353" s="317">
        <v>45431.208333333336</v>
      </c>
      <c r="C353">
        <v>53.1</v>
      </c>
      <c r="D353">
        <v>74</v>
      </c>
      <c r="E353">
        <v>34.1</v>
      </c>
      <c r="F353">
        <v>48.8</v>
      </c>
      <c r="G353">
        <v>53</v>
      </c>
      <c r="H353">
        <v>74</v>
      </c>
      <c r="I353">
        <v>33.6</v>
      </c>
      <c r="J353">
        <v>49.3</v>
      </c>
      <c r="L353">
        <v>75.3</v>
      </c>
      <c r="M353">
        <v>35.799999999999997</v>
      </c>
      <c r="N353">
        <v>52</v>
      </c>
      <c r="P353" t="s">
        <v>879</v>
      </c>
      <c r="Q353" t="str">
        <f t="shared" si="14"/>
        <v>-</v>
      </c>
      <c r="R353">
        <f t="shared" si="15"/>
        <v>34</v>
      </c>
    </row>
    <row r="354" spans="2:18" x14ac:dyDescent="0.35">
      <c r="B354" s="317">
        <v>45431.21875</v>
      </c>
      <c r="C354">
        <v>58</v>
      </c>
      <c r="D354">
        <v>78.3</v>
      </c>
      <c r="E354">
        <v>34.700000000000003</v>
      </c>
      <c r="F354">
        <v>59.5</v>
      </c>
      <c r="G354">
        <v>57.6</v>
      </c>
      <c r="H354">
        <v>80.3</v>
      </c>
      <c r="I354">
        <v>34.299999999999997</v>
      </c>
      <c r="J354">
        <v>58.8</v>
      </c>
      <c r="L354">
        <v>80.5</v>
      </c>
      <c r="M354">
        <v>36.5</v>
      </c>
      <c r="N354">
        <v>62.2</v>
      </c>
      <c r="P354" t="s">
        <v>879</v>
      </c>
      <c r="Q354" t="str">
        <f t="shared" si="14"/>
        <v>-</v>
      </c>
      <c r="R354">
        <f t="shared" si="15"/>
        <v>34</v>
      </c>
    </row>
    <row r="355" spans="2:18" x14ac:dyDescent="0.35">
      <c r="B355" s="317">
        <v>45431.229166666664</v>
      </c>
      <c r="C355">
        <v>59.2</v>
      </c>
      <c r="D355">
        <v>79.099999999999994</v>
      </c>
      <c r="E355">
        <v>34.9</v>
      </c>
      <c r="F355">
        <v>60.4</v>
      </c>
      <c r="G355">
        <v>59.5</v>
      </c>
      <c r="H355">
        <v>79.7</v>
      </c>
      <c r="I355">
        <v>34.299999999999997</v>
      </c>
      <c r="J355">
        <v>60.1</v>
      </c>
      <c r="L355">
        <v>80.5</v>
      </c>
      <c r="M355">
        <v>36.9</v>
      </c>
      <c r="N355">
        <v>63.7</v>
      </c>
      <c r="P355" t="s">
        <v>879</v>
      </c>
      <c r="Q355" t="str">
        <f t="shared" si="14"/>
        <v>-</v>
      </c>
      <c r="R355">
        <f t="shared" si="15"/>
        <v>34</v>
      </c>
    </row>
    <row r="356" spans="2:18" x14ac:dyDescent="0.35">
      <c r="B356" s="317">
        <v>45431.239583333336</v>
      </c>
      <c r="C356">
        <v>55.9</v>
      </c>
      <c r="D356">
        <v>74.7</v>
      </c>
      <c r="E356">
        <v>34.200000000000003</v>
      </c>
      <c r="F356">
        <v>54.7</v>
      </c>
      <c r="G356">
        <v>56.3</v>
      </c>
      <c r="H356">
        <v>76.2</v>
      </c>
      <c r="I356">
        <v>33.9</v>
      </c>
      <c r="J356">
        <v>53.6</v>
      </c>
      <c r="L356">
        <v>76.8</v>
      </c>
      <c r="M356">
        <v>35.9</v>
      </c>
      <c r="N356">
        <v>57.8</v>
      </c>
      <c r="P356" t="s">
        <v>879</v>
      </c>
      <c r="Q356" t="str">
        <f t="shared" si="14"/>
        <v>-</v>
      </c>
      <c r="R356">
        <f t="shared" si="15"/>
        <v>34</v>
      </c>
    </row>
    <row r="357" spans="2:18" x14ac:dyDescent="0.35">
      <c r="B357" s="317">
        <v>45431.25</v>
      </c>
      <c r="C357">
        <v>54.1</v>
      </c>
      <c r="D357">
        <v>72.8</v>
      </c>
      <c r="E357">
        <v>33.799999999999997</v>
      </c>
      <c r="F357">
        <v>53.1</v>
      </c>
      <c r="G357">
        <v>53.8</v>
      </c>
      <c r="H357">
        <v>71.900000000000006</v>
      </c>
      <c r="I357">
        <v>33.6</v>
      </c>
      <c r="J357">
        <v>52.5</v>
      </c>
      <c r="L357">
        <v>77.2</v>
      </c>
      <c r="M357">
        <v>35.5</v>
      </c>
      <c r="N357">
        <v>55.7</v>
      </c>
      <c r="P357" t="s">
        <v>879</v>
      </c>
      <c r="Q357" t="str">
        <f t="shared" si="14"/>
        <v>-</v>
      </c>
      <c r="R357">
        <f t="shared" si="15"/>
        <v>34</v>
      </c>
    </row>
    <row r="358" spans="2:18" x14ac:dyDescent="0.35">
      <c r="B358" s="317">
        <v>45431.260416666664</v>
      </c>
      <c r="C358">
        <v>60.8</v>
      </c>
      <c r="D358">
        <v>74.599999999999994</v>
      </c>
      <c r="E358">
        <v>37</v>
      </c>
      <c r="F358">
        <v>64</v>
      </c>
      <c r="G358">
        <v>60.9</v>
      </c>
      <c r="H358">
        <v>75.099999999999994</v>
      </c>
      <c r="I358">
        <v>36.5</v>
      </c>
      <c r="J358">
        <v>63.4</v>
      </c>
      <c r="L358">
        <v>77.400000000000006</v>
      </c>
      <c r="M358">
        <v>39.700000000000003</v>
      </c>
      <c r="N358">
        <v>66.2</v>
      </c>
      <c r="P358" t="s">
        <v>879</v>
      </c>
      <c r="Q358" t="str">
        <f t="shared" si="14"/>
        <v>-</v>
      </c>
      <c r="R358">
        <f t="shared" si="15"/>
        <v>37</v>
      </c>
    </row>
    <row r="359" spans="2:18" x14ac:dyDescent="0.35">
      <c r="B359" s="317">
        <v>45431.270833333336</v>
      </c>
      <c r="C359">
        <v>60.6</v>
      </c>
      <c r="D359">
        <v>76.2</v>
      </c>
      <c r="E359">
        <v>37.1</v>
      </c>
      <c r="F359">
        <v>63.2</v>
      </c>
      <c r="G359">
        <v>60.6</v>
      </c>
      <c r="H359">
        <v>75.2</v>
      </c>
      <c r="I359">
        <v>37</v>
      </c>
      <c r="J359">
        <v>63.3</v>
      </c>
      <c r="L359">
        <v>77.7</v>
      </c>
      <c r="M359">
        <v>39.200000000000003</v>
      </c>
      <c r="N359">
        <v>65.3</v>
      </c>
      <c r="P359" t="s">
        <v>879</v>
      </c>
      <c r="Q359" t="str">
        <f t="shared" si="14"/>
        <v>-</v>
      </c>
      <c r="R359">
        <f t="shared" si="15"/>
        <v>37</v>
      </c>
    </row>
    <row r="360" spans="2:18" x14ac:dyDescent="0.35">
      <c r="B360" s="317">
        <v>45431.28125</v>
      </c>
      <c r="C360">
        <v>60.7</v>
      </c>
      <c r="D360">
        <v>76.2</v>
      </c>
      <c r="E360">
        <v>37.200000000000003</v>
      </c>
      <c r="F360">
        <v>62.1</v>
      </c>
      <c r="G360">
        <v>60.8</v>
      </c>
      <c r="H360">
        <v>76</v>
      </c>
      <c r="I360">
        <v>37.1</v>
      </c>
      <c r="J360">
        <v>62</v>
      </c>
      <c r="L360">
        <v>77.599999999999994</v>
      </c>
      <c r="M360">
        <v>39.4</v>
      </c>
      <c r="N360">
        <v>63.8</v>
      </c>
      <c r="P360" t="s">
        <v>879</v>
      </c>
      <c r="Q360" t="str">
        <f t="shared" si="14"/>
        <v>-</v>
      </c>
      <c r="R360">
        <f t="shared" si="15"/>
        <v>37</v>
      </c>
    </row>
    <row r="361" spans="2:18" x14ac:dyDescent="0.35">
      <c r="B361" s="317">
        <v>45431.291666666664</v>
      </c>
      <c r="C361">
        <v>82.5</v>
      </c>
      <c r="D361">
        <v>105.3</v>
      </c>
      <c r="E361">
        <v>39.299999999999997</v>
      </c>
      <c r="F361">
        <v>68</v>
      </c>
      <c r="G361">
        <v>84.4</v>
      </c>
      <c r="H361">
        <v>109.1</v>
      </c>
      <c r="I361">
        <v>39</v>
      </c>
      <c r="J361">
        <v>67.400000000000006</v>
      </c>
      <c r="L361">
        <v>110.2</v>
      </c>
      <c r="M361">
        <v>40.9</v>
      </c>
      <c r="N361">
        <v>70.599999999999994</v>
      </c>
      <c r="P361" t="s">
        <v>878</v>
      </c>
      <c r="Q361">
        <f t="shared" si="14"/>
        <v>39</v>
      </c>
      <c r="R361" t="str">
        <f t="shared" si="15"/>
        <v>-</v>
      </c>
    </row>
    <row r="362" spans="2:18" x14ac:dyDescent="0.35">
      <c r="B362" s="317">
        <v>45431.302083333336</v>
      </c>
      <c r="C362">
        <v>60.5</v>
      </c>
      <c r="D362">
        <v>75.2</v>
      </c>
      <c r="E362">
        <v>35.700000000000003</v>
      </c>
      <c r="F362">
        <v>62.8</v>
      </c>
      <c r="G362">
        <v>60.5</v>
      </c>
      <c r="H362">
        <v>76</v>
      </c>
      <c r="I362">
        <v>35.200000000000003</v>
      </c>
      <c r="J362">
        <v>62.4</v>
      </c>
      <c r="L362">
        <v>77.2</v>
      </c>
      <c r="M362">
        <v>37.5</v>
      </c>
      <c r="N362">
        <v>65.3</v>
      </c>
      <c r="P362" t="s">
        <v>878</v>
      </c>
      <c r="Q362">
        <f t="shared" si="14"/>
        <v>35</v>
      </c>
      <c r="R362" t="str">
        <f t="shared" si="15"/>
        <v>-</v>
      </c>
    </row>
    <row r="363" spans="2:18" x14ac:dyDescent="0.35">
      <c r="B363" s="317">
        <v>45431.3125</v>
      </c>
      <c r="C363">
        <v>61.7</v>
      </c>
      <c r="D363">
        <v>75.3</v>
      </c>
      <c r="E363">
        <v>36.5</v>
      </c>
      <c r="F363">
        <v>66</v>
      </c>
      <c r="G363">
        <v>61.6</v>
      </c>
      <c r="H363">
        <v>75.099999999999994</v>
      </c>
      <c r="I363">
        <v>36.1</v>
      </c>
      <c r="J363">
        <v>66.3</v>
      </c>
      <c r="L363">
        <v>77.2</v>
      </c>
      <c r="M363">
        <v>38.200000000000003</v>
      </c>
      <c r="N363">
        <v>68.7</v>
      </c>
      <c r="P363" t="s">
        <v>878</v>
      </c>
      <c r="Q363">
        <f t="shared" si="14"/>
        <v>36</v>
      </c>
      <c r="R363" t="str">
        <f t="shared" si="15"/>
        <v>-</v>
      </c>
    </row>
    <row r="364" spans="2:18" x14ac:dyDescent="0.35">
      <c r="B364" s="317">
        <v>45431.322916666664</v>
      </c>
      <c r="C364">
        <v>61.4</v>
      </c>
      <c r="D364">
        <v>81.900000000000006</v>
      </c>
      <c r="E364">
        <v>36.5</v>
      </c>
      <c r="F364">
        <v>64.2</v>
      </c>
      <c r="G364">
        <v>61.4</v>
      </c>
      <c r="H364">
        <v>83.7</v>
      </c>
      <c r="I364">
        <v>36.1</v>
      </c>
      <c r="J364">
        <v>64</v>
      </c>
      <c r="L364">
        <v>84</v>
      </c>
      <c r="M364">
        <v>38.1</v>
      </c>
      <c r="N364">
        <v>67.7</v>
      </c>
      <c r="P364" t="s">
        <v>878</v>
      </c>
      <c r="Q364">
        <f t="shared" si="14"/>
        <v>36</v>
      </c>
      <c r="R364" t="str">
        <f t="shared" si="15"/>
        <v>-</v>
      </c>
    </row>
    <row r="365" spans="2:18" x14ac:dyDescent="0.35">
      <c r="B365" s="317">
        <v>45431.333333333336</v>
      </c>
      <c r="C365">
        <v>64.099999999999994</v>
      </c>
      <c r="D365">
        <v>78</v>
      </c>
      <c r="E365">
        <v>38.799999999999997</v>
      </c>
      <c r="F365">
        <v>68.7</v>
      </c>
      <c r="G365">
        <v>64</v>
      </c>
      <c r="H365">
        <v>78.7</v>
      </c>
      <c r="I365">
        <v>38.5</v>
      </c>
      <c r="J365">
        <v>68.7</v>
      </c>
      <c r="L365">
        <v>79.7</v>
      </c>
      <c r="M365">
        <v>40</v>
      </c>
      <c r="N365">
        <v>70.7</v>
      </c>
      <c r="P365" t="s">
        <v>878</v>
      </c>
      <c r="Q365">
        <f t="shared" si="14"/>
        <v>39</v>
      </c>
      <c r="R365" t="str">
        <f t="shared" si="15"/>
        <v>-</v>
      </c>
    </row>
    <row r="366" spans="2:18" x14ac:dyDescent="0.35">
      <c r="B366" s="317">
        <v>45431.34375</v>
      </c>
      <c r="C366">
        <v>64.099999999999994</v>
      </c>
      <c r="D366">
        <v>77.099999999999994</v>
      </c>
      <c r="E366">
        <v>40.299999999999997</v>
      </c>
      <c r="F366">
        <v>69.5</v>
      </c>
      <c r="G366">
        <v>64.2</v>
      </c>
      <c r="H366">
        <v>75.900000000000006</v>
      </c>
      <c r="I366">
        <v>40.200000000000003</v>
      </c>
      <c r="J366">
        <v>69.599999999999994</v>
      </c>
      <c r="L366">
        <v>78.2</v>
      </c>
      <c r="M366">
        <v>42</v>
      </c>
      <c r="N366">
        <v>71.5</v>
      </c>
      <c r="P366" t="s">
        <v>878</v>
      </c>
      <c r="Q366">
        <f t="shared" si="14"/>
        <v>40</v>
      </c>
      <c r="R366" t="str">
        <f t="shared" si="15"/>
        <v>-</v>
      </c>
    </row>
    <row r="367" spans="2:18" x14ac:dyDescent="0.35">
      <c r="B367" s="317">
        <v>45431.354166666664</v>
      </c>
      <c r="C367">
        <v>64.099999999999994</v>
      </c>
      <c r="D367">
        <v>75.599999999999994</v>
      </c>
      <c r="E367">
        <v>39.200000000000003</v>
      </c>
      <c r="F367">
        <v>69.7</v>
      </c>
      <c r="G367">
        <v>64.2</v>
      </c>
      <c r="H367">
        <v>76.8</v>
      </c>
      <c r="I367">
        <v>39.1</v>
      </c>
      <c r="J367">
        <v>69.5</v>
      </c>
      <c r="L367">
        <v>77.400000000000006</v>
      </c>
      <c r="M367">
        <v>40.9</v>
      </c>
      <c r="N367">
        <v>71.599999999999994</v>
      </c>
      <c r="P367" t="s">
        <v>878</v>
      </c>
      <c r="Q367">
        <f t="shared" si="14"/>
        <v>39</v>
      </c>
      <c r="R367" t="str">
        <f t="shared" si="15"/>
        <v>-</v>
      </c>
    </row>
    <row r="368" spans="2:18" x14ac:dyDescent="0.35">
      <c r="B368" s="317">
        <v>45431.364583333336</v>
      </c>
      <c r="C368">
        <v>64.5</v>
      </c>
      <c r="D368">
        <v>75.8</v>
      </c>
      <c r="E368">
        <v>41.5</v>
      </c>
      <c r="F368">
        <v>70.2</v>
      </c>
      <c r="G368">
        <v>64.5</v>
      </c>
      <c r="H368">
        <v>77.400000000000006</v>
      </c>
      <c r="I368">
        <v>41.5</v>
      </c>
      <c r="J368">
        <v>70.3</v>
      </c>
      <c r="L368">
        <v>78.5</v>
      </c>
      <c r="M368">
        <v>43.2</v>
      </c>
      <c r="N368">
        <v>71.900000000000006</v>
      </c>
      <c r="P368" t="s">
        <v>878</v>
      </c>
      <c r="Q368">
        <f t="shared" si="14"/>
        <v>42</v>
      </c>
      <c r="R368" t="str">
        <f t="shared" si="15"/>
        <v>-</v>
      </c>
    </row>
    <row r="369" spans="2:18" x14ac:dyDescent="0.35">
      <c r="B369" s="317">
        <v>45431.375</v>
      </c>
      <c r="C369">
        <v>64.7</v>
      </c>
      <c r="D369">
        <v>80.8</v>
      </c>
      <c r="E369">
        <v>41</v>
      </c>
      <c r="F369">
        <v>69.7</v>
      </c>
      <c r="G369">
        <v>64.8</v>
      </c>
      <c r="H369">
        <v>82.7</v>
      </c>
      <c r="I369">
        <v>40.9</v>
      </c>
      <c r="J369">
        <v>69.5</v>
      </c>
      <c r="L369">
        <v>83.1</v>
      </c>
      <c r="M369">
        <v>42.2</v>
      </c>
      <c r="N369">
        <v>71.5</v>
      </c>
      <c r="P369" t="s">
        <v>878</v>
      </c>
      <c r="Q369">
        <f t="shared" si="14"/>
        <v>41</v>
      </c>
      <c r="R369" t="str">
        <f t="shared" si="15"/>
        <v>-</v>
      </c>
    </row>
    <row r="370" spans="2:18" x14ac:dyDescent="0.35">
      <c r="B370" s="317">
        <v>45431.385416666664</v>
      </c>
      <c r="C370">
        <v>65.7</v>
      </c>
      <c r="D370">
        <v>76</v>
      </c>
      <c r="E370">
        <v>44.7</v>
      </c>
      <c r="F370">
        <v>70.900000000000006</v>
      </c>
      <c r="G370">
        <v>65.7</v>
      </c>
      <c r="H370">
        <v>75.400000000000006</v>
      </c>
      <c r="I370">
        <v>44.7</v>
      </c>
      <c r="J370">
        <v>70.900000000000006</v>
      </c>
      <c r="L370">
        <v>76.900000000000006</v>
      </c>
      <c r="M370">
        <v>46</v>
      </c>
      <c r="N370">
        <v>72.7</v>
      </c>
      <c r="P370" t="s">
        <v>878</v>
      </c>
      <c r="Q370">
        <f t="shared" si="14"/>
        <v>45</v>
      </c>
      <c r="R370" t="str">
        <f t="shared" si="15"/>
        <v>-</v>
      </c>
    </row>
    <row r="371" spans="2:18" x14ac:dyDescent="0.35">
      <c r="B371" s="317">
        <v>45431.395833333336</v>
      </c>
      <c r="C371">
        <v>64.599999999999994</v>
      </c>
      <c r="D371">
        <v>76.900000000000006</v>
      </c>
      <c r="E371">
        <v>39.200000000000003</v>
      </c>
      <c r="F371">
        <v>70.099999999999994</v>
      </c>
      <c r="G371">
        <v>64.7</v>
      </c>
      <c r="H371">
        <v>77.900000000000006</v>
      </c>
      <c r="I371">
        <v>38.6</v>
      </c>
      <c r="J371">
        <v>70.099999999999994</v>
      </c>
      <c r="L371">
        <v>78.7</v>
      </c>
      <c r="M371">
        <v>40.700000000000003</v>
      </c>
      <c r="N371">
        <v>71.900000000000006</v>
      </c>
      <c r="P371" t="s">
        <v>878</v>
      </c>
      <c r="Q371">
        <f t="shared" si="14"/>
        <v>39</v>
      </c>
      <c r="R371" t="str">
        <f t="shared" si="15"/>
        <v>-</v>
      </c>
    </row>
    <row r="372" spans="2:18" x14ac:dyDescent="0.35">
      <c r="B372" s="317">
        <v>45431.40625</v>
      </c>
      <c r="C372">
        <v>65.900000000000006</v>
      </c>
      <c r="D372">
        <v>77.5</v>
      </c>
      <c r="E372">
        <v>47.2</v>
      </c>
      <c r="F372">
        <v>70.599999999999994</v>
      </c>
      <c r="G372">
        <v>65.8</v>
      </c>
      <c r="H372">
        <v>78.3</v>
      </c>
      <c r="I372">
        <v>47</v>
      </c>
      <c r="J372">
        <v>70.599999999999994</v>
      </c>
      <c r="L372">
        <v>79.2</v>
      </c>
      <c r="M372">
        <v>48.2</v>
      </c>
      <c r="N372">
        <v>72.099999999999994</v>
      </c>
      <c r="P372" t="s">
        <v>878</v>
      </c>
      <c r="Q372">
        <f t="shared" si="14"/>
        <v>47</v>
      </c>
      <c r="R372" t="str">
        <f t="shared" si="15"/>
        <v>-</v>
      </c>
    </row>
    <row r="373" spans="2:18" x14ac:dyDescent="0.35">
      <c r="B373" s="317">
        <v>45431.416666666664</v>
      </c>
      <c r="C373">
        <v>65.7</v>
      </c>
      <c r="D373">
        <v>78.599999999999994</v>
      </c>
      <c r="E373">
        <v>43.5</v>
      </c>
      <c r="F373">
        <v>70.099999999999994</v>
      </c>
      <c r="G373">
        <v>65.8</v>
      </c>
      <c r="H373">
        <v>79.400000000000006</v>
      </c>
      <c r="I373">
        <v>43.5</v>
      </c>
      <c r="J373">
        <v>70.2</v>
      </c>
      <c r="L373">
        <v>80</v>
      </c>
      <c r="M373">
        <v>44.7</v>
      </c>
      <c r="N373">
        <v>71.900000000000006</v>
      </c>
      <c r="P373" t="s">
        <v>878</v>
      </c>
      <c r="Q373">
        <f t="shared" si="14"/>
        <v>44</v>
      </c>
      <c r="R373" t="str">
        <f t="shared" si="15"/>
        <v>-</v>
      </c>
    </row>
    <row r="374" spans="2:18" x14ac:dyDescent="0.35">
      <c r="B374" s="317">
        <v>45431.427083333336</v>
      </c>
      <c r="C374">
        <v>65.7</v>
      </c>
      <c r="D374">
        <v>76.599999999999994</v>
      </c>
      <c r="E374">
        <v>40.799999999999997</v>
      </c>
      <c r="F374">
        <v>70.8</v>
      </c>
      <c r="G374">
        <v>65.8</v>
      </c>
      <c r="H374">
        <v>78.2</v>
      </c>
      <c r="I374">
        <v>40.6</v>
      </c>
      <c r="J374">
        <v>70.8</v>
      </c>
      <c r="L374">
        <v>78.400000000000006</v>
      </c>
      <c r="M374">
        <v>42</v>
      </c>
      <c r="N374">
        <v>72.599999999999994</v>
      </c>
      <c r="P374" t="s">
        <v>878</v>
      </c>
      <c r="Q374">
        <f t="shared" si="14"/>
        <v>41</v>
      </c>
      <c r="R374" t="str">
        <f t="shared" si="15"/>
        <v>-</v>
      </c>
    </row>
    <row r="375" spans="2:18" x14ac:dyDescent="0.35">
      <c r="B375" s="317">
        <v>45431.4375</v>
      </c>
      <c r="C375">
        <v>66.3</v>
      </c>
      <c r="D375">
        <v>77.3</v>
      </c>
      <c r="E375">
        <v>42.3</v>
      </c>
      <c r="F375">
        <v>71.099999999999994</v>
      </c>
      <c r="G375">
        <v>66.2</v>
      </c>
      <c r="H375">
        <v>76.8</v>
      </c>
      <c r="I375">
        <v>42.5</v>
      </c>
      <c r="J375">
        <v>71</v>
      </c>
      <c r="L375">
        <v>79</v>
      </c>
      <c r="M375">
        <v>43.7</v>
      </c>
      <c r="N375">
        <v>72.5</v>
      </c>
      <c r="P375" t="s">
        <v>878</v>
      </c>
      <c r="Q375">
        <f t="shared" si="14"/>
        <v>43</v>
      </c>
      <c r="R375" t="str">
        <f t="shared" si="15"/>
        <v>-</v>
      </c>
    </row>
    <row r="376" spans="2:18" x14ac:dyDescent="0.35">
      <c r="B376" s="317">
        <v>45431.447916666664</v>
      </c>
      <c r="C376">
        <v>67.599999999999994</v>
      </c>
      <c r="D376">
        <v>85</v>
      </c>
      <c r="E376">
        <v>43.7</v>
      </c>
      <c r="F376">
        <v>71.7</v>
      </c>
      <c r="G376">
        <v>67.599999999999994</v>
      </c>
      <c r="H376">
        <v>84</v>
      </c>
      <c r="I376">
        <v>43.7</v>
      </c>
      <c r="J376">
        <v>71.7</v>
      </c>
      <c r="L376">
        <v>87.4</v>
      </c>
      <c r="M376">
        <v>44.9</v>
      </c>
      <c r="N376">
        <v>73.3</v>
      </c>
      <c r="P376" t="s">
        <v>878</v>
      </c>
      <c r="Q376">
        <f t="shared" si="14"/>
        <v>44</v>
      </c>
      <c r="R376" t="str">
        <f t="shared" si="15"/>
        <v>-</v>
      </c>
    </row>
    <row r="377" spans="2:18" x14ac:dyDescent="0.35">
      <c r="B377" s="317">
        <v>45431.458333333336</v>
      </c>
      <c r="C377">
        <v>65.599999999999994</v>
      </c>
      <c r="D377">
        <v>74.3</v>
      </c>
      <c r="E377">
        <v>45.7</v>
      </c>
      <c r="F377">
        <v>70.5</v>
      </c>
      <c r="G377">
        <v>65.7</v>
      </c>
      <c r="H377">
        <v>75.5</v>
      </c>
      <c r="I377">
        <v>45.6</v>
      </c>
      <c r="J377">
        <v>70.7</v>
      </c>
      <c r="L377">
        <v>76.3</v>
      </c>
      <c r="M377">
        <v>47</v>
      </c>
      <c r="N377">
        <v>72.2</v>
      </c>
      <c r="P377" t="s">
        <v>878</v>
      </c>
      <c r="Q377">
        <f t="shared" si="14"/>
        <v>46</v>
      </c>
      <c r="R377" t="str">
        <f t="shared" si="15"/>
        <v>-</v>
      </c>
    </row>
    <row r="378" spans="2:18" x14ac:dyDescent="0.35">
      <c r="B378" s="317">
        <v>45431.46875</v>
      </c>
      <c r="C378">
        <v>65.7</v>
      </c>
      <c r="D378">
        <v>76.400000000000006</v>
      </c>
      <c r="E378">
        <v>43.1</v>
      </c>
      <c r="F378">
        <v>70.2</v>
      </c>
      <c r="G378">
        <v>65.8</v>
      </c>
      <c r="H378">
        <v>76.2</v>
      </c>
      <c r="I378">
        <v>43.1</v>
      </c>
      <c r="J378">
        <v>70.2</v>
      </c>
      <c r="L378">
        <v>78.900000000000006</v>
      </c>
      <c r="M378">
        <v>44.3</v>
      </c>
      <c r="N378">
        <v>71.7</v>
      </c>
      <c r="P378" t="s">
        <v>878</v>
      </c>
      <c r="Q378">
        <f t="shared" si="14"/>
        <v>43</v>
      </c>
      <c r="R378" t="str">
        <f t="shared" si="15"/>
        <v>-</v>
      </c>
    </row>
    <row r="379" spans="2:18" x14ac:dyDescent="0.35">
      <c r="B379" s="317">
        <v>45431.479166666664</v>
      </c>
      <c r="C379">
        <v>66.5</v>
      </c>
      <c r="D379">
        <v>77.8</v>
      </c>
      <c r="E379">
        <v>48.8</v>
      </c>
      <c r="F379">
        <v>70.900000000000006</v>
      </c>
      <c r="G379">
        <v>66.5</v>
      </c>
      <c r="H379">
        <v>77.7</v>
      </c>
      <c r="I379">
        <v>48.6</v>
      </c>
      <c r="J379">
        <v>70.900000000000006</v>
      </c>
      <c r="L379">
        <v>79.099999999999994</v>
      </c>
      <c r="M379">
        <v>50</v>
      </c>
      <c r="N379">
        <v>72.400000000000006</v>
      </c>
      <c r="P379" t="s">
        <v>878</v>
      </c>
      <c r="Q379">
        <f t="shared" si="14"/>
        <v>49</v>
      </c>
      <c r="R379" t="str">
        <f t="shared" si="15"/>
        <v>-</v>
      </c>
    </row>
    <row r="380" spans="2:18" x14ac:dyDescent="0.35">
      <c r="B380" s="317">
        <v>45431.489583333336</v>
      </c>
      <c r="C380">
        <v>65.7</v>
      </c>
      <c r="D380">
        <v>75.8</v>
      </c>
      <c r="E380">
        <v>46.2</v>
      </c>
      <c r="F380">
        <v>70</v>
      </c>
      <c r="G380">
        <v>65.7</v>
      </c>
      <c r="H380">
        <v>75.8</v>
      </c>
      <c r="I380">
        <v>46.3</v>
      </c>
      <c r="J380">
        <v>70.3</v>
      </c>
      <c r="L380">
        <v>77</v>
      </c>
      <c r="M380">
        <v>47.6</v>
      </c>
      <c r="N380">
        <v>71.7</v>
      </c>
      <c r="P380" t="s">
        <v>878</v>
      </c>
      <c r="Q380">
        <f t="shared" si="14"/>
        <v>46</v>
      </c>
      <c r="R380" t="str">
        <f t="shared" si="15"/>
        <v>-</v>
      </c>
    </row>
    <row r="381" spans="2:18" x14ac:dyDescent="0.35">
      <c r="B381" s="317">
        <v>45431.5</v>
      </c>
      <c r="C381">
        <v>66.2</v>
      </c>
      <c r="D381">
        <v>75.400000000000006</v>
      </c>
      <c r="E381">
        <v>50.5</v>
      </c>
      <c r="F381">
        <v>70.5</v>
      </c>
      <c r="G381">
        <v>66.2</v>
      </c>
      <c r="H381">
        <v>75.599999999999994</v>
      </c>
      <c r="I381">
        <v>50.2</v>
      </c>
      <c r="J381">
        <v>70.3</v>
      </c>
      <c r="L381">
        <v>76.7</v>
      </c>
      <c r="M381">
        <v>52.3</v>
      </c>
      <c r="N381">
        <v>72.099999999999994</v>
      </c>
      <c r="P381" t="s">
        <v>878</v>
      </c>
      <c r="Q381">
        <f t="shared" si="14"/>
        <v>50</v>
      </c>
      <c r="R381" t="str">
        <f t="shared" si="15"/>
        <v>-</v>
      </c>
    </row>
    <row r="382" spans="2:18" x14ac:dyDescent="0.35">
      <c r="B382" s="317">
        <v>45431.510416666664</v>
      </c>
      <c r="C382">
        <v>64.599999999999994</v>
      </c>
      <c r="D382">
        <v>75</v>
      </c>
      <c r="E382">
        <v>44.7</v>
      </c>
      <c r="F382">
        <v>69.7</v>
      </c>
      <c r="G382">
        <v>64.599999999999994</v>
      </c>
      <c r="H382">
        <v>74.7</v>
      </c>
      <c r="I382">
        <v>44.5</v>
      </c>
      <c r="J382">
        <v>69.7</v>
      </c>
      <c r="L382">
        <v>76.8</v>
      </c>
      <c r="M382">
        <v>46</v>
      </c>
      <c r="N382">
        <v>71.400000000000006</v>
      </c>
      <c r="P382" t="s">
        <v>878</v>
      </c>
      <c r="Q382">
        <f t="shared" si="14"/>
        <v>45</v>
      </c>
      <c r="R382" t="str">
        <f t="shared" si="15"/>
        <v>-</v>
      </c>
    </row>
    <row r="383" spans="2:18" x14ac:dyDescent="0.35">
      <c r="B383" s="317">
        <v>45431.520833333336</v>
      </c>
      <c r="C383">
        <v>64.2</v>
      </c>
      <c r="D383">
        <v>78.3</v>
      </c>
      <c r="E383">
        <v>42.8</v>
      </c>
      <c r="F383">
        <v>69</v>
      </c>
      <c r="G383">
        <v>64.3</v>
      </c>
      <c r="H383">
        <v>79.5</v>
      </c>
      <c r="I383">
        <v>42.5</v>
      </c>
      <c r="J383">
        <v>69</v>
      </c>
      <c r="L383">
        <v>80</v>
      </c>
      <c r="M383">
        <v>43.8</v>
      </c>
      <c r="N383">
        <v>70.5</v>
      </c>
      <c r="P383" t="s">
        <v>878</v>
      </c>
      <c r="Q383">
        <f t="shared" si="14"/>
        <v>43</v>
      </c>
      <c r="R383" t="str">
        <f t="shared" si="15"/>
        <v>-</v>
      </c>
    </row>
    <row r="384" spans="2:18" x14ac:dyDescent="0.35">
      <c r="B384" s="317">
        <v>45431.53125</v>
      </c>
      <c r="C384">
        <v>65.599999999999994</v>
      </c>
      <c r="D384">
        <v>75.900000000000006</v>
      </c>
      <c r="E384">
        <v>41.8</v>
      </c>
      <c r="F384">
        <v>70.099999999999994</v>
      </c>
      <c r="G384">
        <v>65.599999999999994</v>
      </c>
      <c r="H384">
        <v>75.8</v>
      </c>
      <c r="I384">
        <v>42</v>
      </c>
      <c r="J384">
        <v>70.099999999999994</v>
      </c>
      <c r="L384">
        <v>77.5</v>
      </c>
      <c r="M384">
        <v>43.1</v>
      </c>
      <c r="N384">
        <v>71.599999999999994</v>
      </c>
      <c r="P384" t="s">
        <v>878</v>
      </c>
      <c r="Q384">
        <f t="shared" si="14"/>
        <v>42</v>
      </c>
      <c r="R384" t="str">
        <f t="shared" si="15"/>
        <v>-</v>
      </c>
    </row>
    <row r="385" spans="2:18" x14ac:dyDescent="0.35">
      <c r="B385" s="317">
        <v>45431.541666666664</v>
      </c>
      <c r="C385">
        <v>65.3</v>
      </c>
      <c r="D385">
        <v>81.8</v>
      </c>
      <c r="E385">
        <v>43.9</v>
      </c>
      <c r="F385">
        <v>69.599999999999994</v>
      </c>
      <c r="G385">
        <v>65.3</v>
      </c>
      <c r="H385">
        <v>81.599999999999994</v>
      </c>
      <c r="I385">
        <v>43.8</v>
      </c>
      <c r="J385">
        <v>69.900000000000006</v>
      </c>
      <c r="L385">
        <v>83.1</v>
      </c>
      <c r="M385">
        <v>45.2</v>
      </c>
      <c r="N385">
        <v>71.3</v>
      </c>
      <c r="P385" t="s">
        <v>878</v>
      </c>
      <c r="Q385">
        <f t="shared" si="14"/>
        <v>44</v>
      </c>
      <c r="R385" t="str">
        <f t="shared" si="15"/>
        <v>-</v>
      </c>
    </row>
    <row r="386" spans="2:18" x14ac:dyDescent="0.35">
      <c r="B386" s="317">
        <v>45431.552083333336</v>
      </c>
      <c r="C386">
        <v>65.400000000000006</v>
      </c>
      <c r="D386">
        <v>75.599999999999994</v>
      </c>
      <c r="E386">
        <v>46.8</v>
      </c>
      <c r="F386">
        <v>69.900000000000006</v>
      </c>
      <c r="G386">
        <v>65.400000000000006</v>
      </c>
      <c r="H386">
        <v>77</v>
      </c>
      <c r="I386">
        <v>46.9</v>
      </c>
      <c r="J386">
        <v>70.099999999999994</v>
      </c>
      <c r="L386">
        <v>77</v>
      </c>
      <c r="M386">
        <v>48.2</v>
      </c>
      <c r="N386">
        <v>71.400000000000006</v>
      </c>
      <c r="P386" t="s">
        <v>878</v>
      </c>
      <c r="Q386">
        <f t="shared" si="14"/>
        <v>47</v>
      </c>
      <c r="R386" t="str">
        <f t="shared" si="15"/>
        <v>-</v>
      </c>
    </row>
    <row r="387" spans="2:18" x14ac:dyDescent="0.35">
      <c r="B387" s="317">
        <v>45431.5625</v>
      </c>
      <c r="C387">
        <v>65.8</v>
      </c>
      <c r="D387">
        <v>84.8</v>
      </c>
      <c r="E387">
        <v>43.4</v>
      </c>
      <c r="F387">
        <v>70</v>
      </c>
      <c r="G387">
        <v>65.7</v>
      </c>
      <c r="H387">
        <v>83.3</v>
      </c>
      <c r="I387">
        <v>43.3</v>
      </c>
      <c r="J387">
        <v>70.2</v>
      </c>
      <c r="L387">
        <v>86.6</v>
      </c>
      <c r="M387">
        <v>44.8</v>
      </c>
      <c r="N387">
        <v>71.5</v>
      </c>
      <c r="P387" t="s">
        <v>878</v>
      </c>
      <c r="Q387">
        <f t="shared" si="14"/>
        <v>43</v>
      </c>
      <c r="R387" t="str">
        <f t="shared" si="15"/>
        <v>-</v>
      </c>
    </row>
    <row r="388" spans="2:18" x14ac:dyDescent="0.35">
      <c r="B388" s="317">
        <v>45431.572916666664</v>
      </c>
      <c r="C388">
        <v>65.400000000000006</v>
      </c>
      <c r="D388">
        <v>75.400000000000006</v>
      </c>
      <c r="E388">
        <v>43.6</v>
      </c>
      <c r="F388">
        <v>69.900000000000006</v>
      </c>
      <c r="G388">
        <v>65.400000000000006</v>
      </c>
      <c r="H388">
        <v>76.900000000000006</v>
      </c>
      <c r="I388">
        <v>43.5</v>
      </c>
      <c r="J388">
        <v>70.2</v>
      </c>
      <c r="L388">
        <v>77.599999999999994</v>
      </c>
      <c r="M388">
        <v>45.2</v>
      </c>
      <c r="N388">
        <v>71.599999999999994</v>
      </c>
      <c r="P388" t="s">
        <v>878</v>
      </c>
      <c r="Q388">
        <f t="shared" si="14"/>
        <v>44</v>
      </c>
      <c r="R388" t="str">
        <f t="shared" si="15"/>
        <v>-</v>
      </c>
    </row>
    <row r="389" spans="2:18" x14ac:dyDescent="0.35">
      <c r="B389" s="317">
        <v>45431.583333333336</v>
      </c>
      <c r="C389">
        <v>65.7</v>
      </c>
      <c r="D389">
        <v>78.900000000000006</v>
      </c>
      <c r="E389">
        <v>45.6</v>
      </c>
      <c r="F389">
        <v>70.2</v>
      </c>
      <c r="G389">
        <v>65.7</v>
      </c>
      <c r="H389">
        <v>78.900000000000006</v>
      </c>
      <c r="I389">
        <v>45.4</v>
      </c>
      <c r="J389">
        <v>70.099999999999994</v>
      </c>
      <c r="L389">
        <v>80.400000000000006</v>
      </c>
      <c r="M389">
        <v>47.6</v>
      </c>
      <c r="N389">
        <v>71.8</v>
      </c>
      <c r="P389" t="s">
        <v>878</v>
      </c>
      <c r="Q389">
        <f t="shared" si="14"/>
        <v>45</v>
      </c>
      <c r="R389" t="str">
        <f t="shared" si="15"/>
        <v>-</v>
      </c>
    </row>
    <row r="390" spans="2:18" x14ac:dyDescent="0.35">
      <c r="B390" s="317">
        <v>45431.59375</v>
      </c>
      <c r="C390">
        <v>64.5</v>
      </c>
      <c r="D390">
        <v>74.8</v>
      </c>
      <c r="E390">
        <v>47.3</v>
      </c>
      <c r="F390">
        <v>69.400000000000006</v>
      </c>
      <c r="G390">
        <v>64.599999999999994</v>
      </c>
      <c r="H390">
        <v>74.599999999999994</v>
      </c>
      <c r="I390">
        <v>46.9</v>
      </c>
      <c r="J390">
        <v>69.400000000000006</v>
      </c>
      <c r="L390">
        <v>75.8</v>
      </c>
      <c r="M390">
        <v>48.9</v>
      </c>
      <c r="N390">
        <v>70.8</v>
      </c>
      <c r="P390" t="s">
        <v>878</v>
      </c>
      <c r="Q390">
        <f t="shared" si="14"/>
        <v>47</v>
      </c>
      <c r="R390" t="str">
        <f t="shared" si="15"/>
        <v>-</v>
      </c>
    </row>
    <row r="391" spans="2:18" x14ac:dyDescent="0.35">
      <c r="B391" s="317">
        <v>45431.604166666664</v>
      </c>
      <c r="C391">
        <v>65.5</v>
      </c>
      <c r="D391">
        <v>75</v>
      </c>
      <c r="E391">
        <v>47.5</v>
      </c>
      <c r="F391">
        <v>70</v>
      </c>
      <c r="G391">
        <v>65.5</v>
      </c>
      <c r="H391">
        <v>74.8</v>
      </c>
      <c r="I391">
        <v>47.7</v>
      </c>
      <c r="J391">
        <v>70</v>
      </c>
      <c r="L391">
        <v>75.900000000000006</v>
      </c>
      <c r="M391">
        <v>48.8</v>
      </c>
      <c r="N391">
        <v>71.5</v>
      </c>
      <c r="P391" t="s">
        <v>878</v>
      </c>
      <c r="Q391">
        <f t="shared" si="14"/>
        <v>48</v>
      </c>
      <c r="R391" t="str">
        <f t="shared" si="15"/>
        <v>-</v>
      </c>
    </row>
    <row r="392" spans="2:18" x14ac:dyDescent="0.35">
      <c r="B392" s="317">
        <v>45431.614583333336</v>
      </c>
      <c r="C392">
        <v>64.5</v>
      </c>
      <c r="D392">
        <v>74.7</v>
      </c>
      <c r="E392">
        <v>45.4</v>
      </c>
      <c r="F392">
        <v>69.599999999999994</v>
      </c>
      <c r="G392">
        <v>64.5</v>
      </c>
      <c r="H392">
        <v>75</v>
      </c>
      <c r="I392">
        <v>45.3</v>
      </c>
      <c r="J392">
        <v>69.400000000000006</v>
      </c>
      <c r="L392">
        <v>75.599999999999994</v>
      </c>
      <c r="M392">
        <v>46.7</v>
      </c>
      <c r="N392">
        <v>71.099999999999994</v>
      </c>
      <c r="P392" t="s">
        <v>878</v>
      </c>
      <c r="Q392">
        <f t="shared" si="14"/>
        <v>45</v>
      </c>
      <c r="R392" t="str">
        <f t="shared" si="15"/>
        <v>-</v>
      </c>
    </row>
    <row r="393" spans="2:18" x14ac:dyDescent="0.35">
      <c r="B393" s="317">
        <v>45431.625</v>
      </c>
      <c r="C393">
        <v>65.8</v>
      </c>
      <c r="D393">
        <v>84.3</v>
      </c>
      <c r="E393">
        <v>47.1</v>
      </c>
      <c r="F393">
        <v>69.7</v>
      </c>
      <c r="G393">
        <v>66.099999999999994</v>
      </c>
      <c r="H393">
        <v>86.4</v>
      </c>
      <c r="I393">
        <v>46.9</v>
      </c>
      <c r="J393">
        <v>69.3</v>
      </c>
      <c r="L393">
        <v>87.4</v>
      </c>
      <c r="M393">
        <v>48.7</v>
      </c>
      <c r="N393">
        <v>71.3</v>
      </c>
      <c r="P393" t="s">
        <v>878</v>
      </c>
      <c r="Q393">
        <f t="shared" si="14"/>
        <v>47</v>
      </c>
      <c r="R393" t="str">
        <f t="shared" si="15"/>
        <v>-</v>
      </c>
    </row>
    <row r="394" spans="2:18" x14ac:dyDescent="0.35">
      <c r="B394" s="317">
        <v>45431.635416666664</v>
      </c>
      <c r="C394">
        <v>64.8</v>
      </c>
      <c r="D394">
        <v>80.400000000000006</v>
      </c>
      <c r="E394">
        <v>42.7</v>
      </c>
      <c r="F394">
        <v>69.3</v>
      </c>
      <c r="G394">
        <v>64.8</v>
      </c>
      <c r="H394">
        <v>79.5</v>
      </c>
      <c r="I394">
        <v>42.5</v>
      </c>
      <c r="J394">
        <v>69.3</v>
      </c>
      <c r="L394">
        <v>83.2</v>
      </c>
      <c r="M394">
        <v>44.1</v>
      </c>
      <c r="N394">
        <v>71</v>
      </c>
      <c r="P394" t="s">
        <v>878</v>
      </c>
      <c r="Q394">
        <f t="shared" si="14"/>
        <v>43</v>
      </c>
      <c r="R394" t="str">
        <f t="shared" si="15"/>
        <v>-</v>
      </c>
    </row>
    <row r="395" spans="2:18" x14ac:dyDescent="0.35">
      <c r="B395" s="317">
        <v>45431.645833333336</v>
      </c>
      <c r="C395">
        <v>65.3</v>
      </c>
      <c r="D395">
        <v>78.900000000000006</v>
      </c>
      <c r="E395">
        <v>43.5</v>
      </c>
      <c r="F395">
        <v>69.900000000000006</v>
      </c>
      <c r="G395">
        <v>65.3</v>
      </c>
      <c r="H395">
        <v>78.3</v>
      </c>
      <c r="I395">
        <v>43.4</v>
      </c>
      <c r="J395">
        <v>69.8</v>
      </c>
      <c r="L395">
        <v>80.900000000000006</v>
      </c>
      <c r="M395">
        <v>45.1</v>
      </c>
      <c r="N395">
        <v>71.400000000000006</v>
      </c>
      <c r="P395" t="s">
        <v>878</v>
      </c>
      <c r="Q395">
        <f t="shared" si="14"/>
        <v>43</v>
      </c>
      <c r="R395" t="str">
        <f t="shared" si="15"/>
        <v>-</v>
      </c>
    </row>
    <row r="396" spans="2:18" x14ac:dyDescent="0.35">
      <c r="B396" s="317">
        <v>45431.65625</v>
      </c>
      <c r="C396">
        <v>66.099999999999994</v>
      </c>
      <c r="D396">
        <v>79.400000000000006</v>
      </c>
      <c r="E396">
        <v>49.8</v>
      </c>
      <c r="F396">
        <v>69.900000000000006</v>
      </c>
      <c r="G396">
        <v>66.099999999999994</v>
      </c>
      <c r="H396">
        <v>80.8</v>
      </c>
      <c r="I396">
        <v>49.4</v>
      </c>
      <c r="J396">
        <v>70.099999999999994</v>
      </c>
      <c r="L396">
        <v>81.8</v>
      </c>
      <c r="M396">
        <v>51.1</v>
      </c>
      <c r="N396">
        <v>71.599999999999994</v>
      </c>
      <c r="P396" t="s">
        <v>878</v>
      </c>
      <c r="Q396">
        <f t="shared" si="14"/>
        <v>49</v>
      </c>
      <c r="R396" t="str">
        <f t="shared" si="15"/>
        <v>-</v>
      </c>
    </row>
    <row r="397" spans="2:18" x14ac:dyDescent="0.35">
      <c r="B397" s="317">
        <v>45431.666666666664</v>
      </c>
      <c r="C397">
        <v>64.900000000000006</v>
      </c>
      <c r="D397">
        <v>74</v>
      </c>
      <c r="E397">
        <v>48.7</v>
      </c>
      <c r="F397">
        <v>69.599999999999994</v>
      </c>
      <c r="G397">
        <v>64.900000000000006</v>
      </c>
      <c r="H397">
        <v>74.599999999999994</v>
      </c>
      <c r="I397">
        <v>48.6</v>
      </c>
      <c r="J397">
        <v>69.7</v>
      </c>
      <c r="L397">
        <v>75.3</v>
      </c>
      <c r="M397">
        <v>50.6</v>
      </c>
      <c r="N397">
        <v>71.400000000000006</v>
      </c>
      <c r="P397" t="s">
        <v>878</v>
      </c>
      <c r="Q397">
        <f t="shared" si="14"/>
        <v>49</v>
      </c>
      <c r="R397" t="str">
        <f t="shared" si="15"/>
        <v>-</v>
      </c>
    </row>
    <row r="398" spans="2:18" x14ac:dyDescent="0.35">
      <c r="B398" s="317">
        <v>45431.677083333336</v>
      </c>
      <c r="C398">
        <v>65.8</v>
      </c>
      <c r="D398">
        <v>75.7</v>
      </c>
      <c r="E398">
        <v>48.5</v>
      </c>
      <c r="F398">
        <v>69.900000000000006</v>
      </c>
      <c r="G398">
        <v>65.7</v>
      </c>
      <c r="H398">
        <v>74.8</v>
      </c>
      <c r="I398">
        <v>48.4</v>
      </c>
      <c r="J398">
        <v>70</v>
      </c>
      <c r="L398">
        <v>77.099999999999994</v>
      </c>
      <c r="M398">
        <v>49.7</v>
      </c>
      <c r="N398">
        <v>71.3</v>
      </c>
      <c r="P398" t="s">
        <v>878</v>
      </c>
      <c r="Q398">
        <f t="shared" ref="Q398:Q461" si="16">IF(P398="D",ROUND(I398,0),"-")</f>
        <v>48</v>
      </c>
      <c r="R398" t="str">
        <f t="shared" ref="R398:R461" si="17">IF(P398="N",ROUND(I398,0),"-")</f>
        <v>-</v>
      </c>
    </row>
    <row r="399" spans="2:18" x14ac:dyDescent="0.35">
      <c r="B399" s="317">
        <v>45431.6875</v>
      </c>
      <c r="C399">
        <v>65.599999999999994</v>
      </c>
      <c r="D399">
        <v>75.099999999999994</v>
      </c>
      <c r="E399">
        <v>48.3</v>
      </c>
      <c r="F399">
        <v>69.7</v>
      </c>
      <c r="G399">
        <v>65.599999999999994</v>
      </c>
      <c r="H399">
        <v>76.8</v>
      </c>
      <c r="I399">
        <v>48.3</v>
      </c>
      <c r="J399">
        <v>69.900000000000006</v>
      </c>
      <c r="L399">
        <v>77.400000000000006</v>
      </c>
      <c r="M399">
        <v>49.6</v>
      </c>
      <c r="N399">
        <v>71.400000000000006</v>
      </c>
      <c r="P399" t="s">
        <v>878</v>
      </c>
      <c r="Q399">
        <f t="shared" si="16"/>
        <v>48</v>
      </c>
      <c r="R399" t="str">
        <f t="shared" si="17"/>
        <v>-</v>
      </c>
    </row>
    <row r="400" spans="2:18" x14ac:dyDescent="0.35">
      <c r="B400" s="317">
        <v>45431.697916666664</v>
      </c>
      <c r="C400">
        <v>66.099999999999994</v>
      </c>
      <c r="D400">
        <v>79.2</v>
      </c>
      <c r="E400">
        <v>43.8</v>
      </c>
      <c r="F400">
        <v>70.5</v>
      </c>
      <c r="G400">
        <v>66.099999999999994</v>
      </c>
      <c r="H400">
        <v>78.3</v>
      </c>
      <c r="I400">
        <v>43.6</v>
      </c>
      <c r="J400">
        <v>70.400000000000006</v>
      </c>
      <c r="L400">
        <v>80.900000000000006</v>
      </c>
      <c r="M400">
        <v>45.4</v>
      </c>
      <c r="N400">
        <v>72.099999999999994</v>
      </c>
      <c r="P400" t="s">
        <v>878</v>
      </c>
      <c r="Q400">
        <f t="shared" si="16"/>
        <v>44</v>
      </c>
      <c r="R400" t="str">
        <f t="shared" si="17"/>
        <v>-</v>
      </c>
    </row>
    <row r="401" spans="2:18" x14ac:dyDescent="0.35">
      <c r="B401" s="317">
        <v>45431.708333333336</v>
      </c>
      <c r="C401">
        <v>65.099999999999994</v>
      </c>
      <c r="D401">
        <v>82</v>
      </c>
      <c r="E401">
        <v>41.5</v>
      </c>
      <c r="F401">
        <v>69.7</v>
      </c>
      <c r="G401">
        <v>65.3</v>
      </c>
      <c r="H401">
        <v>85.3</v>
      </c>
      <c r="I401">
        <v>41.5</v>
      </c>
      <c r="J401">
        <v>69.599999999999994</v>
      </c>
      <c r="L401">
        <v>85.3</v>
      </c>
      <c r="M401">
        <v>42.8</v>
      </c>
      <c r="N401">
        <v>71</v>
      </c>
      <c r="P401" t="s">
        <v>878</v>
      </c>
      <c r="Q401">
        <f t="shared" si="16"/>
        <v>42</v>
      </c>
      <c r="R401" t="str">
        <f t="shared" si="17"/>
        <v>-</v>
      </c>
    </row>
    <row r="402" spans="2:18" x14ac:dyDescent="0.35">
      <c r="B402" s="317">
        <v>45431.71875</v>
      </c>
      <c r="C402">
        <v>64.099999999999994</v>
      </c>
      <c r="D402">
        <v>75.8</v>
      </c>
      <c r="E402">
        <v>43.6</v>
      </c>
      <c r="F402">
        <v>68.599999999999994</v>
      </c>
      <c r="G402">
        <v>64</v>
      </c>
      <c r="H402">
        <v>76.099999999999994</v>
      </c>
      <c r="I402">
        <v>43.7</v>
      </c>
      <c r="J402">
        <v>68.900000000000006</v>
      </c>
      <c r="L402">
        <v>77.7</v>
      </c>
      <c r="M402">
        <v>45.3</v>
      </c>
      <c r="N402">
        <v>70.599999999999994</v>
      </c>
      <c r="P402" t="s">
        <v>878</v>
      </c>
      <c r="Q402">
        <f t="shared" si="16"/>
        <v>44</v>
      </c>
      <c r="R402" t="str">
        <f t="shared" si="17"/>
        <v>-</v>
      </c>
    </row>
    <row r="403" spans="2:18" x14ac:dyDescent="0.35">
      <c r="B403" s="317">
        <v>45431.729166666664</v>
      </c>
      <c r="C403">
        <v>67.3</v>
      </c>
      <c r="D403">
        <v>84.4</v>
      </c>
      <c r="E403">
        <v>41.6</v>
      </c>
      <c r="F403">
        <v>70.900000000000006</v>
      </c>
      <c r="G403">
        <v>67.5</v>
      </c>
      <c r="H403">
        <v>85.5</v>
      </c>
      <c r="I403">
        <v>41.9</v>
      </c>
      <c r="J403">
        <v>70.900000000000006</v>
      </c>
      <c r="L403">
        <v>85.8</v>
      </c>
      <c r="M403">
        <v>43</v>
      </c>
      <c r="N403">
        <v>72.599999999999994</v>
      </c>
      <c r="P403" t="s">
        <v>878</v>
      </c>
      <c r="Q403">
        <f t="shared" si="16"/>
        <v>42</v>
      </c>
      <c r="R403" t="str">
        <f t="shared" si="17"/>
        <v>-</v>
      </c>
    </row>
    <row r="404" spans="2:18" x14ac:dyDescent="0.35">
      <c r="B404" s="317">
        <v>45431.739583333336</v>
      </c>
      <c r="C404">
        <v>65.3</v>
      </c>
      <c r="D404">
        <v>79.400000000000006</v>
      </c>
      <c r="E404">
        <v>42.6</v>
      </c>
      <c r="F404">
        <v>69.900000000000006</v>
      </c>
      <c r="G404">
        <v>65.2</v>
      </c>
      <c r="H404">
        <v>78.400000000000006</v>
      </c>
      <c r="I404">
        <v>42.6</v>
      </c>
      <c r="J404">
        <v>69.900000000000006</v>
      </c>
      <c r="L404">
        <v>81.400000000000006</v>
      </c>
      <c r="M404">
        <v>44</v>
      </c>
      <c r="N404">
        <v>71.400000000000006</v>
      </c>
      <c r="P404" t="s">
        <v>878</v>
      </c>
      <c r="Q404">
        <f t="shared" si="16"/>
        <v>43</v>
      </c>
      <c r="R404" t="str">
        <f t="shared" si="17"/>
        <v>-</v>
      </c>
    </row>
    <row r="405" spans="2:18" x14ac:dyDescent="0.35">
      <c r="B405" s="317">
        <v>45431.75</v>
      </c>
      <c r="C405">
        <v>64.5</v>
      </c>
      <c r="D405">
        <v>76.8</v>
      </c>
      <c r="E405">
        <v>37.799999999999997</v>
      </c>
      <c r="F405">
        <v>69.599999999999994</v>
      </c>
      <c r="G405">
        <v>64.400000000000006</v>
      </c>
      <c r="H405">
        <v>77.900000000000006</v>
      </c>
      <c r="I405">
        <v>37.700000000000003</v>
      </c>
      <c r="J405">
        <v>69.7</v>
      </c>
      <c r="L405">
        <v>78.400000000000006</v>
      </c>
      <c r="M405">
        <v>39.200000000000003</v>
      </c>
      <c r="N405">
        <v>71.400000000000006</v>
      </c>
      <c r="P405" t="s">
        <v>878</v>
      </c>
      <c r="Q405">
        <f t="shared" si="16"/>
        <v>38</v>
      </c>
      <c r="R405" t="str">
        <f t="shared" si="17"/>
        <v>-</v>
      </c>
    </row>
    <row r="406" spans="2:18" x14ac:dyDescent="0.35">
      <c r="B406" s="317">
        <v>45431.760416666664</v>
      </c>
      <c r="C406">
        <v>64</v>
      </c>
      <c r="D406">
        <v>74.099999999999994</v>
      </c>
      <c r="E406">
        <v>41</v>
      </c>
      <c r="F406">
        <v>68.900000000000006</v>
      </c>
      <c r="G406">
        <v>64.099999999999994</v>
      </c>
      <c r="H406">
        <v>74.8</v>
      </c>
      <c r="I406">
        <v>40.6</v>
      </c>
      <c r="J406">
        <v>69</v>
      </c>
      <c r="L406">
        <v>75.5</v>
      </c>
      <c r="M406">
        <v>42.4</v>
      </c>
      <c r="N406">
        <v>70.900000000000006</v>
      </c>
      <c r="P406" t="s">
        <v>878</v>
      </c>
      <c r="Q406">
        <f t="shared" si="16"/>
        <v>41</v>
      </c>
      <c r="R406" t="str">
        <f t="shared" si="17"/>
        <v>-</v>
      </c>
    </row>
    <row r="407" spans="2:18" x14ac:dyDescent="0.35">
      <c r="B407" s="317">
        <v>45431.770833333336</v>
      </c>
      <c r="C407">
        <v>64.400000000000006</v>
      </c>
      <c r="D407">
        <v>76.7</v>
      </c>
      <c r="E407">
        <v>39.9</v>
      </c>
      <c r="F407">
        <v>69.7</v>
      </c>
      <c r="G407">
        <v>64.400000000000006</v>
      </c>
      <c r="H407">
        <v>75.2</v>
      </c>
      <c r="I407">
        <v>39.799999999999997</v>
      </c>
      <c r="J407">
        <v>69.5</v>
      </c>
      <c r="L407">
        <v>78.2</v>
      </c>
      <c r="M407">
        <v>41.1</v>
      </c>
      <c r="N407">
        <v>71.2</v>
      </c>
      <c r="P407" t="s">
        <v>878</v>
      </c>
      <c r="Q407">
        <f t="shared" si="16"/>
        <v>40</v>
      </c>
      <c r="R407" t="str">
        <f t="shared" si="17"/>
        <v>-</v>
      </c>
    </row>
    <row r="408" spans="2:18" x14ac:dyDescent="0.35">
      <c r="B408" s="317">
        <v>45431.78125</v>
      </c>
      <c r="C408">
        <v>62.3</v>
      </c>
      <c r="D408">
        <v>73</v>
      </c>
      <c r="E408">
        <v>36.9</v>
      </c>
      <c r="F408">
        <v>67.8</v>
      </c>
      <c r="G408">
        <v>62.4</v>
      </c>
      <c r="H408">
        <v>73.5</v>
      </c>
      <c r="I408">
        <v>36.700000000000003</v>
      </c>
      <c r="J408">
        <v>67.8</v>
      </c>
      <c r="L408">
        <v>74.7</v>
      </c>
      <c r="M408">
        <v>38.6</v>
      </c>
      <c r="N408">
        <v>69.7</v>
      </c>
      <c r="P408" t="s">
        <v>878</v>
      </c>
      <c r="Q408">
        <f t="shared" si="16"/>
        <v>37</v>
      </c>
      <c r="R408" t="str">
        <f t="shared" si="17"/>
        <v>-</v>
      </c>
    </row>
    <row r="409" spans="2:18" x14ac:dyDescent="0.35">
      <c r="B409" s="317">
        <v>45431.791666666664</v>
      </c>
      <c r="C409">
        <v>63.8</v>
      </c>
      <c r="D409">
        <v>76.2</v>
      </c>
      <c r="E409">
        <v>39.299999999999997</v>
      </c>
      <c r="F409">
        <v>69.2</v>
      </c>
      <c r="G409">
        <v>63.8</v>
      </c>
      <c r="H409">
        <v>75.7</v>
      </c>
      <c r="I409">
        <v>39</v>
      </c>
      <c r="J409">
        <v>69.2</v>
      </c>
      <c r="L409">
        <v>77.599999999999994</v>
      </c>
      <c r="M409">
        <v>40.6</v>
      </c>
      <c r="N409">
        <v>70.7</v>
      </c>
      <c r="P409" t="s">
        <v>878</v>
      </c>
      <c r="Q409">
        <f t="shared" si="16"/>
        <v>39</v>
      </c>
      <c r="R409" t="str">
        <f t="shared" si="17"/>
        <v>-</v>
      </c>
    </row>
    <row r="410" spans="2:18" x14ac:dyDescent="0.35">
      <c r="B410" s="317">
        <v>45431.802083333336</v>
      </c>
      <c r="C410">
        <v>62.4</v>
      </c>
      <c r="D410">
        <v>78.8</v>
      </c>
      <c r="E410">
        <v>32.9</v>
      </c>
      <c r="F410">
        <v>67.3</v>
      </c>
      <c r="G410">
        <v>62.3</v>
      </c>
      <c r="H410">
        <v>78.7</v>
      </c>
      <c r="I410">
        <v>32.700000000000003</v>
      </c>
      <c r="J410">
        <v>66.5</v>
      </c>
      <c r="L410">
        <v>81.599999999999994</v>
      </c>
      <c r="M410">
        <v>34.6</v>
      </c>
      <c r="N410">
        <v>69.099999999999994</v>
      </c>
      <c r="P410" t="s">
        <v>878</v>
      </c>
      <c r="Q410">
        <f t="shared" si="16"/>
        <v>33</v>
      </c>
      <c r="R410" t="str">
        <f t="shared" si="17"/>
        <v>-</v>
      </c>
    </row>
    <row r="411" spans="2:18" x14ac:dyDescent="0.35">
      <c r="B411" s="317">
        <v>45431.8125</v>
      </c>
      <c r="C411">
        <v>61.8</v>
      </c>
      <c r="D411">
        <v>76</v>
      </c>
      <c r="E411">
        <v>35.1</v>
      </c>
      <c r="F411">
        <v>66.8</v>
      </c>
      <c r="G411">
        <v>61.8</v>
      </c>
      <c r="H411">
        <v>76.3</v>
      </c>
      <c r="I411">
        <v>34.700000000000003</v>
      </c>
      <c r="J411">
        <v>66.8</v>
      </c>
      <c r="L411">
        <v>76.900000000000006</v>
      </c>
      <c r="M411">
        <v>36.700000000000003</v>
      </c>
      <c r="N411">
        <v>68.8</v>
      </c>
      <c r="P411" t="s">
        <v>878</v>
      </c>
      <c r="Q411">
        <f t="shared" si="16"/>
        <v>35</v>
      </c>
      <c r="R411" t="str">
        <f t="shared" si="17"/>
        <v>-</v>
      </c>
    </row>
    <row r="412" spans="2:18" x14ac:dyDescent="0.35">
      <c r="B412" s="317">
        <v>45431.822916666664</v>
      </c>
      <c r="C412">
        <v>62.2</v>
      </c>
      <c r="D412">
        <v>76.900000000000006</v>
      </c>
      <c r="E412">
        <v>35</v>
      </c>
      <c r="F412">
        <v>67.900000000000006</v>
      </c>
      <c r="G412">
        <v>62.2</v>
      </c>
      <c r="H412">
        <v>74.099999999999994</v>
      </c>
      <c r="I412">
        <v>34.5</v>
      </c>
      <c r="J412">
        <v>67.7</v>
      </c>
      <c r="L412">
        <v>78.2</v>
      </c>
      <c r="M412">
        <v>36.700000000000003</v>
      </c>
      <c r="N412">
        <v>69.599999999999994</v>
      </c>
      <c r="P412" t="s">
        <v>878</v>
      </c>
      <c r="Q412">
        <f t="shared" si="16"/>
        <v>35</v>
      </c>
      <c r="R412" t="str">
        <f t="shared" si="17"/>
        <v>-</v>
      </c>
    </row>
    <row r="413" spans="2:18" x14ac:dyDescent="0.35">
      <c r="B413" s="317">
        <v>45431.833333333336</v>
      </c>
      <c r="C413">
        <v>61.4</v>
      </c>
      <c r="D413">
        <v>75</v>
      </c>
      <c r="E413">
        <v>34.6</v>
      </c>
      <c r="F413">
        <v>66.2</v>
      </c>
      <c r="G413">
        <v>61.4</v>
      </c>
      <c r="H413">
        <v>76</v>
      </c>
      <c r="I413">
        <v>34.200000000000003</v>
      </c>
      <c r="J413">
        <v>66.099999999999994</v>
      </c>
      <c r="L413">
        <v>76.7</v>
      </c>
      <c r="M413">
        <v>36.1</v>
      </c>
      <c r="N413">
        <v>68.3</v>
      </c>
      <c r="P413" t="s">
        <v>878</v>
      </c>
      <c r="Q413">
        <f t="shared" si="16"/>
        <v>34</v>
      </c>
      <c r="R413" t="str">
        <f t="shared" si="17"/>
        <v>-</v>
      </c>
    </row>
    <row r="414" spans="2:18" x14ac:dyDescent="0.35">
      <c r="B414" s="317">
        <v>45431.84375</v>
      </c>
      <c r="C414">
        <v>60.7</v>
      </c>
      <c r="D414">
        <v>75.7</v>
      </c>
      <c r="E414">
        <v>34.799999999999997</v>
      </c>
      <c r="F414">
        <v>64.400000000000006</v>
      </c>
      <c r="G414">
        <v>60.7</v>
      </c>
      <c r="H414">
        <v>75.7</v>
      </c>
      <c r="I414">
        <v>34.700000000000003</v>
      </c>
      <c r="J414">
        <v>63.5</v>
      </c>
      <c r="L414">
        <v>76.8</v>
      </c>
      <c r="M414">
        <v>36.1</v>
      </c>
      <c r="N414">
        <v>66.900000000000006</v>
      </c>
      <c r="P414" t="s">
        <v>878</v>
      </c>
      <c r="Q414">
        <f t="shared" si="16"/>
        <v>35</v>
      </c>
      <c r="R414" t="str">
        <f t="shared" si="17"/>
        <v>-</v>
      </c>
    </row>
    <row r="415" spans="2:18" x14ac:dyDescent="0.35">
      <c r="B415" s="317">
        <v>45431.854166666664</v>
      </c>
      <c r="C415">
        <v>61.5</v>
      </c>
      <c r="D415">
        <v>78.400000000000006</v>
      </c>
      <c r="E415">
        <v>35.1</v>
      </c>
      <c r="F415">
        <v>66.400000000000006</v>
      </c>
      <c r="G415">
        <v>61.5</v>
      </c>
      <c r="H415">
        <v>78.900000000000006</v>
      </c>
      <c r="I415">
        <v>34.9</v>
      </c>
      <c r="J415">
        <v>65.900000000000006</v>
      </c>
      <c r="L415">
        <v>80.2</v>
      </c>
      <c r="M415">
        <v>36.5</v>
      </c>
      <c r="N415">
        <v>68.7</v>
      </c>
      <c r="P415" t="s">
        <v>878</v>
      </c>
      <c r="Q415">
        <f t="shared" si="16"/>
        <v>35</v>
      </c>
      <c r="R415" t="str">
        <f t="shared" si="17"/>
        <v>-</v>
      </c>
    </row>
    <row r="416" spans="2:18" x14ac:dyDescent="0.35">
      <c r="B416" s="317">
        <v>45431.864583333336</v>
      </c>
      <c r="C416">
        <v>62.2</v>
      </c>
      <c r="D416">
        <v>74.5</v>
      </c>
      <c r="E416">
        <v>38.1</v>
      </c>
      <c r="F416">
        <v>67.599999999999994</v>
      </c>
      <c r="G416">
        <v>62.3</v>
      </c>
      <c r="H416">
        <v>75.3</v>
      </c>
      <c r="I416">
        <v>38.1</v>
      </c>
      <c r="J416">
        <v>67.099999999999994</v>
      </c>
      <c r="L416">
        <v>75.599999999999994</v>
      </c>
      <c r="M416">
        <v>39.799999999999997</v>
      </c>
      <c r="N416">
        <v>69.599999999999994</v>
      </c>
      <c r="P416" t="s">
        <v>878</v>
      </c>
      <c r="Q416">
        <f t="shared" si="16"/>
        <v>38</v>
      </c>
      <c r="R416" t="str">
        <f t="shared" si="17"/>
        <v>-</v>
      </c>
    </row>
    <row r="417" spans="2:18" x14ac:dyDescent="0.35">
      <c r="B417" s="317">
        <v>45431.875</v>
      </c>
      <c r="C417">
        <v>62.7</v>
      </c>
      <c r="D417">
        <v>78.099999999999994</v>
      </c>
      <c r="E417">
        <v>37.6</v>
      </c>
      <c r="F417">
        <v>67.599999999999994</v>
      </c>
      <c r="G417">
        <v>62.7</v>
      </c>
      <c r="H417">
        <v>77.400000000000006</v>
      </c>
      <c r="I417">
        <v>37.6</v>
      </c>
      <c r="J417">
        <v>67.2</v>
      </c>
      <c r="L417">
        <v>79.3</v>
      </c>
      <c r="M417">
        <v>39.299999999999997</v>
      </c>
      <c r="N417">
        <v>69.5</v>
      </c>
      <c r="P417" t="s">
        <v>878</v>
      </c>
      <c r="Q417">
        <f t="shared" si="16"/>
        <v>38</v>
      </c>
      <c r="R417" t="str">
        <f t="shared" si="17"/>
        <v>-</v>
      </c>
    </row>
    <row r="418" spans="2:18" x14ac:dyDescent="0.35">
      <c r="B418" s="317">
        <v>45431.885416666664</v>
      </c>
      <c r="C418">
        <v>60.4</v>
      </c>
      <c r="D418">
        <v>77.400000000000006</v>
      </c>
      <c r="E418">
        <v>34.5</v>
      </c>
      <c r="F418">
        <v>64.400000000000006</v>
      </c>
      <c r="G418">
        <v>60.5</v>
      </c>
      <c r="H418">
        <v>78.3</v>
      </c>
      <c r="I418">
        <v>34.1</v>
      </c>
      <c r="J418">
        <v>64.400000000000006</v>
      </c>
      <c r="L418">
        <v>79.3</v>
      </c>
      <c r="M418">
        <v>36.299999999999997</v>
      </c>
      <c r="N418">
        <v>66.2</v>
      </c>
      <c r="P418" t="s">
        <v>878</v>
      </c>
      <c r="Q418">
        <f t="shared" si="16"/>
        <v>34</v>
      </c>
      <c r="R418" t="str">
        <f t="shared" si="17"/>
        <v>-</v>
      </c>
    </row>
    <row r="419" spans="2:18" x14ac:dyDescent="0.35">
      <c r="B419" s="317">
        <v>45431.895833333336</v>
      </c>
      <c r="C419">
        <v>59</v>
      </c>
      <c r="D419">
        <v>76.3</v>
      </c>
      <c r="E419">
        <v>33.200000000000003</v>
      </c>
      <c r="F419">
        <v>60.7</v>
      </c>
      <c r="G419">
        <v>59.2</v>
      </c>
      <c r="H419">
        <v>76.7</v>
      </c>
      <c r="I419">
        <v>33.200000000000003</v>
      </c>
      <c r="J419">
        <v>60.7</v>
      </c>
      <c r="L419">
        <v>77.599999999999994</v>
      </c>
      <c r="M419">
        <v>34.6</v>
      </c>
      <c r="N419">
        <v>62.4</v>
      </c>
      <c r="P419" t="s">
        <v>878</v>
      </c>
      <c r="Q419">
        <f t="shared" si="16"/>
        <v>33</v>
      </c>
      <c r="R419" t="str">
        <f t="shared" si="17"/>
        <v>-</v>
      </c>
    </row>
    <row r="420" spans="2:18" x14ac:dyDescent="0.35">
      <c r="B420" s="317">
        <v>45431.90625</v>
      </c>
      <c r="C420">
        <v>61.3</v>
      </c>
      <c r="D420">
        <v>75.099999999999994</v>
      </c>
      <c r="E420">
        <v>33.200000000000003</v>
      </c>
      <c r="F420">
        <v>65</v>
      </c>
      <c r="G420">
        <v>61.1</v>
      </c>
      <c r="H420">
        <v>75.099999999999994</v>
      </c>
      <c r="I420">
        <v>33</v>
      </c>
      <c r="J420">
        <v>64.5</v>
      </c>
      <c r="L420">
        <v>76.900000000000006</v>
      </c>
      <c r="M420">
        <v>34.1</v>
      </c>
      <c r="N420">
        <v>66.900000000000006</v>
      </c>
      <c r="P420" t="s">
        <v>878</v>
      </c>
      <c r="Q420">
        <f t="shared" si="16"/>
        <v>33</v>
      </c>
      <c r="R420" t="str">
        <f t="shared" si="17"/>
        <v>-</v>
      </c>
    </row>
    <row r="421" spans="2:18" x14ac:dyDescent="0.35">
      <c r="B421" s="317">
        <v>45431.916666666664</v>
      </c>
      <c r="C421">
        <v>60.2</v>
      </c>
      <c r="D421">
        <v>76.900000000000006</v>
      </c>
      <c r="E421">
        <v>33.700000000000003</v>
      </c>
      <c r="F421">
        <v>63.7</v>
      </c>
      <c r="G421">
        <v>60.2</v>
      </c>
      <c r="H421">
        <v>78.3</v>
      </c>
      <c r="I421">
        <v>33.6</v>
      </c>
      <c r="J421">
        <v>63.7</v>
      </c>
      <c r="L421">
        <v>78.5</v>
      </c>
      <c r="M421">
        <v>34.200000000000003</v>
      </c>
      <c r="N421">
        <v>66</v>
      </c>
      <c r="P421" t="s">
        <v>878</v>
      </c>
      <c r="Q421">
        <f t="shared" si="16"/>
        <v>34</v>
      </c>
      <c r="R421" t="str">
        <f t="shared" si="17"/>
        <v>-</v>
      </c>
    </row>
    <row r="422" spans="2:18" x14ac:dyDescent="0.35">
      <c r="B422" s="317">
        <v>45431.927083333336</v>
      </c>
      <c r="C422">
        <v>58.6</v>
      </c>
      <c r="D422">
        <v>78.400000000000006</v>
      </c>
      <c r="E422">
        <v>30.1</v>
      </c>
      <c r="F422">
        <v>60</v>
      </c>
      <c r="G422">
        <v>58.5</v>
      </c>
      <c r="H422">
        <v>76</v>
      </c>
      <c r="I422">
        <v>30.1</v>
      </c>
      <c r="J422">
        <v>60.1</v>
      </c>
      <c r="L422">
        <v>80.2</v>
      </c>
      <c r="M422">
        <v>30.3</v>
      </c>
      <c r="N422">
        <v>61.4</v>
      </c>
      <c r="P422" t="s">
        <v>878</v>
      </c>
      <c r="Q422">
        <f t="shared" si="16"/>
        <v>30</v>
      </c>
      <c r="R422" t="str">
        <f t="shared" si="17"/>
        <v>-</v>
      </c>
    </row>
    <row r="423" spans="2:18" x14ac:dyDescent="0.35">
      <c r="B423" s="317">
        <v>45431.9375</v>
      </c>
      <c r="C423">
        <v>55.4</v>
      </c>
      <c r="D423">
        <v>72.400000000000006</v>
      </c>
      <c r="E423">
        <v>31.6</v>
      </c>
      <c r="F423">
        <v>55.7</v>
      </c>
      <c r="G423">
        <v>55.5</v>
      </c>
      <c r="H423">
        <v>73.2</v>
      </c>
      <c r="I423">
        <v>31.6</v>
      </c>
      <c r="J423">
        <v>55.5</v>
      </c>
      <c r="L423">
        <v>74.099999999999994</v>
      </c>
      <c r="M423">
        <v>32</v>
      </c>
      <c r="N423">
        <v>57.5</v>
      </c>
      <c r="P423" t="s">
        <v>878</v>
      </c>
      <c r="Q423">
        <f t="shared" si="16"/>
        <v>32</v>
      </c>
      <c r="R423" t="str">
        <f t="shared" si="17"/>
        <v>-</v>
      </c>
    </row>
    <row r="424" spans="2:18" x14ac:dyDescent="0.35">
      <c r="B424" s="317">
        <v>45431.947916666664</v>
      </c>
      <c r="C424">
        <v>59</v>
      </c>
      <c r="D424">
        <v>75.3</v>
      </c>
      <c r="E424">
        <v>31.5</v>
      </c>
      <c r="F424">
        <v>61.4</v>
      </c>
      <c r="G424">
        <v>59</v>
      </c>
      <c r="H424">
        <v>74.2</v>
      </c>
      <c r="I424">
        <v>31.5</v>
      </c>
      <c r="J424">
        <v>61.6</v>
      </c>
      <c r="L424">
        <v>76.8</v>
      </c>
      <c r="M424">
        <v>31.7</v>
      </c>
      <c r="N424">
        <v>63.2</v>
      </c>
      <c r="P424" t="s">
        <v>878</v>
      </c>
      <c r="Q424">
        <f t="shared" si="16"/>
        <v>32</v>
      </c>
      <c r="R424" t="str">
        <f t="shared" si="17"/>
        <v>-</v>
      </c>
    </row>
    <row r="425" spans="2:18" x14ac:dyDescent="0.35">
      <c r="B425" s="317">
        <v>45431.958333333336</v>
      </c>
      <c r="C425">
        <v>55.9</v>
      </c>
      <c r="D425">
        <v>73.3</v>
      </c>
      <c r="E425">
        <v>31.3</v>
      </c>
      <c r="F425">
        <v>56.7</v>
      </c>
      <c r="G425">
        <v>56.1</v>
      </c>
      <c r="H425">
        <v>74.3</v>
      </c>
      <c r="I425">
        <v>31.4</v>
      </c>
      <c r="J425">
        <v>56.4</v>
      </c>
      <c r="L425">
        <v>74.7</v>
      </c>
      <c r="M425">
        <v>31.6</v>
      </c>
      <c r="N425">
        <v>58.2</v>
      </c>
      <c r="P425" t="s">
        <v>879</v>
      </c>
      <c r="Q425" t="str">
        <f t="shared" si="16"/>
        <v>-</v>
      </c>
      <c r="R425">
        <f t="shared" si="17"/>
        <v>31</v>
      </c>
    </row>
    <row r="426" spans="2:18" x14ac:dyDescent="0.35">
      <c r="B426" s="317">
        <v>45431.96875</v>
      </c>
      <c r="C426">
        <v>53.3</v>
      </c>
      <c r="D426">
        <v>72.900000000000006</v>
      </c>
      <c r="E426">
        <v>32.799999999999997</v>
      </c>
      <c r="F426">
        <v>51.2</v>
      </c>
      <c r="G426">
        <v>53.4</v>
      </c>
      <c r="H426">
        <v>74.2</v>
      </c>
      <c r="I426">
        <v>32.700000000000003</v>
      </c>
      <c r="J426">
        <v>50.2</v>
      </c>
      <c r="L426">
        <v>74.5</v>
      </c>
      <c r="M426">
        <v>33</v>
      </c>
      <c r="N426">
        <v>52.5</v>
      </c>
      <c r="P426" t="s">
        <v>879</v>
      </c>
      <c r="Q426" t="str">
        <f t="shared" si="16"/>
        <v>-</v>
      </c>
      <c r="R426">
        <f t="shared" si="17"/>
        <v>33</v>
      </c>
    </row>
    <row r="427" spans="2:18" x14ac:dyDescent="0.35">
      <c r="B427" s="317">
        <v>45431.979166666664</v>
      </c>
      <c r="C427">
        <v>56.9</v>
      </c>
      <c r="D427">
        <v>74.8</v>
      </c>
      <c r="E427">
        <v>31.8</v>
      </c>
      <c r="F427">
        <v>58.8</v>
      </c>
      <c r="G427">
        <v>56.9</v>
      </c>
      <c r="H427">
        <v>75</v>
      </c>
      <c r="I427">
        <v>31.7</v>
      </c>
      <c r="J427">
        <v>58.6</v>
      </c>
      <c r="L427">
        <v>76.5</v>
      </c>
      <c r="M427">
        <v>32</v>
      </c>
      <c r="N427">
        <v>61</v>
      </c>
      <c r="P427" t="s">
        <v>879</v>
      </c>
      <c r="Q427" t="str">
        <f t="shared" si="16"/>
        <v>-</v>
      </c>
      <c r="R427">
        <f t="shared" si="17"/>
        <v>32</v>
      </c>
    </row>
    <row r="428" spans="2:18" x14ac:dyDescent="0.35">
      <c r="B428" s="317">
        <v>45431.989583333336</v>
      </c>
      <c r="C428">
        <v>50.9</v>
      </c>
      <c r="D428">
        <v>71.599999999999994</v>
      </c>
      <c r="E428">
        <v>32.299999999999997</v>
      </c>
      <c r="F428">
        <v>44.4</v>
      </c>
      <c r="G428">
        <v>51.1</v>
      </c>
      <c r="H428">
        <v>72</v>
      </c>
      <c r="I428">
        <v>32.299999999999997</v>
      </c>
      <c r="J428">
        <v>44.7</v>
      </c>
      <c r="L428">
        <v>73</v>
      </c>
      <c r="M428">
        <v>32.5</v>
      </c>
      <c r="N428">
        <v>45.8</v>
      </c>
      <c r="P428" t="s">
        <v>879</v>
      </c>
      <c r="Q428" t="str">
        <f t="shared" si="16"/>
        <v>-</v>
      </c>
      <c r="R428">
        <f t="shared" si="17"/>
        <v>32</v>
      </c>
    </row>
    <row r="429" spans="2:18" x14ac:dyDescent="0.35">
      <c r="B429" s="317">
        <v>45432</v>
      </c>
      <c r="C429">
        <v>51</v>
      </c>
      <c r="D429">
        <v>74</v>
      </c>
      <c r="E429">
        <v>31.6</v>
      </c>
      <c r="F429">
        <v>42.3</v>
      </c>
      <c r="G429">
        <v>51.1</v>
      </c>
      <c r="H429">
        <v>73</v>
      </c>
      <c r="I429">
        <v>31.6</v>
      </c>
      <c r="J429">
        <v>42</v>
      </c>
      <c r="L429">
        <v>75.3</v>
      </c>
      <c r="M429">
        <v>31.8</v>
      </c>
      <c r="N429">
        <v>43.3</v>
      </c>
      <c r="P429" t="s">
        <v>879</v>
      </c>
      <c r="Q429" t="str">
        <f t="shared" si="16"/>
        <v>-</v>
      </c>
      <c r="R429">
        <f t="shared" si="17"/>
        <v>32</v>
      </c>
    </row>
    <row r="430" spans="2:18" x14ac:dyDescent="0.35">
      <c r="B430" s="317">
        <v>45432.010416666664</v>
      </c>
      <c r="C430">
        <v>54.9</v>
      </c>
      <c r="D430">
        <v>75.8</v>
      </c>
      <c r="E430">
        <v>31.2</v>
      </c>
      <c r="F430">
        <v>50.1</v>
      </c>
      <c r="G430">
        <v>55</v>
      </c>
      <c r="H430">
        <v>75.7</v>
      </c>
      <c r="I430">
        <v>31.3</v>
      </c>
      <c r="J430">
        <v>49.7</v>
      </c>
      <c r="L430">
        <v>76.900000000000006</v>
      </c>
      <c r="M430">
        <v>31.5</v>
      </c>
      <c r="N430">
        <v>52.4</v>
      </c>
      <c r="P430" t="s">
        <v>879</v>
      </c>
      <c r="Q430" t="str">
        <f t="shared" si="16"/>
        <v>-</v>
      </c>
      <c r="R430">
        <f t="shared" si="17"/>
        <v>31</v>
      </c>
    </row>
    <row r="431" spans="2:18" x14ac:dyDescent="0.35">
      <c r="B431" s="317">
        <v>45432.020833333336</v>
      </c>
      <c r="C431">
        <v>53.2</v>
      </c>
      <c r="D431">
        <v>73.7</v>
      </c>
      <c r="E431">
        <v>31.3</v>
      </c>
      <c r="F431">
        <v>49.6</v>
      </c>
      <c r="G431">
        <v>53</v>
      </c>
      <c r="H431">
        <v>73.7</v>
      </c>
      <c r="I431">
        <v>31.4</v>
      </c>
      <c r="J431">
        <v>49.6</v>
      </c>
      <c r="L431">
        <v>75.2</v>
      </c>
      <c r="M431">
        <v>31.6</v>
      </c>
      <c r="N431">
        <v>50.9</v>
      </c>
      <c r="P431" t="s">
        <v>879</v>
      </c>
      <c r="Q431" t="str">
        <f t="shared" si="16"/>
        <v>-</v>
      </c>
      <c r="R431">
        <f t="shared" si="17"/>
        <v>31</v>
      </c>
    </row>
    <row r="432" spans="2:18" x14ac:dyDescent="0.35">
      <c r="B432" s="317">
        <v>45432.03125</v>
      </c>
      <c r="C432">
        <v>56.1</v>
      </c>
      <c r="D432">
        <v>76.3</v>
      </c>
      <c r="E432">
        <v>29.5</v>
      </c>
      <c r="F432">
        <v>54.7</v>
      </c>
      <c r="G432">
        <v>56.2</v>
      </c>
      <c r="H432">
        <v>76.7</v>
      </c>
      <c r="I432">
        <v>29.6</v>
      </c>
      <c r="J432">
        <v>54.8</v>
      </c>
      <c r="L432">
        <v>77.7</v>
      </c>
      <c r="M432">
        <v>29.7</v>
      </c>
      <c r="N432">
        <v>56.1</v>
      </c>
      <c r="P432" t="s">
        <v>879</v>
      </c>
      <c r="Q432" t="str">
        <f t="shared" si="16"/>
        <v>-</v>
      </c>
      <c r="R432">
        <f t="shared" si="17"/>
        <v>30</v>
      </c>
    </row>
    <row r="433" spans="2:18" x14ac:dyDescent="0.35">
      <c r="B433" s="317">
        <v>45432.041666666664</v>
      </c>
      <c r="C433">
        <v>51.6</v>
      </c>
      <c r="D433">
        <v>73.7</v>
      </c>
      <c r="E433">
        <v>29.3</v>
      </c>
      <c r="F433">
        <v>41.9</v>
      </c>
      <c r="G433">
        <v>51.5</v>
      </c>
      <c r="H433">
        <v>73.599999999999994</v>
      </c>
      <c r="I433">
        <v>29.3</v>
      </c>
      <c r="J433">
        <v>41.8</v>
      </c>
      <c r="L433">
        <v>75.099999999999994</v>
      </c>
      <c r="M433">
        <v>29.5</v>
      </c>
      <c r="N433">
        <v>43.2</v>
      </c>
      <c r="P433" t="s">
        <v>879</v>
      </c>
      <c r="Q433" t="str">
        <f t="shared" si="16"/>
        <v>-</v>
      </c>
      <c r="R433">
        <f t="shared" si="17"/>
        <v>29</v>
      </c>
    </row>
    <row r="434" spans="2:18" x14ac:dyDescent="0.35">
      <c r="B434" s="317">
        <v>45432.052083333336</v>
      </c>
      <c r="C434">
        <v>52.8</v>
      </c>
      <c r="D434">
        <v>76.599999999999994</v>
      </c>
      <c r="E434">
        <v>30.5</v>
      </c>
      <c r="F434">
        <v>42.8</v>
      </c>
      <c r="G434">
        <v>52.6</v>
      </c>
      <c r="H434">
        <v>76.2</v>
      </c>
      <c r="I434">
        <v>30.5</v>
      </c>
      <c r="J434">
        <v>42.5</v>
      </c>
      <c r="L434">
        <v>78.2</v>
      </c>
      <c r="M434">
        <v>30.7</v>
      </c>
      <c r="N434">
        <v>44</v>
      </c>
      <c r="P434" t="s">
        <v>879</v>
      </c>
      <c r="Q434" t="str">
        <f t="shared" si="16"/>
        <v>-</v>
      </c>
      <c r="R434">
        <f t="shared" si="17"/>
        <v>31</v>
      </c>
    </row>
    <row r="435" spans="2:18" x14ac:dyDescent="0.35">
      <c r="B435" s="317">
        <v>45432.0625</v>
      </c>
      <c r="C435">
        <v>47.2</v>
      </c>
      <c r="D435">
        <v>70.400000000000006</v>
      </c>
      <c r="E435">
        <v>29.7</v>
      </c>
      <c r="F435">
        <v>32.4</v>
      </c>
      <c r="G435">
        <v>47</v>
      </c>
      <c r="H435">
        <v>70.099999999999994</v>
      </c>
      <c r="I435">
        <v>29.7</v>
      </c>
      <c r="J435">
        <v>32.4</v>
      </c>
      <c r="L435">
        <v>72</v>
      </c>
      <c r="M435">
        <v>30</v>
      </c>
      <c r="N435">
        <v>32.9</v>
      </c>
      <c r="P435" t="s">
        <v>879</v>
      </c>
      <c r="Q435" t="str">
        <f t="shared" si="16"/>
        <v>-</v>
      </c>
      <c r="R435">
        <f t="shared" si="17"/>
        <v>30</v>
      </c>
    </row>
    <row r="436" spans="2:18" x14ac:dyDescent="0.35">
      <c r="B436" s="317">
        <v>45432.072916666664</v>
      </c>
      <c r="C436">
        <v>32.4</v>
      </c>
      <c r="D436">
        <v>45.7</v>
      </c>
      <c r="E436">
        <v>29.9</v>
      </c>
      <c r="F436">
        <v>32.299999999999997</v>
      </c>
      <c r="G436">
        <v>32.299999999999997</v>
      </c>
      <c r="H436">
        <v>46</v>
      </c>
      <c r="I436">
        <v>29.9</v>
      </c>
      <c r="J436">
        <v>32.4</v>
      </c>
      <c r="L436">
        <v>46.9</v>
      </c>
      <c r="M436">
        <v>30.1</v>
      </c>
      <c r="N436">
        <v>32.799999999999997</v>
      </c>
      <c r="P436" t="s">
        <v>879</v>
      </c>
      <c r="Q436" t="str">
        <f t="shared" si="16"/>
        <v>-</v>
      </c>
      <c r="R436">
        <f t="shared" si="17"/>
        <v>30</v>
      </c>
    </row>
    <row r="437" spans="2:18" x14ac:dyDescent="0.35">
      <c r="B437" s="317">
        <v>45432.083333333336</v>
      </c>
      <c r="C437">
        <v>52.9</v>
      </c>
      <c r="D437">
        <v>74.2</v>
      </c>
      <c r="E437">
        <v>29.7</v>
      </c>
      <c r="F437">
        <v>41.9</v>
      </c>
      <c r="G437">
        <v>52.9</v>
      </c>
      <c r="H437">
        <v>74.2</v>
      </c>
      <c r="I437">
        <v>29.7</v>
      </c>
      <c r="J437">
        <v>42.1</v>
      </c>
      <c r="L437">
        <v>74.900000000000006</v>
      </c>
      <c r="M437">
        <v>29.9</v>
      </c>
      <c r="N437">
        <v>44.1</v>
      </c>
      <c r="P437" t="s">
        <v>879</v>
      </c>
      <c r="Q437" t="str">
        <f t="shared" si="16"/>
        <v>-</v>
      </c>
      <c r="R437">
        <f t="shared" si="17"/>
        <v>30</v>
      </c>
    </row>
    <row r="438" spans="2:18" x14ac:dyDescent="0.35">
      <c r="B438" s="317">
        <v>45432.09375</v>
      </c>
      <c r="C438">
        <v>49.4</v>
      </c>
      <c r="D438">
        <v>73.3</v>
      </c>
      <c r="E438">
        <v>29.8</v>
      </c>
      <c r="F438">
        <v>35</v>
      </c>
      <c r="G438">
        <v>49.3</v>
      </c>
      <c r="H438">
        <v>73.5</v>
      </c>
      <c r="I438">
        <v>29.8</v>
      </c>
      <c r="J438">
        <v>34.6</v>
      </c>
      <c r="L438">
        <v>74.5</v>
      </c>
      <c r="M438">
        <v>30.1</v>
      </c>
      <c r="N438">
        <v>35.799999999999997</v>
      </c>
      <c r="P438" t="s">
        <v>879</v>
      </c>
      <c r="Q438" t="str">
        <f t="shared" si="16"/>
        <v>-</v>
      </c>
      <c r="R438">
        <f t="shared" si="17"/>
        <v>30</v>
      </c>
    </row>
    <row r="439" spans="2:18" x14ac:dyDescent="0.35">
      <c r="B439" s="317">
        <v>45432.104166666664</v>
      </c>
      <c r="C439">
        <v>50.6</v>
      </c>
      <c r="D439">
        <v>70.900000000000006</v>
      </c>
      <c r="E439">
        <v>29.4</v>
      </c>
      <c r="F439">
        <v>44.6</v>
      </c>
      <c r="G439">
        <v>50.5</v>
      </c>
      <c r="H439">
        <v>71.2</v>
      </c>
      <c r="I439">
        <v>29.4</v>
      </c>
      <c r="J439">
        <v>44.7</v>
      </c>
      <c r="L439">
        <v>72.599999999999994</v>
      </c>
      <c r="M439">
        <v>29.6</v>
      </c>
      <c r="N439">
        <v>46.1</v>
      </c>
      <c r="P439" t="s">
        <v>879</v>
      </c>
      <c r="Q439" t="str">
        <f t="shared" si="16"/>
        <v>-</v>
      </c>
      <c r="R439">
        <f t="shared" si="17"/>
        <v>29</v>
      </c>
    </row>
    <row r="440" spans="2:18" x14ac:dyDescent="0.35">
      <c r="B440" s="317">
        <v>45432.114583333336</v>
      </c>
      <c r="C440">
        <v>52.6</v>
      </c>
      <c r="D440">
        <v>74.2</v>
      </c>
      <c r="E440">
        <v>29.4</v>
      </c>
      <c r="F440">
        <v>45.7</v>
      </c>
      <c r="G440">
        <v>52.6</v>
      </c>
      <c r="H440">
        <v>74.5</v>
      </c>
      <c r="I440">
        <v>29.4</v>
      </c>
      <c r="J440">
        <v>45.7</v>
      </c>
      <c r="L440">
        <v>75.099999999999994</v>
      </c>
      <c r="M440">
        <v>29.6</v>
      </c>
      <c r="N440">
        <v>47.4</v>
      </c>
      <c r="P440" t="s">
        <v>879</v>
      </c>
      <c r="Q440" t="str">
        <f t="shared" si="16"/>
        <v>-</v>
      </c>
      <c r="R440">
        <f t="shared" si="17"/>
        <v>29</v>
      </c>
    </row>
    <row r="441" spans="2:18" x14ac:dyDescent="0.35">
      <c r="B441" s="317">
        <v>45432.125</v>
      </c>
      <c r="C441">
        <v>52.5</v>
      </c>
      <c r="D441">
        <v>75.099999999999994</v>
      </c>
      <c r="E441">
        <v>29.4</v>
      </c>
      <c r="F441">
        <v>41.9</v>
      </c>
      <c r="G441">
        <v>52.6</v>
      </c>
      <c r="H441">
        <v>75.599999999999994</v>
      </c>
      <c r="I441">
        <v>29.3</v>
      </c>
      <c r="J441">
        <v>42</v>
      </c>
      <c r="L441">
        <v>75.8</v>
      </c>
      <c r="M441">
        <v>29.6</v>
      </c>
      <c r="N441">
        <v>43.8</v>
      </c>
      <c r="P441" t="s">
        <v>879</v>
      </c>
      <c r="Q441" t="str">
        <f t="shared" si="16"/>
        <v>-</v>
      </c>
      <c r="R441">
        <f t="shared" si="17"/>
        <v>29</v>
      </c>
    </row>
    <row r="442" spans="2:18" x14ac:dyDescent="0.35">
      <c r="B442" s="317">
        <v>45432.135416666664</v>
      </c>
      <c r="C442">
        <v>47.8</v>
      </c>
      <c r="D442">
        <v>70.599999999999994</v>
      </c>
      <c r="E442">
        <v>30.6</v>
      </c>
      <c r="F442">
        <v>39.1</v>
      </c>
      <c r="G442">
        <v>48.1</v>
      </c>
      <c r="H442">
        <v>71.8</v>
      </c>
      <c r="I442">
        <v>30.6</v>
      </c>
      <c r="J442">
        <v>39</v>
      </c>
      <c r="L442">
        <v>72.3</v>
      </c>
      <c r="M442">
        <v>30.8</v>
      </c>
      <c r="N442">
        <v>40.299999999999997</v>
      </c>
      <c r="P442" t="s">
        <v>879</v>
      </c>
      <c r="Q442" t="str">
        <f t="shared" si="16"/>
        <v>-</v>
      </c>
      <c r="R442">
        <f t="shared" si="17"/>
        <v>31</v>
      </c>
    </row>
    <row r="443" spans="2:18" x14ac:dyDescent="0.35">
      <c r="B443" s="317">
        <v>45432.145833333336</v>
      </c>
      <c r="C443">
        <v>57.2</v>
      </c>
      <c r="D443">
        <v>75.400000000000006</v>
      </c>
      <c r="E443">
        <v>29.4</v>
      </c>
      <c r="F443">
        <v>58.3</v>
      </c>
      <c r="G443">
        <v>57.5</v>
      </c>
      <c r="H443">
        <v>75.7</v>
      </c>
      <c r="I443">
        <v>29.4</v>
      </c>
      <c r="J443">
        <v>57.9</v>
      </c>
      <c r="L443">
        <v>76.599999999999994</v>
      </c>
      <c r="M443">
        <v>29.6</v>
      </c>
      <c r="N443">
        <v>59.8</v>
      </c>
      <c r="P443" t="s">
        <v>879</v>
      </c>
      <c r="Q443" t="str">
        <f t="shared" si="16"/>
        <v>-</v>
      </c>
      <c r="R443">
        <f t="shared" si="17"/>
        <v>29</v>
      </c>
    </row>
    <row r="444" spans="2:18" x14ac:dyDescent="0.35">
      <c r="B444" s="317">
        <v>45432.15625</v>
      </c>
      <c r="C444">
        <v>52.2</v>
      </c>
      <c r="D444">
        <v>74.8</v>
      </c>
      <c r="E444">
        <v>29.3</v>
      </c>
      <c r="F444">
        <v>40.4</v>
      </c>
      <c r="G444">
        <v>51.8</v>
      </c>
      <c r="H444">
        <v>74.099999999999994</v>
      </c>
      <c r="I444">
        <v>29.3</v>
      </c>
      <c r="J444">
        <v>40.6</v>
      </c>
      <c r="L444">
        <v>75.599999999999994</v>
      </c>
      <c r="M444">
        <v>29.5</v>
      </c>
      <c r="N444">
        <v>42.2</v>
      </c>
      <c r="P444" t="s">
        <v>879</v>
      </c>
      <c r="Q444" t="str">
        <f t="shared" si="16"/>
        <v>-</v>
      </c>
      <c r="R444">
        <f t="shared" si="17"/>
        <v>29</v>
      </c>
    </row>
    <row r="445" spans="2:18" x14ac:dyDescent="0.35">
      <c r="B445" s="317">
        <v>45432.166666666664</v>
      </c>
      <c r="C445">
        <v>53.8</v>
      </c>
      <c r="D445">
        <v>75.3</v>
      </c>
      <c r="E445">
        <v>29.4</v>
      </c>
      <c r="F445">
        <v>41.1</v>
      </c>
      <c r="G445">
        <v>53.9</v>
      </c>
      <c r="H445">
        <v>75.3</v>
      </c>
      <c r="I445">
        <v>29.4</v>
      </c>
      <c r="J445">
        <v>40.799999999999997</v>
      </c>
      <c r="L445">
        <v>75.900000000000006</v>
      </c>
      <c r="M445">
        <v>29.6</v>
      </c>
      <c r="N445">
        <v>42.4</v>
      </c>
      <c r="P445" t="s">
        <v>879</v>
      </c>
      <c r="Q445" t="str">
        <f t="shared" si="16"/>
        <v>-</v>
      </c>
      <c r="R445">
        <f t="shared" si="17"/>
        <v>29</v>
      </c>
    </row>
    <row r="446" spans="2:18" x14ac:dyDescent="0.35">
      <c r="B446" s="317">
        <v>45432.177083333336</v>
      </c>
      <c r="C446">
        <v>54.3</v>
      </c>
      <c r="D446">
        <v>75.099999999999994</v>
      </c>
      <c r="E446">
        <v>31.1</v>
      </c>
      <c r="F446">
        <v>52.8</v>
      </c>
      <c r="G446">
        <v>54.1</v>
      </c>
      <c r="H446">
        <v>74.7</v>
      </c>
      <c r="I446">
        <v>31.1</v>
      </c>
      <c r="J446">
        <v>52.8</v>
      </c>
      <c r="L446">
        <v>75.900000000000006</v>
      </c>
      <c r="M446">
        <v>31.6</v>
      </c>
      <c r="N446">
        <v>54.5</v>
      </c>
      <c r="P446" t="s">
        <v>879</v>
      </c>
      <c r="Q446" t="str">
        <f t="shared" si="16"/>
        <v>-</v>
      </c>
      <c r="R446">
        <f t="shared" si="17"/>
        <v>31</v>
      </c>
    </row>
    <row r="447" spans="2:18" x14ac:dyDescent="0.35">
      <c r="B447" s="317">
        <v>45432.1875</v>
      </c>
      <c r="C447">
        <v>56.3</v>
      </c>
      <c r="D447">
        <v>74.599999999999994</v>
      </c>
      <c r="E447">
        <v>34.200000000000003</v>
      </c>
      <c r="F447">
        <v>59.5</v>
      </c>
      <c r="G447">
        <v>56.1</v>
      </c>
      <c r="H447">
        <v>74.099999999999994</v>
      </c>
      <c r="I447">
        <v>33.9</v>
      </c>
      <c r="J447">
        <v>58.7</v>
      </c>
      <c r="L447">
        <v>79.599999999999994</v>
      </c>
      <c r="M447">
        <v>36.4</v>
      </c>
      <c r="N447">
        <v>63.6</v>
      </c>
      <c r="P447" t="s">
        <v>879</v>
      </c>
      <c r="Q447" t="str">
        <f t="shared" si="16"/>
        <v>-</v>
      </c>
      <c r="R447">
        <f t="shared" si="17"/>
        <v>34</v>
      </c>
    </row>
    <row r="448" spans="2:18" x14ac:dyDescent="0.35">
      <c r="B448" s="317">
        <v>45432.197916666664</v>
      </c>
      <c r="C448">
        <v>59.3</v>
      </c>
      <c r="D448">
        <v>79.099999999999994</v>
      </c>
      <c r="E448">
        <v>33.9</v>
      </c>
      <c r="F448">
        <v>60</v>
      </c>
      <c r="G448">
        <v>59.2</v>
      </c>
      <c r="H448">
        <v>79.400000000000006</v>
      </c>
      <c r="I448">
        <v>33.1</v>
      </c>
      <c r="J448">
        <v>59.4</v>
      </c>
      <c r="L448">
        <v>81.7</v>
      </c>
      <c r="M448">
        <v>35.9</v>
      </c>
      <c r="N448">
        <v>63.1</v>
      </c>
      <c r="P448" t="s">
        <v>879</v>
      </c>
      <c r="Q448" t="str">
        <f t="shared" si="16"/>
        <v>-</v>
      </c>
      <c r="R448">
        <f t="shared" si="17"/>
        <v>33</v>
      </c>
    </row>
    <row r="449" spans="2:18" x14ac:dyDescent="0.35">
      <c r="B449" s="317">
        <v>45432.208333333336</v>
      </c>
      <c r="C449">
        <v>54</v>
      </c>
      <c r="D449">
        <v>74.400000000000006</v>
      </c>
      <c r="E449">
        <v>33.5</v>
      </c>
      <c r="F449">
        <v>54.1</v>
      </c>
      <c r="G449">
        <v>54</v>
      </c>
      <c r="H449">
        <v>74.8</v>
      </c>
      <c r="I449">
        <v>33.200000000000003</v>
      </c>
      <c r="J449">
        <v>53.8</v>
      </c>
      <c r="L449">
        <v>75.5</v>
      </c>
      <c r="M449">
        <v>35.1</v>
      </c>
      <c r="N449">
        <v>55.2</v>
      </c>
      <c r="P449" t="s">
        <v>879</v>
      </c>
      <c r="Q449" t="str">
        <f t="shared" si="16"/>
        <v>-</v>
      </c>
      <c r="R449">
        <f t="shared" si="17"/>
        <v>33</v>
      </c>
    </row>
    <row r="450" spans="2:18" x14ac:dyDescent="0.35">
      <c r="B450" s="317">
        <v>45432.21875</v>
      </c>
      <c r="C450">
        <v>57.2</v>
      </c>
      <c r="D450">
        <v>74.8</v>
      </c>
      <c r="E450">
        <v>34.9</v>
      </c>
      <c r="F450">
        <v>56.9</v>
      </c>
      <c r="G450">
        <v>57</v>
      </c>
      <c r="H450">
        <v>74.400000000000006</v>
      </c>
      <c r="I450">
        <v>34.700000000000003</v>
      </c>
      <c r="J450">
        <v>56.8</v>
      </c>
      <c r="L450">
        <v>75.7</v>
      </c>
      <c r="M450">
        <v>36.200000000000003</v>
      </c>
      <c r="N450">
        <v>58.4</v>
      </c>
      <c r="P450" t="s">
        <v>879</v>
      </c>
      <c r="Q450" t="str">
        <f t="shared" si="16"/>
        <v>-</v>
      </c>
      <c r="R450">
        <f t="shared" si="17"/>
        <v>35</v>
      </c>
    </row>
    <row r="451" spans="2:18" x14ac:dyDescent="0.35">
      <c r="B451" s="317">
        <v>45432.229166666664</v>
      </c>
      <c r="C451">
        <v>60.9</v>
      </c>
      <c r="D451">
        <v>75.3</v>
      </c>
      <c r="E451">
        <v>38.1</v>
      </c>
      <c r="F451">
        <v>63.5</v>
      </c>
      <c r="G451">
        <v>61</v>
      </c>
      <c r="H451">
        <v>78.099999999999994</v>
      </c>
      <c r="I451">
        <v>37.5</v>
      </c>
      <c r="J451">
        <v>62.5</v>
      </c>
      <c r="L451">
        <v>78.3</v>
      </c>
      <c r="M451">
        <v>39.9</v>
      </c>
      <c r="N451">
        <v>65.400000000000006</v>
      </c>
      <c r="P451" t="s">
        <v>879</v>
      </c>
      <c r="Q451" t="str">
        <f t="shared" si="16"/>
        <v>-</v>
      </c>
      <c r="R451">
        <f t="shared" si="17"/>
        <v>38</v>
      </c>
    </row>
    <row r="452" spans="2:18" x14ac:dyDescent="0.35">
      <c r="B452" s="317">
        <v>45432.239583333336</v>
      </c>
      <c r="C452">
        <v>61.7</v>
      </c>
      <c r="D452">
        <v>77.400000000000006</v>
      </c>
      <c r="E452">
        <v>35.700000000000003</v>
      </c>
      <c r="F452">
        <v>64.2</v>
      </c>
      <c r="G452">
        <v>61.8</v>
      </c>
      <c r="H452">
        <v>77.3</v>
      </c>
      <c r="I452">
        <v>35.5</v>
      </c>
      <c r="J452">
        <v>64</v>
      </c>
      <c r="L452">
        <v>78.5</v>
      </c>
      <c r="M452">
        <v>37.700000000000003</v>
      </c>
      <c r="N452">
        <v>66.5</v>
      </c>
      <c r="P452" t="s">
        <v>879</v>
      </c>
      <c r="Q452" t="str">
        <f t="shared" si="16"/>
        <v>-</v>
      </c>
      <c r="R452">
        <f t="shared" si="17"/>
        <v>36</v>
      </c>
    </row>
    <row r="453" spans="2:18" x14ac:dyDescent="0.35">
      <c r="B453" s="317">
        <v>45432.25</v>
      </c>
      <c r="C453">
        <v>61.7</v>
      </c>
      <c r="D453">
        <v>78.5</v>
      </c>
      <c r="E453">
        <v>35.1</v>
      </c>
      <c r="F453">
        <v>64.099999999999994</v>
      </c>
      <c r="G453">
        <v>61.7</v>
      </c>
      <c r="H453">
        <v>78.900000000000006</v>
      </c>
      <c r="I453">
        <v>34.6</v>
      </c>
      <c r="J453">
        <v>64.099999999999994</v>
      </c>
      <c r="L453">
        <v>79.3</v>
      </c>
      <c r="M453">
        <v>36.6</v>
      </c>
      <c r="N453">
        <v>66.099999999999994</v>
      </c>
      <c r="P453" t="s">
        <v>879</v>
      </c>
      <c r="Q453" t="str">
        <f t="shared" si="16"/>
        <v>-</v>
      </c>
      <c r="R453">
        <f t="shared" si="17"/>
        <v>35</v>
      </c>
    </row>
    <row r="454" spans="2:18" x14ac:dyDescent="0.35">
      <c r="B454" s="317">
        <v>45432.260416666664</v>
      </c>
      <c r="C454">
        <v>66.400000000000006</v>
      </c>
      <c r="D454">
        <v>90.4</v>
      </c>
      <c r="E454">
        <v>41.3</v>
      </c>
      <c r="F454">
        <v>70.2</v>
      </c>
      <c r="G454">
        <v>66.400000000000006</v>
      </c>
      <c r="H454">
        <v>88.8</v>
      </c>
      <c r="I454">
        <v>41.1</v>
      </c>
      <c r="J454">
        <v>70.2</v>
      </c>
      <c r="L454">
        <v>92.3</v>
      </c>
      <c r="M454">
        <v>43.4</v>
      </c>
      <c r="N454">
        <v>72.099999999999994</v>
      </c>
      <c r="P454" t="s">
        <v>879</v>
      </c>
      <c r="Q454" t="str">
        <f t="shared" si="16"/>
        <v>-</v>
      </c>
      <c r="R454">
        <f t="shared" si="17"/>
        <v>41</v>
      </c>
    </row>
    <row r="455" spans="2:18" x14ac:dyDescent="0.35">
      <c r="B455" s="317">
        <v>45432.270833333336</v>
      </c>
      <c r="C455">
        <v>65.3</v>
      </c>
      <c r="D455">
        <v>78.8</v>
      </c>
      <c r="E455">
        <v>44.9</v>
      </c>
      <c r="F455">
        <v>70.400000000000006</v>
      </c>
      <c r="G455">
        <v>65.400000000000006</v>
      </c>
      <c r="H455">
        <v>80.599999999999994</v>
      </c>
      <c r="I455">
        <v>44.7</v>
      </c>
      <c r="J455">
        <v>70.599999999999994</v>
      </c>
      <c r="L455">
        <v>81.3</v>
      </c>
      <c r="M455">
        <v>46.4</v>
      </c>
      <c r="N455">
        <v>71.8</v>
      </c>
      <c r="P455" t="s">
        <v>879</v>
      </c>
      <c r="Q455" t="str">
        <f t="shared" si="16"/>
        <v>-</v>
      </c>
      <c r="R455">
        <f t="shared" si="17"/>
        <v>45</v>
      </c>
    </row>
    <row r="456" spans="2:18" x14ac:dyDescent="0.35">
      <c r="B456" s="317">
        <v>45432.28125</v>
      </c>
      <c r="C456">
        <v>72</v>
      </c>
      <c r="D456">
        <v>97.1</v>
      </c>
      <c r="E456">
        <v>50.9</v>
      </c>
      <c r="F456">
        <v>71.599999999999994</v>
      </c>
      <c r="G456">
        <v>73.400000000000006</v>
      </c>
      <c r="H456">
        <v>99.9</v>
      </c>
      <c r="I456">
        <v>50.9</v>
      </c>
      <c r="J456">
        <v>71.5</v>
      </c>
      <c r="L456">
        <v>104.6</v>
      </c>
      <c r="M456">
        <v>52.4</v>
      </c>
      <c r="N456">
        <v>73.5</v>
      </c>
      <c r="P456" t="s">
        <v>879</v>
      </c>
      <c r="Q456" t="str">
        <f t="shared" si="16"/>
        <v>-</v>
      </c>
      <c r="R456">
        <f t="shared" si="17"/>
        <v>51</v>
      </c>
    </row>
    <row r="457" spans="2:18" x14ac:dyDescent="0.35">
      <c r="B457" s="317">
        <v>45432.291666666664</v>
      </c>
      <c r="C457">
        <v>66.8</v>
      </c>
      <c r="D457">
        <v>79.099999999999994</v>
      </c>
      <c r="E457">
        <v>47.5</v>
      </c>
      <c r="F457">
        <v>71.7</v>
      </c>
      <c r="G457">
        <v>66.900000000000006</v>
      </c>
      <c r="H457">
        <v>81</v>
      </c>
      <c r="I457">
        <v>47.2</v>
      </c>
      <c r="J457">
        <v>71.7</v>
      </c>
      <c r="L457">
        <v>81</v>
      </c>
      <c r="M457">
        <v>48.6</v>
      </c>
      <c r="N457">
        <v>73.3</v>
      </c>
      <c r="P457" t="s">
        <v>878</v>
      </c>
      <c r="Q457">
        <f t="shared" si="16"/>
        <v>47</v>
      </c>
      <c r="R457" t="str">
        <f t="shared" si="17"/>
        <v>-</v>
      </c>
    </row>
    <row r="458" spans="2:18" x14ac:dyDescent="0.35">
      <c r="B458" s="317">
        <v>45432.302083333336</v>
      </c>
      <c r="C458">
        <v>66.7</v>
      </c>
      <c r="D458">
        <v>76.400000000000006</v>
      </c>
      <c r="E458">
        <v>51.3</v>
      </c>
      <c r="F458">
        <v>71.5</v>
      </c>
      <c r="G458">
        <v>66.7</v>
      </c>
      <c r="H458">
        <v>77.2</v>
      </c>
      <c r="I458">
        <v>51.4</v>
      </c>
      <c r="J458">
        <v>71.599999999999994</v>
      </c>
      <c r="L458">
        <v>77.8</v>
      </c>
      <c r="M458">
        <v>52.5</v>
      </c>
      <c r="N458">
        <v>72.8</v>
      </c>
      <c r="P458" t="s">
        <v>878</v>
      </c>
      <c r="Q458">
        <f t="shared" si="16"/>
        <v>51</v>
      </c>
      <c r="R458" t="str">
        <f t="shared" si="17"/>
        <v>-</v>
      </c>
    </row>
    <row r="459" spans="2:18" x14ac:dyDescent="0.35">
      <c r="B459" s="317">
        <v>45432.3125</v>
      </c>
      <c r="C459">
        <v>67.599999999999994</v>
      </c>
      <c r="D459">
        <v>78.400000000000006</v>
      </c>
      <c r="E459">
        <v>49.9</v>
      </c>
      <c r="F459">
        <v>72.3</v>
      </c>
      <c r="G459">
        <v>67.599999999999994</v>
      </c>
      <c r="H459">
        <v>77.099999999999994</v>
      </c>
      <c r="I459">
        <v>49.2</v>
      </c>
      <c r="J459">
        <v>72.400000000000006</v>
      </c>
      <c r="L459">
        <v>81.099999999999994</v>
      </c>
      <c r="M459">
        <v>51</v>
      </c>
      <c r="N459">
        <v>73.8</v>
      </c>
      <c r="P459" t="s">
        <v>878</v>
      </c>
      <c r="Q459">
        <f t="shared" si="16"/>
        <v>49</v>
      </c>
      <c r="R459" t="str">
        <f t="shared" si="17"/>
        <v>-</v>
      </c>
    </row>
    <row r="460" spans="2:18" x14ac:dyDescent="0.35">
      <c r="B460" s="317">
        <v>45432.322916666664</v>
      </c>
      <c r="C460">
        <v>67.599999999999994</v>
      </c>
      <c r="D460">
        <v>79.599999999999994</v>
      </c>
      <c r="E460">
        <v>51.5</v>
      </c>
      <c r="F460">
        <v>72.099999999999994</v>
      </c>
      <c r="G460">
        <v>67.5</v>
      </c>
      <c r="H460">
        <v>78.900000000000006</v>
      </c>
      <c r="I460">
        <v>51.6</v>
      </c>
      <c r="J460">
        <v>71.900000000000006</v>
      </c>
      <c r="L460">
        <v>82</v>
      </c>
      <c r="M460">
        <v>53</v>
      </c>
      <c r="N460">
        <v>73.5</v>
      </c>
      <c r="P460" t="s">
        <v>878</v>
      </c>
      <c r="Q460">
        <f t="shared" si="16"/>
        <v>52</v>
      </c>
      <c r="R460" t="str">
        <f t="shared" si="17"/>
        <v>-</v>
      </c>
    </row>
    <row r="461" spans="2:18" x14ac:dyDescent="0.35">
      <c r="B461" s="317">
        <v>45432.333333333336</v>
      </c>
      <c r="C461">
        <v>67.099999999999994</v>
      </c>
      <c r="D461">
        <v>76.2</v>
      </c>
      <c r="E461">
        <v>52.5</v>
      </c>
      <c r="F461">
        <v>71.5</v>
      </c>
      <c r="G461">
        <v>67.099999999999994</v>
      </c>
      <c r="H461">
        <v>77.099999999999994</v>
      </c>
      <c r="I461">
        <v>52.3</v>
      </c>
      <c r="J461">
        <v>71.599999999999994</v>
      </c>
      <c r="L461">
        <v>78</v>
      </c>
      <c r="M461">
        <v>53.6</v>
      </c>
      <c r="N461">
        <v>73.099999999999994</v>
      </c>
      <c r="P461" t="s">
        <v>878</v>
      </c>
      <c r="Q461">
        <f t="shared" si="16"/>
        <v>52</v>
      </c>
      <c r="R461" t="str">
        <f t="shared" si="17"/>
        <v>-</v>
      </c>
    </row>
    <row r="462" spans="2:18" x14ac:dyDescent="0.35">
      <c r="B462" s="317">
        <v>45432.34375</v>
      </c>
      <c r="C462">
        <v>66.8</v>
      </c>
      <c r="D462">
        <v>76.8</v>
      </c>
      <c r="E462">
        <v>48.5</v>
      </c>
      <c r="F462">
        <v>71.2</v>
      </c>
      <c r="G462">
        <v>66.8</v>
      </c>
      <c r="H462">
        <v>77.2</v>
      </c>
      <c r="I462">
        <v>48.4</v>
      </c>
      <c r="J462">
        <v>71.3</v>
      </c>
      <c r="L462">
        <v>78.099999999999994</v>
      </c>
      <c r="M462">
        <v>50</v>
      </c>
      <c r="N462">
        <v>72.599999999999994</v>
      </c>
      <c r="P462" t="s">
        <v>878</v>
      </c>
      <c r="Q462">
        <f t="shared" ref="Q462:Q525" si="18">IF(P462="D",ROUND(I462,0),"-")</f>
        <v>48</v>
      </c>
      <c r="R462" t="str">
        <f t="shared" ref="R462:R525" si="19">IF(P462="N",ROUND(I462,0),"-")</f>
        <v>-</v>
      </c>
    </row>
    <row r="463" spans="2:18" x14ac:dyDescent="0.35">
      <c r="B463" s="317">
        <v>45432.354166666664</v>
      </c>
      <c r="C463">
        <v>66.900000000000006</v>
      </c>
      <c r="D463">
        <v>78.8</v>
      </c>
      <c r="E463">
        <v>46.5</v>
      </c>
      <c r="F463">
        <v>71.7</v>
      </c>
      <c r="G463">
        <v>67</v>
      </c>
      <c r="H463">
        <v>78.900000000000006</v>
      </c>
      <c r="I463">
        <v>46.2</v>
      </c>
      <c r="J463">
        <v>71.7</v>
      </c>
      <c r="L463">
        <v>81.7</v>
      </c>
      <c r="M463">
        <v>47.8</v>
      </c>
      <c r="N463">
        <v>73</v>
      </c>
      <c r="P463" t="s">
        <v>878</v>
      </c>
      <c r="Q463">
        <f t="shared" si="18"/>
        <v>46</v>
      </c>
      <c r="R463" t="str">
        <f t="shared" si="19"/>
        <v>-</v>
      </c>
    </row>
    <row r="464" spans="2:18" x14ac:dyDescent="0.35">
      <c r="B464" s="317">
        <v>45432.364583333336</v>
      </c>
      <c r="C464">
        <v>67.400000000000006</v>
      </c>
      <c r="D464">
        <v>77.2</v>
      </c>
      <c r="E464">
        <v>50.2</v>
      </c>
      <c r="F464">
        <v>71.900000000000006</v>
      </c>
      <c r="G464">
        <v>67.400000000000006</v>
      </c>
      <c r="H464">
        <v>77.2</v>
      </c>
      <c r="I464">
        <v>50.1</v>
      </c>
      <c r="J464">
        <v>72</v>
      </c>
      <c r="L464">
        <v>78.3</v>
      </c>
      <c r="M464">
        <v>51.7</v>
      </c>
      <c r="N464">
        <v>73.400000000000006</v>
      </c>
      <c r="P464" t="s">
        <v>878</v>
      </c>
      <c r="Q464">
        <f t="shared" si="18"/>
        <v>50</v>
      </c>
      <c r="R464" t="str">
        <f t="shared" si="19"/>
        <v>-</v>
      </c>
    </row>
    <row r="465" spans="2:18" x14ac:dyDescent="0.35">
      <c r="B465" s="317">
        <v>45432.375</v>
      </c>
      <c r="C465">
        <v>66.5</v>
      </c>
      <c r="D465">
        <v>78.3</v>
      </c>
      <c r="E465">
        <v>50.2</v>
      </c>
      <c r="F465">
        <v>71.2</v>
      </c>
      <c r="G465">
        <v>66.5</v>
      </c>
      <c r="H465">
        <v>80.599999999999994</v>
      </c>
      <c r="I465">
        <v>50.3</v>
      </c>
      <c r="J465">
        <v>71.099999999999994</v>
      </c>
      <c r="L465">
        <v>80.8</v>
      </c>
      <c r="M465">
        <v>51.8</v>
      </c>
      <c r="N465">
        <v>72.5</v>
      </c>
      <c r="P465" t="s">
        <v>878</v>
      </c>
      <c r="Q465">
        <f t="shared" si="18"/>
        <v>50</v>
      </c>
      <c r="R465" t="str">
        <f t="shared" si="19"/>
        <v>-</v>
      </c>
    </row>
    <row r="466" spans="2:18" x14ac:dyDescent="0.35">
      <c r="B466" s="317">
        <v>45432.385416666664</v>
      </c>
      <c r="C466">
        <v>65.900000000000006</v>
      </c>
      <c r="D466">
        <v>79</v>
      </c>
      <c r="E466">
        <v>44.7</v>
      </c>
      <c r="F466">
        <v>70.7</v>
      </c>
      <c r="G466">
        <v>65.900000000000006</v>
      </c>
      <c r="H466">
        <v>78.8</v>
      </c>
      <c r="I466">
        <v>44.7</v>
      </c>
      <c r="J466">
        <v>70.900000000000006</v>
      </c>
      <c r="L466">
        <v>80.2</v>
      </c>
      <c r="M466">
        <v>45.8</v>
      </c>
      <c r="N466">
        <v>72.400000000000006</v>
      </c>
      <c r="P466" t="s">
        <v>878</v>
      </c>
      <c r="Q466">
        <f t="shared" si="18"/>
        <v>45</v>
      </c>
      <c r="R466" t="str">
        <f t="shared" si="19"/>
        <v>-</v>
      </c>
    </row>
    <row r="467" spans="2:18" x14ac:dyDescent="0.35">
      <c r="B467" s="317">
        <v>45432.395833333336</v>
      </c>
      <c r="C467">
        <v>66.5</v>
      </c>
      <c r="D467">
        <v>76.3</v>
      </c>
      <c r="E467">
        <v>50.5</v>
      </c>
      <c r="F467">
        <v>70.900000000000006</v>
      </c>
      <c r="G467">
        <v>66.599999999999994</v>
      </c>
      <c r="H467">
        <v>76.8</v>
      </c>
      <c r="I467">
        <v>50.3</v>
      </c>
      <c r="J467">
        <v>71.099999999999994</v>
      </c>
      <c r="L467">
        <v>77.7</v>
      </c>
      <c r="M467">
        <v>52</v>
      </c>
      <c r="N467">
        <v>72.400000000000006</v>
      </c>
      <c r="P467" t="s">
        <v>878</v>
      </c>
      <c r="Q467">
        <f t="shared" si="18"/>
        <v>50</v>
      </c>
      <c r="R467" t="str">
        <f t="shared" si="19"/>
        <v>-</v>
      </c>
    </row>
    <row r="468" spans="2:18" x14ac:dyDescent="0.35">
      <c r="B468" s="317">
        <v>45432.40625</v>
      </c>
      <c r="C468">
        <v>65.7</v>
      </c>
      <c r="D468">
        <v>81</v>
      </c>
      <c r="E468">
        <v>41.5</v>
      </c>
      <c r="F468">
        <v>70.2</v>
      </c>
      <c r="G468">
        <v>65.7</v>
      </c>
      <c r="H468">
        <v>82.5</v>
      </c>
      <c r="I468">
        <v>41.5</v>
      </c>
      <c r="J468">
        <v>70.400000000000006</v>
      </c>
      <c r="L468">
        <v>82.8</v>
      </c>
      <c r="M468">
        <v>43.5</v>
      </c>
      <c r="N468">
        <v>71.599999999999994</v>
      </c>
      <c r="P468" t="s">
        <v>878</v>
      </c>
      <c r="Q468">
        <f t="shared" si="18"/>
        <v>42</v>
      </c>
      <c r="R468" t="str">
        <f t="shared" si="19"/>
        <v>-</v>
      </c>
    </row>
    <row r="469" spans="2:18" x14ac:dyDescent="0.35">
      <c r="B469" s="317">
        <v>45432.416666666664</v>
      </c>
      <c r="C469">
        <v>65.5</v>
      </c>
      <c r="D469">
        <v>75.099999999999994</v>
      </c>
      <c r="E469">
        <v>36.6</v>
      </c>
      <c r="F469">
        <v>70.5</v>
      </c>
      <c r="G469">
        <v>65.5</v>
      </c>
      <c r="H469">
        <v>75.5</v>
      </c>
      <c r="I469">
        <v>36.5</v>
      </c>
      <c r="J469">
        <v>70.599999999999994</v>
      </c>
      <c r="L469">
        <v>76.599999999999994</v>
      </c>
      <c r="M469">
        <v>38.9</v>
      </c>
      <c r="N469">
        <v>71.900000000000006</v>
      </c>
      <c r="P469" t="s">
        <v>878</v>
      </c>
      <c r="Q469">
        <f t="shared" si="18"/>
        <v>37</v>
      </c>
      <c r="R469" t="str">
        <f t="shared" si="19"/>
        <v>-</v>
      </c>
    </row>
    <row r="470" spans="2:18" x14ac:dyDescent="0.35">
      <c r="B470" s="317">
        <v>45432.427083333336</v>
      </c>
      <c r="C470">
        <v>65.8</v>
      </c>
      <c r="D470">
        <v>75.7</v>
      </c>
      <c r="E470">
        <v>44.4</v>
      </c>
      <c r="F470">
        <v>70.3</v>
      </c>
      <c r="G470">
        <v>65.7</v>
      </c>
      <c r="H470">
        <v>76.5</v>
      </c>
      <c r="I470">
        <v>44.5</v>
      </c>
      <c r="J470">
        <v>70.2</v>
      </c>
      <c r="L470">
        <v>77</v>
      </c>
      <c r="M470">
        <v>46.1</v>
      </c>
      <c r="N470">
        <v>71.599999999999994</v>
      </c>
      <c r="P470" t="s">
        <v>878</v>
      </c>
      <c r="Q470">
        <f t="shared" si="18"/>
        <v>45</v>
      </c>
      <c r="R470" t="str">
        <f t="shared" si="19"/>
        <v>-</v>
      </c>
    </row>
    <row r="471" spans="2:18" x14ac:dyDescent="0.35">
      <c r="B471" s="317">
        <v>45432.4375</v>
      </c>
      <c r="C471">
        <v>65.2</v>
      </c>
      <c r="D471">
        <v>75.599999999999994</v>
      </c>
      <c r="E471">
        <v>39.799999999999997</v>
      </c>
      <c r="F471">
        <v>70.099999999999994</v>
      </c>
      <c r="G471">
        <v>65.2</v>
      </c>
      <c r="H471">
        <v>75.5</v>
      </c>
      <c r="I471">
        <v>39.6</v>
      </c>
      <c r="J471">
        <v>70.099999999999994</v>
      </c>
      <c r="L471">
        <v>77.8</v>
      </c>
      <c r="M471">
        <v>42.8</v>
      </c>
      <c r="N471">
        <v>71.400000000000006</v>
      </c>
      <c r="P471" t="s">
        <v>878</v>
      </c>
      <c r="Q471">
        <f t="shared" si="18"/>
        <v>40</v>
      </c>
      <c r="R471" t="str">
        <f t="shared" si="19"/>
        <v>-</v>
      </c>
    </row>
    <row r="472" spans="2:18" x14ac:dyDescent="0.35">
      <c r="B472" s="317">
        <v>45432.447916666664</v>
      </c>
      <c r="C472">
        <v>66.400000000000006</v>
      </c>
      <c r="D472">
        <v>75.7</v>
      </c>
      <c r="E472">
        <v>44.7</v>
      </c>
      <c r="F472">
        <v>70.7</v>
      </c>
      <c r="G472">
        <v>66.3</v>
      </c>
      <c r="H472">
        <v>74.7</v>
      </c>
      <c r="I472">
        <v>45.3</v>
      </c>
      <c r="J472">
        <v>70.8</v>
      </c>
      <c r="L472">
        <v>77.3</v>
      </c>
      <c r="M472">
        <v>46.9</v>
      </c>
      <c r="N472">
        <v>72.2</v>
      </c>
      <c r="P472" t="s">
        <v>878</v>
      </c>
      <c r="Q472">
        <f t="shared" si="18"/>
        <v>45</v>
      </c>
      <c r="R472" t="str">
        <f t="shared" si="19"/>
        <v>-</v>
      </c>
    </row>
    <row r="473" spans="2:18" x14ac:dyDescent="0.35">
      <c r="B473" s="317">
        <v>45432.458333333336</v>
      </c>
      <c r="C473">
        <v>65.5</v>
      </c>
      <c r="D473">
        <v>76.2</v>
      </c>
      <c r="E473">
        <v>44.3</v>
      </c>
      <c r="F473">
        <v>70</v>
      </c>
      <c r="G473">
        <v>65.5</v>
      </c>
      <c r="H473">
        <v>76</v>
      </c>
      <c r="I473">
        <v>44.7</v>
      </c>
      <c r="J473">
        <v>70.099999999999994</v>
      </c>
      <c r="L473">
        <v>77.5</v>
      </c>
      <c r="M473">
        <v>46.4</v>
      </c>
      <c r="N473">
        <v>71.3</v>
      </c>
      <c r="P473" t="s">
        <v>878</v>
      </c>
      <c r="Q473">
        <f t="shared" si="18"/>
        <v>45</v>
      </c>
      <c r="R473" t="str">
        <f t="shared" si="19"/>
        <v>-</v>
      </c>
    </row>
    <row r="474" spans="2:18" x14ac:dyDescent="0.35">
      <c r="B474" s="317">
        <v>45432.46875</v>
      </c>
      <c r="C474">
        <v>65.2</v>
      </c>
      <c r="D474">
        <v>75.8</v>
      </c>
      <c r="E474">
        <v>42.8</v>
      </c>
      <c r="F474">
        <v>69.599999999999994</v>
      </c>
      <c r="G474">
        <v>65.3</v>
      </c>
      <c r="H474">
        <v>77.5</v>
      </c>
      <c r="I474">
        <v>42.4</v>
      </c>
      <c r="J474">
        <v>69.8</v>
      </c>
      <c r="L474">
        <v>77.5</v>
      </c>
      <c r="M474">
        <v>44.6</v>
      </c>
      <c r="N474">
        <v>71.3</v>
      </c>
      <c r="P474" t="s">
        <v>878</v>
      </c>
      <c r="Q474">
        <f t="shared" si="18"/>
        <v>42</v>
      </c>
      <c r="R474" t="str">
        <f t="shared" si="19"/>
        <v>-</v>
      </c>
    </row>
    <row r="475" spans="2:18" x14ac:dyDescent="0.35">
      <c r="B475" s="317">
        <v>45432.479166666664</v>
      </c>
      <c r="C475">
        <v>65.900000000000006</v>
      </c>
      <c r="D475">
        <v>77.5</v>
      </c>
      <c r="E475">
        <v>39.799999999999997</v>
      </c>
      <c r="F475">
        <v>70.5</v>
      </c>
      <c r="G475">
        <v>65.900000000000006</v>
      </c>
      <c r="H475">
        <v>76.3</v>
      </c>
      <c r="I475">
        <v>40</v>
      </c>
      <c r="J475">
        <v>70.599999999999994</v>
      </c>
      <c r="L475">
        <v>79.2</v>
      </c>
      <c r="M475">
        <v>41.9</v>
      </c>
      <c r="N475">
        <v>71.900000000000006</v>
      </c>
      <c r="P475" t="s">
        <v>878</v>
      </c>
      <c r="Q475">
        <f t="shared" si="18"/>
        <v>40</v>
      </c>
      <c r="R475" t="str">
        <f t="shared" si="19"/>
        <v>-</v>
      </c>
    </row>
    <row r="476" spans="2:18" x14ac:dyDescent="0.35">
      <c r="B476" s="317">
        <v>45432.489583333336</v>
      </c>
      <c r="C476">
        <v>64.400000000000006</v>
      </c>
      <c r="D476">
        <v>74.900000000000006</v>
      </c>
      <c r="E476">
        <v>43.1</v>
      </c>
      <c r="F476">
        <v>69.099999999999994</v>
      </c>
      <c r="G476">
        <v>64.3</v>
      </c>
      <c r="H476">
        <v>75.400000000000006</v>
      </c>
      <c r="I476">
        <v>42.9</v>
      </c>
      <c r="J476">
        <v>69</v>
      </c>
      <c r="L476">
        <v>76</v>
      </c>
      <c r="M476">
        <v>43.9</v>
      </c>
      <c r="N476">
        <v>70.5</v>
      </c>
      <c r="P476" t="s">
        <v>878</v>
      </c>
      <c r="Q476">
        <f t="shared" si="18"/>
        <v>43</v>
      </c>
      <c r="R476" t="str">
        <f t="shared" si="19"/>
        <v>-</v>
      </c>
    </row>
    <row r="477" spans="2:18" x14ac:dyDescent="0.35">
      <c r="B477" s="317">
        <v>45432.5</v>
      </c>
      <c r="C477">
        <v>65.099999999999994</v>
      </c>
      <c r="D477">
        <v>75.5</v>
      </c>
      <c r="E477">
        <v>45.1</v>
      </c>
      <c r="F477">
        <v>69.900000000000006</v>
      </c>
      <c r="G477">
        <v>65.099999999999994</v>
      </c>
      <c r="H477">
        <v>76.2</v>
      </c>
      <c r="I477">
        <v>45</v>
      </c>
      <c r="J477">
        <v>70.099999999999994</v>
      </c>
      <c r="L477">
        <v>76.900000000000006</v>
      </c>
      <c r="M477">
        <v>47.1</v>
      </c>
      <c r="N477">
        <v>71.5</v>
      </c>
      <c r="P477" t="s">
        <v>878</v>
      </c>
      <c r="Q477">
        <f t="shared" si="18"/>
        <v>45</v>
      </c>
      <c r="R477" t="str">
        <f t="shared" si="19"/>
        <v>-</v>
      </c>
    </row>
    <row r="478" spans="2:18" x14ac:dyDescent="0.35">
      <c r="B478" s="317">
        <v>45432.510416666664</v>
      </c>
      <c r="C478">
        <v>63.8</v>
      </c>
      <c r="D478">
        <v>75.5</v>
      </c>
      <c r="E478">
        <v>41.1</v>
      </c>
      <c r="F478">
        <v>68.599999999999994</v>
      </c>
      <c r="G478">
        <v>63.8</v>
      </c>
      <c r="H478">
        <v>76.5</v>
      </c>
      <c r="I478">
        <v>40.799999999999997</v>
      </c>
      <c r="J478">
        <v>68.7</v>
      </c>
      <c r="L478">
        <v>76.8</v>
      </c>
      <c r="M478">
        <v>42.4</v>
      </c>
      <c r="N478">
        <v>70.2</v>
      </c>
      <c r="P478" t="s">
        <v>878</v>
      </c>
      <c r="Q478">
        <f t="shared" si="18"/>
        <v>41</v>
      </c>
      <c r="R478" t="str">
        <f t="shared" si="19"/>
        <v>-</v>
      </c>
    </row>
    <row r="479" spans="2:18" x14ac:dyDescent="0.35">
      <c r="B479" s="317">
        <v>45432.520833333336</v>
      </c>
      <c r="C479">
        <v>64.400000000000006</v>
      </c>
      <c r="D479">
        <v>75.5</v>
      </c>
      <c r="E479">
        <v>40.700000000000003</v>
      </c>
      <c r="F479">
        <v>69.5</v>
      </c>
      <c r="G479">
        <v>64.400000000000006</v>
      </c>
      <c r="H479">
        <v>75</v>
      </c>
      <c r="I479">
        <v>40</v>
      </c>
      <c r="J479">
        <v>69.400000000000006</v>
      </c>
      <c r="L479">
        <v>77.5</v>
      </c>
      <c r="M479">
        <v>41.9</v>
      </c>
      <c r="N479">
        <v>71.099999999999994</v>
      </c>
      <c r="P479" t="s">
        <v>878</v>
      </c>
      <c r="Q479">
        <f t="shared" si="18"/>
        <v>40</v>
      </c>
      <c r="R479" t="str">
        <f t="shared" si="19"/>
        <v>-</v>
      </c>
    </row>
    <row r="480" spans="2:18" x14ac:dyDescent="0.35">
      <c r="B480" s="317">
        <v>45432.53125</v>
      </c>
      <c r="C480">
        <v>65</v>
      </c>
      <c r="D480">
        <v>75.900000000000006</v>
      </c>
      <c r="E480">
        <v>44.3</v>
      </c>
      <c r="F480">
        <v>69.7</v>
      </c>
      <c r="G480">
        <v>65</v>
      </c>
      <c r="H480">
        <v>78.2</v>
      </c>
      <c r="I480">
        <v>44.2</v>
      </c>
      <c r="J480">
        <v>69.900000000000006</v>
      </c>
      <c r="L480">
        <v>78.3</v>
      </c>
      <c r="M480">
        <v>45.8</v>
      </c>
      <c r="N480">
        <v>71.2</v>
      </c>
      <c r="P480" t="s">
        <v>878</v>
      </c>
      <c r="Q480">
        <f t="shared" si="18"/>
        <v>44</v>
      </c>
      <c r="R480" t="str">
        <f t="shared" si="19"/>
        <v>-</v>
      </c>
    </row>
    <row r="481" spans="2:18" x14ac:dyDescent="0.35">
      <c r="B481" s="317">
        <v>45432.541666666664</v>
      </c>
      <c r="C481">
        <v>63.9</v>
      </c>
      <c r="D481">
        <v>77.900000000000006</v>
      </c>
      <c r="E481">
        <v>38.9</v>
      </c>
      <c r="F481">
        <v>68.7</v>
      </c>
      <c r="G481">
        <v>63.9</v>
      </c>
      <c r="H481">
        <v>77.400000000000006</v>
      </c>
      <c r="I481">
        <v>38.799999999999997</v>
      </c>
      <c r="J481">
        <v>68.900000000000006</v>
      </c>
      <c r="L481">
        <v>78.900000000000006</v>
      </c>
      <c r="M481">
        <v>39.799999999999997</v>
      </c>
      <c r="N481">
        <v>70.5</v>
      </c>
      <c r="P481" t="s">
        <v>878</v>
      </c>
      <c r="Q481">
        <f t="shared" si="18"/>
        <v>39</v>
      </c>
      <c r="R481" t="str">
        <f t="shared" si="19"/>
        <v>-</v>
      </c>
    </row>
    <row r="482" spans="2:18" x14ac:dyDescent="0.35">
      <c r="B482" s="317">
        <v>45432.552083333336</v>
      </c>
      <c r="C482">
        <v>63.3</v>
      </c>
      <c r="D482">
        <v>75.2</v>
      </c>
      <c r="E482">
        <v>40.4</v>
      </c>
      <c r="F482">
        <v>68.5</v>
      </c>
      <c r="G482">
        <v>63.4</v>
      </c>
      <c r="H482">
        <v>74.5</v>
      </c>
      <c r="I482">
        <v>40.200000000000003</v>
      </c>
      <c r="J482">
        <v>68.8</v>
      </c>
      <c r="L482">
        <v>77</v>
      </c>
      <c r="M482">
        <v>41.5</v>
      </c>
      <c r="N482">
        <v>70.400000000000006</v>
      </c>
      <c r="P482" t="s">
        <v>878</v>
      </c>
      <c r="Q482">
        <f t="shared" si="18"/>
        <v>40</v>
      </c>
      <c r="R482" t="str">
        <f t="shared" si="19"/>
        <v>-</v>
      </c>
    </row>
    <row r="483" spans="2:18" x14ac:dyDescent="0.35">
      <c r="B483" s="317">
        <v>45432.5625</v>
      </c>
      <c r="C483">
        <v>63.8</v>
      </c>
      <c r="D483">
        <v>75.3</v>
      </c>
      <c r="E483">
        <v>38.799999999999997</v>
      </c>
      <c r="F483">
        <v>68.900000000000006</v>
      </c>
      <c r="G483">
        <v>63.9</v>
      </c>
      <c r="H483">
        <v>75.8</v>
      </c>
      <c r="I483">
        <v>38.700000000000003</v>
      </c>
      <c r="J483">
        <v>69</v>
      </c>
      <c r="L483">
        <v>76.5</v>
      </c>
      <c r="M483">
        <v>39.9</v>
      </c>
      <c r="N483">
        <v>70.599999999999994</v>
      </c>
      <c r="P483" t="s">
        <v>878</v>
      </c>
      <c r="Q483">
        <f t="shared" si="18"/>
        <v>39</v>
      </c>
      <c r="R483" t="str">
        <f t="shared" si="19"/>
        <v>-</v>
      </c>
    </row>
    <row r="484" spans="2:18" x14ac:dyDescent="0.35">
      <c r="B484" s="317">
        <v>45432.572916666664</v>
      </c>
      <c r="C484">
        <v>64</v>
      </c>
      <c r="D484">
        <v>74.8</v>
      </c>
      <c r="E484">
        <v>37.299999999999997</v>
      </c>
      <c r="F484">
        <v>69</v>
      </c>
      <c r="G484">
        <v>63.9</v>
      </c>
      <c r="H484">
        <v>74.3</v>
      </c>
      <c r="I484">
        <v>37.4</v>
      </c>
      <c r="J484">
        <v>68.599999999999994</v>
      </c>
      <c r="L484">
        <v>76.3</v>
      </c>
      <c r="M484">
        <v>38.299999999999997</v>
      </c>
      <c r="N484">
        <v>70.5</v>
      </c>
      <c r="P484" t="s">
        <v>878</v>
      </c>
      <c r="Q484">
        <f t="shared" si="18"/>
        <v>37</v>
      </c>
      <c r="R484" t="str">
        <f t="shared" si="19"/>
        <v>-</v>
      </c>
    </row>
    <row r="485" spans="2:18" x14ac:dyDescent="0.35">
      <c r="B485" s="317">
        <v>45432.583333333336</v>
      </c>
      <c r="C485">
        <v>63.1</v>
      </c>
      <c r="D485">
        <v>75</v>
      </c>
      <c r="E485">
        <v>35.9</v>
      </c>
      <c r="F485">
        <v>68.400000000000006</v>
      </c>
      <c r="G485">
        <v>63.1</v>
      </c>
      <c r="H485">
        <v>74.900000000000006</v>
      </c>
      <c r="I485">
        <v>35.799999999999997</v>
      </c>
      <c r="J485">
        <v>68.599999999999994</v>
      </c>
      <c r="L485">
        <v>76.400000000000006</v>
      </c>
      <c r="M485">
        <v>37.4</v>
      </c>
      <c r="N485">
        <v>70.099999999999994</v>
      </c>
      <c r="P485" t="s">
        <v>878</v>
      </c>
      <c r="Q485">
        <f t="shared" si="18"/>
        <v>36</v>
      </c>
      <c r="R485" t="str">
        <f t="shared" si="19"/>
        <v>-</v>
      </c>
    </row>
    <row r="486" spans="2:18" x14ac:dyDescent="0.35">
      <c r="B486" s="317">
        <v>45432.59375</v>
      </c>
      <c r="C486">
        <v>63.8</v>
      </c>
      <c r="D486">
        <v>74.8</v>
      </c>
      <c r="E486">
        <v>38.1</v>
      </c>
      <c r="F486">
        <v>68.900000000000006</v>
      </c>
      <c r="G486">
        <v>63.9</v>
      </c>
      <c r="H486">
        <v>76.3</v>
      </c>
      <c r="I486">
        <v>37.9</v>
      </c>
      <c r="J486">
        <v>68.8</v>
      </c>
      <c r="L486">
        <v>76.8</v>
      </c>
      <c r="M486">
        <v>39.200000000000003</v>
      </c>
      <c r="N486">
        <v>70.5</v>
      </c>
      <c r="P486" t="s">
        <v>878</v>
      </c>
      <c r="Q486">
        <f t="shared" si="18"/>
        <v>38</v>
      </c>
      <c r="R486" t="str">
        <f t="shared" si="19"/>
        <v>-</v>
      </c>
    </row>
    <row r="487" spans="2:18" x14ac:dyDescent="0.35">
      <c r="B487" s="317">
        <v>45432.604166666664</v>
      </c>
      <c r="C487">
        <v>64.7</v>
      </c>
      <c r="D487">
        <v>75</v>
      </c>
      <c r="E487">
        <v>42.6</v>
      </c>
      <c r="F487">
        <v>69.5</v>
      </c>
      <c r="G487">
        <v>64.7</v>
      </c>
      <c r="H487">
        <v>75.2</v>
      </c>
      <c r="I487">
        <v>42.1</v>
      </c>
      <c r="J487">
        <v>69.5</v>
      </c>
      <c r="L487">
        <v>76.599999999999994</v>
      </c>
      <c r="M487">
        <v>44</v>
      </c>
      <c r="N487">
        <v>70.900000000000006</v>
      </c>
      <c r="P487" t="s">
        <v>878</v>
      </c>
      <c r="Q487">
        <f t="shared" si="18"/>
        <v>42</v>
      </c>
      <c r="R487" t="str">
        <f t="shared" si="19"/>
        <v>-</v>
      </c>
    </row>
    <row r="488" spans="2:18" x14ac:dyDescent="0.35">
      <c r="B488" s="317">
        <v>45432.614583333336</v>
      </c>
      <c r="C488">
        <v>64.5</v>
      </c>
      <c r="D488">
        <v>77.8</v>
      </c>
      <c r="E488">
        <v>40.5</v>
      </c>
      <c r="F488">
        <v>69</v>
      </c>
      <c r="G488">
        <v>64.400000000000006</v>
      </c>
      <c r="H488">
        <v>78.400000000000006</v>
      </c>
      <c r="I488">
        <v>40.700000000000003</v>
      </c>
      <c r="J488">
        <v>69.2</v>
      </c>
      <c r="L488">
        <v>79.900000000000006</v>
      </c>
      <c r="M488">
        <v>41.9</v>
      </c>
      <c r="N488">
        <v>70.7</v>
      </c>
      <c r="P488" t="s">
        <v>878</v>
      </c>
      <c r="Q488">
        <f t="shared" si="18"/>
        <v>41</v>
      </c>
      <c r="R488" t="str">
        <f t="shared" si="19"/>
        <v>-</v>
      </c>
    </row>
    <row r="489" spans="2:18" x14ac:dyDescent="0.35">
      <c r="B489" s="317">
        <v>45432.625</v>
      </c>
      <c r="C489">
        <v>64.599999999999994</v>
      </c>
      <c r="D489">
        <v>77.400000000000006</v>
      </c>
      <c r="E489">
        <v>40.9</v>
      </c>
      <c r="F489">
        <v>69.3</v>
      </c>
      <c r="G489">
        <v>64.7</v>
      </c>
      <c r="H489">
        <v>77.5</v>
      </c>
      <c r="I489">
        <v>41.2</v>
      </c>
      <c r="J489">
        <v>69.099999999999994</v>
      </c>
      <c r="L489">
        <v>78.3</v>
      </c>
      <c r="M489">
        <v>42.4</v>
      </c>
      <c r="N489">
        <v>71</v>
      </c>
      <c r="P489" t="s">
        <v>878</v>
      </c>
      <c r="Q489">
        <f t="shared" si="18"/>
        <v>41</v>
      </c>
      <c r="R489" t="str">
        <f t="shared" si="19"/>
        <v>-</v>
      </c>
    </row>
    <row r="490" spans="2:18" x14ac:dyDescent="0.35">
      <c r="B490" s="317">
        <v>45432.635416666664</v>
      </c>
      <c r="C490">
        <v>63.9</v>
      </c>
      <c r="D490">
        <v>75.2</v>
      </c>
      <c r="E490">
        <v>38.6</v>
      </c>
      <c r="F490">
        <v>69.3</v>
      </c>
      <c r="G490">
        <v>63.9</v>
      </c>
      <c r="H490">
        <v>75</v>
      </c>
      <c r="I490">
        <v>38.5</v>
      </c>
      <c r="J490">
        <v>69.3</v>
      </c>
      <c r="L490">
        <v>77.7</v>
      </c>
      <c r="M490">
        <v>39.6</v>
      </c>
      <c r="N490">
        <v>70.900000000000006</v>
      </c>
      <c r="P490" t="s">
        <v>878</v>
      </c>
      <c r="Q490">
        <f t="shared" si="18"/>
        <v>39</v>
      </c>
      <c r="R490" t="str">
        <f t="shared" si="19"/>
        <v>-</v>
      </c>
    </row>
    <row r="491" spans="2:18" x14ac:dyDescent="0.35">
      <c r="B491" s="317">
        <v>45432.645833333336</v>
      </c>
      <c r="C491">
        <v>64.7</v>
      </c>
      <c r="D491">
        <v>75.099999999999994</v>
      </c>
      <c r="E491">
        <v>43.5</v>
      </c>
      <c r="F491">
        <v>69.3</v>
      </c>
      <c r="G491">
        <v>64.7</v>
      </c>
      <c r="H491">
        <v>76.900000000000006</v>
      </c>
      <c r="I491">
        <v>43</v>
      </c>
      <c r="J491">
        <v>69.3</v>
      </c>
      <c r="L491">
        <v>77.3</v>
      </c>
      <c r="M491">
        <v>45.3</v>
      </c>
      <c r="N491">
        <v>70.7</v>
      </c>
      <c r="P491" t="s">
        <v>878</v>
      </c>
      <c r="Q491">
        <f t="shared" si="18"/>
        <v>43</v>
      </c>
      <c r="R491" t="str">
        <f t="shared" si="19"/>
        <v>-</v>
      </c>
    </row>
    <row r="492" spans="2:18" x14ac:dyDescent="0.35">
      <c r="B492" s="317">
        <v>45432.65625</v>
      </c>
      <c r="C492">
        <v>65.8</v>
      </c>
      <c r="D492">
        <v>74</v>
      </c>
      <c r="E492">
        <v>44.1</v>
      </c>
      <c r="F492">
        <v>70.3</v>
      </c>
      <c r="G492">
        <v>65.8</v>
      </c>
      <c r="H492">
        <v>75.5</v>
      </c>
      <c r="I492">
        <v>44.2</v>
      </c>
      <c r="J492">
        <v>70.5</v>
      </c>
      <c r="L492">
        <v>76.2</v>
      </c>
      <c r="M492">
        <v>45.5</v>
      </c>
      <c r="N492">
        <v>72</v>
      </c>
      <c r="P492" t="s">
        <v>878</v>
      </c>
      <c r="Q492">
        <f t="shared" si="18"/>
        <v>44</v>
      </c>
      <c r="R492" t="str">
        <f t="shared" si="19"/>
        <v>-</v>
      </c>
    </row>
    <row r="493" spans="2:18" x14ac:dyDescent="0.35">
      <c r="B493" s="317">
        <v>45432.666666666664</v>
      </c>
      <c r="C493">
        <v>65</v>
      </c>
      <c r="D493">
        <v>75.2</v>
      </c>
      <c r="E493">
        <v>41.3</v>
      </c>
      <c r="F493">
        <v>69.900000000000006</v>
      </c>
      <c r="G493">
        <v>65.099999999999994</v>
      </c>
      <c r="H493">
        <v>75.599999999999994</v>
      </c>
      <c r="I493">
        <v>41.3</v>
      </c>
      <c r="J493">
        <v>69.900000000000006</v>
      </c>
      <c r="L493">
        <v>76.3</v>
      </c>
      <c r="M493">
        <v>43.1</v>
      </c>
      <c r="N493">
        <v>71.5</v>
      </c>
      <c r="P493" t="s">
        <v>878</v>
      </c>
      <c r="Q493">
        <f t="shared" si="18"/>
        <v>41</v>
      </c>
      <c r="R493" t="str">
        <f t="shared" si="19"/>
        <v>-</v>
      </c>
    </row>
    <row r="494" spans="2:18" x14ac:dyDescent="0.35">
      <c r="B494" s="317">
        <v>45432.677083333336</v>
      </c>
      <c r="C494">
        <v>64.400000000000006</v>
      </c>
      <c r="D494">
        <v>73.7</v>
      </c>
      <c r="E494">
        <v>41.4</v>
      </c>
      <c r="F494">
        <v>69</v>
      </c>
      <c r="G494">
        <v>64.400000000000006</v>
      </c>
      <c r="H494">
        <v>74.099999999999994</v>
      </c>
      <c r="I494">
        <v>41.3</v>
      </c>
      <c r="J494">
        <v>69</v>
      </c>
      <c r="L494">
        <v>75.400000000000006</v>
      </c>
      <c r="M494">
        <v>42.8</v>
      </c>
      <c r="N494">
        <v>70.5</v>
      </c>
      <c r="P494" t="s">
        <v>878</v>
      </c>
      <c r="Q494">
        <f t="shared" si="18"/>
        <v>41</v>
      </c>
      <c r="R494" t="str">
        <f t="shared" si="19"/>
        <v>-</v>
      </c>
    </row>
    <row r="495" spans="2:18" x14ac:dyDescent="0.35">
      <c r="B495" s="317">
        <v>45432.6875</v>
      </c>
      <c r="C495">
        <v>65.3</v>
      </c>
      <c r="D495">
        <v>76.8</v>
      </c>
      <c r="E495">
        <v>44.3</v>
      </c>
      <c r="F495">
        <v>69.900000000000006</v>
      </c>
      <c r="G495">
        <v>65.3</v>
      </c>
      <c r="H495">
        <v>77.3</v>
      </c>
      <c r="I495">
        <v>44.5</v>
      </c>
      <c r="J495">
        <v>70.099999999999994</v>
      </c>
      <c r="L495">
        <v>78.099999999999994</v>
      </c>
      <c r="M495">
        <v>45.7</v>
      </c>
      <c r="N495">
        <v>71.5</v>
      </c>
      <c r="P495" t="s">
        <v>878</v>
      </c>
      <c r="Q495">
        <f t="shared" si="18"/>
        <v>45</v>
      </c>
      <c r="R495" t="str">
        <f t="shared" si="19"/>
        <v>-</v>
      </c>
    </row>
    <row r="496" spans="2:18" x14ac:dyDescent="0.35">
      <c r="B496" s="317">
        <v>45432.697916666664</v>
      </c>
      <c r="C496">
        <v>65.8</v>
      </c>
      <c r="D496">
        <v>81.2</v>
      </c>
      <c r="E496">
        <v>46</v>
      </c>
      <c r="F496">
        <v>69.900000000000006</v>
      </c>
      <c r="G496">
        <v>65.8</v>
      </c>
      <c r="H496">
        <v>81.7</v>
      </c>
      <c r="I496">
        <v>45.8</v>
      </c>
      <c r="J496">
        <v>70.099999999999994</v>
      </c>
      <c r="L496">
        <v>83</v>
      </c>
      <c r="M496">
        <v>47.5</v>
      </c>
      <c r="N496">
        <v>71.400000000000006</v>
      </c>
      <c r="P496" t="s">
        <v>878</v>
      </c>
      <c r="Q496">
        <f t="shared" si="18"/>
        <v>46</v>
      </c>
      <c r="R496" t="str">
        <f t="shared" si="19"/>
        <v>-</v>
      </c>
    </row>
    <row r="497" spans="2:18" x14ac:dyDescent="0.35">
      <c r="B497" s="317">
        <v>45432.708333333336</v>
      </c>
      <c r="C497">
        <v>65.7</v>
      </c>
      <c r="D497">
        <v>80.8</v>
      </c>
      <c r="E497">
        <v>45.9</v>
      </c>
      <c r="F497">
        <v>69.5</v>
      </c>
      <c r="G497">
        <v>65.7</v>
      </c>
      <c r="H497">
        <v>80.7</v>
      </c>
      <c r="I497">
        <v>45.6</v>
      </c>
      <c r="J497">
        <v>69.599999999999994</v>
      </c>
      <c r="L497">
        <v>82.8</v>
      </c>
      <c r="M497">
        <v>47.3</v>
      </c>
      <c r="N497">
        <v>71.099999999999994</v>
      </c>
      <c r="P497" t="s">
        <v>878</v>
      </c>
      <c r="Q497">
        <f t="shared" si="18"/>
        <v>46</v>
      </c>
      <c r="R497" t="str">
        <f t="shared" si="19"/>
        <v>-</v>
      </c>
    </row>
    <row r="498" spans="2:18" x14ac:dyDescent="0.35">
      <c r="B498" s="317">
        <v>45432.71875</v>
      </c>
      <c r="C498">
        <v>64.900000000000006</v>
      </c>
      <c r="D498">
        <v>76.8</v>
      </c>
      <c r="E498">
        <v>37.799999999999997</v>
      </c>
      <c r="F498">
        <v>69.8</v>
      </c>
      <c r="G498">
        <v>64.900000000000006</v>
      </c>
      <c r="H498">
        <v>74.8</v>
      </c>
      <c r="I498">
        <v>37.700000000000003</v>
      </c>
      <c r="J498">
        <v>69.8</v>
      </c>
      <c r="L498">
        <v>78.7</v>
      </c>
      <c r="M498">
        <v>39.200000000000003</v>
      </c>
      <c r="N498">
        <v>71.099999999999994</v>
      </c>
      <c r="P498" t="s">
        <v>878</v>
      </c>
      <c r="Q498">
        <f t="shared" si="18"/>
        <v>38</v>
      </c>
      <c r="R498" t="str">
        <f t="shared" si="19"/>
        <v>-</v>
      </c>
    </row>
    <row r="499" spans="2:18" x14ac:dyDescent="0.35">
      <c r="B499" s="317">
        <v>45432.729166666664</v>
      </c>
      <c r="C499">
        <v>65.5</v>
      </c>
      <c r="D499">
        <v>79</v>
      </c>
      <c r="E499">
        <v>40.700000000000003</v>
      </c>
      <c r="F499">
        <v>70.2</v>
      </c>
      <c r="G499">
        <v>65.5</v>
      </c>
      <c r="H499">
        <v>81.8</v>
      </c>
      <c r="I499">
        <v>40.6</v>
      </c>
      <c r="J499">
        <v>70</v>
      </c>
      <c r="L499">
        <v>82</v>
      </c>
      <c r="M499">
        <v>42</v>
      </c>
      <c r="N499">
        <v>71.7</v>
      </c>
      <c r="P499" t="s">
        <v>878</v>
      </c>
      <c r="Q499">
        <f t="shared" si="18"/>
        <v>41</v>
      </c>
      <c r="R499" t="str">
        <f t="shared" si="19"/>
        <v>-</v>
      </c>
    </row>
    <row r="500" spans="2:18" x14ac:dyDescent="0.35">
      <c r="B500" s="317">
        <v>45432.739583333336</v>
      </c>
      <c r="C500">
        <v>63.7</v>
      </c>
      <c r="D500">
        <v>72.7</v>
      </c>
      <c r="E500">
        <v>39.9</v>
      </c>
      <c r="F500">
        <v>68.7</v>
      </c>
      <c r="G500">
        <v>63.7</v>
      </c>
      <c r="H500">
        <v>73.7</v>
      </c>
      <c r="I500">
        <v>40</v>
      </c>
      <c r="J500">
        <v>68.599999999999994</v>
      </c>
      <c r="L500">
        <v>73.900000000000006</v>
      </c>
      <c r="M500">
        <v>41.6</v>
      </c>
      <c r="N500">
        <v>70.2</v>
      </c>
      <c r="P500" t="s">
        <v>878</v>
      </c>
      <c r="Q500">
        <f t="shared" si="18"/>
        <v>40</v>
      </c>
      <c r="R500" t="str">
        <f t="shared" si="19"/>
        <v>-</v>
      </c>
    </row>
    <row r="501" spans="2:18" x14ac:dyDescent="0.35">
      <c r="B501" s="317">
        <v>45432.75</v>
      </c>
      <c r="C501">
        <v>63.8</v>
      </c>
      <c r="D501">
        <v>73</v>
      </c>
      <c r="E501">
        <v>39.5</v>
      </c>
      <c r="F501">
        <v>68.900000000000006</v>
      </c>
      <c r="G501">
        <v>63.9</v>
      </c>
      <c r="H501">
        <v>75</v>
      </c>
      <c r="I501">
        <v>38.9</v>
      </c>
      <c r="J501">
        <v>69</v>
      </c>
      <c r="L501">
        <v>75.099999999999994</v>
      </c>
      <c r="M501">
        <v>41.3</v>
      </c>
      <c r="N501">
        <v>70.3</v>
      </c>
      <c r="P501" t="s">
        <v>878</v>
      </c>
      <c r="Q501">
        <f t="shared" si="18"/>
        <v>39</v>
      </c>
      <c r="R501" t="str">
        <f t="shared" si="19"/>
        <v>-</v>
      </c>
    </row>
    <row r="502" spans="2:18" x14ac:dyDescent="0.35">
      <c r="B502" s="317">
        <v>45432.760416666664</v>
      </c>
      <c r="C502">
        <v>63.7</v>
      </c>
      <c r="D502">
        <v>75.900000000000006</v>
      </c>
      <c r="E502">
        <v>38.4</v>
      </c>
      <c r="F502">
        <v>68.7</v>
      </c>
      <c r="G502">
        <v>63.7</v>
      </c>
      <c r="H502">
        <v>76.5</v>
      </c>
      <c r="I502">
        <v>38.200000000000003</v>
      </c>
      <c r="J502">
        <v>68.900000000000006</v>
      </c>
      <c r="L502">
        <v>77.099999999999994</v>
      </c>
      <c r="M502">
        <v>40.700000000000003</v>
      </c>
      <c r="N502">
        <v>70.3</v>
      </c>
      <c r="P502" t="s">
        <v>878</v>
      </c>
      <c r="Q502">
        <f t="shared" si="18"/>
        <v>38</v>
      </c>
      <c r="R502" t="str">
        <f t="shared" si="19"/>
        <v>-</v>
      </c>
    </row>
    <row r="503" spans="2:18" x14ac:dyDescent="0.35">
      <c r="B503" s="317">
        <v>45432.770833333336</v>
      </c>
      <c r="C503">
        <v>64</v>
      </c>
      <c r="D503">
        <v>76.099999999999994</v>
      </c>
      <c r="E503">
        <v>37.9</v>
      </c>
      <c r="F503">
        <v>69.3</v>
      </c>
      <c r="G503">
        <v>64</v>
      </c>
      <c r="H503">
        <v>77.2</v>
      </c>
      <c r="I503">
        <v>37.700000000000003</v>
      </c>
      <c r="J503">
        <v>69.2</v>
      </c>
      <c r="L503">
        <v>78.400000000000006</v>
      </c>
      <c r="M503">
        <v>39.6</v>
      </c>
      <c r="N503">
        <v>70.8</v>
      </c>
      <c r="P503" t="s">
        <v>878</v>
      </c>
      <c r="Q503">
        <f t="shared" si="18"/>
        <v>38</v>
      </c>
      <c r="R503" t="str">
        <f t="shared" si="19"/>
        <v>-</v>
      </c>
    </row>
    <row r="504" spans="2:18" x14ac:dyDescent="0.35">
      <c r="B504" s="317">
        <v>45432.78125</v>
      </c>
      <c r="C504">
        <v>64.7</v>
      </c>
      <c r="D504">
        <v>78.8</v>
      </c>
      <c r="E504">
        <v>41.4</v>
      </c>
      <c r="F504">
        <v>69.5</v>
      </c>
      <c r="G504">
        <v>64.599999999999994</v>
      </c>
      <c r="H504">
        <v>78</v>
      </c>
      <c r="I504">
        <v>41.3</v>
      </c>
      <c r="J504">
        <v>69.599999999999994</v>
      </c>
      <c r="L504">
        <v>81.2</v>
      </c>
      <c r="M504">
        <v>43</v>
      </c>
      <c r="N504">
        <v>71.099999999999994</v>
      </c>
      <c r="P504" t="s">
        <v>878</v>
      </c>
      <c r="Q504">
        <f t="shared" si="18"/>
        <v>41</v>
      </c>
      <c r="R504" t="str">
        <f t="shared" si="19"/>
        <v>-</v>
      </c>
    </row>
    <row r="505" spans="2:18" x14ac:dyDescent="0.35">
      <c r="B505" s="317">
        <v>45432.791666666664</v>
      </c>
      <c r="C505">
        <v>64.8</v>
      </c>
      <c r="D505">
        <v>76.5</v>
      </c>
      <c r="E505">
        <v>46.9</v>
      </c>
      <c r="F505">
        <v>69.5</v>
      </c>
      <c r="G505">
        <v>64.8</v>
      </c>
      <c r="H505">
        <v>75.3</v>
      </c>
      <c r="I505">
        <v>46.6</v>
      </c>
      <c r="J505">
        <v>69.599999999999994</v>
      </c>
      <c r="L505">
        <v>78</v>
      </c>
      <c r="M505">
        <v>47.6</v>
      </c>
      <c r="N505">
        <v>71</v>
      </c>
      <c r="P505" t="s">
        <v>878</v>
      </c>
      <c r="Q505">
        <f t="shared" si="18"/>
        <v>47</v>
      </c>
      <c r="R505" t="str">
        <f t="shared" si="19"/>
        <v>-</v>
      </c>
    </row>
    <row r="506" spans="2:18" x14ac:dyDescent="0.35">
      <c r="B506" s="317">
        <v>45432.802083333336</v>
      </c>
      <c r="C506">
        <v>63.2</v>
      </c>
      <c r="D506">
        <v>75.099999999999994</v>
      </c>
      <c r="E506">
        <v>41.2</v>
      </c>
      <c r="F506">
        <v>68.5</v>
      </c>
      <c r="G506">
        <v>63.1</v>
      </c>
      <c r="H506">
        <v>75.5</v>
      </c>
      <c r="I506">
        <v>40.799999999999997</v>
      </c>
      <c r="J506">
        <v>68.5</v>
      </c>
      <c r="L506">
        <v>77.7</v>
      </c>
      <c r="M506">
        <v>42.2</v>
      </c>
      <c r="N506">
        <v>70.2</v>
      </c>
      <c r="P506" t="s">
        <v>878</v>
      </c>
      <c r="Q506">
        <f t="shared" si="18"/>
        <v>41</v>
      </c>
      <c r="R506" t="str">
        <f t="shared" si="19"/>
        <v>-</v>
      </c>
    </row>
    <row r="507" spans="2:18" x14ac:dyDescent="0.35">
      <c r="B507" s="317">
        <v>45432.8125</v>
      </c>
      <c r="C507">
        <v>61.7</v>
      </c>
      <c r="D507">
        <v>74.2</v>
      </c>
      <c r="E507">
        <v>40.5</v>
      </c>
      <c r="F507">
        <v>67</v>
      </c>
      <c r="G507">
        <v>61.7</v>
      </c>
      <c r="H507">
        <v>74.7</v>
      </c>
      <c r="I507">
        <v>40.700000000000003</v>
      </c>
      <c r="J507">
        <v>67.2</v>
      </c>
      <c r="L507">
        <v>75.099999999999994</v>
      </c>
      <c r="M507">
        <v>41.5</v>
      </c>
      <c r="N507">
        <v>68.900000000000006</v>
      </c>
      <c r="P507" t="s">
        <v>878</v>
      </c>
      <c r="Q507">
        <f t="shared" si="18"/>
        <v>41</v>
      </c>
      <c r="R507" t="str">
        <f t="shared" si="19"/>
        <v>-</v>
      </c>
    </row>
    <row r="508" spans="2:18" x14ac:dyDescent="0.35">
      <c r="B508" s="317">
        <v>45432.822916666664</v>
      </c>
      <c r="C508">
        <v>62</v>
      </c>
      <c r="D508">
        <v>78</v>
      </c>
      <c r="E508">
        <v>36.299999999999997</v>
      </c>
      <c r="F508">
        <v>66.900000000000006</v>
      </c>
      <c r="G508">
        <v>61.9</v>
      </c>
      <c r="H508">
        <v>75.5</v>
      </c>
      <c r="I508">
        <v>36</v>
      </c>
      <c r="J508">
        <v>66.7</v>
      </c>
      <c r="L508">
        <v>80</v>
      </c>
      <c r="M508">
        <v>38.200000000000003</v>
      </c>
      <c r="N508">
        <v>68.8</v>
      </c>
      <c r="P508" t="s">
        <v>878</v>
      </c>
      <c r="Q508">
        <f t="shared" si="18"/>
        <v>36</v>
      </c>
      <c r="R508" t="str">
        <f t="shared" si="19"/>
        <v>-</v>
      </c>
    </row>
    <row r="509" spans="2:18" x14ac:dyDescent="0.35">
      <c r="B509" s="317">
        <v>45432.833333333336</v>
      </c>
      <c r="C509">
        <v>62.4</v>
      </c>
      <c r="D509">
        <v>77.099999999999994</v>
      </c>
      <c r="E509">
        <v>34.6</v>
      </c>
      <c r="F509">
        <v>67.900000000000006</v>
      </c>
      <c r="G509">
        <v>62.4</v>
      </c>
      <c r="H509">
        <v>76.3</v>
      </c>
      <c r="I509">
        <v>34.5</v>
      </c>
      <c r="J509">
        <v>67.7</v>
      </c>
      <c r="L509">
        <v>78.099999999999994</v>
      </c>
      <c r="M509">
        <v>36</v>
      </c>
      <c r="N509">
        <v>69.7</v>
      </c>
      <c r="P509" t="s">
        <v>878</v>
      </c>
      <c r="Q509">
        <f t="shared" si="18"/>
        <v>35</v>
      </c>
      <c r="R509" t="str">
        <f t="shared" si="19"/>
        <v>-</v>
      </c>
    </row>
    <row r="510" spans="2:18" x14ac:dyDescent="0.35">
      <c r="B510" s="317">
        <v>45432.84375</v>
      </c>
      <c r="C510">
        <v>61.1</v>
      </c>
      <c r="D510">
        <v>76.900000000000006</v>
      </c>
      <c r="E510">
        <v>34.799999999999997</v>
      </c>
      <c r="F510">
        <v>65.3</v>
      </c>
      <c r="G510">
        <v>60.9</v>
      </c>
      <c r="H510">
        <v>78.7</v>
      </c>
      <c r="I510">
        <v>34.799999999999997</v>
      </c>
      <c r="J510">
        <v>65.5</v>
      </c>
      <c r="L510">
        <v>79.599999999999994</v>
      </c>
      <c r="M510">
        <v>35.9</v>
      </c>
      <c r="N510">
        <v>68</v>
      </c>
      <c r="P510" t="s">
        <v>878</v>
      </c>
      <c r="Q510">
        <f t="shared" si="18"/>
        <v>35</v>
      </c>
      <c r="R510" t="str">
        <f t="shared" si="19"/>
        <v>-</v>
      </c>
    </row>
    <row r="511" spans="2:18" x14ac:dyDescent="0.35">
      <c r="B511" s="317">
        <v>45432.854166666664</v>
      </c>
      <c r="C511">
        <v>58.2</v>
      </c>
      <c r="D511">
        <v>74.7</v>
      </c>
      <c r="E511">
        <v>32.700000000000003</v>
      </c>
      <c r="F511">
        <v>61.4</v>
      </c>
      <c r="G511">
        <v>58.1</v>
      </c>
      <c r="H511">
        <v>75</v>
      </c>
      <c r="I511">
        <v>32.5</v>
      </c>
      <c r="J511">
        <v>61.1</v>
      </c>
      <c r="L511">
        <v>75.599999999999994</v>
      </c>
      <c r="M511">
        <v>34.1</v>
      </c>
      <c r="N511">
        <v>64</v>
      </c>
      <c r="P511" t="s">
        <v>878</v>
      </c>
      <c r="Q511">
        <f t="shared" si="18"/>
        <v>33</v>
      </c>
      <c r="R511" t="str">
        <f t="shared" si="19"/>
        <v>-</v>
      </c>
    </row>
    <row r="512" spans="2:18" x14ac:dyDescent="0.35">
      <c r="B512" s="317">
        <v>45432.864583333336</v>
      </c>
      <c r="C512">
        <v>60.1</v>
      </c>
      <c r="D512">
        <v>74.3</v>
      </c>
      <c r="E512">
        <v>38.799999999999997</v>
      </c>
      <c r="F512">
        <v>65</v>
      </c>
      <c r="G512">
        <v>60.1</v>
      </c>
      <c r="H512">
        <v>74.599999999999994</v>
      </c>
      <c r="I512">
        <v>38.6</v>
      </c>
      <c r="J512">
        <v>64.5</v>
      </c>
      <c r="L512">
        <v>75.400000000000006</v>
      </c>
      <c r="M512">
        <v>40</v>
      </c>
      <c r="N512">
        <v>66.900000000000006</v>
      </c>
      <c r="P512" t="s">
        <v>878</v>
      </c>
      <c r="Q512">
        <f t="shared" si="18"/>
        <v>39</v>
      </c>
      <c r="R512" t="str">
        <f t="shared" si="19"/>
        <v>-</v>
      </c>
    </row>
    <row r="513" spans="2:18" x14ac:dyDescent="0.35">
      <c r="B513" s="317">
        <v>45432.875</v>
      </c>
      <c r="C513">
        <v>60.1</v>
      </c>
      <c r="D513">
        <v>73.8</v>
      </c>
      <c r="E513">
        <v>34.6</v>
      </c>
      <c r="F513">
        <v>64.400000000000006</v>
      </c>
      <c r="G513">
        <v>60.1</v>
      </c>
      <c r="H513">
        <v>74.8</v>
      </c>
      <c r="I513">
        <v>34.200000000000003</v>
      </c>
      <c r="J513">
        <v>64.2</v>
      </c>
      <c r="L513">
        <v>74.900000000000006</v>
      </c>
      <c r="M513">
        <v>36.200000000000003</v>
      </c>
      <c r="N513">
        <v>66</v>
      </c>
      <c r="P513" t="s">
        <v>878</v>
      </c>
      <c r="Q513">
        <f t="shared" si="18"/>
        <v>34</v>
      </c>
      <c r="R513" t="str">
        <f t="shared" si="19"/>
        <v>-</v>
      </c>
    </row>
    <row r="514" spans="2:18" x14ac:dyDescent="0.35">
      <c r="B514" s="317">
        <v>45432.885416666664</v>
      </c>
      <c r="C514">
        <v>61.4</v>
      </c>
      <c r="D514">
        <v>77.2</v>
      </c>
      <c r="E514">
        <v>35.799999999999997</v>
      </c>
      <c r="F514">
        <v>65.900000000000006</v>
      </c>
      <c r="G514">
        <v>61.4</v>
      </c>
      <c r="H514">
        <v>76.8</v>
      </c>
      <c r="I514">
        <v>35.299999999999997</v>
      </c>
      <c r="J514">
        <v>65.7</v>
      </c>
      <c r="L514">
        <v>78.7</v>
      </c>
      <c r="M514">
        <v>37.6</v>
      </c>
      <c r="N514">
        <v>67.900000000000006</v>
      </c>
      <c r="P514" t="s">
        <v>878</v>
      </c>
      <c r="Q514">
        <f t="shared" si="18"/>
        <v>35</v>
      </c>
      <c r="R514" t="str">
        <f t="shared" si="19"/>
        <v>-</v>
      </c>
    </row>
    <row r="515" spans="2:18" x14ac:dyDescent="0.35">
      <c r="B515" s="317">
        <v>45432.895833333336</v>
      </c>
      <c r="C515">
        <v>61.9</v>
      </c>
      <c r="D515">
        <v>75.099999999999994</v>
      </c>
      <c r="E515">
        <v>37.200000000000003</v>
      </c>
      <c r="F515">
        <v>67.2</v>
      </c>
      <c r="G515">
        <v>61.9</v>
      </c>
      <c r="H515">
        <v>75.2</v>
      </c>
      <c r="I515">
        <v>37.1</v>
      </c>
      <c r="J515">
        <v>66.7</v>
      </c>
      <c r="L515">
        <v>76.3</v>
      </c>
      <c r="M515">
        <v>38.799999999999997</v>
      </c>
      <c r="N515">
        <v>69</v>
      </c>
      <c r="P515" t="s">
        <v>878</v>
      </c>
      <c r="Q515">
        <f t="shared" si="18"/>
        <v>37</v>
      </c>
      <c r="R515" t="str">
        <f t="shared" si="19"/>
        <v>-</v>
      </c>
    </row>
    <row r="516" spans="2:18" x14ac:dyDescent="0.35">
      <c r="B516" s="317">
        <v>45432.90625</v>
      </c>
      <c r="C516">
        <v>60.4</v>
      </c>
      <c r="D516">
        <v>74.7</v>
      </c>
      <c r="E516">
        <v>34.1</v>
      </c>
      <c r="F516">
        <v>63.8</v>
      </c>
      <c r="G516">
        <v>60.3</v>
      </c>
      <c r="H516">
        <v>73.900000000000006</v>
      </c>
      <c r="I516">
        <v>33.9</v>
      </c>
      <c r="J516">
        <v>64.5</v>
      </c>
      <c r="L516">
        <v>75.5</v>
      </c>
      <c r="M516">
        <v>35.299999999999997</v>
      </c>
      <c r="N516">
        <v>66</v>
      </c>
      <c r="P516" t="s">
        <v>878</v>
      </c>
      <c r="Q516">
        <f t="shared" si="18"/>
        <v>34</v>
      </c>
      <c r="R516" t="str">
        <f t="shared" si="19"/>
        <v>-</v>
      </c>
    </row>
    <row r="517" spans="2:18" x14ac:dyDescent="0.35">
      <c r="B517" s="317">
        <v>45432.916666666664</v>
      </c>
      <c r="C517">
        <v>61.5</v>
      </c>
      <c r="D517">
        <v>82.8</v>
      </c>
      <c r="E517">
        <v>31</v>
      </c>
      <c r="F517">
        <v>63.3</v>
      </c>
      <c r="G517">
        <v>61.7</v>
      </c>
      <c r="H517">
        <v>84.9</v>
      </c>
      <c r="I517">
        <v>31</v>
      </c>
      <c r="J517">
        <v>63.2</v>
      </c>
      <c r="L517">
        <v>85.5</v>
      </c>
      <c r="M517">
        <v>31.4</v>
      </c>
      <c r="N517">
        <v>65.2</v>
      </c>
      <c r="P517" t="s">
        <v>878</v>
      </c>
      <c r="Q517">
        <f t="shared" si="18"/>
        <v>31</v>
      </c>
      <c r="R517" t="str">
        <f t="shared" si="19"/>
        <v>-</v>
      </c>
    </row>
    <row r="518" spans="2:18" x14ac:dyDescent="0.35">
      <c r="B518" s="317">
        <v>45432.927083333336</v>
      </c>
      <c r="C518">
        <v>56.5</v>
      </c>
      <c r="D518">
        <v>75.3</v>
      </c>
      <c r="E518">
        <v>31</v>
      </c>
      <c r="F518">
        <v>56.1</v>
      </c>
      <c r="G518">
        <v>56.3</v>
      </c>
      <c r="H518">
        <v>75.099999999999994</v>
      </c>
      <c r="I518">
        <v>31</v>
      </c>
      <c r="J518">
        <v>56</v>
      </c>
      <c r="L518">
        <v>76.2</v>
      </c>
      <c r="M518">
        <v>31.3</v>
      </c>
      <c r="N518">
        <v>57.4</v>
      </c>
      <c r="P518" t="s">
        <v>878</v>
      </c>
      <c r="Q518">
        <f t="shared" si="18"/>
        <v>31</v>
      </c>
      <c r="R518" t="str">
        <f t="shared" si="19"/>
        <v>-</v>
      </c>
    </row>
    <row r="519" spans="2:18" x14ac:dyDescent="0.35">
      <c r="B519" s="317">
        <v>45432.9375</v>
      </c>
      <c r="C519">
        <v>56.1</v>
      </c>
      <c r="D519">
        <v>71.900000000000006</v>
      </c>
      <c r="E519">
        <v>31.1</v>
      </c>
      <c r="F519">
        <v>57.5</v>
      </c>
      <c r="G519">
        <v>56.1</v>
      </c>
      <c r="H519">
        <v>72.099999999999994</v>
      </c>
      <c r="I519">
        <v>31.1</v>
      </c>
      <c r="J519">
        <v>57.4</v>
      </c>
      <c r="L519">
        <v>73.599999999999994</v>
      </c>
      <c r="M519">
        <v>31.3</v>
      </c>
      <c r="N519">
        <v>59</v>
      </c>
      <c r="P519" t="s">
        <v>878</v>
      </c>
      <c r="Q519">
        <f t="shared" si="18"/>
        <v>31</v>
      </c>
      <c r="R519" t="str">
        <f t="shared" si="19"/>
        <v>-</v>
      </c>
    </row>
    <row r="520" spans="2:18" x14ac:dyDescent="0.35">
      <c r="B520" s="317">
        <v>45432.947916666664</v>
      </c>
      <c r="C520">
        <v>55.4</v>
      </c>
      <c r="D520">
        <v>74.3</v>
      </c>
      <c r="E520">
        <v>29.3</v>
      </c>
      <c r="F520">
        <v>51.5</v>
      </c>
      <c r="G520">
        <v>55.5</v>
      </c>
      <c r="H520">
        <v>74.2</v>
      </c>
      <c r="I520">
        <v>29.3</v>
      </c>
      <c r="J520">
        <v>51.5</v>
      </c>
      <c r="L520">
        <v>75.7</v>
      </c>
      <c r="M520">
        <v>29.4</v>
      </c>
      <c r="N520">
        <v>52.8</v>
      </c>
      <c r="P520" t="s">
        <v>878</v>
      </c>
      <c r="Q520">
        <f t="shared" si="18"/>
        <v>29</v>
      </c>
      <c r="R520" t="str">
        <f t="shared" si="19"/>
        <v>-</v>
      </c>
    </row>
    <row r="521" spans="2:18" x14ac:dyDescent="0.35">
      <c r="B521" s="317">
        <v>45432.958333333336</v>
      </c>
      <c r="C521">
        <v>56.1</v>
      </c>
      <c r="D521">
        <v>77.099999999999994</v>
      </c>
      <c r="E521">
        <v>29.2</v>
      </c>
      <c r="F521">
        <v>54.2</v>
      </c>
      <c r="G521">
        <v>56.1</v>
      </c>
      <c r="H521">
        <v>76.900000000000006</v>
      </c>
      <c r="I521">
        <v>29.1</v>
      </c>
      <c r="J521">
        <v>54.2</v>
      </c>
      <c r="L521">
        <v>78.2</v>
      </c>
      <c r="M521">
        <v>29.3</v>
      </c>
      <c r="N521">
        <v>55.8</v>
      </c>
      <c r="P521" t="s">
        <v>879</v>
      </c>
      <c r="Q521" t="str">
        <f t="shared" si="18"/>
        <v>-</v>
      </c>
      <c r="R521">
        <f t="shared" si="19"/>
        <v>29</v>
      </c>
    </row>
    <row r="522" spans="2:18" x14ac:dyDescent="0.35">
      <c r="B522" s="317">
        <v>45432.96875</v>
      </c>
      <c r="C522">
        <v>54.8</v>
      </c>
      <c r="D522">
        <v>74.7</v>
      </c>
      <c r="E522">
        <v>30.5</v>
      </c>
      <c r="F522">
        <v>48.9</v>
      </c>
      <c r="G522">
        <v>54.8</v>
      </c>
      <c r="H522">
        <v>74.900000000000006</v>
      </c>
      <c r="I522">
        <v>30.5</v>
      </c>
      <c r="J522">
        <v>48.5</v>
      </c>
      <c r="L522">
        <v>76</v>
      </c>
      <c r="M522">
        <v>30.7</v>
      </c>
      <c r="N522">
        <v>49.8</v>
      </c>
      <c r="P522" t="s">
        <v>879</v>
      </c>
      <c r="Q522" t="str">
        <f t="shared" si="18"/>
        <v>-</v>
      </c>
      <c r="R522">
        <f t="shared" si="19"/>
        <v>31</v>
      </c>
    </row>
    <row r="523" spans="2:18" x14ac:dyDescent="0.35">
      <c r="B523" s="317">
        <v>45432.979166666664</v>
      </c>
      <c r="C523">
        <v>53.2</v>
      </c>
      <c r="D523">
        <v>73.3</v>
      </c>
      <c r="E523">
        <v>29.2</v>
      </c>
      <c r="F523">
        <v>50.2</v>
      </c>
      <c r="G523">
        <v>53.1</v>
      </c>
      <c r="H523">
        <v>73.900000000000006</v>
      </c>
      <c r="I523">
        <v>29.2</v>
      </c>
      <c r="J523">
        <v>49.9</v>
      </c>
      <c r="L523">
        <v>74.8</v>
      </c>
      <c r="M523">
        <v>29.4</v>
      </c>
      <c r="N523">
        <v>52</v>
      </c>
      <c r="P523" t="s">
        <v>879</v>
      </c>
      <c r="Q523" t="str">
        <f t="shared" si="18"/>
        <v>-</v>
      </c>
      <c r="R523">
        <f t="shared" si="19"/>
        <v>29</v>
      </c>
    </row>
    <row r="524" spans="2:18" x14ac:dyDescent="0.35">
      <c r="B524" s="317">
        <v>45432.989583333336</v>
      </c>
      <c r="C524">
        <v>56.1</v>
      </c>
      <c r="D524">
        <v>74.5</v>
      </c>
      <c r="E524">
        <v>29.3</v>
      </c>
      <c r="F524">
        <v>54.8</v>
      </c>
      <c r="G524">
        <v>55.9</v>
      </c>
      <c r="H524">
        <v>74.900000000000006</v>
      </c>
      <c r="I524">
        <v>29.2</v>
      </c>
      <c r="J524">
        <v>54.8</v>
      </c>
      <c r="L524">
        <v>75.5</v>
      </c>
      <c r="M524">
        <v>29.4</v>
      </c>
      <c r="N524">
        <v>55.8</v>
      </c>
      <c r="P524" t="s">
        <v>879</v>
      </c>
      <c r="Q524" t="str">
        <f t="shared" si="18"/>
        <v>-</v>
      </c>
      <c r="R524">
        <f t="shared" si="19"/>
        <v>29</v>
      </c>
    </row>
    <row r="525" spans="2:18" x14ac:dyDescent="0.35">
      <c r="B525" s="317">
        <v>45433</v>
      </c>
      <c r="C525">
        <v>55.9</v>
      </c>
      <c r="D525">
        <v>76.8</v>
      </c>
      <c r="E525">
        <v>28.9</v>
      </c>
      <c r="F525">
        <v>55.2</v>
      </c>
      <c r="G525">
        <v>55.8</v>
      </c>
      <c r="H525">
        <v>74.900000000000006</v>
      </c>
      <c r="I525">
        <v>28.8</v>
      </c>
      <c r="J525">
        <v>55.3</v>
      </c>
      <c r="L525">
        <v>78.099999999999994</v>
      </c>
      <c r="M525">
        <v>29</v>
      </c>
      <c r="N525">
        <v>56.8</v>
      </c>
      <c r="P525" t="s">
        <v>879</v>
      </c>
      <c r="Q525" t="str">
        <f t="shared" si="18"/>
        <v>-</v>
      </c>
      <c r="R525">
        <f t="shared" si="19"/>
        <v>29</v>
      </c>
    </row>
    <row r="526" spans="2:18" x14ac:dyDescent="0.35">
      <c r="B526" s="317">
        <v>45433.010416666664</v>
      </c>
      <c r="C526">
        <v>55</v>
      </c>
      <c r="D526">
        <v>75.2</v>
      </c>
      <c r="E526">
        <v>30.4</v>
      </c>
      <c r="F526">
        <v>46.7</v>
      </c>
      <c r="G526">
        <v>55.3</v>
      </c>
      <c r="H526">
        <v>75.599999999999994</v>
      </c>
      <c r="I526">
        <v>30.4</v>
      </c>
      <c r="J526">
        <v>46.8</v>
      </c>
      <c r="L526">
        <v>76.3</v>
      </c>
      <c r="M526">
        <v>30.6</v>
      </c>
      <c r="N526">
        <v>48.7</v>
      </c>
      <c r="P526" t="s">
        <v>879</v>
      </c>
      <c r="Q526" t="str">
        <f t="shared" ref="Q526:Q589" si="20">IF(P526="D",ROUND(I526,0),"-")</f>
        <v>-</v>
      </c>
      <c r="R526">
        <f t="shared" ref="R526:R589" si="21">IF(P526="N",ROUND(I526,0),"-")</f>
        <v>30</v>
      </c>
    </row>
    <row r="527" spans="2:18" x14ac:dyDescent="0.35">
      <c r="B527" s="317">
        <v>45433.020833333336</v>
      </c>
      <c r="C527">
        <v>51.8</v>
      </c>
      <c r="D527">
        <v>73.8</v>
      </c>
      <c r="E527">
        <v>28.8</v>
      </c>
      <c r="F527">
        <v>46.6</v>
      </c>
      <c r="G527">
        <v>51.9</v>
      </c>
      <c r="H527">
        <v>74.2</v>
      </c>
      <c r="I527">
        <v>28.7</v>
      </c>
      <c r="J527">
        <v>46.7</v>
      </c>
      <c r="L527">
        <v>75.400000000000006</v>
      </c>
      <c r="M527">
        <v>28.9</v>
      </c>
      <c r="N527">
        <v>48.5</v>
      </c>
      <c r="P527" t="s">
        <v>879</v>
      </c>
      <c r="Q527" t="str">
        <f t="shared" si="20"/>
        <v>-</v>
      </c>
      <c r="R527">
        <f t="shared" si="21"/>
        <v>29</v>
      </c>
    </row>
    <row r="528" spans="2:18" x14ac:dyDescent="0.35">
      <c r="B528" s="317">
        <v>45433.03125</v>
      </c>
      <c r="C528">
        <v>51.9</v>
      </c>
      <c r="D528">
        <v>75.099999999999994</v>
      </c>
      <c r="E528">
        <v>28.6</v>
      </c>
      <c r="F528">
        <v>30.5</v>
      </c>
      <c r="G528">
        <v>52.2</v>
      </c>
      <c r="H528">
        <v>76.2</v>
      </c>
      <c r="I528">
        <v>28.5</v>
      </c>
      <c r="J528">
        <v>30.5</v>
      </c>
      <c r="L528">
        <v>76.7</v>
      </c>
      <c r="M528">
        <v>28.7</v>
      </c>
      <c r="N528">
        <v>31.2</v>
      </c>
      <c r="P528" t="s">
        <v>879</v>
      </c>
      <c r="Q528" t="str">
        <f t="shared" si="20"/>
        <v>-</v>
      </c>
      <c r="R528">
        <f t="shared" si="21"/>
        <v>29</v>
      </c>
    </row>
    <row r="529" spans="2:18" x14ac:dyDescent="0.35">
      <c r="B529" s="317">
        <v>45433.041666666664</v>
      </c>
      <c r="C529">
        <v>47.2</v>
      </c>
      <c r="D529">
        <v>71.3</v>
      </c>
      <c r="E529">
        <v>28.8</v>
      </c>
      <c r="F529">
        <v>31.8</v>
      </c>
      <c r="G529">
        <v>46.9</v>
      </c>
      <c r="H529">
        <v>70.7</v>
      </c>
      <c r="I529">
        <v>28.8</v>
      </c>
      <c r="J529">
        <v>31.9</v>
      </c>
      <c r="L529">
        <v>72.7</v>
      </c>
      <c r="M529">
        <v>28.9</v>
      </c>
      <c r="N529">
        <v>32.700000000000003</v>
      </c>
      <c r="P529" t="s">
        <v>879</v>
      </c>
      <c r="Q529" t="str">
        <f t="shared" si="20"/>
        <v>-</v>
      </c>
      <c r="R529">
        <f t="shared" si="21"/>
        <v>29</v>
      </c>
    </row>
    <row r="530" spans="2:18" x14ac:dyDescent="0.35">
      <c r="B530" s="317">
        <v>45433.052083333336</v>
      </c>
      <c r="C530">
        <v>48.8</v>
      </c>
      <c r="D530">
        <v>72.900000000000006</v>
      </c>
      <c r="E530">
        <v>30.3</v>
      </c>
      <c r="F530">
        <v>36.299999999999997</v>
      </c>
      <c r="G530">
        <v>48.4</v>
      </c>
      <c r="H530">
        <v>71.900000000000006</v>
      </c>
      <c r="I530">
        <v>30.3</v>
      </c>
      <c r="J530">
        <v>36.1</v>
      </c>
      <c r="L530">
        <v>74.099999999999994</v>
      </c>
      <c r="M530">
        <v>30.5</v>
      </c>
      <c r="N530">
        <v>37.299999999999997</v>
      </c>
      <c r="P530" t="s">
        <v>879</v>
      </c>
      <c r="Q530" t="str">
        <f t="shared" si="20"/>
        <v>-</v>
      </c>
      <c r="R530">
        <f t="shared" si="21"/>
        <v>30</v>
      </c>
    </row>
    <row r="531" spans="2:18" x14ac:dyDescent="0.35">
      <c r="B531" s="317">
        <v>45433.0625</v>
      </c>
      <c r="C531">
        <v>53.8</v>
      </c>
      <c r="D531">
        <v>73.2</v>
      </c>
      <c r="E531">
        <v>30.2</v>
      </c>
      <c r="F531">
        <v>54.6</v>
      </c>
      <c r="G531">
        <v>53.7</v>
      </c>
      <c r="H531">
        <v>73.400000000000006</v>
      </c>
      <c r="I531">
        <v>30.2</v>
      </c>
      <c r="J531">
        <v>54.6</v>
      </c>
      <c r="L531">
        <v>74</v>
      </c>
      <c r="M531">
        <v>30.4</v>
      </c>
      <c r="N531">
        <v>55.9</v>
      </c>
      <c r="P531" t="s">
        <v>879</v>
      </c>
      <c r="Q531" t="str">
        <f t="shared" si="20"/>
        <v>-</v>
      </c>
      <c r="R531">
        <f t="shared" si="21"/>
        <v>30</v>
      </c>
    </row>
    <row r="532" spans="2:18" x14ac:dyDescent="0.35">
      <c r="B532" s="317">
        <v>45433.072916666664</v>
      </c>
      <c r="C532">
        <v>53.5</v>
      </c>
      <c r="D532">
        <v>73.2</v>
      </c>
      <c r="E532">
        <v>28.6</v>
      </c>
      <c r="F532">
        <v>49.3</v>
      </c>
      <c r="G532">
        <v>53.7</v>
      </c>
      <c r="H532">
        <v>74.7</v>
      </c>
      <c r="I532">
        <v>28.6</v>
      </c>
      <c r="J532">
        <v>49.7</v>
      </c>
      <c r="L532">
        <v>74.900000000000006</v>
      </c>
      <c r="M532">
        <v>28.7</v>
      </c>
      <c r="N532">
        <v>50.4</v>
      </c>
      <c r="P532" t="s">
        <v>879</v>
      </c>
      <c r="Q532" t="str">
        <f t="shared" si="20"/>
        <v>-</v>
      </c>
      <c r="R532">
        <f t="shared" si="21"/>
        <v>29</v>
      </c>
    </row>
    <row r="533" spans="2:18" x14ac:dyDescent="0.35">
      <c r="B533" s="317">
        <v>45433.083333333336</v>
      </c>
      <c r="C533">
        <v>49.5</v>
      </c>
      <c r="D533">
        <v>70.900000000000006</v>
      </c>
      <c r="E533">
        <v>28.5</v>
      </c>
      <c r="F533">
        <v>33.700000000000003</v>
      </c>
      <c r="G533">
        <v>49.8</v>
      </c>
      <c r="H533">
        <v>72.7</v>
      </c>
      <c r="I533">
        <v>28.5</v>
      </c>
      <c r="J533">
        <v>33.299999999999997</v>
      </c>
      <c r="L533">
        <v>72.900000000000006</v>
      </c>
      <c r="M533">
        <v>28.6</v>
      </c>
      <c r="N533">
        <v>35.299999999999997</v>
      </c>
      <c r="P533" t="s">
        <v>879</v>
      </c>
      <c r="Q533" t="str">
        <f t="shared" si="20"/>
        <v>-</v>
      </c>
      <c r="R533">
        <f t="shared" si="21"/>
        <v>29</v>
      </c>
    </row>
    <row r="534" spans="2:18" x14ac:dyDescent="0.35">
      <c r="B534" s="317">
        <v>45433.09375</v>
      </c>
      <c r="C534">
        <v>54.9</v>
      </c>
      <c r="D534">
        <v>77.2</v>
      </c>
      <c r="E534">
        <v>29.9</v>
      </c>
      <c r="F534">
        <v>44.2</v>
      </c>
      <c r="G534">
        <v>54.6</v>
      </c>
      <c r="H534">
        <v>76.099999999999994</v>
      </c>
      <c r="I534">
        <v>29.9</v>
      </c>
      <c r="J534">
        <v>43.9</v>
      </c>
      <c r="L534">
        <v>79</v>
      </c>
      <c r="M534">
        <v>30.1</v>
      </c>
      <c r="N534">
        <v>45.7</v>
      </c>
      <c r="P534" t="s">
        <v>879</v>
      </c>
      <c r="Q534" t="str">
        <f t="shared" si="20"/>
        <v>-</v>
      </c>
      <c r="R534">
        <f t="shared" si="21"/>
        <v>30</v>
      </c>
    </row>
    <row r="535" spans="2:18" x14ac:dyDescent="0.35">
      <c r="B535" s="317">
        <v>45433.104166666664</v>
      </c>
      <c r="C535">
        <v>46.6</v>
      </c>
      <c r="D535">
        <v>70.3</v>
      </c>
      <c r="E535">
        <v>28.6</v>
      </c>
      <c r="F535">
        <v>34.1</v>
      </c>
      <c r="G535">
        <v>47.2</v>
      </c>
      <c r="H535">
        <v>71.7</v>
      </c>
      <c r="I535">
        <v>28.5</v>
      </c>
      <c r="J535">
        <v>34.1</v>
      </c>
      <c r="L535">
        <v>71.8</v>
      </c>
      <c r="M535">
        <v>28.7</v>
      </c>
      <c r="N535">
        <v>36.4</v>
      </c>
      <c r="P535" t="s">
        <v>879</v>
      </c>
      <c r="Q535" t="str">
        <f t="shared" si="20"/>
        <v>-</v>
      </c>
      <c r="R535">
        <f t="shared" si="21"/>
        <v>29</v>
      </c>
    </row>
    <row r="536" spans="2:18" x14ac:dyDescent="0.35">
      <c r="B536" s="317">
        <v>45433.114583333336</v>
      </c>
      <c r="C536">
        <v>33.4</v>
      </c>
      <c r="D536">
        <v>57.3</v>
      </c>
      <c r="E536">
        <v>28.7</v>
      </c>
      <c r="F536">
        <v>31.8</v>
      </c>
      <c r="G536">
        <v>33.5</v>
      </c>
      <c r="H536">
        <v>58.4</v>
      </c>
      <c r="I536">
        <v>28.7</v>
      </c>
      <c r="J536">
        <v>31.4</v>
      </c>
      <c r="L536">
        <v>60.1</v>
      </c>
      <c r="M536">
        <v>28.9</v>
      </c>
      <c r="N536">
        <v>33.299999999999997</v>
      </c>
      <c r="P536" t="s">
        <v>879</v>
      </c>
      <c r="Q536" t="str">
        <f t="shared" si="20"/>
        <v>-</v>
      </c>
      <c r="R536">
        <f t="shared" si="21"/>
        <v>29</v>
      </c>
    </row>
    <row r="537" spans="2:18" x14ac:dyDescent="0.35">
      <c r="B537" s="317">
        <v>45433.125</v>
      </c>
      <c r="C537">
        <v>30.8</v>
      </c>
      <c r="D537">
        <v>40.299999999999997</v>
      </c>
      <c r="E537">
        <v>28.8</v>
      </c>
      <c r="F537">
        <v>32.200000000000003</v>
      </c>
      <c r="G537">
        <v>30.7</v>
      </c>
      <c r="H537">
        <v>42.6</v>
      </c>
      <c r="I537">
        <v>28.8</v>
      </c>
      <c r="J537">
        <v>31.9</v>
      </c>
      <c r="L537">
        <v>45.2</v>
      </c>
      <c r="M537">
        <v>28.9</v>
      </c>
      <c r="N537">
        <v>36.4</v>
      </c>
      <c r="P537" t="s">
        <v>879</v>
      </c>
      <c r="Q537" t="str">
        <f t="shared" si="20"/>
        <v>-</v>
      </c>
      <c r="R537">
        <f t="shared" si="21"/>
        <v>29</v>
      </c>
    </row>
    <row r="538" spans="2:18" x14ac:dyDescent="0.35">
      <c r="B538" s="317">
        <v>45433.135416666664</v>
      </c>
      <c r="C538">
        <v>45.5</v>
      </c>
      <c r="D538">
        <v>68.5</v>
      </c>
      <c r="E538">
        <v>30.3</v>
      </c>
      <c r="F538">
        <v>32.5</v>
      </c>
      <c r="G538">
        <v>45.5</v>
      </c>
      <c r="H538">
        <v>68.3</v>
      </c>
      <c r="I538">
        <v>30.3</v>
      </c>
      <c r="J538">
        <v>32.200000000000003</v>
      </c>
      <c r="L538">
        <v>69.400000000000006</v>
      </c>
      <c r="M538">
        <v>30.5</v>
      </c>
      <c r="N538">
        <v>34.1</v>
      </c>
      <c r="P538" t="s">
        <v>879</v>
      </c>
      <c r="Q538" t="str">
        <f t="shared" si="20"/>
        <v>-</v>
      </c>
      <c r="R538">
        <f t="shared" si="21"/>
        <v>30</v>
      </c>
    </row>
    <row r="539" spans="2:18" x14ac:dyDescent="0.35">
      <c r="B539" s="317">
        <v>45433.145833333336</v>
      </c>
      <c r="C539">
        <v>55.5</v>
      </c>
      <c r="D539">
        <v>75.900000000000006</v>
      </c>
      <c r="E539">
        <v>28.9</v>
      </c>
      <c r="F539">
        <v>46.1</v>
      </c>
      <c r="G539">
        <v>55.3</v>
      </c>
      <c r="H539">
        <v>75.599999999999994</v>
      </c>
      <c r="I539">
        <v>28.8</v>
      </c>
      <c r="J539">
        <v>46.1</v>
      </c>
      <c r="L539">
        <v>76.7</v>
      </c>
      <c r="M539">
        <v>29</v>
      </c>
      <c r="N539">
        <v>47.3</v>
      </c>
      <c r="P539" t="s">
        <v>879</v>
      </c>
      <c r="Q539" t="str">
        <f t="shared" si="20"/>
        <v>-</v>
      </c>
      <c r="R539">
        <f t="shared" si="21"/>
        <v>29</v>
      </c>
    </row>
    <row r="540" spans="2:18" x14ac:dyDescent="0.35">
      <c r="B540" s="317">
        <v>45433.15625</v>
      </c>
      <c r="C540">
        <v>53</v>
      </c>
      <c r="D540">
        <v>73</v>
      </c>
      <c r="E540">
        <v>28.7</v>
      </c>
      <c r="F540">
        <v>46.1</v>
      </c>
      <c r="G540">
        <v>52.9</v>
      </c>
      <c r="H540">
        <v>72.599999999999994</v>
      </c>
      <c r="I540">
        <v>28.7</v>
      </c>
      <c r="J540">
        <v>46.1</v>
      </c>
      <c r="L540">
        <v>74.8</v>
      </c>
      <c r="M540">
        <v>28.9</v>
      </c>
      <c r="N540">
        <v>47.3</v>
      </c>
      <c r="P540" t="s">
        <v>879</v>
      </c>
      <c r="Q540" t="str">
        <f t="shared" si="20"/>
        <v>-</v>
      </c>
      <c r="R540">
        <f t="shared" si="21"/>
        <v>29</v>
      </c>
    </row>
    <row r="541" spans="2:18" x14ac:dyDescent="0.35">
      <c r="B541" s="317">
        <v>45433.166666666664</v>
      </c>
      <c r="C541">
        <v>58</v>
      </c>
      <c r="D541">
        <v>76.8</v>
      </c>
      <c r="E541">
        <v>29.4</v>
      </c>
      <c r="F541">
        <v>58.9</v>
      </c>
      <c r="G541">
        <v>57.9</v>
      </c>
      <c r="H541">
        <v>76.400000000000006</v>
      </c>
      <c r="I541">
        <v>29.3</v>
      </c>
      <c r="J541">
        <v>58.6</v>
      </c>
      <c r="L541">
        <v>77.400000000000006</v>
      </c>
      <c r="M541">
        <v>29.5</v>
      </c>
      <c r="N541">
        <v>60.2</v>
      </c>
      <c r="P541" t="s">
        <v>879</v>
      </c>
      <c r="Q541" t="str">
        <f t="shared" si="20"/>
        <v>-</v>
      </c>
      <c r="R541">
        <f t="shared" si="21"/>
        <v>29</v>
      </c>
    </row>
    <row r="542" spans="2:18" x14ac:dyDescent="0.35">
      <c r="B542" s="317">
        <v>45433.177083333336</v>
      </c>
      <c r="C542">
        <v>55.8</v>
      </c>
      <c r="D542">
        <v>73.7</v>
      </c>
      <c r="E542">
        <v>31.1</v>
      </c>
      <c r="F542">
        <v>55.9</v>
      </c>
      <c r="G542">
        <v>55.8</v>
      </c>
      <c r="H542">
        <v>73.7</v>
      </c>
      <c r="I542">
        <v>31.1</v>
      </c>
      <c r="J542">
        <v>55.8</v>
      </c>
      <c r="L542">
        <v>75.099999999999994</v>
      </c>
      <c r="M542">
        <v>31.7</v>
      </c>
      <c r="N542">
        <v>57.3</v>
      </c>
      <c r="P542" t="s">
        <v>879</v>
      </c>
      <c r="Q542" t="str">
        <f t="shared" si="20"/>
        <v>-</v>
      </c>
      <c r="R542">
        <f t="shared" si="21"/>
        <v>31</v>
      </c>
    </row>
    <row r="543" spans="2:18" x14ac:dyDescent="0.35">
      <c r="B543" s="317">
        <v>45433.1875</v>
      </c>
      <c r="C543">
        <v>54.7</v>
      </c>
      <c r="D543">
        <v>72.3</v>
      </c>
      <c r="E543">
        <v>33.700000000000003</v>
      </c>
      <c r="F543">
        <v>55</v>
      </c>
      <c r="G543">
        <v>54.7</v>
      </c>
      <c r="H543">
        <v>73.8</v>
      </c>
      <c r="I543">
        <v>33.1</v>
      </c>
      <c r="J543">
        <v>54.2</v>
      </c>
      <c r="L543">
        <v>74.5</v>
      </c>
      <c r="M543">
        <v>35.9</v>
      </c>
      <c r="N543">
        <v>56.8</v>
      </c>
      <c r="P543" t="s">
        <v>879</v>
      </c>
      <c r="Q543" t="str">
        <f t="shared" si="20"/>
        <v>-</v>
      </c>
      <c r="R543">
        <f t="shared" si="21"/>
        <v>33</v>
      </c>
    </row>
    <row r="544" spans="2:18" x14ac:dyDescent="0.35">
      <c r="B544" s="317">
        <v>45433.197916666664</v>
      </c>
      <c r="C544">
        <v>58.5</v>
      </c>
      <c r="D544">
        <v>75</v>
      </c>
      <c r="E544">
        <v>33.6</v>
      </c>
      <c r="F544">
        <v>56.6</v>
      </c>
      <c r="G544">
        <v>59.7</v>
      </c>
      <c r="H544">
        <v>78.400000000000006</v>
      </c>
      <c r="I544">
        <v>32.9</v>
      </c>
      <c r="J544">
        <v>56.3</v>
      </c>
      <c r="L544">
        <v>79.8</v>
      </c>
      <c r="M544">
        <v>35.9</v>
      </c>
      <c r="N544">
        <v>60.2</v>
      </c>
      <c r="P544" t="s">
        <v>879</v>
      </c>
      <c r="Q544" t="str">
        <f t="shared" si="20"/>
        <v>-</v>
      </c>
      <c r="R544">
        <f t="shared" si="21"/>
        <v>33</v>
      </c>
    </row>
    <row r="545" spans="2:18" x14ac:dyDescent="0.35">
      <c r="B545" s="317">
        <v>45433.208333333336</v>
      </c>
      <c r="C545">
        <v>59.5</v>
      </c>
      <c r="D545">
        <v>75.400000000000006</v>
      </c>
      <c r="E545">
        <v>33.5</v>
      </c>
      <c r="F545">
        <v>61.6</v>
      </c>
      <c r="G545">
        <v>59.7</v>
      </c>
      <c r="H545">
        <v>76</v>
      </c>
      <c r="I545">
        <v>32.9</v>
      </c>
      <c r="J545">
        <v>61.9</v>
      </c>
      <c r="L545">
        <v>77</v>
      </c>
      <c r="M545">
        <v>35.700000000000003</v>
      </c>
      <c r="N545">
        <v>64.3</v>
      </c>
      <c r="P545" t="s">
        <v>879</v>
      </c>
      <c r="Q545" t="str">
        <f t="shared" si="20"/>
        <v>-</v>
      </c>
      <c r="R545">
        <f t="shared" si="21"/>
        <v>33</v>
      </c>
    </row>
    <row r="546" spans="2:18" x14ac:dyDescent="0.35">
      <c r="B546" s="317">
        <v>45433.21875</v>
      </c>
      <c r="C546">
        <v>59.3</v>
      </c>
      <c r="D546">
        <v>76.8</v>
      </c>
      <c r="E546">
        <v>35.4</v>
      </c>
      <c r="F546">
        <v>60.6</v>
      </c>
      <c r="G546">
        <v>59.3</v>
      </c>
      <c r="H546">
        <v>77.5</v>
      </c>
      <c r="I546">
        <v>35</v>
      </c>
      <c r="J546">
        <v>60.1</v>
      </c>
      <c r="L546">
        <v>78.8</v>
      </c>
      <c r="M546">
        <v>37.299999999999997</v>
      </c>
      <c r="N546">
        <v>62.3</v>
      </c>
      <c r="P546" t="s">
        <v>879</v>
      </c>
      <c r="Q546" t="str">
        <f t="shared" si="20"/>
        <v>-</v>
      </c>
      <c r="R546">
        <f t="shared" si="21"/>
        <v>35</v>
      </c>
    </row>
    <row r="547" spans="2:18" x14ac:dyDescent="0.35">
      <c r="B547" s="317">
        <v>45433.229166666664</v>
      </c>
      <c r="C547">
        <v>61.2</v>
      </c>
      <c r="D547">
        <v>76.2</v>
      </c>
      <c r="E547">
        <v>36</v>
      </c>
      <c r="F547">
        <v>63</v>
      </c>
      <c r="G547">
        <v>61.2</v>
      </c>
      <c r="H547">
        <v>76.400000000000006</v>
      </c>
      <c r="I547">
        <v>35.6</v>
      </c>
      <c r="J547">
        <v>62.8</v>
      </c>
      <c r="L547">
        <v>78.5</v>
      </c>
      <c r="M547">
        <v>37.9</v>
      </c>
      <c r="N547">
        <v>64.400000000000006</v>
      </c>
      <c r="P547" t="s">
        <v>879</v>
      </c>
      <c r="Q547" t="str">
        <f t="shared" si="20"/>
        <v>-</v>
      </c>
      <c r="R547">
        <f t="shared" si="21"/>
        <v>36</v>
      </c>
    </row>
    <row r="548" spans="2:18" x14ac:dyDescent="0.35">
      <c r="B548" s="317">
        <v>45433.239583333336</v>
      </c>
      <c r="C548">
        <v>62</v>
      </c>
      <c r="D548">
        <v>77.900000000000006</v>
      </c>
      <c r="E548">
        <v>34.9</v>
      </c>
      <c r="F548">
        <v>65.2</v>
      </c>
      <c r="G548">
        <v>62.1</v>
      </c>
      <c r="H548">
        <v>78.7</v>
      </c>
      <c r="I548">
        <v>34.5</v>
      </c>
      <c r="J548">
        <v>65.400000000000006</v>
      </c>
      <c r="L548">
        <v>79.5</v>
      </c>
      <c r="M548">
        <v>37</v>
      </c>
      <c r="N548">
        <v>66.900000000000006</v>
      </c>
      <c r="P548" t="s">
        <v>879</v>
      </c>
      <c r="Q548" t="str">
        <f t="shared" si="20"/>
        <v>-</v>
      </c>
      <c r="R548">
        <f t="shared" si="21"/>
        <v>35</v>
      </c>
    </row>
    <row r="549" spans="2:18" x14ac:dyDescent="0.35">
      <c r="B549" s="317">
        <v>45433.25</v>
      </c>
      <c r="C549">
        <v>62.7</v>
      </c>
      <c r="D549">
        <v>77.2</v>
      </c>
      <c r="E549">
        <v>37</v>
      </c>
      <c r="F549">
        <v>65.400000000000006</v>
      </c>
      <c r="G549">
        <v>62.7</v>
      </c>
      <c r="H549">
        <v>79.400000000000006</v>
      </c>
      <c r="I549">
        <v>36.799999999999997</v>
      </c>
      <c r="J549">
        <v>65.7</v>
      </c>
      <c r="L549">
        <v>79.599999999999994</v>
      </c>
      <c r="M549">
        <v>38.700000000000003</v>
      </c>
      <c r="N549">
        <v>67.599999999999994</v>
      </c>
      <c r="P549" t="s">
        <v>879</v>
      </c>
      <c r="Q549" t="str">
        <f t="shared" si="20"/>
        <v>-</v>
      </c>
      <c r="R549">
        <f t="shared" si="21"/>
        <v>37</v>
      </c>
    </row>
    <row r="550" spans="2:18" x14ac:dyDescent="0.35">
      <c r="B550" s="317">
        <v>45433.260416666664</v>
      </c>
      <c r="C550">
        <v>64.400000000000006</v>
      </c>
      <c r="D550">
        <v>77.599999999999994</v>
      </c>
      <c r="E550">
        <v>43.3</v>
      </c>
      <c r="F550">
        <v>69.599999999999994</v>
      </c>
      <c r="G550">
        <v>64.5</v>
      </c>
      <c r="H550">
        <v>77.7</v>
      </c>
      <c r="I550">
        <v>43.2</v>
      </c>
      <c r="J550">
        <v>69.7</v>
      </c>
      <c r="L550">
        <v>78.400000000000006</v>
      </c>
      <c r="M550">
        <v>44.6</v>
      </c>
      <c r="N550">
        <v>71.599999999999994</v>
      </c>
      <c r="P550" t="s">
        <v>879</v>
      </c>
      <c r="Q550" t="str">
        <f t="shared" si="20"/>
        <v>-</v>
      </c>
      <c r="R550">
        <f t="shared" si="21"/>
        <v>43</v>
      </c>
    </row>
    <row r="551" spans="2:18" x14ac:dyDescent="0.35">
      <c r="B551" s="317">
        <v>45433.270833333336</v>
      </c>
      <c r="C551">
        <v>65</v>
      </c>
      <c r="D551">
        <v>75.599999999999994</v>
      </c>
      <c r="E551">
        <v>44.5</v>
      </c>
      <c r="F551">
        <v>70.2</v>
      </c>
      <c r="G551">
        <v>65.099999999999994</v>
      </c>
      <c r="H551">
        <v>76.2</v>
      </c>
      <c r="I551">
        <v>44.4</v>
      </c>
      <c r="J551">
        <v>70.099999999999994</v>
      </c>
      <c r="L551">
        <v>77.400000000000006</v>
      </c>
      <c r="M551">
        <v>46</v>
      </c>
      <c r="N551">
        <v>71.900000000000006</v>
      </c>
      <c r="P551" t="s">
        <v>879</v>
      </c>
      <c r="Q551" t="str">
        <f t="shared" si="20"/>
        <v>-</v>
      </c>
      <c r="R551">
        <f t="shared" si="21"/>
        <v>44</v>
      </c>
    </row>
    <row r="552" spans="2:18" x14ac:dyDescent="0.35">
      <c r="B552" s="317">
        <v>45433.28125</v>
      </c>
      <c r="C552">
        <v>65.8</v>
      </c>
      <c r="D552">
        <v>80.599999999999994</v>
      </c>
      <c r="E552">
        <v>46.2</v>
      </c>
      <c r="F552">
        <v>70.599999999999994</v>
      </c>
      <c r="G552">
        <v>65.8</v>
      </c>
      <c r="H552">
        <v>82.4</v>
      </c>
      <c r="I552">
        <v>45.7</v>
      </c>
      <c r="J552">
        <v>70.7</v>
      </c>
      <c r="L552">
        <v>83.8</v>
      </c>
      <c r="M552">
        <v>47.4</v>
      </c>
      <c r="N552">
        <v>72.2</v>
      </c>
      <c r="P552" t="s">
        <v>879</v>
      </c>
      <c r="Q552" t="str">
        <f t="shared" si="20"/>
        <v>-</v>
      </c>
      <c r="R552">
        <f t="shared" si="21"/>
        <v>46</v>
      </c>
    </row>
    <row r="553" spans="2:18" x14ac:dyDescent="0.35">
      <c r="B553" s="317">
        <v>45433.291666666664</v>
      </c>
      <c r="C553">
        <v>65.400000000000006</v>
      </c>
      <c r="D553">
        <v>77.400000000000006</v>
      </c>
      <c r="E553">
        <v>42.6</v>
      </c>
      <c r="F553">
        <v>70.7</v>
      </c>
      <c r="G553">
        <v>65.7</v>
      </c>
      <c r="H553">
        <v>80.8</v>
      </c>
      <c r="I553">
        <v>42.5</v>
      </c>
      <c r="J553">
        <v>70.599999999999994</v>
      </c>
      <c r="L553">
        <v>82.7</v>
      </c>
      <c r="M553">
        <v>44.2</v>
      </c>
      <c r="N553">
        <v>72.2</v>
      </c>
      <c r="P553" t="s">
        <v>878</v>
      </c>
      <c r="Q553">
        <f t="shared" si="20"/>
        <v>43</v>
      </c>
      <c r="R553" t="str">
        <f t="shared" si="21"/>
        <v>-</v>
      </c>
    </row>
    <row r="554" spans="2:18" x14ac:dyDescent="0.35">
      <c r="B554" s="317">
        <v>45433.302083333336</v>
      </c>
      <c r="C554">
        <v>67.8</v>
      </c>
      <c r="D554">
        <v>76.400000000000006</v>
      </c>
      <c r="E554">
        <v>48.2</v>
      </c>
      <c r="F554">
        <v>72.099999999999994</v>
      </c>
      <c r="G554">
        <v>67.900000000000006</v>
      </c>
      <c r="H554">
        <v>78.099999999999994</v>
      </c>
      <c r="I554">
        <v>48.3</v>
      </c>
      <c r="J554">
        <v>72.3</v>
      </c>
      <c r="L554">
        <v>78.5</v>
      </c>
      <c r="M554">
        <v>49.8</v>
      </c>
      <c r="N554">
        <v>73.599999999999994</v>
      </c>
      <c r="P554" t="s">
        <v>878</v>
      </c>
      <c r="Q554">
        <f t="shared" si="20"/>
        <v>48</v>
      </c>
      <c r="R554" t="str">
        <f t="shared" si="21"/>
        <v>-</v>
      </c>
    </row>
    <row r="555" spans="2:18" x14ac:dyDescent="0.35">
      <c r="B555" s="317">
        <v>45433.3125</v>
      </c>
      <c r="C555">
        <v>66.900000000000006</v>
      </c>
      <c r="D555">
        <v>76</v>
      </c>
      <c r="E555">
        <v>46.5</v>
      </c>
      <c r="F555">
        <v>71.599999999999994</v>
      </c>
      <c r="G555">
        <v>66.900000000000006</v>
      </c>
      <c r="H555">
        <v>77.400000000000006</v>
      </c>
      <c r="I555">
        <v>46.5</v>
      </c>
      <c r="J555">
        <v>71.599999999999994</v>
      </c>
      <c r="L555">
        <v>77.400000000000006</v>
      </c>
      <c r="M555">
        <v>47.6</v>
      </c>
      <c r="N555">
        <v>73</v>
      </c>
      <c r="P555" t="s">
        <v>878</v>
      </c>
      <c r="Q555">
        <f t="shared" si="20"/>
        <v>47</v>
      </c>
      <c r="R555" t="str">
        <f t="shared" si="21"/>
        <v>-</v>
      </c>
    </row>
    <row r="556" spans="2:18" x14ac:dyDescent="0.35">
      <c r="B556" s="317">
        <v>45433.322916666664</v>
      </c>
      <c r="C556">
        <v>67.3</v>
      </c>
      <c r="D556">
        <v>77.099999999999994</v>
      </c>
      <c r="E556">
        <v>45</v>
      </c>
      <c r="F556">
        <v>72</v>
      </c>
      <c r="G556">
        <v>67.3</v>
      </c>
      <c r="H556">
        <v>77.400000000000006</v>
      </c>
      <c r="I556">
        <v>44.7</v>
      </c>
      <c r="J556">
        <v>71.900000000000006</v>
      </c>
      <c r="L556">
        <v>78.3</v>
      </c>
      <c r="M556">
        <v>46.4</v>
      </c>
      <c r="N556">
        <v>73.5</v>
      </c>
      <c r="P556" t="s">
        <v>878</v>
      </c>
      <c r="Q556">
        <f t="shared" si="20"/>
        <v>45</v>
      </c>
      <c r="R556" t="str">
        <f t="shared" si="21"/>
        <v>-</v>
      </c>
    </row>
    <row r="557" spans="2:18" x14ac:dyDescent="0.35">
      <c r="B557" s="317">
        <v>45433.333333333336</v>
      </c>
      <c r="C557">
        <v>66.2</v>
      </c>
      <c r="D557">
        <v>77.2</v>
      </c>
      <c r="E557">
        <v>38.1</v>
      </c>
      <c r="F557">
        <v>71</v>
      </c>
      <c r="G557">
        <v>66.2</v>
      </c>
      <c r="H557">
        <v>77.099999999999994</v>
      </c>
      <c r="I557">
        <v>37.6</v>
      </c>
      <c r="J557">
        <v>71.099999999999994</v>
      </c>
      <c r="L557">
        <v>78.2</v>
      </c>
      <c r="M557">
        <v>39.5</v>
      </c>
      <c r="N557">
        <v>72.7</v>
      </c>
      <c r="P557" t="s">
        <v>878</v>
      </c>
      <c r="Q557">
        <f t="shared" si="20"/>
        <v>38</v>
      </c>
      <c r="R557" t="str">
        <f t="shared" si="21"/>
        <v>-</v>
      </c>
    </row>
    <row r="558" spans="2:18" x14ac:dyDescent="0.35">
      <c r="B558" s="317">
        <v>45433.34375</v>
      </c>
      <c r="C558">
        <v>66.7</v>
      </c>
      <c r="D558">
        <v>76</v>
      </c>
      <c r="E558">
        <v>48.5</v>
      </c>
      <c r="F558">
        <v>71.2</v>
      </c>
      <c r="G558">
        <v>66.8</v>
      </c>
      <c r="H558">
        <v>78.3</v>
      </c>
      <c r="I558">
        <v>48.4</v>
      </c>
      <c r="J558">
        <v>71.3</v>
      </c>
      <c r="L558">
        <v>78.400000000000006</v>
      </c>
      <c r="M558">
        <v>49.7</v>
      </c>
      <c r="N558">
        <v>72.599999999999994</v>
      </c>
      <c r="P558" t="s">
        <v>878</v>
      </c>
      <c r="Q558">
        <f t="shared" si="20"/>
        <v>48</v>
      </c>
      <c r="R558" t="str">
        <f t="shared" si="21"/>
        <v>-</v>
      </c>
    </row>
    <row r="559" spans="2:18" x14ac:dyDescent="0.35">
      <c r="B559" s="317">
        <v>45433.354166666664</v>
      </c>
      <c r="C559">
        <v>65.8</v>
      </c>
      <c r="D559">
        <v>75.400000000000006</v>
      </c>
      <c r="E559">
        <v>40.4</v>
      </c>
      <c r="F559">
        <v>70.599999999999994</v>
      </c>
      <c r="G559">
        <v>65.900000000000006</v>
      </c>
      <c r="H559">
        <v>76.2</v>
      </c>
      <c r="I559">
        <v>40.4</v>
      </c>
      <c r="J559">
        <v>70.7</v>
      </c>
      <c r="L559">
        <v>76.8</v>
      </c>
      <c r="M559">
        <v>41.2</v>
      </c>
      <c r="N559">
        <v>72.099999999999994</v>
      </c>
      <c r="P559" t="s">
        <v>878</v>
      </c>
      <c r="Q559">
        <f t="shared" si="20"/>
        <v>40</v>
      </c>
      <c r="R559" t="str">
        <f t="shared" si="21"/>
        <v>-</v>
      </c>
    </row>
    <row r="560" spans="2:18" x14ac:dyDescent="0.35">
      <c r="B560" s="317">
        <v>45433.364583333336</v>
      </c>
      <c r="C560">
        <v>66.3</v>
      </c>
      <c r="D560">
        <v>80.7</v>
      </c>
      <c r="E560">
        <v>42.9</v>
      </c>
      <c r="F560">
        <v>71.2</v>
      </c>
      <c r="G560">
        <v>66.3</v>
      </c>
      <c r="H560">
        <v>80.099999999999994</v>
      </c>
      <c r="I560">
        <v>42.7</v>
      </c>
      <c r="J560">
        <v>71.2</v>
      </c>
      <c r="L560">
        <v>82.1</v>
      </c>
      <c r="M560">
        <v>44.6</v>
      </c>
      <c r="N560">
        <v>72.5</v>
      </c>
      <c r="P560" t="s">
        <v>878</v>
      </c>
      <c r="Q560">
        <f t="shared" si="20"/>
        <v>43</v>
      </c>
      <c r="R560" t="str">
        <f t="shared" si="21"/>
        <v>-</v>
      </c>
    </row>
    <row r="561" spans="2:18" x14ac:dyDescent="0.35">
      <c r="B561" s="317">
        <v>45433.375</v>
      </c>
      <c r="C561">
        <v>65.3</v>
      </c>
      <c r="D561">
        <v>75.599999999999994</v>
      </c>
      <c r="E561">
        <v>42</v>
      </c>
      <c r="F561">
        <v>70.3</v>
      </c>
      <c r="G561">
        <v>65.3</v>
      </c>
      <c r="H561">
        <v>77.8</v>
      </c>
      <c r="I561">
        <v>41.9</v>
      </c>
      <c r="J561">
        <v>70.5</v>
      </c>
      <c r="L561">
        <v>78.099999999999994</v>
      </c>
      <c r="M561">
        <v>43.5</v>
      </c>
      <c r="N561">
        <v>71.8</v>
      </c>
      <c r="P561" t="s">
        <v>878</v>
      </c>
      <c r="Q561">
        <f t="shared" si="20"/>
        <v>42</v>
      </c>
      <c r="R561" t="str">
        <f t="shared" si="21"/>
        <v>-</v>
      </c>
    </row>
    <row r="562" spans="2:18" x14ac:dyDescent="0.35">
      <c r="B562" s="317">
        <v>45433.385416666664</v>
      </c>
      <c r="C562">
        <v>65.5</v>
      </c>
      <c r="D562">
        <v>76</v>
      </c>
      <c r="E562">
        <v>39.1</v>
      </c>
      <c r="F562">
        <v>70.3</v>
      </c>
      <c r="G562">
        <v>65.400000000000006</v>
      </c>
      <c r="H562">
        <v>77</v>
      </c>
      <c r="I562">
        <v>39.200000000000003</v>
      </c>
      <c r="J562">
        <v>70.400000000000006</v>
      </c>
      <c r="L562">
        <v>77.2</v>
      </c>
      <c r="M562">
        <v>40.5</v>
      </c>
      <c r="N562">
        <v>71.7</v>
      </c>
      <c r="P562" t="s">
        <v>878</v>
      </c>
      <c r="Q562">
        <f t="shared" si="20"/>
        <v>39</v>
      </c>
      <c r="R562" t="str">
        <f t="shared" si="21"/>
        <v>-</v>
      </c>
    </row>
    <row r="563" spans="2:18" x14ac:dyDescent="0.35">
      <c r="B563" s="317">
        <v>45433.395833333336</v>
      </c>
      <c r="C563">
        <v>65.2</v>
      </c>
      <c r="D563">
        <v>76.3</v>
      </c>
      <c r="E563">
        <v>41.6</v>
      </c>
      <c r="F563">
        <v>70</v>
      </c>
      <c r="G563">
        <v>65.2</v>
      </c>
      <c r="H563">
        <v>75.099999999999994</v>
      </c>
      <c r="I563">
        <v>41.1</v>
      </c>
      <c r="J563">
        <v>69.900000000000006</v>
      </c>
      <c r="L563">
        <v>77.8</v>
      </c>
      <c r="M563">
        <v>43.5</v>
      </c>
      <c r="N563">
        <v>71.400000000000006</v>
      </c>
      <c r="P563" t="s">
        <v>878</v>
      </c>
      <c r="Q563">
        <f t="shared" si="20"/>
        <v>41</v>
      </c>
      <c r="R563" t="str">
        <f t="shared" si="21"/>
        <v>-</v>
      </c>
    </row>
    <row r="564" spans="2:18" x14ac:dyDescent="0.35">
      <c r="B564" s="317">
        <v>45433.40625</v>
      </c>
      <c r="C564">
        <v>65.400000000000006</v>
      </c>
      <c r="D564">
        <v>75.400000000000006</v>
      </c>
      <c r="E564">
        <v>42.3</v>
      </c>
      <c r="F564">
        <v>70</v>
      </c>
      <c r="G564">
        <v>65.400000000000006</v>
      </c>
      <c r="H564">
        <v>75.7</v>
      </c>
      <c r="I564">
        <v>41.9</v>
      </c>
      <c r="J564">
        <v>70</v>
      </c>
      <c r="L564">
        <v>76.900000000000006</v>
      </c>
      <c r="M564">
        <v>43.8</v>
      </c>
      <c r="N564">
        <v>71.400000000000006</v>
      </c>
      <c r="P564" t="s">
        <v>878</v>
      </c>
      <c r="Q564">
        <f t="shared" si="20"/>
        <v>42</v>
      </c>
      <c r="R564" t="str">
        <f t="shared" si="21"/>
        <v>-</v>
      </c>
    </row>
    <row r="565" spans="2:18" x14ac:dyDescent="0.35">
      <c r="B565" s="317">
        <v>45433.416666666664</v>
      </c>
      <c r="C565">
        <v>64.7</v>
      </c>
      <c r="D565">
        <v>79</v>
      </c>
      <c r="E565">
        <v>42.8</v>
      </c>
      <c r="F565">
        <v>69.8</v>
      </c>
      <c r="G565">
        <v>64.599999999999994</v>
      </c>
      <c r="H565">
        <v>78.099999999999994</v>
      </c>
      <c r="I565">
        <v>42.3</v>
      </c>
      <c r="J565">
        <v>69.400000000000006</v>
      </c>
      <c r="L565">
        <v>81.5</v>
      </c>
      <c r="M565">
        <v>44.2</v>
      </c>
      <c r="N565">
        <v>71.2</v>
      </c>
      <c r="P565" t="s">
        <v>878</v>
      </c>
      <c r="Q565">
        <f t="shared" si="20"/>
        <v>42</v>
      </c>
      <c r="R565" t="str">
        <f t="shared" si="21"/>
        <v>-</v>
      </c>
    </row>
    <row r="566" spans="2:18" x14ac:dyDescent="0.35">
      <c r="B566" s="317">
        <v>45433.427083333336</v>
      </c>
      <c r="C566">
        <v>64.900000000000006</v>
      </c>
      <c r="D566">
        <v>76.3</v>
      </c>
      <c r="E566">
        <v>44.5</v>
      </c>
      <c r="F566">
        <v>69.7</v>
      </c>
      <c r="G566">
        <v>64.8</v>
      </c>
      <c r="H566">
        <v>75.3</v>
      </c>
      <c r="I566">
        <v>43.9</v>
      </c>
      <c r="J566">
        <v>69.599999999999994</v>
      </c>
      <c r="L566">
        <v>77.400000000000006</v>
      </c>
      <c r="M566">
        <v>45.9</v>
      </c>
      <c r="N566">
        <v>71.2</v>
      </c>
      <c r="P566" t="s">
        <v>878</v>
      </c>
      <c r="Q566">
        <f t="shared" si="20"/>
        <v>44</v>
      </c>
      <c r="R566" t="str">
        <f t="shared" si="21"/>
        <v>-</v>
      </c>
    </row>
    <row r="567" spans="2:18" x14ac:dyDescent="0.35">
      <c r="B567" s="317">
        <v>45433.4375</v>
      </c>
      <c r="C567">
        <v>64.5</v>
      </c>
      <c r="D567">
        <v>76.2</v>
      </c>
      <c r="E567">
        <v>41.9</v>
      </c>
      <c r="F567">
        <v>69.5</v>
      </c>
      <c r="G567">
        <v>64.5</v>
      </c>
      <c r="H567">
        <v>75.8</v>
      </c>
      <c r="I567">
        <v>41.7</v>
      </c>
      <c r="J567">
        <v>69.5</v>
      </c>
      <c r="L567">
        <v>77</v>
      </c>
      <c r="M567">
        <v>43.1</v>
      </c>
      <c r="N567">
        <v>70.900000000000006</v>
      </c>
      <c r="P567" t="s">
        <v>878</v>
      </c>
      <c r="Q567">
        <f t="shared" si="20"/>
        <v>42</v>
      </c>
      <c r="R567" t="str">
        <f t="shared" si="21"/>
        <v>-</v>
      </c>
    </row>
    <row r="568" spans="2:18" x14ac:dyDescent="0.35">
      <c r="B568" s="317">
        <v>45433.447916666664</v>
      </c>
      <c r="C568">
        <v>65.400000000000006</v>
      </c>
      <c r="D568">
        <v>76.2</v>
      </c>
      <c r="E568">
        <v>46.9</v>
      </c>
      <c r="F568">
        <v>70.099999999999994</v>
      </c>
      <c r="G568">
        <v>65.3</v>
      </c>
      <c r="H568">
        <v>75.2</v>
      </c>
      <c r="I568">
        <v>46.6</v>
      </c>
      <c r="J568">
        <v>70.099999999999994</v>
      </c>
      <c r="L568">
        <v>77.099999999999994</v>
      </c>
      <c r="M568">
        <v>48.3</v>
      </c>
      <c r="N568">
        <v>71.5</v>
      </c>
      <c r="P568" t="s">
        <v>878</v>
      </c>
      <c r="Q568">
        <f t="shared" si="20"/>
        <v>47</v>
      </c>
      <c r="R568" t="str">
        <f t="shared" si="21"/>
        <v>-</v>
      </c>
    </row>
    <row r="569" spans="2:18" x14ac:dyDescent="0.35">
      <c r="B569" s="317">
        <v>45433.458333333336</v>
      </c>
      <c r="C569">
        <v>64.5</v>
      </c>
      <c r="D569">
        <v>75.599999999999994</v>
      </c>
      <c r="E569">
        <v>44.4</v>
      </c>
      <c r="F569">
        <v>69.7</v>
      </c>
      <c r="G569">
        <v>64.599999999999994</v>
      </c>
      <c r="H569">
        <v>76.900000000000006</v>
      </c>
      <c r="I569">
        <v>44.2</v>
      </c>
      <c r="J569">
        <v>69.7</v>
      </c>
      <c r="L569">
        <v>77</v>
      </c>
      <c r="M569">
        <v>45.9</v>
      </c>
      <c r="N569">
        <v>71.099999999999994</v>
      </c>
      <c r="P569" t="s">
        <v>878</v>
      </c>
      <c r="Q569">
        <f t="shared" si="20"/>
        <v>44</v>
      </c>
      <c r="R569" t="str">
        <f t="shared" si="21"/>
        <v>-</v>
      </c>
    </row>
    <row r="570" spans="2:18" x14ac:dyDescent="0.35">
      <c r="B570" s="317">
        <v>45433.46875</v>
      </c>
      <c r="C570">
        <v>65.2</v>
      </c>
      <c r="D570">
        <v>78.2</v>
      </c>
      <c r="E570">
        <v>43.2</v>
      </c>
      <c r="F570">
        <v>69.8</v>
      </c>
      <c r="G570">
        <v>65.099999999999994</v>
      </c>
      <c r="H570">
        <v>77.2</v>
      </c>
      <c r="I570">
        <v>43.1</v>
      </c>
      <c r="J570">
        <v>69.8</v>
      </c>
      <c r="L570">
        <v>79.400000000000006</v>
      </c>
      <c r="M570">
        <v>44.3</v>
      </c>
      <c r="N570">
        <v>71.5</v>
      </c>
      <c r="P570" t="s">
        <v>878</v>
      </c>
      <c r="Q570">
        <f t="shared" si="20"/>
        <v>43</v>
      </c>
      <c r="R570" t="str">
        <f t="shared" si="21"/>
        <v>-</v>
      </c>
    </row>
    <row r="571" spans="2:18" x14ac:dyDescent="0.35">
      <c r="B571" s="317">
        <v>45433.479166666664</v>
      </c>
      <c r="C571">
        <v>64.400000000000006</v>
      </c>
      <c r="D571">
        <v>81.900000000000006</v>
      </c>
      <c r="E571">
        <v>37.5</v>
      </c>
      <c r="F571">
        <v>69.099999999999994</v>
      </c>
      <c r="G571">
        <v>64.3</v>
      </c>
      <c r="H571">
        <v>83.8</v>
      </c>
      <c r="I571">
        <v>37.5</v>
      </c>
      <c r="J571">
        <v>69.099999999999994</v>
      </c>
      <c r="L571">
        <v>86.1</v>
      </c>
      <c r="M571">
        <v>38.6</v>
      </c>
      <c r="N571">
        <v>70.5</v>
      </c>
      <c r="P571" t="s">
        <v>878</v>
      </c>
      <c r="Q571">
        <f t="shared" si="20"/>
        <v>38</v>
      </c>
      <c r="R571" t="str">
        <f t="shared" si="21"/>
        <v>-</v>
      </c>
    </row>
    <row r="572" spans="2:18" x14ac:dyDescent="0.35">
      <c r="B572" s="317">
        <v>45433.489583333336</v>
      </c>
      <c r="C572">
        <v>65.599999999999994</v>
      </c>
      <c r="D572">
        <v>82.8</v>
      </c>
      <c r="E572">
        <v>40.6</v>
      </c>
      <c r="F572">
        <v>69.400000000000006</v>
      </c>
      <c r="G572">
        <v>65.400000000000006</v>
      </c>
      <c r="H572">
        <v>82.5</v>
      </c>
      <c r="I572">
        <v>40.4</v>
      </c>
      <c r="J572">
        <v>69.8</v>
      </c>
      <c r="L572">
        <v>84.9</v>
      </c>
      <c r="M572">
        <v>42</v>
      </c>
      <c r="N572">
        <v>71.099999999999994</v>
      </c>
      <c r="P572" t="s">
        <v>878</v>
      </c>
      <c r="Q572">
        <f t="shared" si="20"/>
        <v>40</v>
      </c>
      <c r="R572" t="str">
        <f t="shared" si="21"/>
        <v>-</v>
      </c>
    </row>
    <row r="573" spans="2:18" x14ac:dyDescent="0.35">
      <c r="B573" s="317">
        <v>45433.5</v>
      </c>
      <c r="C573">
        <v>64.2</v>
      </c>
      <c r="D573">
        <v>75.400000000000006</v>
      </c>
      <c r="E573">
        <v>41.1</v>
      </c>
      <c r="F573">
        <v>69.3</v>
      </c>
      <c r="G573">
        <v>64.2</v>
      </c>
      <c r="H573">
        <v>77.7</v>
      </c>
      <c r="I573">
        <v>41</v>
      </c>
      <c r="J573">
        <v>69.3</v>
      </c>
      <c r="L573">
        <v>79.3</v>
      </c>
      <c r="M573">
        <v>42.3</v>
      </c>
      <c r="N573">
        <v>70.900000000000006</v>
      </c>
      <c r="P573" t="s">
        <v>878</v>
      </c>
      <c r="Q573">
        <f t="shared" si="20"/>
        <v>41</v>
      </c>
      <c r="R573" t="str">
        <f t="shared" si="21"/>
        <v>-</v>
      </c>
    </row>
    <row r="574" spans="2:18" x14ac:dyDescent="0.35">
      <c r="B574" s="317">
        <v>45433.510416666664</v>
      </c>
      <c r="C574">
        <v>63.3</v>
      </c>
      <c r="D574">
        <v>75.3</v>
      </c>
      <c r="E574">
        <v>40.200000000000003</v>
      </c>
      <c r="F574">
        <v>68.5</v>
      </c>
      <c r="G574">
        <v>63.4</v>
      </c>
      <c r="H574">
        <v>76</v>
      </c>
      <c r="I574">
        <v>40.1</v>
      </c>
      <c r="J574">
        <v>68.5</v>
      </c>
      <c r="L574">
        <v>76.3</v>
      </c>
      <c r="M574">
        <v>41.2</v>
      </c>
      <c r="N574">
        <v>70.099999999999994</v>
      </c>
      <c r="P574" t="s">
        <v>878</v>
      </c>
      <c r="Q574">
        <f t="shared" si="20"/>
        <v>40</v>
      </c>
      <c r="R574" t="str">
        <f t="shared" si="21"/>
        <v>-</v>
      </c>
    </row>
    <row r="575" spans="2:18" x14ac:dyDescent="0.35">
      <c r="B575" s="317">
        <v>45433.520833333336</v>
      </c>
      <c r="C575">
        <v>63.2</v>
      </c>
      <c r="D575">
        <v>74.900000000000006</v>
      </c>
      <c r="E575">
        <v>39.9</v>
      </c>
      <c r="F575">
        <v>68.2</v>
      </c>
      <c r="G575">
        <v>63.2</v>
      </c>
      <c r="H575">
        <v>73.8</v>
      </c>
      <c r="I575">
        <v>39.9</v>
      </c>
      <c r="J575">
        <v>68.2</v>
      </c>
      <c r="L575">
        <v>76.2</v>
      </c>
      <c r="M575">
        <v>40.700000000000003</v>
      </c>
      <c r="N575">
        <v>70</v>
      </c>
      <c r="P575" t="s">
        <v>878</v>
      </c>
      <c r="Q575">
        <f t="shared" si="20"/>
        <v>40</v>
      </c>
      <c r="R575" t="str">
        <f t="shared" si="21"/>
        <v>-</v>
      </c>
    </row>
    <row r="576" spans="2:18" x14ac:dyDescent="0.35">
      <c r="B576" s="317">
        <v>45433.53125</v>
      </c>
      <c r="C576">
        <v>62.5</v>
      </c>
      <c r="D576">
        <v>77.3</v>
      </c>
      <c r="E576">
        <v>36.299999999999997</v>
      </c>
      <c r="F576">
        <v>67.8</v>
      </c>
      <c r="G576">
        <v>62.5</v>
      </c>
      <c r="H576">
        <v>78.5</v>
      </c>
      <c r="I576">
        <v>36.200000000000003</v>
      </c>
      <c r="J576">
        <v>67.7</v>
      </c>
      <c r="L576">
        <v>79.599999999999994</v>
      </c>
      <c r="M576">
        <v>37</v>
      </c>
      <c r="N576">
        <v>69.5</v>
      </c>
      <c r="P576" t="s">
        <v>878</v>
      </c>
      <c r="Q576">
        <f t="shared" si="20"/>
        <v>36</v>
      </c>
      <c r="R576" t="str">
        <f t="shared" si="21"/>
        <v>-</v>
      </c>
    </row>
    <row r="577" spans="2:18" x14ac:dyDescent="0.35">
      <c r="B577" s="317">
        <v>45433.541666666664</v>
      </c>
      <c r="C577">
        <v>64.099999999999994</v>
      </c>
      <c r="D577">
        <v>75.400000000000006</v>
      </c>
      <c r="E577">
        <v>39.9</v>
      </c>
      <c r="F577">
        <v>69.5</v>
      </c>
      <c r="G577">
        <v>64.099999999999994</v>
      </c>
      <c r="H577">
        <v>75.400000000000006</v>
      </c>
      <c r="I577">
        <v>39.5</v>
      </c>
      <c r="J577">
        <v>69.400000000000006</v>
      </c>
      <c r="L577">
        <v>77</v>
      </c>
      <c r="M577">
        <v>41.2</v>
      </c>
      <c r="N577">
        <v>71.099999999999994</v>
      </c>
      <c r="P577" t="s">
        <v>878</v>
      </c>
      <c r="Q577">
        <f t="shared" si="20"/>
        <v>40</v>
      </c>
      <c r="R577" t="str">
        <f t="shared" si="21"/>
        <v>-</v>
      </c>
    </row>
    <row r="578" spans="2:18" x14ac:dyDescent="0.35">
      <c r="B578" s="317">
        <v>45433.552083333336</v>
      </c>
      <c r="C578">
        <v>62.2</v>
      </c>
      <c r="D578">
        <v>73.7</v>
      </c>
      <c r="E578">
        <v>38</v>
      </c>
      <c r="F578">
        <v>67.3</v>
      </c>
      <c r="G578">
        <v>62.1</v>
      </c>
      <c r="H578">
        <v>74.400000000000006</v>
      </c>
      <c r="I578">
        <v>37.700000000000003</v>
      </c>
      <c r="J578">
        <v>67.7</v>
      </c>
      <c r="L578">
        <v>75.8</v>
      </c>
      <c r="M578">
        <v>39</v>
      </c>
      <c r="N578">
        <v>69.2</v>
      </c>
      <c r="P578" t="s">
        <v>878</v>
      </c>
      <c r="Q578">
        <f t="shared" si="20"/>
        <v>38</v>
      </c>
      <c r="R578" t="str">
        <f t="shared" si="21"/>
        <v>-</v>
      </c>
    </row>
    <row r="579" spans="2:18" x14ac:dyDescent="0.35">
      <c r="B579" s="317">
        <v>45433.5625</v>
      </c>
      <c r="C579">
        <v>64.599999999999994</v>
      </c>
      <c r="D579">
        <v>79.599999999999994</v>
      </c>
      <c r="E579">
        <v>44.1</v>
      </c>
      <c r="F579">
        <v>69.3</v>
      </c>
      <c r="G579">
        <v>64.5</v>
      </c>
      <c r="H579">
        <v>79.099999999999994</v>
      </c>
      <c r="I579">
        <v>44</v>
      </c>
      <c r="J579">
        <v>69.2</v>
      </c>
      <c r="L579">
        <v>81.8</v>
      </c>
      <c r="M579">
        <v>45.3</v>
      </c>
      <c r="N579">
        <v>70.900000000000006</v>
      </c>
      <c r="P579" t="s">
        <v>878</v>
      </c>
      <c r="Q579">
        <f t="shared" si="20"/>
        <v>44</v>
      </c>
      <c r="R579" t="str">
        <f t="shared" si="21"/>
        <v>-</v>
      </c>
    </row>
    <row r="580" spans="2:18" x14ac:dyDescent="0.35">
      <c r="B580" s="317">
        <v>45433.572916666664</v>
      </c>
      <c r="C580">
        <v>64.599999999999994</v>
      </c>
      <c r="D580">
        <v>84</v>
      </c>
      <c r="E580">
        <v>45.2</v>
      </c>
      <c r="F580">
        <v>68.599999999999994</v>
      </c>
      <c r="G580">
        <v>64.5</v>
      </c>
      <c r="H580">
        <v>83</v>
      </c>
      <c r="I580">
        <v>44.8</v>
      </c>
      <c r="J580">
        <v>68.7</v>
      </c>
      <c r="L580">
        <v>85.4</v>
      </c>
      <c r="M580">
        <v>46.6</v>
      </c>
      <c r="N580">
        <v>70.3</v>
      </c>
      <c r="P580" t="s">
        <v>878</v>
      </c>
      <c r="Q580">
        <f t="shared" si="20"/>
        <v>45</v>
      </c>
      <c r="R580" t="str">
        <f t="shared" si="21"/>
        <v>-</v>
      </c>
    </row>
    <row r="581" spans="2:18" x14ac:dyDescent="0.35">
      <c r="B581" s="317">
        <v>45433.583333333336</v>
      </c>
      <c r="C581">
        <v>62.5</v>
      </c>
      <c r="D581">
        <v>74.5</v>
      </c>
      <c r="E581">
        <v>39</v>
      </c>
      <c r="F581">
        <v>68.3</v>
      </c>
      <c r="G581">
        <v>62.5</v>
      </c>
      <c r="H581">
        <v>76.5</v>
      </c>
      <c r="I581">
        <v>38.9</v>
      </c>
      <c r="J581">
        <v>68.099999999999994</v>
      </c>
      <c r="L581">
        <v>76.8</v>
      </c>
      <c r="M581">
        <v>40.200000000000003</v>
      </c>
      <c r="N581">
        <v>70</v>
      </c>
      <c r="P581" t="s">
        <v>878</v>
      </c>
      <c r="Q581">
        <f t="shared" si="20"/>
        <v>39</v>
      </c>
      <c r="R581" t="str">
        <f t="shared" si="21"/>
        <v>-</v>
      </c>
    </row>
    <row r="582" spans="2:18" x14ac:dyDescent="0.35">
      <c r="B582" s="317">
        <v>45433.59375</v>
      </c>
      <c r="C582">
        <v>63.4</v>
      </c>
      <c r="D582">
        <v>75.2</v>
      </c>
      <c r="E582">
        <v>40.200000000000003</v>
      </c>
      <c r="F582">
        <v>68.5</v>
      </c>
      <c r="G582">
        <v>63.4</v>
      </c>
      <c r="H582">
        <v>76.099999999999994</v>
      </c>
      <c r="I582">
        <v>40</v>
      </c>
      <c r="J582">
        <v>68.5</v>
      </c>
      <c r="L582">
        <v>76.7</v>
      </c>
      <c r="M582">
        <v>41.7</v>
      </c>
      <c r="N582">
        <v>70.2</v>
      </c>
      <c r="P582" t="s">
        <v>878</v>
      </c>
      <c r="Q582">
        <f t="shared" si="20"/>
        <v>40</v>
      </c>
      <c r="R582" t="str">
        <f t="shared" si="21"/>
        <v>-</v>
      </c>
    </row>
    <row r="583" spans="2:18" x14ac:dyDescent="0.35">
      <c r="B583" s="317">
        <v>45433.604166666664</v>
      </c>
      <c r="C583">
        <v>64.3</v>
      </c>
      <c r="D583">
        <v>77.5</v>
      </c>
      <c r="E583">
        <v>40</v>
      </c>
      <c r="F583">
        <v>69.3</v>
      </c>
      <c r="G583">
        <v>64.3</v>
      </c>
      <c r="H583">
        <v>77.5</v>
      </c>
      <c r="I583">
        <v>39.799999999999997</v>
      </c>
      <c r="J583">
        <v>69.3</v>
      </c>
      <c r="L583">
        <v>78.2</v>
      </c>
      <c r="M583">
        <v>41</v>
      </c>
      <c r="N583">
        <v>70.900000000000006</v>
      </c>
      <c r="P583" t="s">
        <v>878</v>
      </c>
      <c r="Q583">
        <f t="shared" si="20"/>
        <v>40</v>
      </c>
      <c r="R583" t="str">
        <f t="shared" si="21"/>
        <v>-</v>
      </c>
    </row>
    <row r="584" spans="2:18" x14ac:dyDescent="0.35">
      <c r="B584" s="317">
        <v>45433.614583333336</v>
      </c>
      <c r="C584">
        <v>64.7</v>
      </c>
      <c r="D584">
        <v>82.3</v>
      </c>
      <c r="E584">
        <v>39.4</v>
      </c>
      <c r="F584">
        <v>69.3</v>
      </c>
      <c r="G584">
        <v>64.599999999999994</v>
      </c>
      <c r="H584">
        <v>81.8</v>
      </c>
      <c r="I584">
        <v>39.200000000000003</v>
      </c>
      <c r="J584">
        <v>69.5</v>
      </c>
      <c r="L584">
        <v>84.5</v>
      </c>
      <c r="M584">
        <v>40.9</v>
      </c>
      <c r="N584">
        <v>71.2</v>
      </c>
      <c r="P584" t="s">
        <v>878</v>
      </c>
      <c r="Q584">
        <f t="shared" si="20"/>
        <v>39</v>
      </c>
      <c r="R584" t="str">
        <f t="shared" si="21"/>
        <v>-</v>
      </c>
    </row>
    <row r="585" spans="2:18" x14ac:dyDescent="0.35">
      <c r="B585" s="317">
        <v>45433.625</v>
      </c>
      <c r="C585">
        <v>64.400000000000006</v>
      </c>
      <c r="D585">
        <v>76.2</v>
      </c>
      <c r="E585">
        <v>40.700000000000003</v>
      </c>
      <c r="F585">
        <v>69.099999999999994</v>
      </c>
      <c r="G585">
        <v>64.400000000000006</v>
      </c>
      <c r="H585">
        <v>77.400000000000006</v>
      </c>
      <c r="I585">
        <v>40.5</v>
      </c>
      <c r="J585">
        <v>69</v>
      </c>
      <c r="L585">
        <v>77.7</v>
      </c>
      <c r="M585">
        <v>41.9</v>
      </c>
      <c r="N585">
        <v>70.7</v>
      </c>
      <c r="P585" t="s">
        <v>878</v>
      </c>
      <c r="Q585">
        <f t="shared" si="20"/>
        <v>41</v>
      </c>
      <c r="R585" t="str">
        <f t="shared" si="21"/>
        <v>-</v>
      </c>
    </row>
    <row r="586" spans="2:18" x14ac:dyDescent="0.35">
      <c r="B586" s="317">
        <v>45433.635416666664</v>
      </c>
      <c r="C586">
        <v>63.5</v>
      </c>
      <c r="D586">
        <v>74.099999999999994</v>
      </c>
      <c r="E586">
        <v>40.299999999999997</v>
      </c>
      <c r="F586">
        <v>68.599999999999994</v>
      </c>
      <c r="G586">
        <v>63.5</v>
      </c>
      <c r="H586">
        <v>74.900000000000006</v>
      </c>
      <c r="I586">
        <v>40.200000000000003</v>
      </c>
      <c r="J586">
        <v>68.5</v>
      </c>
      <c r="L586">
        <v>75.099999999999994</v>
      </c>
      <c r="M586">
        <v>41.6</v>
      </c>
      <c r="N586">
        <v>70.099999999999994</v>
      </c>
      <c r="P586" t="s">
        <v>878</v>
      </c>
      <c r="Q586">
        <f t="shared" si="20"/>
        <v>40</v>
      </c>
      <c r="R586" t="str">
        <f t="shared" si="21"/>
        <v>-</v>
      </c>
    </row>
    <row r="587" spans="2:18" x14ac:dyDescent="0.35">
      <c r="B587" s="317">
        <v>45433.645833333336</v>
      </c>
      <c r="C587">
        <v>64.7</v>
      </c>
      <c r="D587">
        <v>75.400000000000006</v>
      </c>
      <c r="E587">
        <v>43.2</v>
      </c>
      <c r="F587">
        <v>69.2</v>
      </c>
      <c r="G587">
        <v>64.599999999999994</v>
      </c>
      <c r="H587">
        <v>75.7</v>
      </c>
      <c r="I587">
        <v>43.2</v>
      </c>
      <c r="J587">
        <v>69.3</v>
      </c>
      <c r="L587">
        <v>77.599999999999994</v>
      </c>
      <c r="M587">
        <v>44.5</v>
      </c>
      <c r="N587">
        <v>70.599999999999994</v>
      </c>
      <c r="P587" t="s">
        <v>878</v>
      </c>
      <c r="Q587">
        <f t="shared" si="20"/>
        <v>43</v>
      </c>
      <c r="R587" t="str">
        <f t="shared" si="21"/>
        <v>-</v>
      </c>
    </row>
    <row r="588" spans="2:18" x14ac:dyDescent="0.35">
      <c r="B588" s="317">
        <v>45433.65625</v>
      </c>
      <c r="C588">
        <v>64</v>
      </c>
      <c r="D588">
        <v>75.400000000000006</v>
      </c>
      <c r="E588">
        <v>42.4</v>
      </c>
      <c r="F588">
        <v>68.900000000000006</v>
      </c>
      <c r="G588">
        <v>63.9</v>
      </c>
      <c r="H588">
        <v>74.2</v>
      </c>
      <c r="I588">
        <v>42.6</v>
      </c>
      <c r="J588">
        <v>69</v>
      </c>
      <c r="L588">
        <v>76.5</v>
      </c>
      <c r="M588">
        <v>43.9</v>
      </c>
      <c r="N588">
        <v>70.5</v>
      </c>
      <c r="P588" t="s">
        <v>878</v>
      </c>
      <c r="Q588">
        <f t="shared" si="20"/>
        <v>43</v>
      </c>
      <c r="R588" t="str">
        <f t="shared" si="21"/>
        <v>-</v>
      </c>
    </row>
    <row r="589" spans="2:18" x14ac:dyDescent="0.35">
      <c r="B589" s="317">
        <v>45433.666666666664</v>
      </c>
      <c r="C589">
        <v>64.8</v>
      </c>
      <c r="D589">
        <v>77.8</v>
      </c>
      <c r="E589">
        <v>40</v>
      </c>
      <c r="F589">
        <v>69.3</v>
      </c>
      <c r="G589">
        <v>64.8</v>
      </c>
      <c r="H589">
        <v>78</v>
      </c>
      <c r="I589">
        <v>39.700000000000003</v>
      </c>
      <c r="J589">
        <v>69.5</v>
      </c>
      <c r="L589">
        <v>80.2</v>
      </c>
      <c r="M589">
        <v>41.6</v>
      </c>
      <c r="N589">
        <v>71.099999999999994</v>
      </c>
      <c r="P589" t="s">
        <v>878</v>
      </c>
      <c r="Q589">
        <f t="shared" si="20"/>
        <v>40</v>
      </c>
      <c r="R589" t="str">
        <f t="shared" si="21"/>
        <v>-</v>
      </c>
    </row>
    <row r="590" spans="2:18" x14ac:dyDescent="0.35">
      <c r="B590" s="317">
        <v>45433.677083333336</v>
      </c>
      <c r="C590">
        <v>64.900000000000006</v>
      </c>
      <c r="D590">
        <v>74.099999999999994</v>
      </c>
      <c r="E590">
        <v>40.799999999999997</v>
      </c>
      <c r="F590">
        <v>69.7</v>
      </c>
      <c r="G590">
        <v>64.900000000000006</v>
      </c>
      <c r="H590">
        <v>75.3</v>
      </c>
      <c r="I590">
        <v>40.700000000000003</v>
      </c>
      <c r="J590">
        <v>69.7</v>
      </c>
      <c r="L590">
        <v>75.400000000000006</v>
      </c>
      <c r="M590">
        <v>42.6</v>
      </c>
      <c r="N590">
        <v>71.2</v>
      </c>
      <c r="P590" t="s">
        <v>878</v>
      </c>
      <c r="Q590">
        <f t="shared" ref="Q590:Q653" si="22">IF(P590="D",ROUND(I590,0),"-")</f>
        <v>41</v>
      </c>
      <c r="R590" t="str">
        <f t="shared" ref="R590:R653" si="23">IF(P590="N",ROUND(I590,0),"-")</f>
        <v>-</v>
      </c>
    </row>
    <row r="591" spans="2:18" x14ac:dyDescent="0.35">
      <c r="B591" s="317">
        <v>45433.6875</v>
      </c>
      <c r="C591">
        <v>64.8</v>
      </c>
      <c r="D591">
        <v>74.900000000000006</v>
      </c>
      <c r="E591">
        <v>39.4</v>
      </c>
      <c r="F591">
        <v>69.599999999999994</v>
      </c>
      <c r="G591">
        <v>64.8</v>
      </c>
      <c r="H591">
        <v>74.599999999999994</v>
      </c>
      <c r="I591">
        <v>39.200000000000003</v>
      </c>
      <c r="J591">
        <v>69.400000000000006</v>
      </c>
      <c r="L591">
        <v>77.8</v>
      </c>
      <c r="M591">
        <v>40.5</v>
      </c>
      <c r="N591">
        <v>70.900000000000006</v>
      </c>
      <c r="P591" t="s">
        <v>878</v>
      </c>
      <c r="Q591">
        <f t="shared" si="22"/>
        <v>39</v>
      </c>
      <c r="R591" t="str">
        <f t="shared" si="23"/>
        <v>-</v>
      </c>
    </row>
    <row r="592" spans="2:18" x14ac:dyDescent="0.35">
      <c r="B592" s="317">
        <v>45433.697916666664</v>
      </c>
      <c r="C592">
        <v>64.8</v>
      </c>
      <c r="D592">
        <v>75.8</v>
      </c>
      <c r="E592">
        <v>38</v>
      </c>
      <c r="F592">
        <v>69.400000000000006</v>
      </c>
      <c r="G592">
        <v>64.8</v>
      </c>
      <c r="H592">
        <v>77.2</v>
      </c>
      <c r="I592">
        <v>37.799999999999997</v>
      </c>
      <c r="J592">
        <v>69.3</v>
      </c>
      <c r="L592">
        <v>77.900000000000006</v>
      </c>
      <c r="M592">
        <v>39.299999999999997</v>
      </c>
      <c r="N592">
        <v>70.900000000000006</v>
      </c>
      <c r="P592" t="s">
        <v>878</v>
      </c>
      <c r="Q592">
        <f t="shared" si="22"/>
        <v>38</v>
      </c>
      <c r="R592" t="str">
        <f t="shared" si="23"/>
        <v>-</v>
      </c>
    </row>
    <row r="593" spans="2:18" x14ac:dyDescent="0.35">
      <c r="B593" s="317">
        <v>45433.708333333336</v>
      </c>
      <c r="C593">
        <v>65</v>
      </c>
      <c r="D593">
        <v>79.5</v>
      </c>
      <c r="E593">
        <v>40.9</v>
      </c>
      <c r="F593">
        <v>69.400000000000006</v>
      </c>
      <c r="G593">
        <v>65</v>
      </c>
      <c r="H593">
        <v>81.599999999999994</v>
      </c>
      <c r="I593">
        <v>40.799999999999997</v>
      </c>
      <c r="J593">
        <v>69.7</v>
      </c>
      <c r="L593">
        <v>81.8</v>
      </c>
      <c r="M593">
        <v>42.8</v>
      </c>
      <c r="N593">
        <v>71.099999999999994</v>
      </c>
      <c r="P593" t="s">
        <v>878</v>
      </c>
      <c r="Q593">
        <f t="shared" si="22"/>
        <v>41</v>
      </c>
      <c r="R593" t="str">
        <f t="shared" si="23"/>
        <v>-</v>
      </c>
    </row>
    <row r="594" spans="2:18" x14ac:dyDescent="0.35">
      <c r="B594" s="317">
        <v>45433.71875</v>
      </c>
      <c r="C594">
        <v>65.400000000000006</v>
      </c>
      <c r="D594">
        <v>75.2</v>
      </c>
      <c r="E594">
        <v>42.1</v>
      </c>
      <c r="F594">
        <v>70.099999999999994</v>
      </c>
      <c r="G594">
        <v>65.400000000000006</v>
      </c>
      <c r="H594">
        <v>74.900000000000006</v>
      </c>
      <c r="I594">
        <v>41.9</v>
      </c>
      <c r="J594">
        <v>70.099999999999994</v>
      </c>
      <c r="L594">
        <v>77.3</v>
      </c>
      <c r="M594">
        <v>43.6</v>
      </c>
      <c r="N594">
        <v>71.599999999999994</v>
      </c>
      <c r="P594" t="s">
        <v>878</v>
      </c>
      <c r="Q594">
        <f t="shared" si="22"/>
        <v>42</v>
      </c>
      <c r="R594" t="str">
        <f t="shared" si="23"/>
        <v>-</v>
      </c>
    </row>
    <row r="595" spans="2:18" x14ac:dyDescent="0.35">
      <c r="B595" s="317">
        <v>45433.729166666664</v>
      </c>
      <c r="C595">
        <v>64.8</v>
      </c>
      <c r="D595">
        <v>77.8</v>
      </c>
      <c r="E595">
        <v>34.700000000000003</v>
      </c>
      <c r="F595">
        <v>69.400000000000006</v>
      </c>
      <c r="G595">
        <v>64.7</v>
      </c>
      <c r="H595">
        <v>78.3</v>
      </c>
      <c r="I595">
        <v>34.9</v>
      </c>
      <c r="J595">
        <v>69.400000000000006</v>
      </c>
      <c r="L595">
        <v>79</v>
      </c>
      <c r="M595">
        <v>35.799999999999997</v>
      </c>
      <c r="N595">
        <v>71</v>
      </c>
      <c r="P595" t="s">
        <v>878</v>
      </c>
      <c r="Q595">
        <f t="shared" si="22"/>
        <v>35</v>
      </c>
      <c r="R595" t="str">
        <f t="shared" si="23"/>
        <v>-</v>
      </c>
    </row>
    <row r="596" spans="2:18" x14ac:dyDescent="0.35">
      <c r="B596" s="317">
        <v>45433.739583333336</v>
      </c>
      <c r="C596">
        <v>64</v>
      </c>
      <c r="D596">
        <v>74.8</v>
      </c>
      <c r="E596">
        <v>37.5</v>
      </c>
      <c r="F596">
        <v>69</v>
      </c>
      <c r="G596">
        <v>64.099999999999994</v>
      </c>
      <c r="H596">
        <v>76.8</v>
      </c>
      <c r="I596">
        <v>37.4</v>
      </c>
      <c r="J596">
        <v>69.099999999999994</v>
      </c>
      <c r="L596">
        <v>76.8</v>
      </c>
      <c r="M596">
        <v>38.4</v>
      </c>
      <c r="N596">
        <v>70.5</v>
      </c>
      <c r="P596" t="s">
        <v>878</v>
      </c>
      <c r="Q596">
        <f t="shared" si="22"/>
        <v>37</v>
      </c>
      <c r="R596" t="str">
        <f t="shared" si="23"/>
        <v>-</v>
      </c>
    </row>
    <row r="597" spans="2:18" x14ac:dyDescent="0.35">
      <c r="B597" s="317">
        <v>45433.75</v>
      </c>
      <c r="C597">
        <v>64.099999999999994</v>
      </c>
      <c r="D597">
        <v>74.7</v>
      </c>
      <c r="E597">
        <v>33.6</v>
      </c>
      <c r="F597">
        <v>68.900000000000006</v>
      </c>
      <c r="G597">
        <v>64.099999999999994</v>
      </c>
      <c r="H597">
        <v>75.7</v>
      </c>
      <c r="I597">
        <v>33.6</v>
      </c>
      <c r="J597">
        <v>69.099999999999994</v>
      </c>
      <c r="L597">
        <v>75.900000000000006</v>
      </c>
      <c r="M597">
        <v>34.6</v>
      </c>
      <c r="N597">
        <v>70.599999999999994</v>
      </c>
      <c r="P597" t="s">
        <v>878</v>
      </c>
      <c r="Q597">
        <f t="shared" si="22"/>
        <v>34</v>
      </c>
      <c r="R597" t="str">
        <f t="shared" si="23"/>
        <v>-</v>
      </c>
    </row>
    <row r="598" spans="2:18" x14ac:dyDescent="0.35">
      <c r="B598" s="317">
        <v>45433.760416666664</v>
      </c>
      <c r="C598">
        <v>64.2</v>
      </c>
      <c r="D598">
        <v>75</v>
      </c>
      <c r="E598">
        <v>36.5</v>
      </c>
      <c r="F598">
        <v>69.599999999999994</v>
      </c>
      <c r="G598">
        <v>64.3</v>
      </c>
      <c r="H598">
        <v>75.8</v>
      </c>
      <c r="I598">
        <v>36.5</v>
      </c>
      <c r="J598">
        <v>69.400000000000006</v>
      </c>
      <c r="L598">
        <v>76.5</v>
      </c>
      <c r="M598">
        <v>37.299999999999997</v>
      </c>
      <c r="N598">
        <v>71.3</v>
      </c>
      <c r="P598" t="s">
        <v>878</v>
      </c>
      <c r="Q598">
        <f t="shared" si="22"/>
        <v>37</v>
      </c>
      <c r="R598" t="str">
        <f t="shared" si="23"/>
        <v>-</v>
      </c>
    </row>
    <row r="599" spans="2:18" x14ac:dyDescent="0.35">
      <c r="B599" s="317">
        <v>45433.770833333336</v>
      </c>
      <c r="C599">
        <v>64.2</v>
      </c>
      <c r="D599">
        <v>75.099999999999994</v>
      </c>
      <c r="E599">
        <v>40</v>
      </c>
      <c r="F599">
        <v>69.400000000000006</v>
      </c>
      <c r="G599">
        <v>64.2</v>
      </c>
      <c r="H599">
        <v>75.7</v>
      </c>
      <c r="I599">
        <v>40</v>
      </c>
      <c r="J599">
        <v>69.400000000000006</v>
      </c>
      <c r="L599">
        <v>76.599999999999994</v>
      </c>
      <c r="M599">
        <v>41.4</v>
      </c>
      <c r="N599">
        <v>71</v>
      </c>
      <c r="P599" t="s">
        <v>878</v>
      </c>
      <c r="Q599">
        <f t="shared" si="22"/>
        <v>40</v>
      </c>
      <c r="R599" t="str">
        <f t="shared" si="23"/>
        <v>-</v>
      </c>
    </row>
    <row r="600" spans="2:18" x14ac:dyDescent="0.35">
      <c r="B600" s="317">
        <v>45433.78125</v>
      </c>
      <c r="C600">
        <v>62.8</v>
      </c>
      <c r="D600">
        <v>75</v>
      </c>
      <c r="E600">
        <v>34.799999999999997</v>
      </c>
      <c r="F600">
        <v>68.3</v>
      </c>
      <c r="G600">
        <v>62.8</v>
      </c>
      <c r="H600">
        <v>74.8</v>
      </c>
      <c r="I600">
        <v>34.700000000000003</v>
      </c>
      <c r="J600">
        <v>68.2</v>
      </c>
      <c r="L600">
        <v>75.900000000000006</v>
      </c>
      <c r="M600">
        <v>37.1</v>
      </c>
      <c r="N600">
        <v>69.8</v>
      </c>
      <c r="P600" t="s">
        <v>878</v>
      </c>
      <c r="Q600">
        <f t="shared" si="22"/>
        <v>35</v>
      </c>
      <c r="R600" t="str">
        <f t="shared" si="23"/>
        <v>-</v>
      </c>
    </row>
    <row r="601" spans="2:18" x14ac:dyDescent="0.35">
      <c r="B601" s="317">
        <v>45433.791666666664</v>
      </c>
      <c r="C601">
        <v>62.6</v>
      </c>
      <c r="D601">
        <v>74</v>
      </c>
      <c r="E601">
        <v>34.1</v>
      </c>
      <c r="F601">
        <v>68</v>
      </c>
      <c r="G601">
        <v>62.6</v>
      </c>
      <c r="H601">
        <v>74.8</v>
      </c>
      <c r="I601">
        <v>34</v>
      </c>
      <c r="J601">
        <v>67.900000000000006</v>
      </c>
      <c r="L601">
        <v>75.7</v>
      </c>
      <c r="M601">
        <v>36</v>
      </c>
      <c r="N601">
        <v>69.8</v>
      </c>
      <c r="P601" t="s">
        <v>878</v>
      </c>
      <c r="Q601">
        <f t="shared" si="22"/>
        <v>34</v>
      </c>
      <c r="R601" t="str">
        <f t="shared" si="23"/>
        <v>-</v>
      </c>
    </row>
    <row r="602" spans="2:18" x14ac:dyDescent="0.35">
      <c r="B602" s="317">
        <v>45433.802083333336</v>
      </c>
      <c r="C602">
        <v>62.7</v>
      </c>
      <c r="D602">
        <v>74.099999999999994</v>
      </c>
      <c r="E602">
        <v>33.5</v>
      </c>
      <c r="F602">
        <v>67.900000000000006</v>
      </c>
      <c r="G602">
        <v>62.8</v>
      </c>
      <c r="H602">
        <v>76.2</v>
      </c>
      <c r="I602">
        <v>33.5</v>
      </c>
      <c r="J602">
        <v>67.900000000000006</v>
      </c>
      <c r="L602">
        <v>76.400000000000006</v>
      </c>
      <c r="M602">
        <v>34.4</v>
      </c>
      <c r="N602">
        <v>69.5</v>
      </c>
      <c r="P602" t="s">
        <v>878</v>
      </c>
      <c r="Q602">
        <f t="shared" si="22"/>
        <v>34</v>
      </c>
      <c r="R602" t="str">
        <f t="shared" si="23"/>
        <v>-</v>
      </c>
    </row>
    <row r="603" spans="2:18" x14ac:dyDescent="0.35">
      <c r="B603" s="317">
        <v>45433.8125</v>
      </c>
      <c r="C603">
        <v>61.9</v>
      </c>
      <c r="D603">
        <v>77.599999999999994</v>
      </c>
      <c r="E603">
        <v>33</v>
      </c>
      <c r="F603">
        <v>66.8</v>
      </c>
      <c r="G603">
        <v>61.9</v>
      </c>
      <c r="H603">
        <v>77.7</v>
      </c>
      <c r="I603">
        <v>32.799999999999997</v>
      </c>
      <c r="J603">
        <v>66.599999999999994</v>
      </c>
      <c r="L603">
        <v>79</v>
      </c>
      <c r="M603">
        <v>34.4</v>
      </c>
      <c r="N603">
        <v>69.099999999999994</v>
      </c>
      <c r="P603" t="s">
        <v>878</v>
      </c>
      <c r="Q603">
        <f t="shared" si="22"/>
        <v>33</v>
      </c>
      <c r="R603" t="str">
        <f t="shared" si="23"/>
        <v>-</v>
      </c>
    </row>
    <row r="604" spans="2:18" x14ac:dyDescent="0.35">
      <c r="B604" s="317">
        <v>45433.822916666664</v>
      </c>
      <c r="C604">
        <v>60.1</v>
      </c>
      <c r="D604">
        <v>74.5</v>
      </c>
      <c r="E604">
        <v>32.299999999999997</v>
      </c>
      <c r="F604">
        <v>64.8</v>
      </c>
      <c r="G604">
        <v>60.2</v>
      </c>
      <c r="H604">
        <v>76.099999999999994</v>
      </c>
      <c r="I604">
        <v>32.1</v>
      </c>
      <c r="J604">
        <v>64.900000000000006</v>
      </c>
      <c r="L604">
        <v>76.599999999999994</v>
      </c>
      <c r="M604">
        <v>33.6</v>
      </c>
      <c r="N604">
        <v>67.3</v>
      </c>
      <c r="P604" t="s">
        <v>878</v>
      </c>
      <c r="Q604">
        <f t="shared" si="22"/>
        <v>32</v>
      </c>
      <c r="R604" t="str">
        <f t="shared" si="23"/>
        <v>-</v>
      </c>
    </row>
    <row r="605" spans="2:18" x14ac:dyDescent="0.35">
      <c r="B605" s="317">
        <v>45433.833333333336</v>
      </c>
      <c r="C605">
        <v>62.3</v>
      </c>
      <c r="D605">
        <v>77.5</v>
      </c>
      <c r="E605">
        <v>33.1</v>
      </c>
      <c r="F605">
        <v>67.7</v>
      </c>
      <c r="G605">
        <v>62.3</v>
      </c>
      <c r="H605">
        <v>77.599999999999994</v>
      </c>
      <c r="I605">
        <v>32.9</v>
      </c>
      <c r="J605">
        <v>67.3</v>
      </c>
      <c r="L605">
        <v>78.7</v>
      </c>
      <c r="M605">
        <v>34.799999999999997</v>
      </c>
      <c r="N605">
        <v>69.5</v>
      </c>
      <c r="P605" t="s">
        <v>878</v>
      </c>
      <c r="Q605">
        <f t="shared" si="22"/>
        <v>33</v>
      </c>
      <c r="R605" t="str">
        <f t="shared" si="23"/>
        <v>-</v>
      </c>
    </row>
    <row r="606" spans="2:18" x14ac:dyDescent="0.35">
      <c r="B606" s="317">
        <v>45433.84375</v>
      </c>
      <c r="C606">
        <v>61.3</v>
      </c>
      <c r="D606">
        <v>75.599999999999994</v>
      </c>
      <c r="E606">
        <v>33.4</v>
      </c>
      <c r="F606">
        <v>66.099999999999994</v>
      </c>
      <c r="G606">
        <v>61.3</v>
      </c>
      <c r="H606">
        <v>75.400000000000006</v>
      </c>
      <c r="I606">
        <v>33.299999999999997</v>
      </c>
      <c r="J606">
        <v>66</v>
      </c>
      <c r="L606">
        <v>77.7</v>
      </c>
      <c r="M606">
        <v>34.200000000000003</v>
      </c>
      <c r="N606">
        <v>68.8</v>
      </c>
      <c r="P606" t="s">
        <v>878</v>
      </c>
      <c r="Q606">
        <f t="shared" si="22"/>
        <v>33</v>
      </c>
      <c r="R606" t="str">
        <f t="shared" si="23"/>
        <v>-</v>
      </c>
    </row>
    <row r="607" spans="2:18" x14ac:dyDescent="0.35">
      <c r="B607" s="317">
        <v>45433.854166666664</v>
      </c>
      <c r="C607">
        <v>62</v>
      </c>
      <c r="D607">
        <v>76.599999999999994</v>
      </c>
      <c r="E607">
        <v>34.299999999999997</v>
      </c>
      <c r="F607">
        <v>67.400000000000006</v>
      </c>
      <c r="G607">
        <v>62</v>
      </c>
      <c r="H607">
        <v>76.900000000000006</v>
      </c>
      <c r="I607">
        <v>34.299999999999997</v>
      </c>
      <c r="J607">
        <v>67.2</v>
      </c>
      <c r="L607">
        <v>77.2</v>
      </c>
      <c r="M607">
        <v>35.299999999999997</v>
      </c>
      <c r="N607">
        <v>69.599999999999994</v>
      </c>
      <c r="P607" t="s">
        <v>878</v>
      </c>
      <c r="Q607">
        <f t="shared" si="22"/>
        <v>34</v>
      </c>
      <c r="R607" t="str">
        <f t="shared" si="23"/>
        <v>-</v>
      </c>
    </row>
    <row r="608" spans="2:18" x14ac:dyDescent="0.35">
      <c r="B608" s="317">
        <v>45433.864583333336</v>
      </c>
      <c r="C608">
        <v>60.1</v>
      </c>
      <c r="D608">
        <v>75.7</v>
      </c>
      <c r="E608">
        <v>32.6</v>
      </c>
      <c r="F608">
        <v>63.2</v>
      </c>
      <c r="G608">
        <v>60.2</v>
      </c>
      <c r="H608">
        <v>75.900000000000006</v>
      </c>
      <c r="I608">
        <v>32.299999999999997</v>
      </c>
      <c r="J608">
        <v>63</v>
      </c>
      <c r="L608">
        <v>76.2</v>
      </c>
      <c r="M608">
        <v>34.299999999999997</v>
      </c>
      <c r="N608">
        <v>65.599999999999994</v>
      </c>
      <c r="P608" t="s">
        <v>878</v>
      </c>
      <c r="Q608">
        <f t="shared" si="22"/>
        <v>32</v>
      </c>
      <c r="R608" t="str">
        <f t="shared" si="23"/>
        <v>-</v>
      </c>
    </row>
    <row r="609" spans="2:18" x14ac:dyDescent="0.35">
      <c r="B609" s="317">
        <v>45433.875</v>
      </c>
      <c r="C609">
        <v>59.6</v>
      </c>
      <c r="D609">
        <v>72.8</v>
      </c>
      <c r="E609">
        <v>33.299999999999997</v>
      </c>
      <c r="F609">
        <v>63.8</v>
      </c>
      <c r="G609">
        <v>59.6</v>
      </c>
      <c r="H609">
        <v>72.7</v>
      </c>
      <c r="I609">
        <v>33</v>
      </c>
      <c r="J609">
        <v>63.7</v>
      </c>
      <c r="L609">
        <v>74</v>
      </c>
      <c r="M609">
        <v>34.799999999999997</v>
      </c>
      <c r="N609">
        <v>65.599999999999994</v>
      </c>
      <c r="P609" t="s">
        <v>878</v>
      </c>
      <c r="Q609">
        <f t="shared" si="22"/>
        <v>33</v>
      </c>
      <c r="R609" t="str">
        <f t="shared" si="23"/>
        <v>-</v>
      </c>
    </row>
    <row r="610" spans="2:18" x14ac:dyDescent="0.35">
      <c r="B610" s="317">
        <v>45433.885416666664</v>
      </c>
      <c r="C610">
        <v>60.3</v>
      </c>
      <c r="D610">
        <v>75.099999999999994</v>
      </c>
      <c r="E610">
        <v>33</v>
      </c>
      <c r="F610">
        <v>64.8</v>
      </c>
      <c r="G610">
        <v>60.3</v>
      </c>
      <c r="H610">
        <v>75.099999999999994</v>
      </c>
      <c r="I610">
        <v>32.9</v>
      </c>
      <c r="J610">
        <v>64.099999999999994</v>
      </c>
      <c r="L610">
        <v>76.5</v>
      </c>
      <c r="M610">
        <v>34</v>
      </c>
      <c r="N610">
        <v>66.3</v>
      </c>
      <c r="P610" t="s">
        <v>878</v>
      </c>
      <c r="Q610">
        <f t="shared" si="22"/>
        <v>33</v>
      </c>
      <c r="R610" t="str">
        <f t="shared" si="23"/>
        <v>-</v>
      </c>
    </row>
    <row r="611" spans="2:18" x14ac:dyDescent="0.35">
      <c r="B611" s="317">
        <v>45433.895833333336</v>
      </c>
      <c r="C611">
        <v>60.1</v>
      </c>
      <c r="D611">
        <v>75</v>
      </c>
      <c r="E611">
        <v>31.7</v>
      </c>
      <c r="F611">
        <v>64.8</v>
      </c>
      <c r="G611">
        <v>60.2</v>
      </c>
      <c r="H611">
        <v>76.5</v>
      </c>
      <c r="I611">
        <v>31.6</v>
      </c>
      <c r="J611">
        <v>64.3</v>
      </c>
      <c r="L611">
        <v>77</v>
      </c>
      <c r="M611">
        <v>32.9</v>
      </c>
      <c r="N611">
        <v>66.5</v>
      </c>
      <c r="P611" t="s">
        <v>878</v>
      </c>
      <c r="Q611">
        <f t="shared" si="22"/>
        <v>32</v>
      </c>
      <c r="R611" t="str">
        <f t="shared" si="23"/>
        <v>-</v>
      </c>
    </row>
    <row r="612" spans="2:18" x14ac:dyDescent="0.35">
      <c r="B612" s="317">
        <v>45433.90625</v>
      </c>
      <c r="C612">
        <v>59.5</v>
      </c>
      <c r="D612">
        <v>75.5</v>
      </c>
      <c r="E612">
        <v>30.3</v>
      </c>
      <c r="F612">
        <v>62.2</v>
      </c>
      <c r="G612">
        <v>59.5</v>
      </c>
      <c r="H612">
        <v>76.400000000000006</v>
      </c>
      <c r="I612">
        <v>30.3</v>
      </c>
      <c r="J612">
        <v>62</v>
      </c>
      <c r="L612">
        <v>76.5</v>
      </c>
      <c r="M612">
        <v>30.6</v>
      </c>
      <c r="N612">
        <v>64.3</v>
      </c>
      <c r="P612" t="s">
        <v>878</v>
      </c>
      <c r="Q612">
        <f t="shared" si="22"/>
        <v>30</v>
      </c>
      <c r="R612" t="str">
        <f t="shared" si="23"/>
        <v>-</v>
      </c>
    </row>
    <row r="613" spans="2:18" x14ac:dyDescent="0.35">
      <c r="B613" s="317">
        <v>45433.916666666664</v>
      </c>
      <c r="C613">
        <v>58.4</v>
      </c>
      <c r="D613">
        <v>73</v>
      </c>
      <c r="E613">
        <v>30.2</v>
      </c>
      <c r="F613">
        <v>61.4</v>
      </c>
      <c r="G613">
        <v>58.4</v>
      </c>
      <c r="H613">
        <v>73</v>
      </c>
      <c r="I613">
        <v>30.2</v>
      </c>
      <c r="J613">
        <v>61.1</v>
      </c>
      <c r="L613">
        <v>74.599999999999994</v>
      </c>
      <c r="M613">
        <v>30.6</v>
      </c>
      <c r="N613">
        <v>63.8</v>
      </c>
      <c r="P613" t="s">
        <v>878</v>
      </c>
      <c r="Q613">
        <f t="shared" si="22"/>
        <v>30</v>
      </c>
      <c r="R613" t="str">
        <f t="shared" si="23"/>
        <v>-</v>
      </c>
    </row>
    <row r="614" spans="2:18" x14ac:dyDescent="0.35">
      <c r="B614" s="317">
        <v>45433.927083333336</v>
      </c>
      <c r="C614">
        <v>57.6</v>
      </c>
      <c r="D614">
        <v>74.7</v>
      </c>
      <c r="E614">
        <v>31.1</v>
      </c>
      <c r="F614">
        <v>57.5</v>
      </c>
      <c r="G614">
        <v>57.7</v>
      </c>
      <c r="H614">
        <v>75.2</v>
      </c>
      <c r="I614">
        <v>31.1</v>
      </c>
      <c r="J614">
        <v>57.2</v>
      </c>
      <c r="L614">
        <v>75.599999999999994</v>
      </c>
      <c r="M614">
        <v>31.3</v>
      </c>
      <c r="N614">
        <v>59.1</v>
      </c>
      <c r="P614" t="s">
        <v>878</v>
      </c>
      <c r="Q614">
        <f t="shared" si="22"/>
        <v>31</v>
      </c>
      <c r="R614" t="str">
        <f t="shared" si="23"/>
        <v>-</v>
      </c>
    </row>
    <row r="615" spans="2:18" x14ac:dyDescent="0.35">
      <c r="B615" s="317">
        <v>45433.9375</v>
      </c>
      <c r="C615">
        <v>59.4</v>
      </c>
      <c r="D615">
        <v>76.3</v>
      </c>
      <c r="E615">
        <v>31.4</v>
      </c>
      <c r="F615">
        <v>61.8</v>
      </c>
      <c r="G615">
        <v>59.3</v>
      </c>
      <c r="H615">
        <v>75.8</v>
      </c>
      <c r="I615">
        <v>31.4</v>
      </c>
      <c r="J615">
        <v>62.2</v>
      </c>
      <c r="L615">
        <v>78.3</v>
      </c>
      <c r="M615">
        <v>31.7</v>
      </c>
      <c r="N615">
        <v>64.3</v>
      </c>
      <c r="P615" t="s">
        <v>878</v>
      </c>
      <c r="Q615">
        <f t="shared" si="22"/>
        <v>31</v>
      </c>
      <c r="R615" t="str">
        <f t="shared" si="23"/>
        <v>-</v>
      </c>
    </row>
    <row r="616" spans="2:18" x14ac:dyDescent="0.35">
      <c r="B616" s="317">
        <v>45433.947916666664</v>
      </c>
      <c r="C616">
        <v>56.4</v>
      </c>
      <c r="D616">
        <v>74.900000000000006</v>
      </c>
      <c r="E616">
        <v>29.1</v>
      </c>
      <c r="F616">
        <v>57</v>
      </c>
      <c r="G616">
        <v>56.3</v>
      </c>
      <c r="H616">
        <v>74.3</v>
      </c>
      <c r="I616">
        <v>29</v>
      </c>
      <c r="J616">
        <v>56.8</v>
      </c>
      <c r="L616">
        <v>76.099999999999994</v>
      </c>
      <c r="M616">
        <v>29.2</v>
      </c>
      <c r="N616">
        <v>58.7</v>
      </c>
      <c r="P616" t="s">
        <v>878</v>
      </c>
      <c r="Q616">
        <f t="shared" si="22"/>
        <v>29</v>
      </c>
      <c r="R616" t="str">
        <f t="shared" si="23"/>
        <v>-</v>
      </c>
    </row>
    <row r="617" spans="2:18" x14ac:dyDescent="0.35">
      <c r="B617" s="317">
        <v>45433.958333333336</v>
      </c>
      <c r="C617">
        <v>55.7</v>
      </c>
      <c r="D617">
        <v>71.599999999999994</v>
      </c>
      <c r="E617">
        <v>29.3</v>
      </c>
      <c r="F617">
        <v>57.1</v>
      </c>
      <c r="G617">
        <v>55.7</v>
      </c>
      <c r="H617">
        <v>73.3</v>
      </c>
      <c r="I617">
        <v>29.2</v>
      </c>
      <c r="J617">
        <v>56.5</v>
      </c>
      <c r="L617">
        <v>74</v>
      </c>
      <c r="M617">
        <v>29.5</v>
      </c>
      <c r="N617">
        <v>58.3</v>
      </c>
      <c r="P617" t="s">
        <v>879</v>
      </c>
      <c r="Q617" t="str">
        <f t="shared" si="22"/>
        <v>-</v>
      </c>
      <c r="R617">
        <f t="shared" si="23"/>
        <v>29</v>
      </c>
    </row>
    <row r="618" spans="2:18" x14ac:dyDescent="0.35">
      <c r="B618" s="317">
        <v>45433.96875</v>
      </c>
      <c r="C618">
        <v>55.9</v>
      </c>
      <c r="D618">
        <v>75.3</v>
      </c>
      <c r="E618">
        <v>30.4</v>
      </c>
      <c r="F618">
        <v>55.7</v>
      </c>
      <c r="G618">
        <v>56</v>
      </c>
      <c r="H618">
        <v>75.599999999999994</v>
      </c>
      <c r="I618">
        <v>30.3</v>
      </c>
      <c r="J618">
        <v>55.6</v>
      </c>
      <c r="L618">
        <v>76.7</v>
      </c>
      <c r="M618">
        <v>30.6</v>
      </c>
      <c r="N618">
        <v>57.3</v>
      </c>
      <c r="P618" t="s">
        <v>879</v>
      </c>
      <c r="Q618" t="str">
        <f t="shared" si="22"/>
        <v>-</v>
      </c>
      <c r="R618">
        <f t="shared" si="23"/>
        <v>30</v>
      </c>
    </row>
    <row r="619" spans="2:18" x14ac:dyDescent="0.35">
      <c r="B619" s="317">
        <v>45433.979166666664</v>
      </c>
      <c r="C619">
        <v>53.6</v>
      </c>
      <c r="D619">
        <v>73.8</v>
      </c>
      <c r="E619">
        <v>29.4</v>
      </c>
      <c r="F619">
        <v>46.7</v>
      </c>
      <c r="G619">
        <v>53.8</v>
      </c>
      <c r="H619">
        <v>74</v>
      </c>
      <c r="I619">
        <v>29.3</v>
      </c>
      <c r="J619">
        <v>47</v>
      </c>
      <c r="L619">
        <v>75.3</v>
      </c>
      <c r="M619">
        <v>29.6</v>
      </c>
      <c r="N619">
        <v>48.2</v>
      </c>
      <c r="P619" t="s">
        <v>879</v>
      </c>
      <c r="Q619" t="str">
        <f t="shared" si="22"/>
        <v>-</v>
      </c>
      <c r="R619">
        <f t="shared" si="23"/>
        <v>29</v>
      </c>
    </row>
    <row r="620" spans="2:18" x14ac:dyDescent="0.35">
      <c r="B620" s="317">
        <v>45433.989583333336</v>
      </c>
      <c r="C620">
        <v>53.8</v>
      </c>
      <c r="D620">
        <v>73.900000000000006</v>
      </c>
      <c r="E620">
        <v>29</v>
      </c>
      <c r="F620">
        <v>50.8</v>
      </c>
      <c r="G620">
        <v>53.7</v>
      </c>
      <c r="H620">
        <v>74.2</v>
      </c>
      <c r="I620">
        <v>29</v>
      </c>
      <c r="J620">
        <v>50.8</v>
      </c>
      <c r="L620">
        <v>74.7</v>
      </c>
      <c r="M620">
        <v>29.2</v>
      </c>
      <c r="N620">
        <v>52.8</v>
      </c>
      <c r="P620" t="s">
        <v>879</v>
      </c>
      <c r="Q620" t="str">
        <f t="shared" si="22"/>
        <v>-</v>
      </c>
      <c r="R620">
        <f t="shared" si="23"/>
        <v>29</v>
      </c>
    </row>
    <row r="621" spans="2:18" x14ac:dyDescent="0.35">
      <c r="B621" s="317">
        <v>45434</v>
      </c>
      <c r="C621">
        <v>52.6</v>
      </c>
      <c r="D621">
        <v>73</v>
      </c>
      <c r="E621">
        <v>29.2</v>
      </c>
      <c r="F621">
        <v>47.1</v>
      </c>
      <c r="G621">
        <v>52.9</v>
      </c>
      <c r="H621">
        <v>74.400000000000006</v>
      </c>
      <c r="I621">
        <v>29.1</v>
      </c>
      <c r="J621">
        <v>46.7</v>
      </c>
      <c r="L621">
        <v>74.900000000000006</v>
      </c>
      <c r="M621">
        <v>29.4</v>
      </c>
      <c r="N621">
        <v>48.2</v>
      </c>
      <c r="P621" t="s">
        <v>879</v>
      </c>
      <c r="Q621" t="str">
        <f t="shared" si="22"/>
        <v>-</v>
      </c>
      <c r="R621">
        <f t="shared" si="23"/>
        <v>29</v>
      </c>
    </row>
    <row r="622" spans="2:18" x14ac:dyDescent="0.35">
      <c r="B622" s="317">
        <v>45434.010416666664</v>
      </c>
      <c r="C622">
        <v>48.5</v>
      </c>
      <c r="D622">
        <v>70.3</v>
      </c>
      <c r="E622">
        <v>30.5</v>
      </c>
      <c r="F622">
        <v>38.6</v>
      </c>
      <c r="G622">
        <v>48.2</v>
      </c>
      <c r="H622">
        <v>69.8</v>
      </c>
      <c r="I622">
        <v>30.5</v>
      </c>
      <c r="J622">
        <v>38.200000000000003</v>
      </c>
      <c r="L622">
        <v>71.900000000000006</v>
      </c>
      <c r="M622">
        <v>31</v>
      </c>
      <c r="N622">
        <v>40.200000000000003</v>
      </c>
      <c r="P622" t="s">
        <v>879</v>
      </c>
      <c r="Q622" t="str">
        <f t="shared" si="22"/>
        <v>-</v>
      </c>
      <c r="R622">
        <f t="shared" si="23"/>
        <v>31</v>
      </c>
    </row>
    <row r="623" spans="2:18" x14ac:dyDescent="0.35">
      <c r="B623" s="317">
        <v>45434.020833333336</v>
      </c>
      <c r="C623">
        <v>51.1</v>
      </c>
      <c r="D623">
        <v>74.900000000000006</v>
      </c>
      <c r="E623">
        <v>28.8</v>
      </c>
      <c r="F623">
        <v>38.9</v>
      </c>
      <c r="G623">
        <v>51</v>
      </c>
      <c r="H623">
        <v>75.900000000000006</v>
      </c>
      <c r="I623">
        <v>28.7</v>
      </c>
      <c r="J623">
        <v>38.799999999999997</v>
      </c>
      <c r="L623">
        <v>76.5</v>
      </c>
      <c r="M623">
        <v>29</v>
      </c>
      <c r="N623">
        <v>39.9</v>
      </c>
      <c r="P623" t="s">
        <v>879</v>
      </c>
      <c r="Q623" t="str">
        <f t="shared" si="22"/>
        <v>-</v>
      </c>
      <c r="R623">
        <f t="shared" si="23"/>
        <v>29</v>
      </c>
    </row>
    <row r="624" spans="2:18" x14ac:dyDescent="0.35">
      <c r="B624" s="317">
        <v>45434.03125</v>
      </c>
      <c r="C624">
        <v>53.8</v>
      </c>
      <c r="D624">
        <v>72.7</v>
      </c>
      <c r="E624">
        <v>29</v>
      </c>
      <c r="F624">
        <v>53.1</v>
      </c>
      <c r="G624">
        <v>53.8</v>
      </c>
      <c r="H624">
        <v>72.900000000000006</v>
      </c>
      <c r="I624">
        <v>28.9</v>
      </c>
      <c r="J624">
        <v>52.9</v>
      </c>
      <c r="L624">
        <v>74.099999999999994</v>
      </c>
      <c r="M624">
        <v>29.2</v>
      </c>
      <c r="N624">
        <v>54.2</v>
      </c>
      <c r="P624" t="s">
        <v>879</v>
      </c>
      <c r="Q624" t="str">
        <f t="shared" si="22"/>
        <v>-</v>
      </c>
      <c r="R624">
        <f t="shared" si="23"/>
        <v>29</v>
      </c>
    </row>
    <row r="625" spans="2:18" x14ac:dyDescent="0.35">
      <c r="B625" s="317">
        <v>45434.041666666664</v>
      </c>
      <c r="C625">
        <v>49.6</v>
      </c>
      <c r="D625">
        <v>69.099999999999994</v>
      </c>
      <c r="E625">
        <v>28.7</v>
      </c>
      <c r="F625">
        <v>43.8</v>
      </c>
      <c r="G625">
        <v>49.8</v>
      </c>
      <c r="H625">
        <v>70.2</v>
      </c>
      <c r="I625">
        <v>28.7</v>
      </c>
      <c r="J625">
        <v>43.9</v>
      </c>
      <c r="L625">
        <v>70.599999999999994</v>
      </c>
      <c r="M625">
        <v>29</v>
      </c>
      <c r="N625">
        <v>45.6</v>
      </c>
      <c r="P625" t="s">
        <v>879</v>
      </c>
      <c r="Q625" t="str">
        <f t="shared" si="22"/>
        <v>-</v>
      </c>
      <c r="R625">
        <f t="shared" si="23"/>
        <v>29</v>
      </c>
    </row>
    <row r="626" spans="2:18" x14ac:dyDescent="0.35">
      <c r="B626" s="317">
        <v>45434.052083333336</v>
      </c>
      <c r="C626">
        <v>52.7</v>
      </c>
      <c r="D626">
        <v>73.400000000000006</v>
      </c>
      <c r="E626">
        <v>30.5</v>
      </c>
      <c r="F626">
        <v>42.6</v>
      </c>
      <c r="G626">
        <v>52.9</v>
      </c>
      <c r="H626">
        <v>74</v>
      </c>
      <c r="I626">
        <v>30.5</v>
      </c>
      <c r="J626">
        <v>42.2</v>
      </c>
      <c r="L626">
        <v>74.7</v>
      </c>
      <c r="M626">
        <v>31</v>
      </c>
      <c r="N626">
        <v>43.9</v>
      </c>
      <c r="P626" t="s">
        <v>879</v>
      </c>
      <c r="Q626" t="str">
        <f t="shared" si="22"/>
        <v>-</v>
      </c>
      <c r="R626">
        <f t="shared" si="23"/>
        <v>31</v>
      </c>
    </row>
    <row r="627" spans="2:18" x14ac:dyDescent="0.35">
      <c r="B627" s="317">
        <v>45434.0625</v>
      </c>
      <c r="C627">
        <v>51.3</v>
      </c>
      <c r="D627">
        <v>71.7</v>
      </c>
      <c r="E627">
        <v>30.4</v>
      </c>
      <c r="F627">
        <v>45.5</v>
      </c>
      <c r="G627">
        <v>51.4</v>
      </c>
      <c r="H627">
        <v>72.099999999999994</v>
      </c>
      <c r="I627">
        <v>30.3</v>
      </c>
      <c r="J627">
        <v>46.3</v>
      </c>
      <c r="L627">
        <v>72.400000000000006</v>
      </c>
      <c r="M627">
        <v>31.1</v>
      </c>
      <c r="N627">
        <v>48</v>
      </c>
      <c r="P627" t="s">
        <v>879</v>
      </c>
      <c r="Q627" t="str">
        <f t="shared" si="22"/>
        <v>-</v>
      </c>
      <c r="R627">
        <f t="shared" si="23"/>
        <v>30</v>
      </c>
    </row>
    <row r="628" spans="2:18" x14ac:dyDescent="0.35">
      <c r="B628" s="317">
        <v>45434.072916666664</v>
      </c>
      <c r="C628">
        <v>52.7</v>
      </c>
      <c r="D628">
        <v>72.7</v>
      </c>
      <c r="E628">
        <v>29.4</v>
      </c>
      <c r="F628">
        <v>47.4</v>
      </c>
      <c r="G628">
        <v>52.6</v>
      </c>
      <c r="H628">
        <v>72.400000000000006</v>
      </c>
      <c r="I628">
        <v>29.4</v>
      </c>
      <c r="J628">
        <v>47.7</v>
      </c>
      <c r="L628">
        <v>73.900000000000006</v>
      </c>
      <c r="M628">
        <v>29.8</v>
      </c>
      <c r="N628">
        <v>49.4</v>
      </c>
      <c r="P628" t="s">
        <v>879</v>
      </c>
      <c r="Q628" t="str">
        <f t="shared" si="22"/>
        <v>-</v>
      </c>
      <c r="R628">
        <f t="shared" si="23"/>
        <v>29</v>
      </c>
    </row>
    <row r="629" spans="2:18" x14ac:dyDescent="0.35">
      <c r="B629" s="317">
        <v>45434.083333333336</v>
      </c>
      <c r="C629">
        <v>48.6</v>
      </c>
      <c r="D629">
        <v>69.8</v>
      </c>
      <c r="E629">
        <v>29.7</v>
      </c>
      <c r="F629">
        <v>39.6</v>
      </c>
      <c r="G629">
        <v>48.6</v>
      </c>
      <c r="H629">
        <v>69.7</v>
      </c>
      <c r="I629">
        <v>29.6</v>
      </c>
      <c r="J629">
        <v>39.4</v>
      </c>
      <c r="L629">
        <v>71.3</v>
      </c>
      <c r="M629">
        <v>30.2</v>
      </c>
      <c r="N629">
        <v>41.7</v>
      </c>
      <c r="P629" t="s">
        <v>879</v>
      </c>
      <c r="Q629" t="str">
        <f t="shared" si="22"/>
        <v>-</v>
      </c>
      <c r="R629">
        <f t="shared" si="23"/>
        <v>30</v>
      </c>
    </row>
    <row r="630" spans="2:18" x14ac:dyDescent="0.35">
      <c r="B630" s="317">
        <v>45434.09375</v>
      </c>
      <c r="C630">
        <v>52</v>
      </c>
      <c r="D630">
        <v>73.2</v>
      </c>
      <c r="E630">
        <v>31</v>
      </c>
      <c r="F630">
        <v>42.4</v>
      </c>
      <c r="G630">
        <v>52.3</v>
      </c>
      <c r="H630">
        <v>74.5</v>
      </c>
      <c r="I630">
        <v>31</v>
      </c>
      <c r="J630">
        <v>42.4</v>
      </c>
      <c r="L630">
        <v>74.8</v>
      </c>
      <c r="M630">
        <v>31.4</v>
      </c>
      <c r="N630">
        <v>44.3</v>
      </c>
      <c r="P630" t="s">
        <v>879</v>
      </c>
      <c r="Q630" t="str">
        <f t="shared" si="22"/>
        <v>-</v>
      </c>
      <c r="R630">
        <f t="shared" si="23"/>
        <v>31</v>
      </c>
    </row>
    <row r="631" spans="2:18" x14ac:dyDescent="0.35">
      <c r="B631" s="317">
        <v>45434.104166666664</v>
      </c>
      <c r="C631">
        <v>55</v>
      </c>
      <c r="D631">
        <v>75.8</v>
      </c>
      <c r="E631">
        <v>28.2</v>
      </c>
      <c r="F631">
        <v>47.1</v>
      </c>
      <c r="G631">
        <v>54.9</v>
      </c>
      <c r="H631">
        <v>75</v>
      </c>
      <c r="I631">
        <v>28.3</v>
      </c>
      <c r="J631">
        <v>46.9</v>
      </c>
      <c r="L631">
        <v>76.900000000000006</v>
      </c>
      <c r="M631">
        <v>28.5</v>
      </c>
      <c r="N631">
        <v>48.8</v>
      </c>
      <c r="P631" t="s">
        <v>879</v>
      </c>
      <c r="Q631" t="str">
        <f t="shared" si="22"/>
        <v>-</v>
      </c>
      <c r="R631">
        <f t="shared" si="23"/>
        <v>28</v>
      </c>
    </row>
    <row r="632" spans="2:18" x14ac:dyDescent="0.35">
      <c r="B632" s="317">
        <v>45434.114583333336</v>
      </c>
      <c r="C632">
        <v>37.200000000000003</v>
      </c>
      <c r="D632">
        <v>50.3</v>
      </c>
      <c r="E632">
        <v>28.1</v>
      </c>
      <c r="F632">
        <v>41.6</v>
      </c>
      <c r="G632">
        <v>37.200000000000003</v>
      </c>
      <c r="H632">
        <v>50.8</v>
      </c>
      <c r="I632">
        <v>28.1</v>
      </c>
      <c r="J632">
        <v>41.3</v>
      </c>
      <c r="L632">
        <v>52.1</v>
      </c>
      <c r="M632">
        <v>28.3</v>
      </c>
      <c r="N632">
        <v>43.4</v>
      </c>
      <c r="P632" t="s">
        <v>879</v>
      </c>
      <c r="Q632" t="str">
        <f t="shared" si="22"/>
        <v>-</v>
      </c>
      <c r="R632">
        <f t="shared" si="23"/>
        <v>28</v>
      </c>
    </row>
    <row r="633" spans="2:18" x14ac:dyDescent="0.35">
      <c r="B633" s="317">
        <v>45434.125</v>
      </c>
      <c r="C633">
        <v>49.2</v>
      </c>
      <c r="D633">
        <v>70.7</v>
      </c>
      <c r="E633">
        <v>31</v>
      </c>
      <c r="F633">
        <v>44.2</v>
      </c>
      <c r="G633">
        <v>49.1</v>
      </c>
      <c r="H633">
        <v>71.5</v>
      </c>
      <c r="I633">
        <v>31.1</v>
      </c>
      <c r="J633">
        <v>44.3</v>
      </c>
      <c r="L633">
        <v>72.400000000000006</v>
      </c>
      <c r="M633">
        <v>31.9</v>
      </c>
      <c r="N633">
        <v>45.9</v>
      </c>
      <c r="P633" t="s">
        <v>879</v>
      </c>
      <c r="Q633" t="str">
        <f t="shared" si="22"/>
        <v>-</v>
      </c>
      <c r="R633">
        <f t="shared" si="23"/>
        <v>31</v>
      </c>
    </row>
    <row r="634" spans="2:18" x14ac:dyDescent="0.35">
      <c r="B634" s="317">
        <v>45434.135416666664</v>
      </c>
      <c r="C634">
        <v>52.3</v>
      </c>
      <c r="D634">
        <v>76.3</v>
      </c>
      <c r="E634">
        <v>30.7</v>
      </c>
      <c r="F634">
        <v>38.299999999999997</v>
      </c>
      <c r="G634">
        <v>51.9</v>
      </c>
      <c r="H634">
        <v>76</v>
      </c>
      <c r="I634">
        <v>30.7</v>
      </c>
      <c r="J634">
        <v>38.5</v>
      </c>
      <c r="L634">
        <v>77.099999999999994</v>
      </c>
      <c r="M634">
        <v>31.1</v>
      </c>
      <c r="N634">
        <v>39.5</v>
      </c>
      <c r="P634" t="s">
        <v>879</v>
      </c>
      <c r="Q634" t="str">
        <f t="shared" si="22"/>
        <v>-</v>
      </c>
      <c r="R634">
        <f t="shared" si="23"/>
        <v>31</v>
      </c>
    </row>
    <row r="635" spans="2:18" x14ac:dyDescent="0.35">
      <c r="B635" s="317">
        <v>45434.145833333336</v>
      </c>
      <c r="C635">
        <v>53.5</v>
      </c>
      <c r="D635">
        <v>72.599999999999994</v>
      </c>
      <c r="E635">
        <v>31</v>
      </c>
      <c r="F635">
        <v>51.6</v>
      </c>
      <c r="G635">
        <v>53.3</v>
      </c>
      <c r="H635">
        <v>72.3</v>
      </c>
      <c r="I635">
        <v>30.9</v>
      </c>
      <c r="J635">
        <v>51.7</v>
      </c>
      <c r="L635">
        <v>74.099999999999994</v>
      </c>
      <c r="M635">
        <v>31.4</v>
      </c>
      <c r="N635">
        <v>54.1</v>
      </c>
      <c r="P635" t="s">
        <v>879</v>
      </c>
      <c r="Q635" t="str">
        <f t="shared" si="22"/>
        <v>-</v>
      </c>
      <c r="R635">
        <f t="shared" si="23"/>
        <v>31</v>
      </c>
    </row>
    <row r="636" spans="2:18" x14ac:dyDescent="0.35">
      <c r="B636" s="317">
        <v>45434.15625</v>
      </c>
      <c r="C636">
        <v>51.1</v>
      </c>
      <c r="D636">
        <v>72.7</v>
      </c>
      <c r="E636">
        <v>29</v>
      </c>
      <c r="F636">
        <v>46.1</v>
      </c>
      <c r="G636">
        <v>51.3</v>
      </c>
      <c r="H636">
        <v>74.7</v>
      </c>
      <c r="I636">
        <v>29</v>
      </c>
      <c r="J636">
        <v>46.3</v>
      </c>
      <c r="L636">
        <v>75.099999999999994</v>
      </c>
      <c r="M636">
        <v>29.4</v>
      </c>
      <c r="N636">
        <v>47.7</v>
      </c>
      <c r="P636" t="s">
        <v>879</v>
      </c>
      <c r="Q636" t="str">
        <f t="shared" si="22"/>
        <v>-</v>
      </c>
      <c r="R636">
        <f t="shared" si="23"/>
        <v>29</v>
      </c>
    </row>
    <row r="637" spans="2:18" x14ac:dyDescent="0.35">
      <c r="B637" s="317">
        <v>45434.166666666664</v>
      </c>
      <c r="C637">
        <v>51.3</v>
      </c>
      <c r="D637">
        <v>76.599999999999994</v>
      </c>
      <c r="E637">
        <v>29.9</v>
      </c>
      <c r="F637">
        <v>40.299999999999997</v>
      </c>
      <c r="G637">
        <v>51.3</v>
      </c>
      <c r="H637">
        <v>76.5</v>
      </c>
      <c r="I637">
        <v>29.8</v>
      </c>
      <c r="J637">
        <v>40.4</v>
      </c>
      <c r="L637">
        <v>77.3</v>
      </c>
      <c r="M637">
        <v>30.5</v>
      </c>
      <c r="N637">
        <v>42.2</v>
      </c>
      <c r="P637" t="s">
        <v>879</v>
      </c>
      <c r="Q637" t="str">
        <f t="shared" si="22"/>
        <v>-</v>
      </c>
      <c r="R637">
        <f t="shared" si="23"/>
        <v>30</v>
      </c>
    </row>
    <row r="638" spans="2:18" x14ac:dyDescent="0.35">
      <c r="B638" s="317">
        <v>45434.177083333336</v>
      </c>
      <c r="C638">
        <v>51.2</v>
      </c>
      <c r="D638">
        <v>76</v>
      </c>
      <c r="E638">
        <v>31.1</v>
      </c>
      <c r="F638">
        <v>42.3</v>
      </c>
      <c r="G638">
        <v>51.3</v>
      </c>
      <c r="H638">
        <v>76.2</v>
      </c>
      <c r="I638">
        <v>31.1</v>
      </c>
      <c r="J638">
        <v>42.8</v>
      </c>
      <c r="L638">
        <v>77.099999999999994</v>
      </c>
      <c r="M638">
        <v>31.6</v>
      </c>
      <c r="N638">
        <v>44</v>
      </c>
      <c r="P638" t="s">
        <v>879</v>
      </c>
      <c r="Q638" t="str">
        <f t="shared" si="22"/>
        <v>-</v>
      </c>
      <c r="R638">
        <f t="shared" si="23"/>
        <v>31</v>
      </c>
    </row>
    <row r="639" spans="2:18" x14ac:dyDescent="0.35">
      <c r="B639" s="317">
        <v>45434.1875</v>
      </c>
      <c r="C639">
        <v>55</v>
      </c>
      <c r="D639">
        <v>74</v>
      </c>
      <c r="E639">
        <v>31.3</v>
      </c>
      <c r="F639">
        <v>55</v>
      </c>
      <c r="G639">
        <v>54.9</v>
      </c>
      <c r="H639">
        <v>74.2</v>
      </c>
      <c r="I639">
        <v>31.3</v>
      </c>
      <c r="J639">
        <v>54.8</v>
      </c>
      <c r="L639">
        <v>74.599999999999994</v>
      </c>
      <c r="M639">
        <v>31.9</v>
      </c>
      <c r="N639">
        <v>56.4</v>
      </c>
      <c r="P639" t="s">
        <v>879</v>
      </c>
      <c r="Q639" t="str">
        <f t="shared" si="22"/>
        <v>-</v>
      </c>
      <c r="R639">
        <f t="shared" si="23"/>
        <v>31</v>
      </c>
    </row>
    <row r="640" spans="2:18" x14ac:dyDescent="0.35">
      <c r="B640" s="317">
        <v>45434.197916666664</v>
      </c>
      <c r="C640">
        <v>57</v>
      </c>
      <c r="D640">
        <v>74.900000000000006</v>
      </c>
      <c r="E640">
        <v>33.299999999999997</v>
      </c>
      <c r="F640">
        <v>58.5</v>
      </c>
      <c r="G640">
        <v>57</v>
      </c>
      <c r="H640">
        <v>74.5</v>
      </c>
      <c r="I640">
        <v>32.700000000000003</v>
      </c>
      <c r="J640">
        <v>58.2</v>
      </c>
      <c r="L640">
        <v>76.7</v>
      </c>
      <c r="M640">
        <v>35.1</v>
      </c>
      <c r="N640">
        <v>60.5</v>
      </c>
      <c r="P640" t="s">
        <v>879</v>
      </c>
      <c r="Q640" t="str">
        <f t="shared" si="22"/>
        <v>-</v>
      </c>
      <c r="R640">
        <f t="shared" si="23"/>
        <v>33</v>
      </c>
    </row>
    <row r="641" spans="2:18" x14ac:dyDescent="0.35">
      <c r="B641" s="317">
        <v>45434.208333333336</v>
      </c>
      <c r="C641">
        <v>57</v>
      </c>
      <c r="D641">
        <v>72</v>
      </c>
      <c r="E641">
        <v>33.799999999999997</v>
      </c>
      <c r="F641">
        <v>59.1</v>
      </c>
      <c r="G641">
        <v>57.1</v>
      </c>
      <c r="H641">
        <v>72.8</v>
      </c>
      <c r="I641">
        <v>33.6</v>
      </c>
      <c r="J641">
        <v>59.1</v>
      </c>
      <c r="L641">
        <v>73.7</v>
      </c>
      <c r="M641">
        <v>35.4</v>
      </c>
      <c r="N641">
        <v>60.9</v>
      </c>
      <c r="P641" t="s">
        <v>879</v>
      </c>
      <c r="Q641" t="str">
        <f t="shared" si="22"/>
        <v>-</v>
      </c>
      <c r="R641">
        <f t="shared" si="23"/>
        <v>34</v>
      </c>
    </row>
    <row r="642" spans="2:18" x14ac:dyDescent="0.35">
      <c r="B642" s="317">
        <v>45434.21875</v>
      </c>
      <c r="C642">
        <v>57.6</v>
      </c>
      <c r="D642">
        <v>76.900000000000006</v>
      </c>
      <c r="E642">
        <v>33.9</v>
      </c>
      <c r="F642">
        <v>58.5</v>
      </c>
      <c r="G642">
        <v>57.6</v>
      </c>
      <c r="H642">
        <v>75.099999999999994</v>
      </c>
      <c r="I642">
        <v>33.700000000000003</v>
      </c>
      <c r="J642">
        <v>58.5</v>
      </c>
      <c r="L642">
        <v>78.2</v>
      </c>
      <c r="M642">
        <v>35.1</v>
      </c>
      <c r="N642">
        <v>59.9</v>
      </c>
      <c r="P642" t="s">
        <v>879</v>
      </c>
      <c r="Q642" t="str">
        <f t="shared" si="22"/>
        <v>-</v>
      </c>
      <c r="R642">
        <f t="shared" si="23"/>
        <v>34</v>
      </c>
    </row>
    <row r="643" spans="2:18" x14ac:dyDescent="0.35">
      <c r="B643" s="317">
        <v>45434.229166666664</v>
      </c>
      <c r="C643">
        <v>57.7</v>
      </c>
      <c r="D643">
        <v>74.7</v>
      </c>
      <c r="E643">
        <v>32.5</v>
      </c>
      <c r="F643">
        <v>57.6</v>
      </c>
      <c r="G643">
        <v>57.8</v>
      </c>
      <c r="H643">
        <v>75.5</v>
      </c>
      <c r="I643">
        <v>32.4</v>
      </c>
      <c r="J643">
        <v>57.3</v>
      </c>
      <c r="L643">
        <v>76.2</v>
      </c>
      <c r="M643">
        <v>33.5</v>
      </c>
      <c r="N643">
        <v>59</v>
      </c>
      <c r="P643" t="s">
        <v>879</v>
      </c>
      <c r="Q643" t="str">
        <f t="shared" si="22"/>
        <v>-</v>
      </c>
      <c r="R643">
        <f t="shared" si="23"/>
        <v>32</v>
      </c>
    </row>
    <row r="644" spans="2:18" x14ac:dyDescent="0.35">
      <c r="B644" s="317">
        <v>45434.239583333336</v>
      </c>
      <c r="C644">
        <v>61.4</v>
      </c>
      <c r="D644">
        <v>77.2</v>
      </c>
      <c r="E644">
        <v>34.6</v>
      </c>
      <c r="F644">
        <v>65.599999999999994</v>
      </c>
      <c r="G644">
        <v>61.3</v>
      </c>
      <c r="H644">
        <v>74.8</v>
      </c>
      <c r="I644">
        <v>34.6</v>
      </c>
      <c r="J644">
        <v>65.599999999999994</v>
      </c>
      <c r="L644">
        <v>79</v>
      </c>
      <c r="M644">
        <v>35.799999999999997</v>
      </c>
      <c r="N644">
        <v>68.3</v>
      </c>
      <c r="P644" t="s">
        <v>879</v>
      </c>
      <c r="Q644" t="str">
        <f t="shared" si="22"/>
        <v>-</v>
      </c>
      <c r="R644">
        <f t="shared" si="23"/>
        <v>35</v>
      </c>
    </row>
    <row r="645" spans="2:18" x14ac:dyDescent="0.35">
      <c r="B645" s="317">
        <v>45434.25</v>
      </c>
      <c r="C645">
        <v>59.4</v>
      </c>
      <c r="D645">
        <v>74.400000000000006</v>
      </c>
      <c r="E645">
        <v>35.299999999999997</v>
      </c>
      <c r="F645">
        <v>62.1</v>
      </c>
      <c r="G645">
        <v>59.5</v>
      </c>
      <c r="H645">
        <v>74.400000000000006</v>
      </c>
      <c r="I645">
        <v>35.1</v>
      </c>
      <c r="J645">
        <v>62</v>
      </c>
      <c r="L645">
        <v>75.099999999999994</v>
      </c>
      <c r="M645">
        <v>37.1</v>
      </c>
      <c r="N645">
        <v>64.8</v>
      </c>
      <c r="P645" t="s">
        <v>879</v>
      </c>
      <c r="Q645" t="str">
        <f t="shared" si="22"/>
        <v>-</v>
      </c>
      <c r="R645">
        <f t="shared" si="23"/>
        <v>35</v>
      </c>
    </row>
    <row r="646" spans="2:18" x14ac:dyDescent="0.35">
      <c r="B646" s="317">
        <v>45434.260416666664</v>
      </c>
      <c r="C646">
        <v>60.8</v>
      </c>
      <c r="D646">
        <v>75.5</v>
      </c>
      <c r="E646">
        <v>35.4</v>
      </c>
      <c r="F646">
        <v>65.3</v>
      </c>
      <c r="G646">
        <v>60.7</v>
      </c>
      <c r="H646">
        <v>77</v>
      </c>
      <c r="I646">
        <v>35</v>
      </c>
      <c r="J646">
        <v>65.5</v>
      </c>
      <c r="L646">
        <v>77.8</v>
      </c>
      <c r="M646">
        <v>36.799999999999997</v>
      </c>
      <c r="N646">
        <v>67.7</v>
      </c>
      <c r="P646" t="s">
        <v>879</v>
      </c>
      <c r="Q646" t="str">
        <f t="shared" si="22"/>
        <v>-</v>
      </c>
      <c r="R646">
        <f t="shared" si="23"/>
        <v>35</v>
      </c>
    </row>
    <row r="647" spans="2:18" x14ac:dyDescent="0.35">
      <c r="B647" s="317">
        <v>45434.270833333336</v>
      </c>
      <c r="C647">
        <v>64</v>
      </c>
      <c r="D647">
        <v>79.3</v>
      </c>
      <c r="E647">
        <v>43.3</v>
      </c>
      <c r="F647">
        <v>69</v>
      </c>
      <c r="G647">
        <v>64</v>
      </c>
      <c r="H647">
        <v>80.099999999999994</v>
      </c>
      <c r="I647">
        <v>42.9</v>
      </c>
      <c r="J647">
        <v>69.2</v>
      </c>
      <c r="L647">
        <v>81.900000000000006</v>
      </c>
      <c r="M647">
        <v>45.2</v>
      </c>
      <c r="N647">
        <v>70.8</v>
      </c>
      <c r="P647" t="s">
        <v>879</v>
      </c>
      <c r="Q647" t="str">
        <f t="shared" si="22"/>
        <v>-</v>
      </c>
      <c r="R647">
        <f t="shared" si="23"/>
        <v>43</v>
      </c>
    </row>
    <row r="648" spans="2:18" x14ac:dyDescent="0.35">
      <c r="B648" s="317">
        <v>45434.28125</v>
      </c>
      <c r="C648">
        <v>67.7</v>
      </c>
      <c r="D648">
        <v>80.7</v>
      </c>
      <c r="E648">
        <v>43</v>
      </c>
      <c r="F648">
        <v>71.599999999999994</v>
      </c>
      <c r="G648">
        <v>67.7</v>
      </c>
      <c r="H648">
        <v>83.8</v>
      </c>
      <c r="I648">
        <v>42.9</v>
      </c>
      <c r="J648">
        <v>71.599999999999994</v>
      </c>
      <c r="L648">
        <v>85.6</v>
      </c>
      <c r="M648">
        <v>45</v>
      </c>
      <c r="N648">
        <v>73.099999999999994</v>
      </c>
      <c r="P648" t="s">
        <v>879</v>
      </c>
      <c r="Q648" t="str">
        <f t="shared" si="22"/>
        <v>-</v>
      </c>
      <c r="R648">
        <f t="shared" si="23"/>
        <v>43</v>
      </c>
    </row>
    <row r="649" spans="2:18" x14ac:dyDescent="0.35">
      <c r="B649" s="317">
        <v>45434.291666666664</v>
      </c>
      <c r="C649">
        <v>65.3</v>
      </c>
      <c r="D649">
        <v>76</v>
      </c>
      <c r="E649">
        <v>46.2</v>
      </c>
      <c r="F649">
        <v>70.3</v>
      </c>
      <c r="G649">
        <v>65.400000000000006</v>
      </c>
      <c r="H649">
        <v>76.900000000000006</v>
      </c>
      <c r="I649">
        <v>46.2</v>
      </c>
      <c r="J649">
        <v>70.5</v>
      </c>
      <c r="L649">
        <v>78.400000000000006</v>
      </c>
      <c r="M649">
        <v>48.1</v>
      </c>
      <c r="N649">
        <v>71.900000000000006</v>
      </c>
      <c r="P649" t="s">
        <v>878</v>
      </c>
      <c r="Q649">
        <f t="shared" si="22"/>
        <v>46</v>
      </c>
      <c r="R649" t="str">
        <f t="shared" si="23"/>
        <v>-</v>
      </c>
    </row>
    <row r="650" spans="2:18" x14ac:dyDescent="0.35">
      <c r="B650" s="317">
        <v>45434.302083333336</v>
      </c>
      <c r="C650">
        <v>65.7</v>
      </c>
      <c r="D650">
        <v>75.5</v>
      </c>
      <c r="E650">
        <v>49.2</v>
      </c>
      <c r="F650">
        <v>70.599999999999994</v>
      </c>
      <c r="G650">
        <v>65.8</v>
      </c>
      <c r="H650">
        <v>77.099999999999994</v>
      </c>
      <c r="I650">
        <v>49.3</v>
      </c>
      <c r="J650">
        <v>70.7</v>
      </c>
      <c r="L650">
        <v>77.400000000000006</v>
      </c>
      <c r="M650">
        <v>50.3</v>
      </c>
      <c r="N650">
        <v>71.900000000000006</v>
      </c>
      <c r="P650" t="s">
        <v>878</v>
      </c>
      <c r="Q650">
        <f t="shared" si="22"/>
        <v>49</v>
      </c>
      <c r="R650" t="str">
        <f t="shared" si="23"/>
        <v>-</v>
      </c>
    </row>
    <row r="651" spans="2:18" x14ac:dyDescent="0.35">
      <c r="B651" s="317">
        <v>45434.3125</v>
      </c>
      <c r="C651">
        <v>66</v>
      </c>
      <c r="D651">
        <v>74.900000000000006</v>
      </c>
      <c r="E651">
        <v>43.6</v>
      </c>
      <c r="F651">
        <v>70.900000000000006</v>
      </c>
      <c r="G651">
        <v>66</v>
      </c>
      <c r="H651">
        <v>76.2</v>
      </c>
      <c r="I651">
        <v>43.5</v>
      </c>
      <c r="J651">
        <v>70.900000000000006</v>
      </c>
      <c r="L651">
        <v>76.400000000000006</v>
      </c>
      <c r="M651">
        <v>44.4</v>
      </c>
      <c r="N651">
        <v>72.400000000000006</v>
      </c>
      <c r="P651" t="s">
        <v>878</v>
      </c>
      <c r="Q651">
        <f t="shared" si="22"/>
        <v>44</v>
      </c>
      <c r="R651" t="str">
        <f t="shared" si="23"/>
        <v>-</v>
      </c>
    </row>
    <row r="652" spans="2:18" x14ac:dyDescent="0.35">
      <c r="B652" s="317">
        <v>45434.322916666664</v>
      </c>
      <c r="C652">
        <v>66.2</v>
      </c>
      <c r="D652">
        <v>76.599999999999994</v>
      </c>
      <c r="E652">
        <v>50.6</v>
      </c>
      <c r="F652">
        <v>70.5</v>
      </c>
      <c r="G652">
        <v>66.099999999999994</v>
      </c>
      <c r="H652">
        <v>75.2</v>
      </c>
      <c r="I652">
        <v>50.5</v>
      </c>
      <c r="J652">
        <v>70.599999999999994</v>
      </c>
      <c r="L652">
        <v>78.2</v>
      </c>
      <c r="M652">
        <v>51.6</v>
      </c>
      <c r="N652">
        <v>71.900000000000006</v>
      </c>
      <c r="P652" t="s">
        <v>878</v>
      </c>
      <c r="Q652">
        <f t="shared" si="22"/>
        <v>51</v>
      </c>
      <c r="R652" t="str">
        <f t="shared" si="23"/>
        <v>-</v>
      </c>
    </row>
    <row r="653" spans="2:18" x14ac:dyDescent="0.35">
      <c r="B653" s="317">
        <v>45434.333333333336</v>
      </c>
      <c r="C653">
        <v>66.8</v>
      </c>
      <c r="D653">
        <v>75.3</v>
      </c>
      <c r="E653">
        <v>51.5</v>
      </c>
      <c r="F653">
        <v>71.099999999999994</v>
      </c>
      <c r="G653">
        <v>66.8</v>
      </c>
      <c r="H653">
        <v>75</v>
      </c>
      <c r="I653">
        <v>51.8</v>
      </c>
      <c r="J653">
        <v>71.099999999999994</v>
      </c>
      <c r="L653">
        <v>76.5</v>
      </c>
      <c r="M653">
        <v>53.2</v>
      </c>
      <c r="N653">
        <v>72.400000000000006</v>
      </c>
      <c r="P653" t="s">
        <v>878</v>
      </c>
      <c r="Q653">
        <f t="shared" si="22"/>
        <v>52</v>
      </c>
      <c r="R653" t="str">
        <f t="shared" si="23"/>
        <v>-</v>
      </c>
    </row>
    <row r="654" spans="2:18" x14ac:dyDescent="0.35">
      <c r="B654" s="317">
        <v>45434.34375</v>
      </c>
      <c r="C654">
        <v>65.3</v>
      </c>
      <c r="D654">
        <v>76.7</v>
      </c>
      <c r="E654">
        <v>48.8</v>
      </c>
      <c r="F654">
        <v>69.900000000000006</v>
      </c>
      <c r="G654">
        <v>65.400000000000006</v>
      </c>
      <c r="H654">
        <v>77.599999999999994</v>
      </c>
      <c r="I654">
        <v>48.5</v>
      </c>
      <c r="J654">
        <v>70.099999999999994</v>
      </c>
      <c r="L654">
        <v>78</v>
      </c>
      <c r="M654">
        <v>49.9</v>
      </c>
      <c r="N654">
        <v>71.3</v>
      </c>
      <c r="P654" t="s">
        <v>878</v>
      </c>
      <c r="Q654">
        <f t="shared" ref="Q654:Q717" si="24">IF(P654="D",ROUND(I654,0),"-")</f>
        <v>49</v>
      </c>
      <c r="R654" t="str">
        <f t="shared" ref="R654:R717" si="25">IF(P654="N",ROUND(I654,0),"-")</f>
        <v>-</v>
      </c>
    </row>
    <row r="655" spans="2:18" x14ac:dyDescent="0.35">
      <c r="B655" s="317">
        <v>45434.354166666664</v>
      </c>
      <c r="C655">
        <v>65.3</v>
      </c>
      <c r="D655">
        <v>76</v>
      </c>
      <c r="E655">
        <v>48</v>
      </c>
      <c r="F655">
        <v>69.900000000000006</v>
      </c>
      <c r="G655">
        <v>65.3</v>
      </c>
      <c r="H655">
        <v>76.8</v>
      </c>
      <c r="I655">
        <v>47.5</v>
      </c>
      <c r="J655">
        <v>70</v>
      </c>
      <c r="L655">
        <v>77.2</v>
      </c>
      <c r="M655">
        <v>49.2</v>
      </c>
      <c r="N655">
        <v>71.5</v>
      </c>
      <c r="P655" t="s">
        <v>878</v>
      </c>
      <c r="Q655">
        <f t="shared" si="24"/>
        <v>48</v>
      </c>
      <c r="R655" t="str">
        <f t="shared" si="25"/>
        <v>-</v>
      </c>
    </row>
    <row r="656" spans="2:18" x14ac:dyDescent="0.35">
      <c r="B656" s="317">
        <v>45434.364583333336</v>
      </c>
      <c r="C656">
        <v>65.599999999999994</v>
      </c>
      <c r="D656">
        <v>77</v>
      </c>
      <c r="E656">
        <v>45.2</v>
      </c>
      <c r="F656">
        <v>70.2</v>
      </c>
      <c r="G656">
        <v>65.599999999999994</v>
      </c>
      <c r="H656">
        <v>75.5</v>
      </c>
      <c r="I656">
        <v>45.3</v>
      </c>
      <c r="J656">
        <v>70.099999999999994</v>
      </c>
      <c r="L656">
        <v>78.7</v>
      </c>
      <c r="M656">
        <v>46.7</v>
      </c>
      <c r="N656">
        <v>71.5</v>
      </c>
      <c r="P656" t="s">
        <v>878</v>
      </c>
      <c r="Q656">
        <f t="shared" si="24"/>
        <v>45</v>
      </c>
      <c r="R656" t="str">
        <f t="shared" si="25"/>
        <v>-</v>
      </c>
    </row>
    <row r="657" spans="2:18" x14ac:dyDescent="0.35">
      <c r="B657" s="317">
        <v>45434.375</v>
      </c>
      <c r="C657">
        <v>65.8</v>
      </c>
      <c r="D657">
        <v>77</v>
      </c>
      <c r="E657">
        <v>49.3</v>
      </c>
      <c r="F657">
        <v>70.5</v>
      </c>
      <c r="G657">
        <v>65.8</v>
      </c>
      <c r="H657">
        <v>77.7</v>
      </c>
      <c r="I657">
        <v>49.3</v>
      </c>
      <c r="J657">
        <v>70.599999999999994</v>
      </c>
      <c r="L657">
        <v>78.099999999999994</v>
      </c>
      <c r="M657">
        <v>50.4</v>
      </c>
      <c r="N657">
        <v>71.8</v>
      </c>
      <c r="P657" t="s">
        <v>878</v>
      </c>
      <c r="Q657">
        <f t="shared" si="24"/>
        <v>49</v>
      </c>
      <c r="R657" t="str">
        <f t="shared" si="25"/>
        <v>-</v>
      </c>
    </row>
    <row r="658" spans="2:18" x14ac:dyDescent="0.35">
      <c r="B658" s="317">
        <v>45434.385416666664</v>
      </c>
      <c r="C658">
        <v>64.5</v>
      </c>
      <c r="D658">
        <v>79.2</v>
      </c>
      <c r="E658">
        <v>46</v>
      </c>
      <c r="F658">
        <v>69.2</v>
      </c>
      <c r="G658">
        <v>64.5</v>
      </c>
      <c r="H658">
        <v>77.5</v>
      </c>
      <c r="I658">
        <v>45.9</v>
      </c>
      <c r="J658">
        <v>69.099999999999994</v>
      </c>
      <c r="L658">
        <v>85</v>
      </c>
      <c r="M658">
        <v>47.1</v>
      </c>
      <c r="N658">
        <v>70.8</v>
      </c>
      <c r="P658" t="s">
        <v>878</v>
      </c>
      <c r="Q658">
        <f t="shared" si="24"/>
        <v>46</v>
      </c>
      <c r="R658" t="str">
        <f t="shared" si="25"/>
        <v>-</v>
      </c>
    </row>
    <row r="659" spans="2:18" x14ac:dyDescent="0.35">
      <c r="B659" s="317">
        <v>45434.395833333336</v>
      </c>
      <c r="C659">
        <v>64.5</v>
      </c>
      <c r="D659">
        <v>76.7</v>
      </c>
      <c r="E659">
        <v>45.3</v>
      </c>
      <c r="F659">
        <v>69.099999999999994</v>
      </c>
      <c r="G659">
        <v>64.599999999999994</v>
      </c>
      <c r="H659">
        <v>78.2</v>
      </c>
      <c r="I659">
        <v>45.2</v>
      </c>
      <c r="J659">
        <v>69.099999999999994</v>
      </c>
      <c r="L659">
        <v>78.5</v>
      </c>
      <c r="M659">
        <v>46.6</v>
      </c>
      <c r="N659">
        <v>70.599999999999994</v>
      </c>
      <c r="P659" t="s">
        <v>878</v>
      </c>
      <c r="Q659">
        <f t="shared" si="24"/>
        <v>45</v>
      </c>
      <c r="R659" t="str">
        <f t="shared" si="25"/>
        <v>-</v>
      </c>
    </row>
    <row r="660" spans="2:18" x14ac:dyDescent="0.35">
      <c r="B660" s="317">
        <v>45434.40625</v>
      </c>
      <c r="C660">
        <v>64.8</v>
      </c>
      <c r="D660">
        <v>76.099999999999994</v>
      </c>
      <c r="E660">
        <v>46.9</v>
      </c>
      <c r="F660">
        <v>69.7</v>
      </c>
      <c r="G660">
        <v>64.8</v>
      </c>
      <c r="H660">
        <v>77</v>
      </c>
      <c r="I660">
        <v>46.8</v>
      </c>
      <c r="J660">
        <v>69.8</v>
      </c>
      <c r="L660">
        <v>77.400000000000006</v>
      </c>
      <c r="M660">
        <v>48.2</v>
      </c>
      <c r="N660">
        <v>71.400000000000006</v>
      </c>
      <c r="P660" t="s">
        <v>878</v>
      </c>
      <c r="Q660">
        <f t="shared" si="24"/>
        <v>47</v>
      </c>
      <c r="R660" t="str">
        <f t="shared" si="25"/>
        <v>-</v>
      </c>
    </row>
    <row r="661" spans="2:18" x14ac:dyDescent="0.35">
      <c r="B661" s="317">
        <v>45434.416666666664</v>
      </c>
      <c r="C661">
        <v>65.3</v>
      </c>
      <c r="D661">
        <v>77.7</v>
      </c>
      <c r="E661">
        <v>49.2</v>
      </c>
      <c r="F661">
        <v>69.7</v>
      </c>
      <c r="G661">
        <v>65.3</v>
      </c>
      <c r="H661">
        <v>80.900000000000006</v>
      </c>
      <c r="I661">
        <v>49.2</v>
      </c>
      <c r="J661">
        <v>69.7</v>
      </c>
      <c r="L661">
        <v>81</v>
      </c>
      <c r="M661">
        <v>50.6</v>
      </c>
      <c r="N661">
        <v>71.2</v>
      </c>
      <c r="P661" t="s">
        <v>878</v>
      </c>
      <c r="Q661">
        <f t="shared" si="24"/>
        <v>49</v>
      </c>
      <c r="R661" t="str">
        <f t="shared" si="25"/>
        <v>-</v>
      </c>
    </row>
    <row r="662" spans="2:18" x14ac:dyDescent="0.35">
      <c r="B662" s="317">
        <v>45434.427083333336</v>
      </c>
      <c r="C662">
        <v>65</v>
      </c>
      <c r="D662">
        <v>75.900000000000006</v>
      </c>
      <c r="E662">
        <v>47.5</v>
      </c>
      <c r="F662">
        <v>69.8</v>
      </c>
      <c r="G662">
        <v>65</v>
      </c>
      <c r="H662">
        <v>76.400000000000006</v>
      </c>
      <c r="I662">
        <v>47.3</v>
      </c>
      <c r="J662">
        <v>69.900000000000006</v>
      </c>
      <c r="L662">
        <v>77.900000000000006</v>
      </c>
      <c r="M662">
        <v>48.8</v>
      </c>
      <c r="N662">
        <v>71.400000000000006</v>
      </c>
      <c r="P662" t="s">
        <v>878</v>
      </c>
      <c r="Q662">
        <f t="shared" si="24"/>
        <v>47</v>
      </c>
      <c r="R662" t="str">
        <f t="shared" si="25"/>
        <v>-</v>
      </c>
    </row>
    <row r="663" spans="2:18" x14ac:dyDescent="0.35">
      <c r="B663" s="317">
        <v>45434.4375</v>
      </c>
      <c r="C663">
        <v>65.900000000000006</v>
      </c>
      <c r="D663">
        <v>76.2</v>
      </c>
      <c r="E663">
        <v>49.6</v>
      </c>
      <c r="F663">
        <v>70.400000000000006</v>
      </c>
      <c r="G663">
        <v>65.900000000000006</v>
      </c>
      <c r="H663">
        <v>77.2</v>
      </c>
      <c r="I663">
        <v>49.8</v>
      </c>
      <c r="J663">
        <v>70.2</v>
      </c>
      <c r="L663">
        <v>77.5</v>
      </c>
      <c r="M663">
        <v>50.6</v>
      </c>
      <c r="N663">
        <v>71.7</v>
      </c>
      <c r="P663" t="s">
        <v>878</v>
      </c>
      <c r="Q663">
        <f t="shared" si="24"/>
        <v>50</v>
      </c>
      <c r="R663" t="str">
        <f t="shared" si="25"/>
        <v>-</v>
      </c>
    </row>
    <row r="664" spans="2:18" x14ac:dyDescent="0.35">
      <c r="B664" s="317">
        <v>45434.447916666664</v>
      </c>
      <c r="C664">
        <v>65.599999999999994</v>
      </c>
      <c r="D664">
        <v>76.2</v>
      </c>
      <c r="E664">
        <v>49.8</v>
      </c>
      <c r="F664">
        <v>70.3</v>
      </c>
      <c r="G664">
        <v>65.599999999999994</v>
      </c>
      <c r="H664">
        <v>76.7</v>
      </c>
      <c r="I664">
        <v>50.2</v>
      </c>
      <c r="J664">
        <v>70.400000000000006</v>
      </c>
      <c r="L664">
        <v>77.099999999999994</v>
      </c>
      <c r="M664">
        <v>51</v>
      </c>
      <c r="N664">
        <v>71.8</v>
      </c>
      <c r="P664" t="s">
        <v>878</v>
      </c>
      <c r="Q664">
        <f t="shared" si="24"/>
        <v>50</v>
      </c>
      <c r="R664" t="str">
        <f t="shared" si="25"/>
        <v>-</v>
      </c>
    </row>
    <row r="665" spans="2:18" x14ac:dyDescent="0.35">
      <c r="B665" s="317">
        <v>45434.458333333336</v>
      </c>
      <c r="C665">
        <v>65.8</v>
      </c>
      <c r="D665">
        <v>75</v>
      </c>
      <c r="E665">
        <v>51.9</v>
      </c>
      <c r="F665">
        <v>70.3</v>
      </c>
      <c r="G665">
        <v>65.8</v>
      </c>
      <c r="H665">
        <v>75.2</v>
      </c>
      <c r="I665">
        <v>52</v>
      </c>
      <c r="J665">
        <v>70.2</v>
      </c>
      <c r="L665">
        <v>76.8</v>
      </c>
      <c r="M665">
        <v>53</v>
      </c>
      <c r="N665">
        <v>71.400000000000006</v>
      </c>
      <c r="P665" t="s">
        <v>878</v>
      </c>
      <c r="Q665">
        <f t="shared" si="24"/>
        <v>52</v>
      </c>
      <c r="R665" t="str">
        <f t="shared" si="25"/>
        <v>-</v>
      </c>
    </row>
    <row r="666" spans="2:18" x14ac:dyDescent="0.35">
      <c r="B666" s="317">
        <v>45434.46875</v>
      </c>
      <c r="C666">
        <v>66.2</v>
      </c>
      <c r="D666">
        <v>77.400000000000006</v>
      </c>
      <c r="E666">
        <v>50.6</v>
      </c>
      <c r="F666">
        <v>70.599999999999994</v>
      </c>
      <c r="G666">
        <v>66.099999999999994</v>
      </c>
      <c r="H666">
        <v>76.599999999999994</v>
      </c>
      <c r="I666">
        <v>50.6</v>
      </c>
      <c r="J666">
        <v>70.7</v>
      </c>
      <c r="L666">
        <v>79.3</v>
      </c>
      <c r="M666">
        <v>52.1</v>
      </c>
      <c r="N666">
        <v>72</v>
      </c>
      <c r="P666" t="s">
        <v>878</v>
      </c>
      <c r="Q666">
        <f t="shared" si="24"/>
        <v>51</v>
      </c>
      <c r="R666" t="str">
        <f t="shared" si="25"/>
        <v>-</v>
      </c>
    </row>
    <row r="667" spans="2:18" x14ac:dyDescent="0.35">
      <c r="B667" s="317">
        <v>45434.479166666664</v>
      </c>
      <c r="C667">
        <v>66.2</v>
      </c>
      <c r="D667">
        <v>76.099999999999994</v>
      </c>
      <c r="E667">
        <v>46.1</v>
      </c>
      <c r="F667">
        <v>70.400000000000006</v>
      </c>
      <c r="G667">
        <v>66.2</v>
      </c>
      <c r="H667">
        <v>76.2</v>
      </c>
      <c r="I667">
        <v>46.2</v>
      </c>
      <c r="J667">
        <v>70.5</v>
      </c>
      <c r="L667">
        <v>78.2</v>
      </c>
      <c r="M667">
        <v>47.8</v>
      </c>
      <c r="N667">
        <v>71.8</v>
      </c>
      <c r="P667" t="s">
        <v>878</v>
      </c>
      <c r="Q667">
        <f t="shared" si="24"/>
        <v>46</v>
      </c>
      <c r="R667" t="str">
        <f t="shared" si="25"/>
        <v>-</v>
      </c>
    </row>
    <row r="668" spans="2:18" x14ac:dyDescent="0.35">
      <c r="B668" s="317">
        <v>45434.489583333336</v>
      </c>
      <c r="C668">
        <v>64.8</v>
      </c>
      <c r="D668">
        <v>79.7</v>
      </c>
      <c r="E668">
        <v>48.7</v>
      </c>
      <c r="F668">
        <v>68.900000000000006</v>
      </c>
      <c r="G668">
        <v>64.8</v>
      </c>
      <c r="H668">
        <v>78.7</v>
      </c>
      <c r="I668">
        <v>48.5</v>
      </c>
      <c r="J668">
        <v>69</v>
      </c>
      <c r="L668">
        <v>82.2</v>
      </c>
      <c r="M668">
        <v>50.5</v>
      </c>
      <c r="N668">
        <v>70.5</v>
      </c>
      <c r="P668" t="s">
        <v>878</v>
      </c>
      <c r="Q668">
        <f t="shared" si="24"/>
        <v>49</v>
      </c>
      <c r="R668" t="str">
        <f t="shared" si="25"/>
        <v>-</v>
      </c>
    </row>
    <row r="669" spans="2:18" x14ac:dyDescent="0.35">
      <c r="B669" s="317">
        <v>45434.5</v>
      </c>
      <c r="C669">
        <v>65.599999999999994</v>
      </c>
      <c r="D669">
        <v>75.099999999999994</v>
      </c>
      <c r="E669">
        <v>48.3</v>
      </c>
      <c r="F669">
        <v>70.099999999999994</v>
      </c>
      <c r="G669">
        <v>65.599999999999994</v>
      </c>
      <c r="H669">
        <v>75.2</v>
      </c>
      <c r="I669">
        <v>48.4</v>
      </c>
      <c r="J669">
        <v>70.2</v>
      </c>
      <c r="L669">
        <v>76.400000000000006</v>
      </c>
      <c r="M669">
        <v>50.1</v>
      </c>
      <c r="N669">
        <v>71.400000000000006</v>
      </c>
      <c r="P669" t="s">
        <v>878</v>
      </c>
      <c r="Q669">
        <f t="shared" si="24"/>
        <v>48</v>
      </c>
      <c r="R669" t="str">
        <f t="shared" si="25"/>
        <v>-</v>
      </c>
    </row>
    <row r="670" spans="2:18" x14ac:dyDescent="0.35">
      <c r="B670" s="317">
        <v>45434.510416666664</v>
      </c>
      <c r="C670">
        <v>65.7</v>
      </c>
      <c r="D670">
        <v>80.599999999999994</v>
      </c>
      <c r="E670">
        <v>46.4</v>
      </c>
      <c r="F670">
        <v>69.8</v>
      </c>
      <c r="G670">
        <v>65.599999999999994</v>
      </c>
      <c r="H670">
        <v>81</v>
      </c>
      <c r="I670">
        <v>46.4</v>
      </c>
      <c r="J670">
        <v>69.7</v>
      </c>
      <c r="L670">
        <v>82.2</v>
      </c>
      <c r="M670">
        <v>47.7</v>
      </c>
      <c r="N670">
        <v>71.5</v>
      </c>
      <c r="P670" t="s">
        <v>878</v>
      </c>
      <c r="Q670">
        <f t="shared" si="24"/>
        <v>46</v>
      </c>
      <c r="R670" t="str">
        <f t="shared" si="25"/>
        <v>-</v>
      </c>
    </row>
    <row r="671" spans="2:18" x14ac:dyDescent="0.35">
      <c r="B671" s="317">
        <v>45434.520833333336</v>
      </c>
      <c r="C671">
        <v>65.099999999999994</v>
      </c>
      <c r="D671">
        <v>75.099999999999994</v>
      </c>
      <c r="E671">
        <v>45.3</v>
      </c>
      <c r="F671">
        <v>70.099999999999994</v>
      </c>
      <c r="G671">
        <v>65.099999999999994</v>
      </c>
      <c r="H671">
        <v>76</v>
      </c>
      <c r="I671">
        <v>45.3</v>
      </c>
      <c r="J671">
        <v>70.099999999999994</v>
      </c>
      <c r="L671">
        <v>76.2</v>
      </c>
      <c r="M671">
        <v>46.7</v>
      </c>
      <c r="N671">
        <v>71.599999999999994</v>
      </c>
      <c r="P671" t="s">
        <v>878</v>
      </c>
      <c r="Q671">
        <f t="shared" si="24"/>
        <v>45</v>
      </c>
      <c r="R671" t="str">
        <f t="shared" si="25"/>
        <v>-</v>
      </c>
    </row>
    <row r="672" spans="2:18" x14ac:dyDescent="0.35">
      <c r="B672" s="317">
        <v>45434.53125</v>
      </c>
      <c r="C672">
        <v>65.400000000000006</v>
      </c>
      <c r="D672">
        <v>76.8</v>
      </c>
      <c r="E672">
        <v>46.1</v>
      </c>
      <c r="F672">
        <v>70.2</v>
      </c>
      <c r="G672">
        <v>65.3</v>
      </c>
      <c r="H672">
        <v>76.3</v>
      </c>
      <c r="I672">
        <v>46</v>
      </c>
      <c r="J672">
        <v>70.099999999999994</v>
      </c>
      <c r="L672">
        <v>78.2</v>
      </c>
      <c r="M672">
        <v>47.4</v>
      </c>
      <c r="N672">
        <v>71.5</v>
      </c>
      <c r="P672" t="s">
        <v>878</v>
      </c>
      <c r="Q672">
        <f t="shared" si="24"/>
        <v>46</v>
      </c>
      <c r="R672" t="str">
        <f t="shared" si="25"/>
        <v>-</v>
      </c>
    </row>
    <row r="673" spans="2:18" x14ac:dyDescent="0.35">
      <c r="B673" s="317">
        <v>45434.541666666664</v>
      </c>
      <c r="C673">
        <v>64.099999999999994</v>
      </c>
      <c r="D673">
        <v>75.5</v>
      </c>
      <c r="E673">
        <v>45.9</v>
      </c>
      <c r="F673">
        <v>69.2</v>
      </c>
      <c r="G673">
        <v>64.2</v>
      </c>
      <c r="H673">
        <v>76.8</v>
      </c>
      <c r="I673">
        <v>45.5</v>
      </c>
      <c r="J673">
        <v>69.2</v>
      </c>
      <c r="L673">
        <v>77.099999999999994</v>
      </c>
      <c r="M673">
        <v>47.2</v>
      </c>
      <c r="N673">
        <v>70.599999999999994</v>
      </c>
      <c r="P673" t="s">
        <v>878</v>
      </c>
      <c r="Q673">
        <f t="shared" si="24"/>
        <v>46</v>
      </c>
      <c r="R673" t="str">
        <f t="shared" si="25"/>
        <v>-</v>
      </c>
    </row>
    <row r="674" spans="2:18" x14ac:dyDescent="0.35">
      <c r="B674" s="317">
        <v>45434.552083333336</v>
      </c>
      <c r="C674">
        <v>65.2</v>
      </c>
      <c r="D674">
        <v>77.3</v>
      </c>
      <c r="E674">
        <v>48.4</v>
      </c>
      <c r="F674">
        <v>69.900000000000006</v>
      </c>
      <c r="G674">
        <v>65.3</v>
      </c>
      <c r="H674">
        <v>77.2</v>
      </c>
      <c r="I674">
        <v>48.1</v>
      </c>
      <c r="J674">
        <v>69.900000000000006</v>
      </c>
      <c r="L674">
        <v>78.599999999999994</v>
      </c>
      <c r="M674">
        <v>49.8</v>
      </c>
      <c r="N674">
        <v>71.5</v>
      </c>
      <c r="P674" t="s">
        <v>878</v>
      </c>
      <c r="Q674">
        <f t="shared" si="24"/>
        <v>48</v>
      </c>
      <c r="R674" t="str">
        <f t="shared" si="25"/>
        <v>-</v>
      </c>
    </row>
    <row r="675" spans="2:18" x14ac:dyDescent="0.35">
      <c r="B675" s="317">
        <v>45434.5625</v>
      </c>
      <c r="C675">
        <v>64.900000000000006</v>
      </c>
      <c r="D675">
        <v>76.099999999999994</v>
      </c>
      <c r="E675">
        <v>45.5</v>
      </c>
      <c r="F675">
        <v>69.599999999999994</v>
      </c>
      <c r="G675">
        <v>64.900000000000006</v>
      </c>
      <c r="H675">
        <v>76.3</v>
      </c>
      <c r="I675">
        <v>45.5</v>
      </c>
      <c r="J675">
        <v>69.599999999999994</v>
      </c>
      <c r="L675">
        <v>78</v>
      </c>
      <c r="M675">
        <v>46.9</v>
      </c>
      <c r="N675">
        <v>71.099999999999994</v>
      </c>
      <c r="P675" t="s">
        <v>878</v>
      </c>
      <c r="Q675">
        <f t="shared" si="24"/>
        <v>46</v>
      </c>
      <c r="R675" t="str">
        <f t="shared" si="25"/>
        <v>-</v>
      </c>
    </row>
    <row r="676" spans="2:18" x14ac:dyDescent="0.35">
      <c r="B676" s="317">
        <v>45434.572916666664</v>
      </c>
      <c r="C676">
        <v>65.8</v>
      </c>
      <c r="D676">
        <v>76.7</v>
      </c>
      <c r="E676">
        <v>50.2</v>
      </c>
      <c r="F676">
        <v>70.099999999999994</v>
      </c>
      <c r="G676">
        <v>65.8</v>
      </c>
      <c r="H676">
        <v>76</v>
      </c>
      <c r="I676">
        <v>49.8</v>
      </c>
      <c r="J676">
        <v>70.3</v>
      </c>
      <c r="L676">
        <v>77.7</v>
      </c>
      <c r="M676">
        <v>51.5</v>
      </c>
      <c r="N676">
        <v>71.599999999999994</v>
      </c>
      <c r="P676" t="s">
        <v>878</v>
      </c>
      <c r="Q676">
        <f t="shared" si="24"/>
        <v>50</v>
      </c>
      <c r="R676" t="str">
        <f t="shared" si="25"/>
        <v>-</v>
      </c>
    </row>
    <row r="677" spans="2:18" x14ac:dyDescent="0.35">
      <c r="B677" s="317">
        <v>45434.583333333336</v>
      </c>
      <c r="C677">
        <v>65.599999999999994</v>
      </c>
      <c r="D677">
        <v>75.5</v>
      </c>
      <c r="E677">
        <v>47.1</v>
      </c>
      <c r="F677">
        <v>70.599999999999994</v>
      </c>
      <c r="G677">
        <v>65.5</v>
      </c>
      <c r="H677">
        <v>75</v>
      </c>
      <c r="I677">
        <v>46.9</v>
      </c>
      <c r="J677">
        <v>70.400000000000006</v>
      </c>
      <c r="L677">
        <v>77.8</v>
      </c>
      <c r="M677">
        <v>48.7</v>
      </c>
      <c r="N677">
        <v>71.900000000000006</v>
      </c>
      <c r="P677" t="s">
        <v>878</v>
      </c>
      <c r="Q677">
        <f t="shared" si="24"/>
        <v>47</v>
      </c>
      <c r="R677" t="str">
        <f t="shared" si="25"/>
        <v>-</v>
      </c>
    </row>
    <row r="678" spans="2:18" x14ac:dyDescent="0.35">
      <c r="B678" s="317">
        <v>45434.59375</v>
      </c>
      <c r="C678">
        <v>65.900000000000006</v>
      </c>
      <c r="D678">
        <v>76.3</v>
      </c>
      <c r="E678">
        <v>45.4</v>
      </c>
      <c r="F678">
        <v>70.2</v>
      </c>
      <c r="G678">
        <v>65.900000000000006</v>
      </c>
      <c r="H678">
        <v>78.3</v>
      </c>
      <c r="I678">
        <v>45.5</v>
      </c>
      <c r="J678">
        <v>70.2</v>
      </c>
      <c r="L678">
        <v>78.5</v>
      </c>
      <c r="M678">
        <v>47.1</v>
      </c>
      <c r="N678">
        <v>71.7</v>
      </c>
      <c r="P678" t="s">
        <v>878</v>
      </c>
      <c r="Q678">
        <f t="shared" si="24"/>
        <v>46</v>
      </c>
      <c r="R678" t="str">
        <f t="shared" si="25"/>
        <v>-</v>
      </c>
    </row>
    <row r="679" spans="2:18" x14ac:dyDescent="0.35">
      <c r="B679" s="317">
        <v>45434.604166666664</v>
      </c>
      <c r="C679">
        <v>65.7</v>
      </c>
      <c r="D679">
        <v>76</v>
      </c>
      <c r="E679">
        <v>46.9</v>
      </c>
      <c r="F679">
        <v>70.3</v>
      </c>
      <c r="G679">
        <v>65.8</v>
      </c>
      <c r="H679">
        <v>76.099999999999994</v>
      </c>
      <c r="I679">
        <v>46.8</v>
      </c>
      <c r="J679">
        <v>70.400000000000006</v>
      </c>
      <c r="L679">
        <v>77.400000000000006</v>
      </c>
      <c r="M679">
        <v>48.4</v>
      </c>
      <c r="N679">
        <v>71.8</v>
      </c>
      <c r="P679" t="s">
        <v>878</v>
      </c>
      <c r="Q679">
        <f t="shared" si="24"/>
        <v>47</v>
      </c>
      <c r="R679" t="str">
        <f t="shared" si="25"/>
        <v>-</v>
      </c>
    </row>
    <row r="680" spans="2:18" x14ac:dyDescent="0.35">
      <c r="B680" s="317">
        <v>45434.614583333336</v>
      </c>
      <c r="C680">
        <v>66</v>
      </c>
      <c r="D680">
        <v>75.7</v>
      </c>
      <c r="E680">
        <v>48.3</v>
      </c>
      <c r="F680">
        <v>70.400000000000006</v>
      </c>
      <c r="G680">
        <v>66</v>
      </c>
      <c r="H680">
        <v>76.5</v>
      </c>
      <c r="I680">
        <v>47.8</v>
      </c>
      <c r="J680">
        <v>70.400000000000006</v>
      </c>
      <c r="L680">
        <v>77.099999999999994</v>
      </c>
      <c r="M680">
        <v>49.7</v>
      </c>
      <c r="N680">
        <v>71.900000000000006</v>
      </c>
      <c r="P680" t="s">
        <v>878</v>
      </c>
      <c r="Q680">
        <f t="shared" si="24"/>
        <v>48</v>
      </c>
      <c r="R680" t="str">
        <f t="shared" si="25"/>
        <v>-</v>
      </c>
    </row>
    <row r="681" spans="2:18" x14ac:dyDescent="0.35">
      <c r="B681" s="317">
        <v>45434.625</v>
      </c>
      <c r="C681">
        <v>65.3</v>
      </c>
      <c r="D681">
        <v>76.2</v>
      </c>
      <c r="E681">
        <v>46</v>
      </c>
      <c r="F681">
        <v>69.900000000000006</v>
      </c>
      <c r="G681">
        <v>65.3</v>
      </c>
      <c r="H681">
        <v>76.3</v>
      </c>
      <c r="I681">
        <v>46</v>
      </c>
      <c r="J681">
        <v>69.8</v>
      </c>
      <c r="L681">
        <v>76.8</v>
      </c>
      <c r="M681">
        <v>47.7</v>
      </c>
      <c r="N681">
        <v>71.400000000000006</v>
      </c>
      <c r="P681" t="s">
        <v>878</v>
      </c>
      <c r="Q681">
        <f t="shared" si="24"/>
        <v>46</v>
      </c>
      <c r="R681" t="str">
        <f t="shared" si="25"/>
        <v>-</v>
      </c>
    </row>
    <row r="682" spans="2:18" x14ac:dyDescent="0.35">
      <c r="B682" s="317">
        <v>45434.635416666664</v>
      </c>
      <c r="C682">
        <v>65.8</v>
      </c>
      <c r="D682">
        <v>76.5</v>
      </c>
      <c r="E682">
        <v>48.6</v>
      </c>
      <c r="F682">
        <v>70.3</v>
      </c>
      <c r="G682">
        <v>65.8</v>
      </c>
      <c r="H682">
        <v>76.7</v>
      </c>
      <c r="I682">
        <v>48.6</v>
      </c>
      <c r="J682">
        <v>70.400000000000006</v>
      </c>
      <c r="L682">
        <v>78.400000000000006</v>
      </c>
      <c r="M682">
        <v>50.3</v>
      </c>
      <c r="N682">
        <v>71.8</v>
      </c>
      <c r="P682" t="s">
        <v>878</v>
      </c>
      <c r="Q682">
        <f t="shared" si="24"/>
        <v>49</v>
      </c>
      <c r="R682" t="str">
        <f t="shared" si="25"/>
        <v>-</v>
      </c>
    </row>
    <row r="683" spans="2:18" x14ac:dyDescent="0.35">
      <c r="B683" s="317">
        <v>45434.645833333336</v>
      </c>
      <c r="C683">
        <v>67.8</v>
      </c>
      <c r="D683">
        <v>89</v>
      </c>
      <c r="E683">
        <v>47.6</v>
      </c>
      <c r="F683">
        <v>70.8</v>
      </c>
      <c r="G683">
        <v>67.8</v>
      </c>
      <c r="H683">
        <v>88</v>
      </c>
      <c r="I683">
        <v>47.9</v>
      </c>
      <c r="J683">
        <v>70.8</v>
      </c>
      <c r="L683">
        <v>91.5</v>
      </c>
      <c r="M683">
        <v>48.7</v>
      </c>
      <c r="N683">
        <v>72.400000000000006</v>
      </c>
      <c r="P683" t="s">
        <v>878</v>
      </c>
      <c r="Q683">
        <f t="shared" si="24"/>
        <v>48</v>
      </c>
      <c r="R683" t="str">
        <f t="shared" si="25"/>
        <v>-</v>
      </c>
    </row>
    <row r="684" spans="2:18" x14ac:dyDescent="0.35">
      <c r="B684" s="317">
        <v>45434.65625</v>
      </c>
      <c r="C684">
        <v>65.7</v>
      </c>
      <c r="D684">
        <v>76.3</v>
      </c>
      <c r="E684">
        <v>49.6</v>
      </c>
      <c r="F684">
        <v>70.3</v>
      </c>
      <c r="G684">
        <v>65.7</v>
      </c>
      <c r="H684">
        <v>77.900000000000006</v>
      </c>
      <c r="I684">
        <v>49.5</v>
      </c>
      <c r="J684">
        <v>70.3</v>
      </c>
      <c r="L684">
        <v>78.2</v>
      </c>
      <c r="M684">
        <v>51</v>
      </c>
      <c r="N684">
        <v>71.8</v>
      </c>
      <c r="P684" t="s">
        <v>878</v>
      </c>
      <c r="Q684">
        <f t="shared" si="24"/>
        <v>50</v>
      </c>
      <c r="R684" t="str">
        <f t="shared" si="25"/>
        <v>-</v>
      </c>
    </row>
    <row r="685" spans="2:18" x14ac:dyDescent="0.35">
      <c r="B685" s="317">
        <v>45434.666666666664</v>
      </c>
      <c r="C685">
        <v>66</v>
      </c>
      <c r="D685">
        <v>76.7</v>
      </c>
      <c r="E685">
        <v>49.7</v>
      </c>
      <c r="F685">
        <v>70.5</v>
      </c>
      <c r="G685">
        <v>66</v>
      </c>
      <c r="H685">
        <v>78.3</v>
      </c>
      <c r="I685">
        <v>49.5</v>
      </c>
      <c r="J685">
        <v>70.5</v>
      </c>
      <c r="L685">
        <v>78.900000000000006</v>
      </c>
      <c r="M685">
        <v>51.3</v>
      </c>
      <c r="N685">
        <v>71.900000000000006</v>
      </c>
      <c r="P685" t="s">
        <v>878</v>
      </c>
      <c r="Q685">
        <f t="shared" si="24"/>
        <v>50</v>
      </c>
      <c r="R685" t="str">
        <f t="shared" si="25"/>
        <v>-</v>
      </c>
    </row>
    <row r="686" spans="2:18" x14ac:dyDescent="0.35">
      <c r="B686" s="317">
        <v>45434.677083333336</v>
      </c>
      <c r="C686">
        <v>66.900000000000006</v>
      </c>
      <c r="D686">
        <v>77.5</v>
      </c>
      <c r="E686">
        <v>49.1</v>
      </c>
      <c r="F686">
        <v>71.3</v>
      </c>
      <c r="G686">
        <v>67</v>
      </c>
      <c r="H686">
        <v>79</v>
      </c>
      <c r="I686">
        <v>49.2</v>
      </c>
      <c r="J686">
        <v>71.3</v>
      </c>
      <c r="L686">
        <v>79.5</v>
      </c>
      <c r="M686">
        <v>50.4</v>
      </c>
      <c r="N686">
        <v>72.599999999999994</v>
      </c>
      <c r="P686" t="s">
        <v>878</v>
      </c>
      <c r="Q686">
        <f t="shared" si="24"/>
        <v>49</v>
      </c>
      <c r="R686" t="str">
        <f t="shared" si="25"/>
        <v>-</v>
      </c>
    </row>
    <row r="687" spans="2:18" x14ac:dyDescent="0.35">
      <c r="B687" s="317">
        <v>45434.6875</v>
      </c>
      <c r="C687">
        <v>66.8</v>
      </c>
      <c r="D687">
        <v>77.3</v>
      </c>
      <c r="E687">
        <v>46.8</v>
      </c>
      <c r="F687">
        <v>71</v>
      </c>
      <c r="G687">
        <v>66.7</v>
      </c>
      <c r="H687">
        <v>76.7</v>
      </c>
      <c r="I687">
        <v>46.8</v>
      </c>
      <c r="J687">
        <v>71.2</v>
      </c>
      <c r="L687">
        <v>79.3</v>
      </c>
      <c r="M687">
        <v>48.5</v>
      </c>
      <c r="N687">
        <v>72.5</v>
      </c>
      <c r="P687" t="s">
        <v>878</v>
      </c>
      <c r="Q687">
        <f t="shared" si="24"/>
        <v>47</v>
      </c>
      <c r="R687" t="str">
        <f t="shared" si="25"/>
        <v>-</v>
      </c>
    </row>
    <row r="688" spans="2:18" x14ac:dyDescent="0.35">
      <c r="B688" s="317">
        <v>45434.697916666664</v>
      </c>
      <c r="C688">
        <v>66.400000000000006</v>
      </c>
      <c r="D688">
        <v>75.2</v>
      </c>
      <c r="E688">
        <v>45.9</v>
      </c>
      <c r="F688">
        <v>71.2</v>
      </c>
      <c r="G688">
        <v>66.400000000000006</v>
      </c>
      <c r="H688">
        <v>75.3</v>
      </c>
      <c r="I688">
        <v>45.8</v>
      </c>
      <c r="J688">
        <v>71.3</v>
      </c>
      <c r="L688">
        <v>78.2</v>
      </c>
      <c r="M688">
        <v>47.6</v>
      </c>
      <c r="N688">
        <v>72.400000000000006</v>
      </c>
      <c r="P688" t="s">
        <v>878</v>
      </c>
      <c r="Q688">
        <f t="shared" si="24"/>
        <v>46</v>
      </c>
      <c r="R688" t="str">
        <f t="shared" si="25"/>
        <v>-</v>
      </c>
    </row>
    <row r="689" spans="2:18" x14ac:dyDescent="0.35">
      <c r="B689" s="317">
        <v>45434.708333333336</v>
      </c>
      <c r="C689">
        <v>66.8</v>
      </c>
      <c r="D689">
        <v>74.900000000000006</v>
      </c>
      <c r="E689">
        <v>48.1</v>
      </c>
      <c r="F689">
        <v>71</v>
      </c>
      <c r="G689">
        <v>66.900000000000006</v>
      </c>
      <c r="H689">
        <v>76</v>
      </c>
      <c r="I689">
        <v>48</v>
      </c>
      <c r="J689">
        <v>71</v>
      </c>
      <c r="L689">
        <v>76.5</v>
      </c>
      <c r="M689">
        <v>49.8</v>
      </c>
      <c r="N689">
        <v>72.400000000000006</v>
      </c>
      <c r="P689" t="s">
        <v>878</v>
      </c>
      <c r="Q689">
        <f t="shared" si="24"/>
        <v>48</v>
      </c>
      <c r="R689" t="str">
        <f t="shared" si="25"/>
        <v>-</v>
      </c>
    </row>
    <row r="690" spans="2:18" x14ac:dyDescent="0.35">
      <c r="B690" s="317">
        <v>45434.71875</v>
      </c>
      <c r="C690">
        <v>67.3</v>
      </c>
      <c r="D690">
        <v>76.2</v>
      </c>
      <c r="E690">
        <v>49.6</v>
      </c>
      <c r="F690">
        <v>71.599999999999994</v>
      </c>
      <c r="G690">
        <v>67.3</v>
      </c>
      <c r="H690">
        <v>77.400000000000006</v>
      </c>
      <c r="I690">
        <v>49.9</v>
      </c>
      <c r="J690">
        <v>71.8</v>
      </c>
      <c r="L690">
        <v>78</v>
      </c>
      <c r="M690">
        <v>51.6</v>
      </c>
      <c r="N690">
        <v>73.3</v>
      </c>
      <c r="P690" t="s">
        <v>878</v>
      </c>
      <c r="Q690">
        <f t="shared" si="24"/>
        <v>50</v>
      </c>
      <c r="R690" t="str">
        <f t="shared" si="25"/>
        <v>-</v>
      </c>
    </row>
    <row r="691" spans="2:18" x14ac:dyDescent="0.35">
      <c r="B691" s="317">
        <v>45434.729166666664</v>
      </c>
      <c r="C691">
        <v>66.400000000000006</v>
      </c>
      <c r="D691">
        <v>75.7</v>
      </c>
      <c r="E691">
        <v>50.6</v>
      </c>
      <c r="F691">
        <v>70.900000000000006</v>
      </c>
      <c r="G691">
        <v>66.5</v>
      </c>
      <c r="H691">
        <v>77.3</v>
      </c>
      <c r="I691">
        <v>50.3</v>
      </c>
      <c r="J691">
        <v>70.900000000000006</v>
      </c>
      <c r="L691">
        <v>77.5</v>
      </c>
      <c r="M691">
        <v>52.2</v>
      </c>
      <c r="N691">
        <v>72.2</v>
      </c>
      <c r="P691" t="s">
        <v>878</v>
      </c>
      <c r="Q691">
        <f t="shared" si="24"/>
        <v>50</v>
      </c>
      <c r="R691" t="str">
        <f t="shared" si="25"/>
        <v>-</v>
      </c>
    </row>
    <row r="692" spans="2:18" x14ac:dyDescent="0.35">
      <c r="B692" s="317">
        <v>45434.739583333336</v>
      </c>
      <c r="C692">
        <v>65.099999999999994</v>
      </c>
      <c r="D692">
        <v>77.099999999999994</v>
      </c>
      <c r="E692">
        <v>47</v>
      </c>
      <c r="F692">
        <v>69.900000000000006</v>
      </c>
      <c r="G692">
        <v>65.099999999999994</v>
      </c>
      <c r="H692">
        <v>77.2</v>
      </c>
      <c r="I692">
        <v>46.5</v>
      </c>
      <c r="J692">
        <v>70.099999999999994</v>
      </c>
      <c r="L692">
        <v>78.400000000000006</v>
      </c>
      <c r="M692">
        <v>48.5</v>
      </c>
      <c r="N692">
        <v>71.599999999999994</v>
      </c>
      <c r="P692" t="s">
        <v>878</v>
      </c>
      <c r="Q692">
        <f t="shared" si="24"/>
        <v>47</v>
      </c>
      <c r="R692" t="str">
        <f t="shared" si="25"/>
        <v>-</v>
      </c>
    </row>
    <row r="693" spans="2:18" x14ac:dyDescent="0.35">
      <c r="B693" s="317">
        <v>45434.75</v>
      </c>
      <c r="C693">
        <v>66</v>
      </c>
      <c r="D693">
        <v>76.400000000000006</v>
      </c>
      <c r="E693">
        <v>48.4</v>
      </c>
      <c r="F693">
        <v>70.5</v>
      </c>
      <c r="G693">
        <v>66</v>
      </c>
      <c r="H693">
        <v>77.599999999999994</v>
      </c>
      <c r="I693">
        <v>48.4</v>
      </c>
      <c r="J693">
        <v>70.599999999999994</v>
      </c>
      <c r="L693">
        <v>78.400000000000006</v>
      </c>
      <c r="M693">
        <v>49.8</v>
      </c>
      <c r="N693">
        <v>72.099999999999994</v>
      </c>
      <c r="P693" t="s">
        <v>878</v>
      </c>
      <c r="Q693">
        <f t="shared" si="24"/>
        <v>48</v>
      </c>
      <c r="R693" t="str">
        <f t="shared" si="25"/>
        <v>-</v>
      </c>
    </row>
    <row r="694" spans="2:18" x14ac:dyDescent="0.35">
      <c r="B694" s="317">
        <v>45434.760416666664</v>
      </c>
      <c r="C694">
        <v>66</v>
      </c>
      <c r="D694">
        <v>76.5</v>
      </c>
      <c r="E694">
        <v>48.6</v>
      </c>
      <c r="F694">
        <v>70.8</v>
      </c>
      <c r="G694">
        <v>66</v>
      </c>
      <c r="H694">
        <v>76.8</v>
      </c>
      <c r="I694">
        <v>48.3</v>
      </c>
      <c r="J694">
        <v>71</v>
      </c>
      <c r="L694">
        <v>77.2</v>
      </c>
      <c r="M694">
        <v>49.9</v>
      </c>
      <c r="N694">
        <v>72.400000000000006</v>
      </c>
      <c r="P694" t="s">
        <v>878</v>
      </c>
      <c r="Q694">
        <f t="shared" si="24"/>
        <v>48</v>
      </c>
      <c r="R694" t="str">
        <f t="shared" si="25"/>
        <v>-</v>
      </c>
    </row>
    <row r="695" spans="2:18" x14ac:dyDescent="0.35">
      <c r="B695" s="317">
        <v>45434.770833333336</v>
      </c>
      <c r="C695">
        <v>63.9</v>
      </c>
      <c r="D695">
        <v>76.900000000000006</v>
      </c>
      <c r="E695">
        <v>41.3</v>
      </c>
      <c r="F695">
        <v>69</v>
      </c>
      <c r="G695">
        <v>63.9</v>
      </c>
      <c r="H695">
        <v>75.599999999999994</v>
      </c>
      <c r="I695">
        <v>41.1</v>
      </c>
      <c r="J695">
        <v>69.099999999999994</v>
      </c>
      <c r="L695">
        <v>78.5</v>
      </c>
      <c r="M695">
        <v>42.2</v>
      </c>
      <c r="N695">
        <v>70.5</v>
      </c>
      <c r="P695" t="s">
        <v>878</v>
      </c>
      <c r="Q695">
        <f t="shared" si="24"/>
        <v>41</v>
      </c>
      <c r="R695" t="str">
        <f t="shared" si="25"/>
        <v>-</v>
      </c>
    </row>
    <row r="696" spans="2:18" x14ac:dyDescent="0.35">
      <c r="B696" s="317">
        <v>45434.78125</v>
      </c>
      <c r="C696">
        <v>65</v>
      </c>
      <c r="D696">
        <v>76.900000000000006</v>
      </c>
      <c r="E696">
        <v>44.6</v>
      </c>
      <c r="F696">
        <v>70</v>
      </c>
      <c r="G696">
        <v>64.900000000000006</v>
      </c>
      <c r="H696">
        <v>76.900000000000006</v>
      </c>
      <c r="I696">
        <v>44.5</v>
      </c>
      <c r="J696">
        <v>69.900000000000006</v>
      </c>
      <c r="L696">
        <v>78.7</v>
      </c>
      <c r="M696">
        <v>45.4</v>
      </c>
      <c r="N696">
        <v>71.5</v>
      </c>
      <c r="P696" t="s">
        <v>878</v>
      </c>
      <c r="Q696">
        <f t="shared" si="24"/>
        <v>45</v>
      </c>
      <c r="R696" t="str">
        <f t="shared" si="25"/>
        <v>-</v>
      </c>
    </row>
    <row r="697" spans="2:18" x14ac:dyDescent="0.35">
      <c r="B697" s="317">
        <v>45434.791666666664</v>
      </c>
      <c r="C697">
        <v>64.3</v>
      </c>
      <c r="D697">
        <v>76.5</v>
      </c>
      <c r="E697">
        <v>39.799999999999997</v>
      </c>
      <c r="F697">
        <v>69.8</v>
      </c>
      <c r="G697">
        <v>64.3</v>
      </c>
      <c r="H697">
        <v>77.2</v>
      </c>
      <c r="I697">
        <v>39.799999999999997</v>
      </c>
      <c r="J697">
        <v>69.8</v>
      </c>
      <c r="L697">
        <v>78.099999999999994</v>
      </c>
      <c r="M697">
        <v>41.1</v>
      </c>
      <c r="N697">
        <v>71.400000000000006</v>
      </c>
      <c r="P697" t="s">
        <v>878</v>
      </c>
      <c r="Q697">
        <f t="shared" si="24"/>
        <v>40</v>
      </c>
      <c r="R697" t="str">
        <f t="shared" si="25"/>
        <v>-</v>
      </c>
    </row>
    <row r="698" spans="2:18" x14ac:dyDescent="0.35">
      <c r="B698" s="317">
        <v>45434.802083333336</v>
      </c>
      <c r="C698">
        <v>63.8</v>
      </c>
      <c r="D698">
        <v>75.5</v>
      </c>
      <c r="E698">
        <v>38.4</v>
      </c>
      <c r="F698">
        <v>69.400000000000006</v>
      </c>
      <c r="G698">
        <v>63.8</v>
      </c>
      <c r="H698">
        <v>76.2</v>
      </c>
      <c r="I698">
        <v>38.299999999999997</v>
      </c>
      <c r="J698">
        <v>69.2</v>
      </c>
      <c r="L698">
        <v>77</v>
      </c>
      <c r="M698">
        <v>39.5</v>
      </c>
      <c r="N698">
        <v>71.3</v>
      </c>
      <c r="P698" t="s">
        <v>878</v>
      </c>
      <c r="Q698">
        <f t="shared" si="24"/>
        <v>38</v>
      </c>
      <c r="R698" t="str">
        <f t="shared" si="25"/>
        <v>-</v>
      </c>
    </row>
    <row r="699" spans="2:18" x14ac:dyDescent="0.35">
      <c r="B699" s="317">
        <v>45434.8125</v>
      </c>
      <c r="C699">
        <v>63.8</v>
      </c>
      <c r="D699">
        <v>75.599999999999994</v>
      </c>
      <c r="E699">
        <v>39.200000000000003</v>
      </c>
      <c r="F699">
        <v>69.400000000000006</v>
      </c>
      <c r="G699">
        <v>63.9</v>
      </c>
      <c r="H699">
        <v>77.3</v>
      </c>
      <c r="I699">
        <v>38.9</v>
      </c>
      <c r="J699">
        <v>69.099999999999994</v>
      </c>
      <c r="L699">
        <v>77.599999999999994</v>
      </c>
      <c r="M699">
        <v>40.9</v>
      </c>
      <c r="N699">
        <v>71.400000000000006</v>
      </c>
      <c r="P699" t="s">
        <v>878</v>
      </c>
      <c r="Q699">
        <f t="shared" si="24"/>
        <v>39</v>
      </c>
      <c r="R699" t="str">
        <f t="shared" si="25"/>
        <v>-</v>
      </c>
    </row>
    <row r="700" spans="2:18" x14ac:dyDescent="0.35">
      <c r="B700" s="317">
        <v>45434.822916666664</v>
      </c>
      <c r="C700">
        <v>62.4</v>
      </c>
      <c r="D700">
        <v>75.400000000000006</v>
      </c>
      <c r="E700">
        <v>34.200000000000003</v>
      </c>
      <c r="F700">
        <v>66.900000000000006</v>
      </c>
      <c r="G700">
        <v>62.4</v>
      </c>
      <c r="H700">
        <v>76.5</v>
      </c>
      <c r="I700">
        <v>34.1</v>
      </c>
      <c r="J700">
        <v>66.599999999999994</v>
      </c>
      <c r="L700">
        <v>78.2</v>
      </c>
      <c r="M700">
        <v>35.299999999999997</v>
      </c>
      <c r="N700">
        <v>68.8</v>
      </c>
      <c r="P700" t="s">
        <v>878</v>
      </c>
      <c r="Q700">
        <f t="shared" si="24"/>
        <v>34</v>
      </c>
      <c r="R700" t="str">
        <f t="shared" si="25"/>
        <v>-</v>
      </c>
    </row>
    <row r="701" spans="2:18" x14ac:dyDescent="0.35">
      <c r="B701" s="317">
        <v>45434.833333333336</v>
      </c>
      <c r="C701">
        <v>61.7</v>
      </c>
      <c r="D701">
        <v>74.3</v>
      </c>
      <c r="E701">
        <v>34.799999999999997</v>
      </c>
      <c r="F701">
        <v>66.900000000000006</v>
      </c>
      <c r="G701">
        <v>61.7</v>
      </c>
      <c r="H701">
        <v>75.099999999999994</v>
      </c>
      <c r="I701">
        <v>34.5</v>
      </c>
      <c r="J701">
        <v>66.400000000000006</v>
      </c>
      <c r="L701">
        <v>75.5</v>
      </c>
      <c r="M701">
        <v>35.9</v>
      </c>
      <c r="N701">
        <v>68.900000000000006</v>
      </c>
      <c r="P701" t="s">
        <v>878</v>
      </c>
      <c r="Q701">
        <f t="shared" si="24"/>
        <v>35</v>
      </c>
      <c r="R701" t="str">
        <f t="shared" si="25"/>
        <v>-</v>
      </c>
    </row>
    <row r="702" spans="2:18" x14ac:dyDescent="0.35">
      <c r="B702" s="317">
        <v>45434.84375</v>
      </c>
      <c r="C702">
        <v>61</v>
      </c>
      <c r="D702">
        <v>74.599999999999994</v>
      </c>
      <c r="E702">
        <v>36.299999999999997</v>
      </c>
      <c r="F702">
        <v>64.2</v>
      </c>
      <c r="G702">
        <v>61</v>
      </c>
      <c r="H702">
        <v>75.7</v>
      </c>
      <c r="I702">
        <v>36.299999999999997</v>
      </c>
      <c r="J702">
        <v>64.2</v>
      </c>
      <c r="L702">
        <v>76.099999999999994</v>
      </c>
      <c r="M702">
        <v>37.5</v>
      </c>
      <c r="N702">
        <v>67</v>
      </c>
      <c r="P702" t="s">
        <v>878</v>
      </c>
      <c r="Q702">
        <f t="shared" si="24"/>
        <v>36</v>
      </c>
      <c r="R702" t="str">
        <f t="shared" si="25"/>
        <v>-</v>
      </c>
    </row>
    <row r="703" spans="2:18" x14ac:dyDescent="0.35">
      <c r="B703" s="317">
        <v>45434.854166666664</v>
      </c>
      <c r="C703">
        <v>60.1</v>
      </c>
      <c r="D703">
        <v>73.400000000000006</v>
      </c>
      <c r="E703">
        <v>32.799999999999997</v>
      </c>
      <c r="F703">
        <v>63.4</v>
      </c>
      <c r="G703">
        <v>60.2</v>
      </c>
      <c r="H703">
        <v>74.7</v>
      </c>
      <c r="I703">
        <v>32.5</v>
      </c>
      <c r="J703">
        <v>63.7</v>
      </c>
      <c r="L703">
        <v>74.900000000000006</v>
      </c>
      <c r="M703">
        <v>33.5</v>
      </c>
      <c r="N703">
        <v>66.400000000000006</v>
      </c>
      <c r="P703" t="s">
        <v>878</v>
      </c>
      <c r="Q703">
        <f t="shared" si="24"/>
        <v>33</v>
      </c>
      <c r="R703" t="str">
        <f t="shared" si="25"/>
        <v>-</v>
      </c>
    </row>
    <row r="704" spans="2:18" x14ac:dyDescent="0.35">
      <c r="B704" s="317">
        <v>45434.864583333336</v>
      </c>
      <c r="C704">
        <v>59</v>
      </c>
      <c r="D704">
        <v>73.400000000000006</v>
      </c>
      <c r="E704">
        <v>32</v>
      </c>
      <c r="F704">
        <v>60.6</v>
      </c>
      <c r="G704">
        <v>59.1</v>
      </c>
      <c r="H704">
        <v>74.3</v>
      </c>
      <c r="I704">
        <v>31.9</v>
      </c>
      <c r="J704">
        <v>60.9</v>
      </c>
      <c r="L704">
        <v>74.900000000000006</v>
      </c>
      <c r="M704">
        <v>33.299999999999997</v>
      </c>
      <c r="N704">
        <v>62.5</v>
      </c>
      <c r="P704" t="s">
        <v>878</v>
      </c>
      <c r="Q704">
        <f t="shared" si="24"/>
        <v>32</v>
      </c>
      <c r="R704" t="str">
        <f t="shared" si="25"/>
        <v>-</v>
      </c>
    </row>
    <row r="705" spans="2:18" x14ac:dyDescent="0.35">
      <c r="B705" s="317">
        <v>45434.875</v>
      </c>
      <c r="C705">
        <v>59.9</v>
      </c>
      <c r="D705">
        <v>74.2</v>
      </c>
      <c r="E705">
        <v>32.799999999999997</v>
      </c>
      <c r="F705">
        <v>62.5</v>
      </c>
      <c r="G705">
        <v>59.9</v>
      </c>
      <c r="H705">
        <v>76.400000000000006</v>
      </c>
      <c r="I705">
        <v>32.6</v>
      </c>
      <c r="J705">
        <v>62.2</v>
      </c>
      <c r="L705">
        <v>76.900000000000006</v>
      </c>
      <c r="M705">
        <v>33.700000000000003</v>
      </c>
      <c r="N705">
        <v>64.400000000000006</v>
      </c>
      <c r="P705" t="s">
        <v>878</v>
      </c>
      <c r="Q705">
        <f t="shared" si="24"/>
        <v>33</v>
      </c>
      <c r="R705" t="str">
        <f t="shared" si="25"/>
        <v>-</v>
      </c>
    </row>
    <row r="706" spans="2:18" x14ac:dyDescent="0.35">
      <c r="B706" s="317">
        <v>45434.885416666664</v>
      </c>
      <c r="C706">
        <v>58.9</v>
      </c>
      <c r="D706">
        <v>75.2</v>
      </c>
      <c r="E706">
        <v>31.7</v>
      </c>
      <c r="F706">
        <v>60.9</v>
      </c>
      <c r="G706">
        <v>58.8</v>
      </c>
      <c r="H706">
        <v>74.099999999999994</v>
      </c>
      <c r="I706">
        <v>31.5</v>
      </c>
      <c r="J706">
        <v>60.6</v>
      </c>
      <c r="L706">
        <v>76.8</v>
      </c>
      <c r="M706">
        <v>32.6</v>
      </c>
      <c r="N706">
        <v>62.5</v>
      </c>
      <c r="P706" t="s">
        <v>878</v>
      </c>
      <c r="Q706">
        <f t="shared" si="24"/>
        <v>32</v>
      </c>
      <c r="R706" t="str">
        <f t="shared" si="25"/>
        <v>-</v>
      </c>
    </row>
    <row r="707" spans="2:18" x14ac:dyDescent="0.35">
      <c r="B707" s="317">
        <v>45434.895833333336</v>
      </c>
      <c r="C707">
        <v>57.9</v>
      </c>
      <c r="D707">
        <v>73.900000000000006</v>
      </c>
      <c r="E707">
        <v>31.5</v>
      </c>
      <c r="F707">
        <v>60.5</v>
      </c>
      <c r="G707">
        <v>58</v>
      </c>
      <c r="H707">
        <v>73.7</v>
      </c>
      <c r="I707">
        <v>31.4</v>
      </c>
      <c r="J707">
        <v>60.2</v>
      </c>
      <c r="L707">
        <v>74.599999999999994</v>
      </c>
      <c r="M707">
        <v>32.299999999999997</v>
      </c>
      <c r="N707">
        <v>61.9</v>
      </c>
      <c r="P707" t="s">
        <v>878</v>
      </c>
      <c r="Q707">
        <f t="shared" si="24"/>
        <v>31</v>
      </c>
      <c r="R707" t="str">
        <f t="shared" si="25"/>
        <v>-</v>
      </c>
    </row>
    <row r="708" spans="2:18" x14ac:dyDescent="0.35">
      <c r="B708" s="317">
        <v>45434.90625</v>
      </c>
      <c r="C708">
        <v>59.9</v>
      </c>
      <c r="D708">
        <v>76.5</v>
      </c>
      <c r="E708">
        <v>32.299999999999997</v>
      </c>
      <c r="F708">
        <v>62.3</v>
      </c>
      <c r="G708">
        <v>59.9</v>
      </c>
      <c r="H708">
        <v>76.7</v>
      </c>
      <c r="I708">
        <v>32.200000000000003</v>
      </c>
      <c r="J708">
        <v>62.5</v>
      </c>
      <c r="L708">
        <v>78.099999999999994</v>
      </c>
      <c r="M708">
        <v>33.1</v>
      </c>
      <c r="N708">
        <v>64.7</v>
      </c>
      <c r="P708" t="s">
        <v>878</v>
      </c>
      <c r="Q708">
        <f t="shared" si="24"/>
        <v>32</v>
      </c>
      <c r="R708" t="str">
        <f t="shared" si="25"/>
        <v>-</v>
      </c>
    </row>
    <row r="709" spans="2:18" x14ac:dyDescent="0.35">
      <c r="B709" s="317">
        <v>45434.916666666664</v>
      </c>
      <c r="C709">
        <v>59.7</v>
      </c>
      <c r="D709">
        <v>74.8</v>
      </c>
      <c r="E709">
        <v>34.6</v>
      </c>
      <c r="F709">
        <v>62.5</v>
      </c>
      <c r="G709">
        <v>59.7</v>
      </c>
      <c r="H709">
        <v>75.8</v>
      </c>
      <c r="I709">
        <v>34.299999999999997</v>
      </c>
      <c r="J709">
        <v>62.6</v>
      </c>
      <c r="L709">
        <v>76.5</v>
      </c>
      <c r="M709">
        <v>35.4</v>
      </c>
      <c r="N709">
        <v>64.3</v>
      </c>
      <c r="P709" t="s">
        <v>878</v>
      </c>
      <c r="Q709">
        <f t="shared" si="24"/>
        <v>34</v>
      </c>
      <c r="R709" t="str">
        <f t="shared" si="25"/>
        <v>-</v>
      </c>
    </row>
    <row r="710" spans="2:18" x14ac:dyDescent="0.35">
      <c r="B710" s="317">
        <v>45434.927083333336</v>
      </c>
      <c r="C710">
        <v>60</v>
      </c>
      <c r="D710">
        <v>74.8</v>
      </c>
      <c r="E710">
        <v>33.299999999999997</v>
      </c>
      <c r="F710">
        <v>62.9</v>
      </c>
      <c r="G710">
        <v>59.8</v>
      </c>
      <c r="H710">
        <v>74.900000000000006</v>
      </c>
      <c r="I710">
        <v>33</v>
      </c>
      <c r="J710">
        <v>62.7</v>
      </c>
      <c r="L710">
        <v>76.599999999999994</v>
      </c>
      <c r="M710">
        <v>34</v>
      </c>
      <c r="N710">
        <v>64.900000000000006</v>
      </c>
      <c r="P710" t="s">
        <v>878</v>
      </c>
      <c r="Q710">
        <f t="shared" si="24"/>
        <v>33</v>
      </c>
      <c r="R710" t="str">
        <f t="shared" si="25"/>
        <v>-</v>
      </c>
    </row>
    <row r="711" spans="2:18" x14ac:dyDescent="0.35">
      <c r="B711" s="317">
        <v>45434.9375</v>
      </c>
      <c r="C711">
        <v>56.3</v>
      </c>
      <c r="D711">
        <v>72.7</v>
      </c>
      <c r="E711">
        <v>31</v>
      </c>
      <c r="F711">
        <v>56.9</v>
      </c>
      <c r="G711">
        <v>56.1</v>
      </c>
      <c r="H711">
        <v>72.7</v>
      </c>
      <c r="I711">
        <v>30.9</v>
      </c>
      <c r="J711">
        <v>56.9</v>
      </c>
      <c r="L711">
        <v>74</v>
      </c>
      <c r="M711">
        <v>31.8</v>
      </c>
      <c r="N711">
        <v>58.8</v>
      </c>
      <c r="P711" t="s">
        <v>878</v>
      </c>
      <c r="Q711">
        <f t="shared" si="24"/>
        <v>31</v>
      </c>
      <c r="R711" t="str">
        <f t="shared" si="25"/>
        <v>-</v>
      </c>
    </row>
    <row r="712" spans="2:18" x14ac:dyDescent="0.35">
      <c r="B712" s="317">
        <v>45434.947916666664</v>
      </c>
      <c r="C712">
        <v>59.1</v>
      </c>
      <c r="D712">
        <v>76.2</v>
      </c>
      <c r="E712">
        <v>30.3</v>
      </c>
      <c r="F712">
        <v>60.2</v>
      </c>
      <c r="G712">
        <v>59.1</v>
      </c>
      <c r="H712">
        <v>76.7</v>
      </c>
      <c r="I712">
        <v>30.3</v>
      </c>
      <c r="J712">
        <v>60.4</v>
      </c>
      <c r="L712">
        <v>77.400000000000006</v>
      </c>
      <c r="M712">
        <v>30.7</v>
      </c>
      <c r="N712">
        <v>62.4</v>
      </c>
      <c r="P712" t="s">
        <v>878</v>
      </c>
      <c r="Q712">
        <f t="shared" si="24"/>
        <v>30</v>
      </c>
      <c r="R712" t="str">
        <f t="shared" si="25"/>
        <v>-</v>
      </c>
    </row>
    <row r="713" spans="2:18" x14ac:dyDescent="0.35">
      <c r="B713" s="317">
        <v>45434.958333333336</v>
      </c>
      <c r="C713">
        <v>57.3</v>
      </c>
      <c r="D713">
        <v>74.599999999999994</v>
      </c>
      <c r="E713">
        <v>30.5</v>
      </c>
      <c r="F713">
        <v>58.6</v>
      </c>
      <c r="G713">
        <v>57.3</v>
      </c>
      <c r="H713">
        <v>74.5</v>
      </c>
      <c r="I713">
        <v>30.4</v>
      </c>
      <c r="J713">
        <v>57.6</v>
      </c>
      <c r="L713">
        <v>75.599999999999994</v>
      </c>
      <c r="M713">
        <v>31</v>
      </c>
      <c r="N713">
        <v>60.2</v>
      </c>
      <c r="P713" t="s">
        <v>879</v>
      </c>
      <c r="Q713" t="str">
        <f t="shared" si="24"/>
        <v>-</v>
      </c>
      <c r="R713">
        <f t="shared" si="25"/>
        <v>30</v>
      </c>
    </row>
    <row r="714" spans="2:18" x14ac:dyDescent="0.35">
      <c r="B714" s="317">
        <v>45434.96875</v>
      </c>
      <c r="C714">
        <v>55</v>
      </c>
      <c r="D714">
        <v>73.599999999999994</v>
      </c>
      <c r="E714">
        <v>31.9</v>
      </c>
      <c r="F714">
        <v>53.9</v>
      </c>
      <c r="G714">
        <v>55.2</v>
      </c>
      <c r="H714">
        <v>74.5</v>
      </c>
      <c r="I714">
        <v>31.8</v>
      </c>
      <c r="J714">
        <v>54.2</v>
      </c>
      <c r="L714">
        <v>74.7</v>
      </c>
      <c r="M714">
        <v>32.299999999999997</v>
      </c>
      <c r="N714">
        <v>55.8</v>
      </c>
      <c r="P714" t="s">
        <v>879</v>
      </c>
      <c r="Q714" t="str">
        <f t="shared" si="24"/>
        <v>-</v>
      </c>
      <c r="R714">
        <f t="shared" si="25"/>
        <v>32</v>
      </c>
    </row>
    <row r="715" spans="2:18" x14ac:dyDescent="0.35">
      <c r="B715" s="317">
        <v>45434.979166666664</v>
      </c>
      <c r="C715">
        <v>55.1</v>
      </c>
      <c r="D715">
        <v>72.8</v>
      </c>
      <c r="E715">
        <v>30.2</v>
      </c>
      <c r="F715">
        <v>55.6</v>
      </c>
      <c r="G715">
        <v>55.2</v>
      </c>
      <c r="H715">
        <v>73.400000000000006</v>
      </c>
      <c r="I715">
        <v>30.1</v>
      </c>
      <c r="J715">
        <v>55.5</v>
      </c>
      <c r="L715">
        <v>74.3</v>
      </c>
      <c r="M715">
        <v>30.7</v>
      </c>
      <c r="N715">
        <v>56.9</v>
      </c>
      <c r="P715" t="s">
        <v>879</v>
      </c>
      <c r="Q715" t="str">
        <f t="shared" si="24"/>
        <v>-</v>
      </c>
      <c r="R715">
        <f t="shared" si="25"/>
        <v>30</v>
      </c>
    </row>
    <row r="716" spans="2:18" x14ac:dyDescent="0.35">
      <c r="B716" s="317">
        <v>45434.989583333336</v>
      </c>
      <c r="C716">
        <v>55.5</v>
      </c>
      <c r="D716">
        <v>75.7</v>
      </c>
      <c r="E716">
        <v>30.2</v>
      </c>
      <c r="F716">
        <v>51.8</v>
      </c>
      <c r="G716">
        <v>55.7</v>
      </c>
      <c r="H716">
        <v>77.8</v>
      </c>
      <c r="I716">
        <v>30.2</v>
      </c>
      <c r="J716">
        <v>51.8</v>
      </c>
      <c r="L716">
        <v>78</v>
      </c>
      <c r="M716">
        <v>30.7</v>
      </c>
      <c r="N716">
        <v>53.7</v>
      </c>
      <c r="P716" t="s">
        <v>879</v>
      </c>
      <c r="Q716" t="str">
        <f t="shared" si="24"/>
        <v>-</v>
      </c>
      <c r="R716">
        <f t="shared" si="25"/>
        <v>30</v>
      </c>
    </row>
    <row r="717" spans="2:18" x14ac:dyDescent="0.35">
      <c r="B717" s="317">
        <v>45435</v>
      </c>
      <c r="C717">
        <v>54.4</v>
      </c>
      <c r="D717">
        <v>76.7</v>
      </c>
      <c r="E717">
        <v>34.700000000000003</v>
      </c>
      <c r="F717">
        <v>49.7</v>
      </c>
      <c r="G717">
        <v>54.2</v>
      </c>
      <c r="H717">
        <v>75.5</v>
      </c>
      <c r="I717">
        <v>34.700000000000003</v>
      </c>
      <c r="J717">
        <v>49.7</v>
      </c>
      <c r="L717">
        <v>77.900000000000006</v>
      </c>
      <c r="M717">
        <v>35.5</v>
      </c>
      <c r="N717">
        <v>50.9</v>
      </c>
      <c r="P717" t="s">
        <v>879</v>
      </c>
      <c r="Q717" t="str">
        <f t="shared" si="24"/>
        <v>-</v>
      </c>
      <c r="R717">
        <f t="shared" si="25"/>
        <v>35</v>
      </c>
    </row>
    <row r="718" spans="2:18" x14ac:dyDescent="0.35">
      <c r="B718" s="317">
        <v>45435.010416666664</v>
      </c>
      <c r="C718">
        <v>42.5</v>
      </c>
      <c r="D718">
        <v>60.7</v>
      </c>
      <c r="E718">
        <v>35.5</v>
      </c>
      <c r="F718">
        <v>42.3</v>
      </c>
      <c r="G718">
        <v>42.5</v>
      </c>
      <c r="H718">
        <v>60.6</v>
      </c>
      <c r="I718">
        <v>35.4</v>
      </c>
      <c r="J718">
        <v>42.4</v>
      </c>
      <c r="L718">
        <v>61.5</v>
      </c>
      <c r="M718">
        <v>36</v>
      </c>
      <c r="N718">
        <v>43.2</v>
      </c>
      <c r="P718" t="s">
        <v>879</v>
      </c>
      <c r="Q718" t="str">
        <f t="shared" ref="Q718:Q761" si="26">IF(P718="D",ROUND(I718,0),"-")</f>
        <v>-</v>
      </c>
      <c r="R718">
        <f t="shared" ref="R718:R761" si="27">IF(P718="N",ROUND(I718,0),"-")</f>
        <v>35</v>
      </c>
    </row>
    <row r="719" spans="2:18" x14ac:dyDescent="0.35">
      <c r="B719" s="317">
        <v>45435.020833333336</v>
      </c>
      <c r="C719">
        <v>49</v>
      </c>
      <c r="D719">
        <v>75.599999999999994</v>
      </c>
      <c r="E719">
        <v>30.4</v>
      </c>
      <c r="F719">
        <v>38.200000000000003</v>
      </c>
      <c r="G719">
        <v>49</v>
      </c>
      <c r="H719">
        <v>75.7</v>
      </c>
      <c r="I719">
        <v>30.4</v>
      </c>
      <c r="J719">
        <v>38.299999999999997</v>
      </c>
      <c r="L719">
        <v>76.8</v>
      </c>
      <c r="M719">
        <v>30.9</v>
      </c>
      <c r="N719">
        <v>39.799999999999997</v>
      </c>
      <c r="P719" t="s">
        <v>879</v>
      </c>
      <c r="Q719" t="str">
        <f t="shared" si="26"/>
        <v>-</v>
      </c>
      <c r="R719">
        <f t="shared" si="27"/>
        <v>30</v>
      </c>
    </row>
    <row r="720" spans="2:18" x14ac:dyDescent="0.35">
      <c r="B720" s="317">
        <v>45435.03125</v>
      </c>
      <c r="C720">
        <v>52.9</v>
      </c>
      <c r="D720">
        <v>74.3</v>
      </c>
      <c r="E720">
        <v>30.2</v>
      </c>
      <c r="F720">
        <v>43.8</v>
      </c>
      <c r="G720">
        <v>52.7</v>
      </c>
      <c r="H720">
        <v>73.3</v>
      </c>
      <c r="I720">
        <v>30.1</v>
      </c>
      <c r="J720">
        <v>42.2</v>
      </c>
      <c r="L720">
        <v>75.900000000000006</v>
      </c>
      <c r="M720">
        <v>30.5</v>
      </c>
      <c r="N720">
        <v>45</v>
      </c>
      <c r="P720" t="s">
        <v>879</v>
      </c>
      <c r="Q720" t="str">
        <f t="shared" si="26"/>
        <v>-</v>
      </c>
      <c r="R720">
        <f t="shared" si="27"/>
        <v>30</v>
      </c>
    </row>
    <row r="721" spans="2:18" x14ac:dyDescent="0.35">
      <c r="B721" s="317">
        <v>45435.041666666664</v>
      </c>
      <c r="C721">
        <v>50.6</v>
      </c>
      <c r="D721">
        <v>72.599999999999994</v>
      </c>
      <c r="E721">
        <v>29.7</v>
      </c>
      <c r="F721">
        <v>35.6</v>
      </c>
      <c r="G721">
        <v>50.5</v>
      </c>
      <c r="H721">
        <v>73</v>
      </c>
      <c r="I721">
        <v>29.7</v>
      </c>
      <c r="J721">
        <v>35.6</v>
      </c>
      <c r="L721">
        <v>74.3</v>
      </c>
      <c r="M721">
        <v>30</v>
      </c>
      <c r="N721">
        <v>37</v>
      </c>
      <c r="P721" t="s">
        <v>879</v>
      </c>
      <c r="Q721" t="str">
        <f t="shared" si="26"/>
        <v>-</v>
      </c>
      <c r="R721">
        <f t="shared" si="27"/>
        <v>30</v>
      </c>
    </row>
    <row r="722" spans="2:18" x14ac:dyDescent="0.35">
      <c r="B722" s="317">
        <v>45435.052083333336</v>
      </c>
      <c r="C722">
        <v>32.1</v>
      </c>
      <c r="D722">
        <v>41.4</v>
      </c>
      <c r="E722">
        <v>29.3</v>
      </c>
      <c r="F722">
        <v>33.1</v>
      </c>
      <c r="G722">
        <v>32.1</v>
      </c>
      <c r="H722">
        <v>41.6</v>
      </c>
      <c r="I722">
        <v>29.3</v>
      </c>
      <c r="J722">
        <v>33.1</v>
      </c>
      <c r="L722">
        <v>43.5</v>
      </c>
      <c r="M722">
        <v>29.5</v>
      </c>
      <c r="N722">
        <v>34</v>
      </c>
      <c r="P722" t="s">
        <v>879</v>
      </c>
      <c r="Q722" t="str">
        <f t="shared" si="26"/>
        <v>-</v>
      </c>
      <c r="R722">
        <f t="shared" si="27"/>
        <v>29</v>
      </c>
    </row>
    <row r="723" spans="2:18" x14ac:dyDescent="0.35">
      <c r="B723" s="317">
        <v>45435.0625</v>
      </c>
      <c r="C723">
        <v>53.5</v>
      </c>
      <c r="D723">
        <v>75.2</v>
      </c>
      <c r="E723">
        <v>30.4</v>
      </c>
      <c r="F723">
        <v>49.5</v>
      </c>
      <c r="G723">
        <v>53.6</v>
      </c>
      <c r="H723">
        <v>75</v>
      </c>
      <c r="I723">
        <v>30.3</v>
      </c>
      <c r="J723">
        <v>49.5</v>
      </c>
      <c r="L723">
        <v>76</v>
      </c>
      <c r="M723">
        <v>30.7</v>
      </c>
      <c r="N723">
        <v>50.7</v>
      </c>
      <c r="P723" t="s">
        <v>879</v>
      </c>
      <c r="Q723" t="str">
        <f t="shared" si="26"/>
        <v>-</v>
      </c>
      <c r="R723">
        <f t="shared" si="27"/>
        <v>30</v>
      </c>
    </row>
    <row r="724" spans="2:18" x14ac:dyDescent="0.35">
      <c r="B724" s="317">
        <v>45435.072916666664</v>
      </c>
      <c r="C724">
        <v>52.3</v>
      </c>
      <c r="D724">
        <v>75.2</v>
      </c>
      <c r="E724">
        <v>29.5</v>
      </c>
      <c r="F724">
        <v>37.299999999999997</v>
      </c>
      <c r="G724">
        <v>52.3</v>
      </c>
      <c r="H724">
        <v>75.400000000000006</v>
      </c>
      <c r="I724">
        <v>29.5</v>
      </c>
      <c r="J724">
        <v>37.799999999999997</v>
      </c>
      <c r="L724">
        <v>76.7</v>
      </c>
      <c r="M724">
        <v>29.8</v>
      </c>
      <c r="N724">
        <v>39.299999999999997</v>
      </c>
      <c r="P724" t="s">
        <v>879</v>
      </c>
      <c r="Q724" t="str">
        <f t="shared" si="26"/>
        <v>-</v>
      </c>
      <c r="R724">
        <f t="shared" si="27"/>
        <v>30</v>
      </c>
    </row>
    <row r="725" spans="2:18" x14ac:dyDescent="0.35">
      <c r="B725" s="317">
        <v>45435.083333333336</v>
      </c>
      <c r="C725">
        <v>31.6</v>
      </c>
      <c r="D725">
        <v>40.9</v>
      </c>
      <c r="E725">
        <v>29.4</v>
      </c>
      <c r="F725">
        <v>33.299999999999997</v>
      </c>
      <c r="G725">
        <v>31.6</v>
      </c>
      <c r="H725">
        <v>41.7</v>
      </c>
      <c r="I725">
        <v>29.3</v>
      </c>
      <c r="J725">
        <v>33.299999999999997</v>
      </c>
      <c r="L725">
        <v>43.9</v>
      </c>
      <c r="M725">
        <v>29.6</v>
      </c>
      <c r="N725">
        <v>34.200000000000003</v>
      </c>
      <c r="P725" t="s">
        <v>879</v>
      </c>
      <c r="Q725" t="str">
        <f t="shared" si="26"/>
        <v>-</v>
      </c>
      <c r="R725">
        <f t="shared" si="27"/>
        <v>29</v>
      </c>
    </row>
    <row r="726" spans="2:18" x14ac:dyDescent="0.35">
      <c r="B726" s="317">
        <v>45435.09375</v>
      </c>
      <c r="C726">
        <v>48.4</v>
      </c>
      <c r="D726">
        <v>72.900000000000006</v>
      </c>
      <c r="E726">
        <v>31.1</v>
      </c>
      <c r="F726">
        <v>36.700000000000003</v>
      </c>
      <c r="G726">
        <v>48.5</v>
      </c>
      <c r="H726">
        <v>73.400000000000006</v>
      </c>
      <c r="I726">
        <v>31</v>
      </c>
      <c r="J726">
        <v>36.700000000000003</v>
      </c>
      <c r="L726">
        <v>74.8</v>
      </c>
      <c r="M726">
        <v>31.5</v>
      </c>
      <c r="N726">
        <v>38</v>
      </c>
      <c r="P726" t="s">
        <v>879</v>
      </c>
      <c r="Q726" t="str">
        <f t="shared" si="26"/>
        <v>-</v>
      </c>
      <c r="R726">
        <f t="shared" si="27"/>
        <v>31</v>
      </c>
    </row>
    <row r="727" spans="2:18" x14ac:dyDescent="0.35">
      <c r="B727" s="317">
        <v>45435.104166666664</v>
      </c>
      <c r="C727">
        <v>54.2</v>
      </c>
      <c r="D727">
        <v>73.2</v>
      </c>
      <c r="E727">
        <v>30.8</v>
      </c>
      <c r="F727">
        <v>46.7</v>
      </c>
      <c r="G727">
        <v>54.2</v>
      </c>
      <c r="H727">
        <v>73.5</v>
      </c>
      <c r="I727">
        <v>31</v>
      </c>
      <c r="J727">
        <v>47.3</v>
      </c>
      <c r="L727">
        <v>74.5</v>
      </c>
      <c r="M727">
        <v>31.3</v>
      </c>
      <c r="N727">
        <v>49.3</v>
      </c>
      <c r="P727" t="s">
        <v>879</v>
      </c>
      <c r="Q727" t="str">
        <f t="shared" si="26"/>
        <v>-</v>
      </c>
      <c r="R727">
        <f t="shared" si="27"/>
        <v>31</v>
      </c>
    </row>
    <row r="728" spans="2:18" x14ac:dyDescent="0.35">
      <c r="B728" s="317">
        <v>45435.114583333336</v>
      </c>
      <c r="C728">
        <v>50.8</v>
      </c>
      <c r="D728">
        <v>75.7</v>
      </c>
      <c r="E728">
        <v>33.6</v>
      </c>
      <c r="F728">
        <v>41.3</v>
      </c>
      <c r="G728">
        <v>50.9</v>
      </c>
      <c r="H728">
        <v>75.7</v>
      </c>
      <c r="I728">
        <v>33.6</v>
      </c>
      <c r="J728">
        <v>41.2</v>
      </c>
      <c r="L728">
        <v>76.400000000000006</v>
      </c>
      <c r="M728">
        <v>34.200000000000003</v>
      </c>
      <c r="N728">
        <v>42.6</v>
      </c>
      <c r="P728" t="s">
        <v>879</v>
      </c>
      <c r="Q728" t="str">
        <f t="shared" si="26"/>
        <v>-</v>
      </c>
      <c r="R728">
        <f t="shared" si="27"/>
        <v>34</v>
      </c>
    </row>
    <row r="729" spans="2:18" x14ac:dyDescent="0.35">
      <c r="B729" s="317">
        <v>45435.125</v>
      </c>
      <c r="C729">
        <v>36.4</v>
      </c>
      <c r="D729">
        <v>44.6</v>
      </c>
      <c r="E729">
        <v>33.1</v>
      </c>
      <c r="F729">
        <v>38.6</v>
      </c>
      <c r="G729">
        <v>36.4</v>
      </c>
      <c r="H729">
        <v>45.7</v>
      </c>
      <c r="I729">
        <v>33.200000000000003</v>
      </c>
      <c r="J729">
        <v>38.5</v>
      </c>
      <c r="L729">
        <v>47</v>
      </c>
      <c r="M729">
        <v>33.5</v>
      </c>
      <c r="N729">
        <v>39.6</v>
      </c>
      <c r="P729" t="s">
        <v>879</v>
      </c>
      <c r="Q729" t="str">
        <f t="shared" si="26"/>
        <v>-</v>
      </c>
      <c r="R729">
        <f t="shared" si="27"/>
        <v>33</v>
      </c>
    </row>
    <row r="730" spans="2:18" x14ac:dyDescent="0.35">
      <c r="B730" s="317">
        <v>45435.135416666664</v>
      </c>
      <c r="C730">
        <v>54.4</v>
      </c>
      <c r="D730">
        <v>75.3</v>
      </c>
      <c r="E730">
        <v>35.9</v>
      </c>
      <c r="F730">
        <v>46.3</v>
      </c>
      <c r="G730">
        <v>54.5</v>
      </c>
      <c r="H730">
        <v>74.099999999999994</v>
      </c>
      <c r="I730">
        <v>36</v>
      </c>
      <c r="J730">
        <v>46.6</v>
      </c>
      <c r="L730">
        <v>76.8</v>
      </c>
      <c r="M730">
        <v>36.5</v>
      </c>
      <c r="N730">
        <v>48.1</v>
      </c>
      <c r="P730" t="s">
        <v>879</v>
      </c>
      <c r="Q730" t="str">
        <f t="shared" si="26"/>
        <v>-</v>
      </c>
      <c r="R730">
        <f t="shared" si="27"/>
        <v>36</v>
      </c>
    </row>
    <row r="731" spans="2:18" x14ac:dyDescent="0.35">
      <c r="B731" s="317">
        <v>45435.145833333336</v>
      </c>
      <c r="C731">
        <v>57.2</v>
      </c>
      <c r="D731">
        <v>76.8</v>
      </c>
      <c r="E731">
        <v>34.6</v>
      </c>
      <c r="F731">
        <v>53.7</v>
      </c>
      <c r="G731">
        <v>57.1</v>
      </c>
      <c r="H731">
        <v>76</v>
      </c>
      <c r="I731">
        <v>34.6</v>
      </c>
      <c r="J731">
        <v>53.2</v>
      </c>
      <c r="L731">
        <v>78.400000000000006</v>
      </c>
      <c r="M731">
        <v>35.1</v>
      </c>
      <c r="N731">
        <v>55</v>
      </c>
      <c r="P731" t="s">
        <v>879</v>
      </c>
      <c r="Q731" t="str">
        <f t="shared" si="26"/>
        <v>-</v>
      </c>
      <c r="R731">
        <f t="shared" si="27"/>
        <v>35</v>
      </c>
    </row>
    <row r="732" spans="2:18" x14ac:dyDescent="0.35">
      <c r="B732" s="317">
        <v>45435.15625</v>
      </c>
      <c r="C732">
        <v>54.5</v>
      </c>
      <c r="D732">
        <v>77.900000000000006</v>
      </c>
      <c r="E732">
        <v>31</v>
      </c>
      <c r="F732">
        <v>41.4</v>
      </c>
      <c r="G732">
        <v>54.5</v>
      </c>
      <c r="H732">
        <v>77.099999999999994</v>
      </c>
      <c r="I732">
        <v>31</v>
      </c>
      <c r="J732">
        <v>41.4</v>
      </c>
      <c r="L732">
        <v>79.900000000000006</v>
      </c>
      <c r="M732">
        <v>31.3</v>
      </c>
      <c r="N732">
        <v>43</v>
      </c>
      <c r="P732" t="s">
        <v>879</v>
      </c>
      <c r="Q732" t="str">
        <f t="shared" si="26"/>
        <v>-</v>
      </c>
      <c r="R732">
        <f t="shared" si="27"/>
        <v>31</v>
      </c>
    </row>
    <row r="733" spans="2:18" x14ac:dyDescent="0.35">
      <c r="B733" s="317">
        <v>45435.166666666664</v>
      </c>
      <c r="C733">
        <v>54.8</v>
      </c>
      <c r="D733">
        <v>74.8</v>
      </c>
      <c r="E733">
        <v>32.6</v>
      </c>
      <c r="F733">
        <v>51.6</v>
      </c>
      <c r="G733">
        <v>54.9</v>
      </c>
      <c r="H733">
        <v>75.599999999999994</v>
      </c>
      <c r="I733">
        <v>32.5</v>
      </c>
      <c r="J733">
        <v>51.1</v>
      </c>
      <c r="L733">
        <v>75.7</v>
      </c>
      <c r="M733">
        <v>33</v>
      </c>
      <c r="N733">
        <v>53.3</v>
      </c>
      <c r="P733" t="s">
        <v>879</v>
      </c>
      <c r="Q733" t="str">
        <f t="shared" si="26"/>
        <v>-</v>
      </c>
      <c r="R733">
        <f t="shared" si="27"/>
        <v>33</v>
      </c>
    </row>
    <row r="734" spans="2:18" x14ac:dyDescent="0.35">
      <c r="B734" s="317">
        <v>45435.177083333336</v>
      </c>
      <c r="C734">
        <v>58.4</v>
      </c>
      <c r="D734">
        <v>77.900000000000006</v>
      </c>
      <c r="E734">
        <v>34</v>
      </c>
      <c r="F734">
        <v>57.7</v>
      </c>
      <c r="G734">
        <v>58.4</v>
      </c>
      <c r="H734">
        <v>78</v>
      </c>
      <c r="I734">
        <v>34</v>
      </c>
      <c r="J734">
        <v>57</v>
      </c>
      <c r="L734">
        <v>79.099999999999994</v>
      </c>
      <c r="M734">
        <v>34.4</v>
      </c>
      <c r="N734">
        <v>59.7</v>
      </c>
      <c r="P734" t="s">
        <v>879</v>
      </c>
      <c r="Q734" t="str">
        <f t="shared" si="26"/>
        <v>-</v>
      </c>
      <c r="R734">
        <f t="shared" si="27"/>
        <v>34</v>
      </c>
    </row>
    <row r="735" spans="2:18" x14ac:dyDescent="0.35">
      <c r="B735" s="317">
        <v>45435.1875</v>
      </c>
      <c r="C735">
        <v>56.3</v>
      </c>
      <c r="D735">
        <v>77.099999999999994</v>
      </c>
      <c r="E735">
        <v>32.5</v>
      </c>
      <c r="F735">
        <v>53.1</v>
      </c>
      <c r="G735">
        <v>56.3</v>
      </c>
      <c r="H735">
        <v>77.900000000000006</v>
      </c>
      <c r="I735">
        <v>32.5</v>
      </c>
      <c r="J735">
        <v>53.1</v>
      </c>
      <c r="L735">
        <v>78.3</v>
      </c>
      <c r="M735">
        <v>32.9</v>
      </c>
      <c r="N735">
        <v>55.4</v>
      </c>
      <c r="P735" t="s">
        <v>879</v>
      </c>
      <c r="Q735" t="str">
        <f t="shared" si="26"/>
        <v>-</v>
      </c>
      <c r="R735">
        <f t="shared" si="27"/>
        <v>33</v>
      </c>
    </row>
    <row r="736" spans="2:18" x14ac:dyDescent="0.35">
      <c r="B736" s="317">
        <v>45435.197916666664</v>
      </c>
      <c r="C736">
        <v>58.3</v>
      </c>
      <c r="D736">
        <v>75.5</v>
      </c>
      <c r="E736">
        <v>36.6</v>
      </c>
      <c r="F736">
        <v>60.1</v>
      </c>
      <c r="G736">
        <v>58.3</v>
      </c>
      <c r="H736">
        <v>76.7</v>
      </c>
      <c r="I736">
        <v>36.5</v>
      </c>
      <c r="J736">
        <v>59.5</v>
      </c>
      <c r="L736">
        <v>77.599999999999994</v>
      </c>
      <c r="M736">
        <v>38</v>
      </c>
      <c r="N736">
        <v>62</v>
      </c>
      <c r="P736" t="s">
        <v>879</v>
      </c>
      <c r="Q736" t="str">
        <f t="shared" si="26"/>
        <v>-</v>
      </c>
      <c r="R736">
        <f t="shared" si="27"/>
        <v>37</v>
      </c>
    </row>
    <row r="737" spans="2:18" x14ac:dyDescent="0.35">
      <c r="B737" s="317">
        <v>45435.208333333336</v>
      </c>
      <c r="C737">
        <v>57.2</v>
      </c>
      <c r="D737">
        <v>77.599999999999994</v>
      </c>
      <c r="E737">
        <v>33.700000000000003</v>
      </c>
      <c r="F737">
        <v>55.9</v>
      </c>
      <c r="G737">
        <v>57.3</v>
      </c>
      <c r="H737">
        <v>77.900000000000006</v>
      </c>
      <c r="I737">
        <v>33.4</v>
      </c>
      <c r="J737">
        <v>55.5</v>
      </c>
      <c r="L737">
        <v>78.8</v>
      </c>
      <c r="M737">
        <v>35.4</v>
      </c>
      <c r="N737">
        <v>58.4</v>
      </c>
      <c r="P737" t="s">
        <v>879</v>
      </c>
      <c r="Q737" t="str">
        <f t="shared" si="26"/>
        <v>-</v>
      </c>
      <c r="R737">
        <f t="shared" si="27"/>
        <v>33</v>
      </c>
    </row>
    <row r="738" spans="2:18" x14ac:dyDescent="0.35">
      <c r="B738" s="317">
        <v>45435.21875</v>
      </c>
      <c r="C738">
        <v>58.1</v>
      </c>
      <c r="D738">
        <v>77.099999999999994</v>
      </c>
      <c r="E738">
        <v>36.299999999999997</v>
      </c>
      <c r="F738">
        <v>57.8</v>
      </c>
      <c r="G738">
        <v>57.9</v>
      </c>
      <c r="H738">
        <v>77.400000000000006</v>
      </c>
      <c r="I738">
        <v>36.1</v>
      </c>
      <c r="J738">
        <v>57.3</v>
      </c>
      <c r="L738">
        <v>78.3</v>
      </c>
      <c r="M738">
        <v>37.6</v>
      </c>
      <c r="N738">
        <v>59.8</v>
      </c>
      <c r="P738" t="s">
        <v>879</v>
      </c>
      <c r="Q738" t="str">
        <f t="shared" si="26"/>
        <v>-</v>
      </c>
      <c r="R738">
        <f t="shared" si="27"/>
        <v>36</v>
      </c>
    </row>
    <row r="739" spans="2:18" x14ac:dyDescent="0.35">
      <c r="B739" s="317">
        <v>45435.229166666664</v>
      </c>
      <c r="C739">
        <v>60.3</v>
      </c>
      <c r="D739">
        <v>75.8</v>
      </c>
      <c r="E739">
        <v>36.6</v>
      </c>
      <c r="F739">
        <v>63.7</v>
      </c>
      <c r="G739">
        <v>60.2</v>
      </c>
      <c r="H739">
        <v>76.400000000000006</v>
      </c>
      <c r="I739">
        <v>36.4</v>
      </c>
      <c r="J739">
        <v>64.3</v>
      </c>
      <c r="L739">
        <v>76.8</v>
      </c>
      <c r="M739">
        <v>37.9</v>
      </c>
      <c r="N739">
        <v>65.7</v>
      </c>
      <c r="P739" t="s">
        <v>879</v>
      </c>
      <c r="Q739" t="str">
        <f t="shared" si="26"/>
        <v>-</v>
      </c>
      <c r="R739">
        <f t="shared" si="27"/>
        <v>36</v>
      </c>
    </row>
    <row r="740" spans="2:18" x14ac:dyDescent="0.35">
      <c r="B740" s="317">
        <v>45435.239583333336</v>
      </c>
      <c r="C740">
        <v>62.3</v>
      </c>
      <c r="D740">
        <v>77.8</v>
      </c>
      <c r="E740">
        <v>37.799999999999997</v>
      </c>
      <c r="F740">
        <v>66.099999999999994</v>
      </c>
      <c r="G740">
        <v>62.4</v>
      </c>
      <c r="H740">
        <v>78.900000000000006</v>
      </c>
      <c r="I740">
        <v>37.700000000000003</v>
      </c>
      <c r="J740">
        <v>66.099999999999994</v>
      </c>
      <c r="L740">
        <v>79.3</v>
      </c>
      <c r="M740">
        <v>38.9</v>
      </c>
      <c r="N740">
        <v>68.2</v>
      </c>
      <c r="P740" t="s">
        <v>879</v>
      </c>
      <c r="Q740" t="str">
        <f t="shared" si="26"/>
        <v>-</v>
      </c>
      <c r="R740">
        <f t="shared" si="27"/>
        <v>38</v>
      </c>
    </row>
    <row r="741" spans="2:18" x14ac:dyDescent="0.35">
      <c r="B741" s="317">
        <v>45435.25</v>
      </c>
      <c r="C741">
        <v>62.1</v>
      </c>
      <c r="D741">
        <v>76.099999999999994</v>
      </c>
      <c r="E741">
        <v>37.200000000000003</v>
      </c>
      <c r="F741">
        <v>66.099999999999994</v>
      </c>
      <c r="G741">
        <v>62.1</v>
      </c>
      <c r="H741">
        <v>76.599999999999994</v>
      </c>
      <c r="I741">
        <v>37.299999999999997</v>
      </c>
      <c r="J741">
        <v>66.2</v>
      </c>
      <c r="L741">
        <v>77</v>
      </c>
      <c r="M741">
        <v>38.299999999999997</v>
      </c>
      <c r="N741">
        <v>67.900000000000006</v>
      </c>
      <c r="P741" t="s">
        <v>879</v>
      </c>
      <c r="Q741" t="str">
        <f t="shared" si="26"/>
        <v>-</v>
      </c>
      <c r="R741">
        <f t="shared" si="27"/>
        <v>37</v>
      </c>
    </row>
    <row r="742" spans="2:18" x14ac:dyDescent="0.35">
      <c r="B742" s="317">
        <v>45435.260416666664</v>
      </c>
      <c r="C742">
        <v>63.5</v>
      </c>
      <c r="D742">
        <v>78.3</v>
      </c>
      <c r="E742">
        <v>39.6</v>
      </c>
      <c r="F742">
        <v>68.400000000000006</v>
      </c>
      <c r="G742">
        <v>63.5</v>
      </c>
      <c r="H742">
        <v>78.400000000000006</v>
      </c>
      <c r="I742">
        <v>39.5</v>
      </c>
      <c r="J742">
        <v>68.3</v>
      </c>
      <c r="L742">
        <v>79.5</v>
      </c>
      <c r="M742">
        <v>40.6</v>
      </c>
      <c r="N742">
        <v>70.2</v>
      </c>
      <c r="P742" t="s">
        <v>879</v>
      </c>
      <c r="Q742" t="str">
        <f t="shared" si="26"/>
        <v>-</v>
      </c>
      <c r="R742">
        <f t="shared" si="27"/>
        <v>40</v>
      </c>
    </row>
    <row r="743" spans="2:18" x14ac:dyDescent="0.35">
      <c r="B743" s="317">
        <v>45435.270833333336</v>
      </c>
      <c r="C743">
        <v>64.900000000000006</v>
      </c>
      <c r="D743">
        <v>79.8</v>
      </c>
      <c r="E743">
        <v>40.9</v>
      </c>
      <c r="F743">
        <v>69.900000000000006</v>
      </c>
      <c r="G743">
        <v>64.900000000000006</v>
      </c>
      <c r="H743">
        <v>78.599999999999994</v>
      </c>
      <c r="I743">
        <v>40.700000000000003</v>
      </c>
      <c r="J743">
        <v>69.8</v>
      </c>
      <c r="L743">
        <v>81.3</v>
      </c>
      <c r="M743">
        <v>42.1</v>
      </c>
      <c r="N743">
        <v>71.599999999999994</v>
      </c>
      <c r="P743" t="s">
        <v>879</v>
      </c>
      <c r="Q743" t="str">
        <f t="shared" si="26"/>
        <v>-</v>
      </c>
      <c r="R743">
        <f t="shared" si="27"/>
        <v>41</v>
      </c>
    </row>
    <row r="744" spans="2:18" x14ac:dyDescent="0.35">
      <c r="B744" s="317">
        <v>45435.28125</v>
      </c>
      <c r="C744">
        <v>66.3</v>
      </c>
      <c r="D744">
        <v>81.3</v>
      </c>
      <c r="E744">
        <v>39.799999999999997</v>
      </c>
      <c r="F744">
        <v>70.900000000000006</v>
      </c>
      <c r="G744">
        <v>66.599999999999994</v>
      </c>
      <c r="H744">
        <v>83.2</v>
      </c>
      <c r="I744">
        <v>39.799999999999997</v>
      </c>
      <c r="J744">
        <v>71.099999999999994</v>
      </c>
      <c r="L744">
        <v>85.2</v>
      </c>
      <c r="M744">
        <v>41.1</v>
      </c>
      <c r="N744">
        <v>72.8</v>
      </c>
      <c r="P744" t="s">
        <v>879</v>
      </c>
      <c r="Q744" t="str">
        <f t="shared" si="26"/>
        <v>-</v>
      </c>
      <c r="R744">
        <f t="shared" si="27"/>
        <v>40</v>
      </c>
    </row>
    <row r="745" spans="2:18" x14ac:dyDescent="0.35">
      <c r="B745" s="317">
        <v>45435.291666666664</v>
      </c>
      <c r="C745">
        <v>67.5</v>
      </c>
      <c r="D745">
        <v>81.099999999999994</v>
      </c>
      <c r="E745">
        <v>46.1</v>
      </c>
      <c r="F745">
        <v>72.099999999999994</v>
      </c>
      <c r="G745">
        <v>67.400000000000006</v>
      </c>
      <c r="H745">
        <v>80.7</v>
      </c>
      <c r="I745">
        <v>46</v>
      </c>
      <c r="J745">
        <v>71.8</v>
      </c>
      <c r="L745">
        <v>83.6</v>
      </c>
      <c r="M745">
        <v>47.2</v>
      </c>
      <c r="N745">
        <v>73.8</v>
      </c>
      <c r="P745" t="s">
        <v>878</v>
      </c>
      <c r="Q745">
        <f t="shared" si="26"/>
        <v>46</v>
      </c>
      <c r="R745" t="str">
        <f t="shared" si="27"/>
        <v>-</v>
      </c>
    </row>
    <row r="746" spans="2:18" x14ac:dyDescent="0.35">
      <c r="B746" s="317">
        <v>45435.302083333336</v>
      </c>
      <c r="C746">
        <v>66.400000000000006</v>
      </c>
      <c r="D746">
        <v>77.3</v>
      </c>
      <c r="E746">
        <v>47.8</v>
      </c>
      <c r="F746">
        <v>71.2</v>
      </c>
      <c r="G746">
        <v>66.5</v>
      </c>
      <c r="H746">
        <v>78.3</v>
      </c>
      <c r="I746">
        <v>47.6</v>
      </c>
      <c r="J746">
        <v>71.400000000000006</v>
      </c>
      <c r="L746">
        <v>79</v>
      </c>
      <c r="M746">
        <v>49</v>
      </c>
      <c r="N746">
        <v>72.8</v>
      </c>
      <c r="P746" t="s">
        <v>878</v>
      </c>
      <c r="Q746">
        <f t="shared" si="26"/>
        <v>48</v>
      </c>
      <c r="R746" t="str">
        <f t="shared" si="27"/>
        <v>-</v>
      </c>
    </row>
    <row r="747" spans="2:18" x14ac:dyDescent="0.35">
      <c r="B747" s="317">
        <v>45435.3125</v>
      </c>
      <c r="C747">
        <v>68.2</v>
      </c>
      <c r="D747">
        <v>78.099999999999994</v>
      </c>
      <c r="E747">
        <v>50.4</v>
      </c>
      <c r="F747">
        <v>72.599999999999994</v>
      </c>
      <c r="G747">
        <v>68.2</v>
      </c>
      <c r="H747">
        <v>78</v>
      </c>
      <c r="I747">
        <v>50.3</v>
      </c>
      <c r="J747">
        <v>72.5</v>
      </c>
      <c r="L747">
        <v>78.7</v>
      </c>
      <c r="M747">
        <v>51.6</v>
      </c>
      <c r="N747">
        <v>73.900000000000006</v>
      </c>
      <c r="P747" t="s">
        <v>878</v>
      </c>
      <c r="Q747">
        <f t="shared" si="26"/>
        <v>50</v>
      </c>
      <c r="R747" t="str">
        <f t="shared" si="27"/>
        <v>-</v>
      </c>
    </row>
    <row r="748" spans="2:18" x14ac:dyDescent="0.35">
      <c r="B748" s="317">
        <v>45435.322916666664</v>
      </c>
      <c r="C748">
        <v>67.900000000000006</v>
      </c>
      <c r="D748">
        <v>81.7</v>
      </c>
      <c r="E748">
        <v>49.1</v>
      </c>
      <c r="F748">
        <v>72.3</v>
      </c>
      <c r="G748">
        <v>67.900000000000006</v>
      </c>
      <c r="H748">
        <v>80.5</v>
      </c>
      <c r="I748">
        <v>49</v>
      </c>
      <c r="J748">
        <v>72.3</v>
      </c>
      <c r="L748">
        <v>83.7</v>
      </c>
      <c r="M748">
        <v>50.1</v>
      </c>
      <c r="N748">
        <v>73.7</v>
      </c>
      <c r="P748" t="s">
        <v>878</v>
      </c>
      <c r="Q748">
        <f t="shared" si="26"/>
        <v>49</v>
      </c>
      <c r="R748" t="str">
        <f t="shared" si="27"/>
        <v>-</v>
      </c>
    </row>
    <row r="749" spans="2:18" x14ac:dyDescent="0.35">
      <c r="B749" s="317">
        <v>45435.333333333336</v>
      </c>
      <c r="C749">
        <v>66.900000000000006</v>
      </c>
      <c r="D749">
        <v>78.3</v>
      </c>
      <c r="E749">
        <v>51.8</v>
      </c>
      <c r="F749">
        <v>71.599999999999994</v>
      </c>
      <c r="G749">
        <v>66.900000000000006</v>
      </c>
      <c r="H749">
        <v>76.900000000000006</v>
      </c>
      <c r="I749">
        <v>51.4</v>
      </c>
      <c r="J749">
        <v>71.599999999999994</v>
      </c>
      <c r="L749">
        <v>80.099999999999994</v>
      </c>
      <c r="M749">
        <v>53.3</v>
      </c>
      <c r="N749">
        <v>73.099999999999994</v>
      </c>
      <c r="P749" t="s">
        <v>878</v>
      </c>
      <c r="Q749">
        <f t="shared" si="26"/>
        <v>51</v>
      </c>
      <c r="R749" t="str">
        <f t="shared" si="27"/>
        <v>-</v>
      </c>
    </row>
    <row r="750" spans="2:18" x14ac:dyDescent="0.35">
      <c r="B750" s="317">
        <v>45435.34375</v>
      </c>
      <c r="C750">
        <v>67.400000000000006</v>
      </c>
      <c r="D750">
        <v>77.099999999999994</v>
      </c>
      <c r="E750">
        <v>52.1</v>
      </c>
      <c r="F750">
        <v>71.8</v>
      </c>
      <c r="G750">
        <v>67.400000000000006</v>
      </c>
      <c r="H750">
        <v>76.8</v>
      </c>
      <c r="I750">
        <v>52.5</v>
      </c>
      <c r="J750">
        <v>71.8</v>
      </c>
      <c r="L750">
        <v>78.5</v>
      </c>
      <c r="M750">
        <v>54</v>
      </c>
      <c r="N750">
        <v>73.099999999999994</v>
      </c>
      <c r="P750" t="s">
        <v>878</v>
      </c>
      <c r="Q750">
        <f t="shared" si="26"/>
        <v>53</v>
      </c>
      <c r="R750" t="str">
        <f t="shared" si="27"/>
        <v>-</v>
      </c>
    </row>
    <row r="751" spans="2:18" x14ac:dyDescent="0.35">
      <c r="B751" s="317">
        <v>45435.354166666664</v>
      </c>
      <c r="C751">
        <v>68.099999999999994</v>
      </c>
      <c r="D751">
        <v>77.5</v>
      </c>
      <c r="E751">
        <v>51.2</v>
      </c>
      <c r="F751">
        <v>72.2</v>
      </c>
      <c r="G751">
        <v>68.099999999999994</v>
      </c>
      <c r="H751">
        <v>77</v>
      </c>
      <c r="I751">
        <v>51.1</v>
      </c>
      <c r="J751">
        <v>72.3</v>
      </c>
      <c r="L751">
        <v>80.2</v>
      </c>
      <c r="M751">
        <v>52.6</v>
      </c>
      <c r="N751">
        <v>73.900000000000006</v>
      </c>
      <c r="P751" t="s">
        <v>878</v>
      </c>
      <c r="Q751">
        <f t="shared" si="26"/>
        <v>51</v>
      </c>
      <c r="R751" t="str">
        <f t="shared" si="27"/>
        <v>-</v>
      </c>
    </row>
    <row r="752" spans="2:18" x14ac:dyDescent="0.35">
      <c r="B752" s="317">
        <v>45435.364583333336</v>
      </c>
      <c r="C752">
        <v>67.5</v>
      </c>
      <c r="D752">
        <v>77</v>
      </c>
      <c r="E752">
        <v>54</v>
      </c>
      <c r="F752">
        <v>71.8</v>
      </c>
      <c r="G752">
        <v>67.599999999999994</v>
      </c>
      <c r="H752">
        <v>79.2</v>
      </c>
      <c r="I752">
        <v>53.9</v>
      </c>
      <c r="J752">
        <v>71.8</v>
      </c>
      <c r="L752">
        <v>79.400000000000006</v>
      </c>
      <c r="M752">
        <v>55.6</v>
      </c>
      <c r="N752">
        <v>73.099999999999994</v>
      </c>
      <c r="P752" t="s">
        <v>878</v>
      </c>
      <c r="Q752">
        <f t="shared" si="26"/>
        <v>54</v>
      </c>
      <c r="R752" t="str">
        <f t="shared" si="27"/>
        <v>-</v>
      </c>
    </row>
    <row r="753" spans="2:18" x14ac:dyDescent="0.35">
      <c r="B753" s="317">
        <v>45435.375</v>
      </c>
      <c r="C753">
        <v>67.099999999999994</v>
      </c>
      <c r="D753">
        <v>77.599999999999994</v>
      </c>
      <c r="E753">
        <v>44.5</v>
      </c>
      <c r="F753">
        <v>71.8</v>
      </c>
      <c r="G753">
        <v>67.099999999999994</v>
      </c>
      <c r="H753">
        <v>77.7</v>
      </c>
      <c r="I753">
        <v>44.2</v>
      </c>
      <c r="J753">
        <v>71.8</v>
      </c>
      <c r="L753">
        <v>79.099999999999994</v>
      </c>
      <c r="M753">
        <v>46</v>
      </c>
      <c r="N753">
        <v>73.2</v>
      </c>
      <c r="P753" t="s">
        <v>878</v>
      </c>
      <c r="Q753">
        <f t="shared" si="26"/>
        <v>44</v>
      </c>
      <c r="R753" t="str">
        <f t="shared" si="27"/>
        <v>-</v>
      </c>
    </row>
    <row r="754" spans="2:18" x14ac:dyDescent="0.35">
      <c r="B754" s="317">
        <v>45435.385416666664</v>
      </c>
      <c r="C754">
        <v>67.599999999999994</v>
      </c>
      <c r="D754">
        <v>79.900000000000006</v>
      </c>
      <c r="E754">
        <v>53</v>
      </c>
      <c r="F754">
        <v>71.5</v>
      </c>
      <c r="G754">
        <v>67.599999999999994</v>
      </c>
      <c r="H754">
        <v>78.5</v>
      </c>
      <c r="I754">
        <v>52.4</v>
      </c>
      <c r="J754">
        <v>71.5</v>
      </c>
      <c r="L754">
        <v>82.2</v>
      </c>
      <c r="M754">
        <v>54.3</v>
      </c>
      <c r="N754">
        <v>72.7</v>
      </c>
      <c r="P754" t="s">
        <v>878</v>
      </c>
      <c r="Q754">
        <f t="shared" si="26"/>
        <v>52</v>
      </c>
      <c r="R754" t="str">
        <f t="shared" si="27"/>
        <v>-</v>
      </c>
    </row>
    <row r="755" spans="2:18" x14ac:dyDescent="0.35">
      <c r="B755" s="317">
        <v>45435.395833333336</v>
      </c>
      <c r="C755">
        <v>67.3</v>
      </c>
      <c r="D755">
        <v>76.7</v>
      </c>
      <c r="E755">
        <v>51.7</v>
      </c>
      <c r="F755">
        <v>71.5</v>
      </c>
      <c r="G755">
        <v>67.3</v>
      </c>
      <c r="H755">
        <v>76</v>
      </c>
      <c r="I755">
        <v>51.3</v>
      </c>
      <c r="J755">
        <v>71.900000000000006</v>
      </c>
      <c r="L755">
        <v>77.8</v>
      </c>
      <c r="M755">
        <v>53.2</v>
      </c>
      <c r="N755">
        <v>73.3</v>
      </c>
      <c r="P755" t="s">
        <v>878</v>
      </c>
      <c r="Q755">
        <f t="shared" si="26"/>
        <v>51</v>
      </c>
      <c r="R755" t="str">
        <f t="shared" si="27"/>
        <v>-</v>
      </c>
    </row>
    <row r="756" spans="2:18" x14ac:dyDescent="0.35">
      <c r="B756" s="317">
        <v>45435.40625</v>
      </c>
      <c r="C756">
        <v>66.400000000000006</v>
      </c>
      <c r="D756">
        <v>78.5</v>
      </c>
      <c r="E756">
        <v>47.6</v>
      </c>
      <c r="F756">
        <v>70.900000000000006</v>
      </c>
      <c r="G756">
        <v>66.5</v>
      </c>
      <c r="H756">
        <v>78.2</v>
      </c>
      <c r="I756">
        <v>47.1</v>
      </c>
      <c r="J756">
        <v>71.099999999999994</v>
      </c>
      <c r="L756">
        <v>80.599999999999994</v>
      </c>
      <c r="M756">
        <v>48.7</v>
      </c>
      <c r="N756">
        <v>72.400000000000006</v>
      </c>
      <c r="P756" t="s">
        <v>878</v>
      </c>
      <c r="Q756">
        <f t="shared" si="26"/>
        <v>47</v>
      </c>
      <c r="R756" t="str">
        <f t="shared" si="27"/>
        <v>-</v>
      </c>
    </row>
    <row r="757" spans="2:18" x14ac:dyDescent="0.35">
      <c r="B757" s="317">
        <v>45435.416666666664</v>
      </c>
      <c r="C757">
        <v>66.400000000000006</v>
      </c>
      <c r="D757">
        <v>75.5</v>
      </c>
      <c r="E757">
        <v>50.3</v>
      </c>
      <c r="F757">
        <v>71.2</v>
      </c>
      <c r="G757">
        <v>66.3</v>
      </c>
      <c r="H757">
        <v>75.5</v>
      </c>
      <c r="I757">
        <v>50.5</v>
      </c>
      <c r="J757">
        <v>71.099999999999994</v>
      </c>
      <c r="L757">
        <v>76.7</v>
      </c>
      <c r="M757">
        <v>52.2</v>
      </c>
      <c r="N757">
        <v>72.400000000000006</v>
      </c>
      <c r="P757" t="s">
        <v>878</v>
      </c>
      <c r="Q757">
        <f t="shared" si="26"/>
        <v>51</v>
      </c>
      <c r="R757" t="str">
        <f t="shared" si="27"/>
        <v>-</v>
      </c>
    </row>
    <row r="758" spans="2:18" x14ac:dyDescent="0.35">
      <c r="B758" s="317">
        <v>45435.427083333336</v>
      </c>
      <c r="C758">
        <v>65.8</v>
      </c>
      <c r="D758">
        <v>79.400000000000006</v>
      </c>
      <c r="E758">
        <v>46.3</v>
      </c>
      <c r="F758">
        <v>70.5</v>
      </c>
      <c r="G758">
        <v>65.8</v>
      </c>
      <c r="H758">
        <v>79.400000000000006</v>
      </c>
      <c r="I758">
        <v>45.9</v>
      </c>
      <c r="J758">
        <v>70.8</v>
      </c>
      <c r="L758">
        <v>80.7</v>
      </c>
      <c r="M758">
        <v>47.9</v>
      </c>
      <c r="N758">
        <v>71.900000000000006</v>
      </c>
      <c r="P758" t="s">
        <v>878</v>
      </c>
      <c r="Q758">
        <f t="shared" si="26"/>
        <v>46</v>
      </c>
      <c r="R758" t="str">
        <f t="shared" si="27"/>
        <v>-</v>
      </c>
    </row>
    <row r="759" spans="2:18" x14ac:dyDescent="0.35">
      <c r="B759" s="317">
        <v>45435.4375</v>
      </c>
      <c r="C759">
        <v>66.599999999999994</v>
      </c>
      <c r="D759">
        <v>78.3</v>
      </c>
      <c r="E759">
        <v>45.3</v>
      </c>
      <c r="F759">
        <v>71.400000000000006</v>
      </c>
      <c r="G759">
        <v>66.599999999999994</v>
      </c>
      <c r="H759">
        <v>75.5</v>
      </c>
      <c r="I759">
        <v>45.3</v>
      </c>
      <c r="J759">
        <v>71.5</v>
      </c>
      <c r="L759">
        <v>80.3</v>
      </c>
      <c r="M759">
        <v>46.9</v>
      </c>
      <c r="N759">
        <v>72.900000000000006</v>
      </c>
      <c r="P759" t="s">
        <v>878</v>
      </c>
      <c r="Q759">
        <f t="shared" si="26"/>
        <v>45</v>
      </c>
      <c r="R759" t="str">
        <f t="shared" si="27"/>
        <v>-</v>
      </c>
    </row>
    <row r="760" spans="2:18" x14ac:dyDescent="0.35">
      <c r="B760" s="317">
        <v>45435.447916666664</v>
      </c>
      <c r="C760">
        <v>67</v>
      </c>
      <c r="D760">
        <v>83.6</v>
      </c>
      <c r="E760">
        <v>47</v>
      </c>
      <c r="F760">
        <v>71.3</v>
      </c>
      <c r="G760">
        <v>66.900000000000006</v>
      </c>
      <c r="H760">
        <v>82.3</v>
      </c>
      <c r="I760">
        <v>46.8</v>
      </c>
      <c r="J760">
        <v>71.2</v>
      </c>
      <c r="L760">
        <v>85.4</v>
      </c>
      <c r="M760">
        <v>48.4</v>
      </c>
      <c r="N760">
        <v>72.7</v>
      </c>
      <c r="P760" t="s">
        <v>878</v>
      </c>
      <c r="Q760">
        <f t="shared" si="26"/>
        <v>47</v>
      </c>
      <c r="R760" t="str">
        <f t="shared" si="27"/>
        <v>-</v>
      </c>
    </row>
    <row r="761" spans="2:18" x14ac:dyDescent="0.35">
      <c r="B761" s="317">
        <v>45435.458333333336</v>
      </c>
      <c r="C761">
        <v>66.7</v>
      </c>
      <c r="D761">
        <v>75.900000000000006</v>
      </c>
      <c r="E761">
        <v>49.5</v>
      </c>
      <c r="F761">
        <v>71</v>
      </c>
      <c r="G761">
        <v>66.7</v>
      </c>
      <c r="H761">
        <v>77.5</v>
      </c>
      <c r="I761">
        <v>49.4</v>
      </c>
      <c r="J761">
        <v>71.3</v>
      </c>
      <c r="L761">
        <v>82.2</v>
      </c>
      <c r="M761">
        <v>51.2</v>
      </c>
      <c r="N761">
        <v>72.5</v>
      </c>
      <c r="P761" t="s">
        <v>878</v>
      </c>
      <c r="Q761">
        <f t="shared" si="26"/>
        <v>49</v>
      </c>
      <c r="R761" t="str">
        <f t="shared" si="27"/>
        <v>-</v>
      </c>
    </row>
    <row r="762" spans="2:18" x14ac:dyDescent="0.35">
      <c r="B762" t="s">
        <v>881</v>
      </c>
      <c r="C762">
        <v>64.2</v>
      </c>
      <c r="D762">
        <v>105.3</v>
      </c>
      <c r="E762">
        <v>31.4</v>
      </c>
      <c r="F762">
        <v>69.099999999999994</v>
      </c>
      <c r="G762">
        <v>64.400000000000006</v>
      </c>
      <c r="H762">
        <v>109.1</v>
      </c>
      <c r="I762">
        <v>31.4</v>
      </c>
      <c r="J762">
        <v>69</v>
      </c>
      <c r="L762">
        <v>110.2</v>
      </c>
      <c r="M762">
        <v>31.8</v>
      </c>
      <c r="N762">
        <v>70.7</v>
      </c>
    </row>
  </sheetData>
  <conditionalFormatting sqref="V13:V45">
    <cfRule type="colorScale" priority="2">
      <colorScale>
        <cfvo type="min"/>
        <cfvo type="percentile" val="50"/>
        <cfvo type="max"/>
        <color rgb="FF63BE7B"/>
        <color rgb="FFFCFCFF"/>
        <color rgb="FFF8696B"/>
      </colorScale>
    </cfRule>
  </conditionalFormatting>
  <conditionalFormatting sqref="Y13:Y42">
    <cfRule type="colorScale" priority="1">
      <colorScale>
        <cfvo type="min"/>
        <cfvo type="percentile" val="50"/>
        <cfvo type="max"/>
        <color rgb="FF63BE7B"/>
        <color rgb="FFFCFCFF"/>
        <color rgb="FFF8696B"/>
      </colorScale>
    </cfRule>
  </conditionalFormatting>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05C76-85ED-4520-8B70-A277D3AB293D}">
  <sheetPr>
    <tabColor theme="0" tint="-0.34998626667073579"/>
  </sheetPr>
  <dimension ref="B1:BN765"/>
  <sheetViews>
    <sheetView zoomScale="70" zoomScaleNormal="70" workbookViewId="0">
      <selection activeCell="BB22" sqref="BB22"/>
    </sheetView>
  </sheetViews>
  <sheetFormatPr defaultRowHeight="14.5" x14ac:dyDescent="0.35"/>
  <cols>
    <col min="2" max="2" width="17.7265625" bestFit="1" customWidth="1"/>
    <col min="3" max="3" width="17.26953125" bestFit="1" customWidth="1"/>
    <col min="4" max="4" width="6.1796875" bestFit="1" customWidth="1"/>
    <col min="5" max="6" width="6" bestFit="1" customWidth="1"/>
    <col min="7" max="7" width="15.54296875" bestFit="1" customWidth="1"/>
    <col min="8" max="8" width="6.1796875" bestFit="1" customWidth="1"/>
    <col min="9" max="10" width="6" bestFit="1" customWidth="1"/>
    <col min="11" max="11" width="15.54296875" bestFit="1" customWidth="1"/>
    <col min="12" max="12" width="6.1796875" bestFit="1" customWidth="1"/>
    <col min="13" max="14" width="6" bestFit="1" customWidth="1"/>
    <col min="15" max="15" width="4.81640625" customWidth="1"/>
    <col min="16" max="16" width="36.81640625" bestFit="1" customWidth="1"/>
    <col min="17" max="17" width="15" bestFit="1" customWidth="1"/>
    <col min="18" max="18" width="7.1796875" bestFit="1" customWidth="1"/>
    <col min="19" max="20" width="4.81640625" customWidth="1"/>
    <col min="21" max="21" width="9.81640625" bestFit="1" customWidth="1"/>
    <col min="22" max="22" width="4.7265625" bestFit="1" customWidth="1"/>
    <col min="23" max="23" width="4.81640625" customWidth="1"/>
    <col min="24" max="24" width="7.1796875" bestFit="1" customWidth="1"/>
    <col min="25" max="25" width="4.7265625" bestFit="1" customWidth="1"/>
    <col min="26" max="39" width="4.81640625" customWidth="1"/>
    <col min="40" max="40" width="17.7265625" bestFit="1" customWidth="1"/>
    <col min="41" max="41" width="17.26953125" bestFit="1" customWidth="1"/>
    <col min="42" max="42" width="6.1796875" bestFit="1" customWidth="1"/>
    <col min="43" max="44" width="6" bestFit="1" customWidth="1"/>
    <col min="45" max="45" width="15.54296875" bestFit="1" customWidth="1"/>
    <col min="46" max="46" width="6.1796875" bestFit="1" customWidth="1"/>
    <col min="47" max="48" width="6" bestFit="1" customWidth="1"/>
    <col min="49" max="49" width="15.54296875" bestFit="1" customWidth="1"/>
    <col min="50" max="50" width="6.1796875" bestFit="1" customWidth="1"/>
    <col min="51" max="52" width="6" bestFit="1" customWidth="1"/>
    <col min="54" max="54" width="27.54296875" bestFit="1" customWidth="1"/>
    <col min="55" max="55" width="27.453125" bestFit="1" customWidth="1"/>
    <col min="56" max="56" width="7.1796875" bestFit="1" customWidth="1"/>
    <col min="57" max="57" width="6" bestFit="1" customWidth="1"/>
    <col min="58" max="58" width="10.81640625" bestFit="1" customWidth="1"/>
    <col min="59" max="59" width="9.1796875" bestFit="1" customWidth="1"/>
    <col min="60" max="60" width="7.1796875" bestFit="1" customWidth="1"/>
    <col min="61" max="61" width="6" bestFit="1" customWidth="1"/>
    <col min="62" max="62" width="10.81640625" bestFit="1" customWidth="1"/>
    <col min="63" max="63" width="8.26953125" bestFit="1" customWidth="1"/>
    <col min="64" max="65" width="6" bestFit="1" customWidth="1"/>
    <col min="66" max="66" width="10.81640625" bestFit="1" customWidth="1"/>
  </cols>
  <sheetData>
    <row r="1" spans="2:66" ht="15" thickBot="1" x14ac:dyDescent="0.4">
      <c r="B1" s="1" t="s">
        <v>841</v>
      </c>
      <c r="Q1" s="211" t="s">
        <v>842</v>
      </c>
      <c r="R1" s="37" t="s">
        <v>843</v>
      </c>
    </row>
    <row r="2" spans="2:66" x14ac:dyDescent="0.35">
      <c r="B2" s="1" t="s">
        <v>844</v>
      </c>
      <c r="P2" s="211" t="s">
        <v>845</v>
      </c>
      <c r="Q2" s="211">
        <f>MIN(Q13:Q765)</f>
        <v>23</v>
      </c>
      <c r="R2" s="37">
        <f>MIN(R13:R765)</f>
        <v>18</v>
      </c>
      <c r="BB2" t="s">
        <v>846</v>
      </c>
      <c r="BC2" t="s">
        <v>892</v>
      </c>
    </row>
    <row r="3" spans="2:66" x14ac:dyDescent="0.35">
      <c r="P3" s="224" t="s">
        <v>848</v>
      </c>
      <c r="Q3" s="224">
        <f>MAX(Q13:Q765)</f>
        <v>55</v>
      </c>
      <c r="R3" s="38">
        <f>MAX(R13:R765)</f>
        <v>47</v>
      </c>
      <c r="BB3" t="s">
        <v>799</v>
      </c>
      <c r="BC3" s="317">
        <v>45427.688993055555</v>
      </c>
    </row>
    <row r="4" spans="2:66" x14ac:dyDescent="0.35">
      <c r="B4" t="s">
        <v>846</v>
      </c>
      <c r="C4" t="s">
        <v>893</v>
      </c>
      <c r="P4" s="224" t="s">
        <v>850</v>
      </c>
      <c r="Q4" s="224">
        <f>U27</f>
        <v>37</v>
      </c>
      <c r="R4" s="312">
        <f>X16</f>
        <v>21</v>
      </c>
      <c r="AN4" t="s">
        <v>846</v>
      </c>
      <c r="AO4" t="s">
        <v>893</v>
      </c>
      <c r="BB4" t="s">
        <v>800</v>
      </c>
      <c r="BC4" s="317">
        <v>45435.536736111113</v>
      </c>
    </row>
    <row r="5" spans="2:66" x14ac:dyDescent="0.35">
      <c r="B5" t="s">
        <v>851</v>
      </c>
      <c r="C5" t="s">
        <v>852</v>
      </c>
      <c r="P5" s="224" t="s">
        <v>853</v>
      </c>
      <c r="Q5" s="322">
        <f>AVERAGE(Q13:Q764)</f>
        <v>37.661290322580648</v>
      </c>
      <c r="R5" s="319">
        <f>AVERAGE(R13:R764)</f>
        <v>27.8359375</v>
      </c>
      <c r="AN5" t="s">
        <v>851</v>
      </c>
      <c r="AO5" t="s">
        <v>854</v>
      </c>
      <c r="BB5" t="s">
        <v>209</v>
      </c>
      <c r="BC5" t="s">
        <v>843</v>
      </c>
      <c r="BG5" t="s">
        <v>212</v>
      </c>
      <c r="BK5" t="s">
        <v>855</v>
      </c>
    </row>
    <row r="6" spans="2:66" x14ac:dyDescent="0.35">
      <c r="B6" t="s">
        <v>799</v>
      </c>
      <c r="C6" s="317">
        <v>45427.697916666664</v>
      </c>
      <c r="P6" s="224" t="s">
        <v>856</v>
      </c>
      <c r="Q6" s="322" cm="1">
        <f t="array" ref="Q6">[1]!dbaverage(Q13:Q37,Q70:Q133,Q166:Q229,Q262:Q325,Q358:Q421,Q454:Q517,Q550:Q613,Q646:Q709,Q742:Q764)</f>
        <v>42.2</v>
      </c>
      <c r="R6" s="319" cm="1">
        <f t="array" ref="R6">[1]!dbaverage(R38:R69,R134:R165,R230:R261,R326:R357,R422:R453,R518:R549,R614:R645,R710:R741)</f>
        <v>33.1</v>
      </c>
      <c r="AN6" t="s">
        <v>799</v>
      </c>
      <c r="AO6" s="317">
        <v>45427.708333333336</v>
      </c>
      <c r="BC6" t="s">
        <v>857</v>
      </c>
      <c r="BF6" t="s">
        <v>858</v>
      </c>
      <c r="BG6" t="s">
        <v>857</v>
      </c>
      <c r="BJ6" t="s">
        <v>858</v>
      </c>
      <c r="BK6" t="s">
        <v>857</v>
      </c>
      <c r="BN6" t="s">
        <v>858</v>
      </c>
    </row>
    <row r="7" spans="2:66" ht="15" thickBot="1" x14ac:dyDescent="0.4">
      <c r="B7" t="s">
        <v>800</v>
      </c>
      <c r="C7" s="317">
        <v>45435.53125</v>
      </c>
      <c r="P7" s="202" t="s">
        <v>859</v>
      </c>
      <c r="Q7" s="323">
        <f>BH10</f>
        <v>34.799999999999997</v>
      </c>
      <c r="R7" s="325">
        <f>BD10</f>
        <v>22.1</v>
      </c>
      <c r="AN7" t="s">
        <v>800</v>
      </c>
      <c r="AO7" s="317">
        <v>45435.5</v>
      </c>
      <c r="BC7" t="s">
        <v>860</v>
      </c>
      <c r="BD7" t="s">
        <v>861</v>
      </c>
      <c r="BE7" t="s">
        <v>862</v>
      </c>
      <c r="BF7" t="s">
        <v>863</v>
      </c>
      <c r="BG7" t="s">
        <v>860</v>
      </c>
      <c r="BH7" t="s">
        <v>861</v>
      </c>
      <c r="BI7" t="s">
        <v>862</v>
      </c>
      <c r="BJ7" t="s">
        <v>863</v>
      </c>
      <c r="BK7" t="s">
        <v>860</v>
      </c>
      <c r="BL7" t="s">
        <v>861</v>
      </c>
      <c r="BM7" t="s">
        <v>862</v>
      </c>
      <c r="BN7" t="s">
        <v>863</v>
      </c>
    </row>
    <row r="8" spans="2:66" x14ac:dyDescent="0.35">
      <c r="B8" t="s">
        <v>789</v>
      </c>
      <c r="C8" t="s">
        <v>894</v>
      </c>
      <c r="G8" t="s">
        <v>894</v>
      </c>
      <c r="K8" t="s">
        <v>894</v>
      </c>
      <c r="U8" t="s">
        <v>865</v>
      </c>
      <c r="AN8" t="s">
        <v>789</v>
      </c>
      <c r="AO8" t="s">
        <v>894</v>
      </c>
      <c r="AS8" t="s">
        <v>894</v>
      </c>
      <c r="AW8" t="s">
        <v>894</v>
      </c>
      <c r="BB8" t="s">
        <v>789</v>
      </c>
      <c r="BC8" t="s">
        <v>786</v>
      </c>
      <c r="BD8" t="s">
        <v>786</v>
      </c>
      <c r="BE8" t="s">
        <v>786</v>
      </c>
      <c r="BF8" t="s">
        <v>866</v>
      </c>
      <c r="BG8" t="s">
        <v>786</v>
      </c>
      <c r="BH8" t="s">
        <v>786</v>
      </c>
      <c r="BI8" t="s">
        <v>786</v>
      </c>
      <c r="BJ8" t="s">
        <v>866</v>
      </c>
      <c r="BK8" t="s">
        <v>786</v>
      </c>
      <c r="BL8" t="s">
        <v>786</v>
      </c>
      <c r="BM8" t="s">
        <v>786</v>
      </c>
      <c r="BN8" t="s">
        <v>866</v>
      </c>
    </row>
    <row r="9" spans="2:66" x14ac:dyDescent="0.35">
      <c r="B9" t="s">
        <v>867</v>
      </c>
      <c r="C9" t="s">
        <v>868</v>
      </c>
      <c r="G9" t="s">
        <v>868</v>
      </c>
      <c r="K9" t="s">
        <v>868</v>
      </c>
      <c r="AN9" t="s">
        <v>867</v>
      </c>
      <c r="AO9" t="s">
        <v>868</v>
      </c>
      <c r="AS9" t="s">
        <v>868</v>
      </c>
      <c r="AW9" t="s">
        <v>868</v>
      </c>
      <c r="BB9" t="s">
        <v>895</v>
      </c>
      <c r="BC9">
        <v>49.8</v>
      </c>
      <c r="BD9">
        <v>22.1</v>
      </c>
      <c r="BE9">
        <v>50.5</v>
      </c>
      <c r="BF9" s="318">
        <v>2.6666666666666665</v>
      </c>
      <c r="BG9">
        <v>56.8</v>
      </c>
      <c r="BH9">
        <v>34.9</v>
      </c>
      <c r="BI9">
        <v>61.1</v>
      </c>
      <c r="BJ9" s="318">
        <v>5.1808217592592589</v>
      </c>
      <c r="BK9">
        <v>55.4</v>
      </c>
      <c r="BL9">
        <v>26.9</v>
      </c>
      <c r="BM9">
        <v>59.9</v>
      </c>
      <c r="BN9" s="318">
        <v>7.8474884259259259</v>
      </c>
    </row>
    <row r="10" spans="2:66" x14ac:dyDescent="0.35">
      <c r="B10" t="s">
        <v>870</v>
      </c>
      <c r="C10" t="s">
        <v>857</v>
      </c>
      <c r="G10" t="s">
        <v>871</v>
      </c>
      <c r="K10" t="s">
        <v>872</v>
      </c>
      <c r="Q10" t="s">
        <v>896</v>
      </c>
      <c r="AN10" t="s">
        <v>870</v>
      </c>
      <c r="AO10" t="s">
        <v>857</v>
      </c>
      <c r="AS10" t="s">
        <v>871</v>
      </c>
      <c r="AW10" t="s">
        <v>872</v>
      </c>
      <c r="BB10" t="s">
        <v>897</v>
      </c>
      <c r="BC10">
        <v>49.8</v>
      </c>
      <c r="BD10" s="1">
        <v>22.1</v>
      </c>
      <c r="BE10">
        <v>50.4</v>
      </c>
      <c r="BF10" s="318">
        <v>2.6666666666666665</v>
      </c>
      <c r="BG10">
        <v>56.8</v>
      </c>
      <c r="BH10" s="1">
        <v>34.799999999999997</v>
      </c>
      <c r="BI10">
        <v>61.1</v>
      </c>
      <c r="BJ10" s="318">
        <v>5.1808217592592589</v>
      </c>
      <c r="BK10">
        <v>55.5</v>
      </c>
      <c r="BL10">
        <v>26.8</v>
      </c>
      <c r="BM10">
        <v>59.8</v>
      </c>
      <c r="BN10" s="318">
        <v>7.8474884259259259</v>
      </c>
    </row>
    <row r="11" spans="2:66" x14ac:dyDescent="0.35">
      <c r="B11" t="s">
        <v>875</v>
      </c>
      <c r="C11" t="s">
        <v>786</v>
      </c>
      <c r="G11" t="s">
        <v>786</v>
      </c>
      <c r="K11" t="s">
        <v>786</v>
      </c>
      <c r="AN11" t="s">
        <v>875</v>
      </c>
      <c r="AO11" t="s">
        <v>786</v>
      </c>
      <c r="AS11" t="s">
        <v>786</v>
      </c>
      <c r="AW11" t="s">
        <v>786</v>
      </c>
    </row>
    <row r="12" spans="2:66" x14ac:dyDescent="0.35">
      <c r="B12" t="s">
        <v>876</v>
      </c>
      <c r="C12" t="s">
        <v>857</v>
      </c>
      <c r="D12" t="s">
        <v>877</v>
      </c>
      <c r="E12" t="s">
        <v>861</v>
      </c>
      <c r="F12" t="s">
        <v>862</v>
      </c>
      <c r="G12" t="s">
        <v>857</v>
      </c>
      <c r="H12" t="s">
        <v>877</v>
      </c>
      <c r="I12" t="s">
        <v>861</v>
      </c>
      <c r="J12" t="s">
        <v>862</v>
      </c>
      <c r="K12" t="s">
        <v>857</v>
      </c>
      <c r="L12" t="s">
        <v>877</v>
      </c>
      <c r="M12" t="s">
        <v>861</v>
      </c>
      <c r="N12" t="s">
        <v>862</v>
      </c>
      <c r="Q12" t="s">
        <v>842</v>
      </c>
      <c r="R12" t="s">
        <v>843</v>
      </c>
      <c r="U12" t="s">
        <v>842</v>
      </c>
      <c r="X12" t="s">
        <v>843</v>
      </c>
      <c r="AN12" t="s">
        <v>876</v>
      </c>
      <c r="AO12" t="s">
        <v>857</v>
      </c>
      <c r="AP12" t="s">
        <v>877</v>
      </c>
      <c r="AQ12" t="s">
        <v>861</v>
      </c>
      <c r="AR12" t="s">
        <v>862</v>
      </c>
      <c r="AS12" t="s">
        <v>857</v>
      </c>
      <c r="AT12" t="s">
        <v>877</v>
      </c>
      <c r="AU12" t="s">
        <v>861</v>
      </c>
      <c r="AV12" t="s">
        <v>862</v>
      </c>
      <c r="AW12" t="s">
        <v>857</v>
      </c>
      <c r="AX12" t="s">
        <v>877</v>
      </c>
      <c r="AY12" t="s">
        <v>861</v>
      </c>
      <c r="AZ12" t="s">
        <v>862</v>
      </c>
    </row>
    <row r="13" spans="2:66" x14ac:dyDescent="0.35">
      <c r="B13" s="317">
        <v>45427.697916666664</v>
      </c>
      <c r="C13">
        <v>53.3</v>
      </c>
      <c r="D13">
        <v>69.400000000000006</v>
      </c>
      <c r="E13">
        <v>43.5</v>
      </c>
      <c r="F13">
        <v>57.9</v>
      </c>
      <c r="G13">
        <v>53.4</v>
      </c>
      <c r="H13">
        <v>68.8</v>
      </c>
      <c r="I13">
        <v>43.2</v>
      </c>
      <c r="J13">
        <v>57.5</v>
      </c>
      <c r="L13">
        <v>70.5</v>
      </c>
      <c r="M13">
        <v>44.6</v>
      </c>
      <c r="N13">
        <v>60.2</v>
      </c>
      <c r="P13" t="s">
        <v>878</v>
      </c>
      <c r="Q13">
        <f t="shared" ref="Q13:Q76" si="0">IF(P13="D",ROUND(I13,0),"-")</f>
        <v>43</v>
      </c>
      <c r="R13" t="str">
        <f t="shared" ref="R13:R76" si="1">IF(P13="N",ROUND(I13,0),"-")</f>
        <v>-</v>
      </c>
      <c r="U13">
        <f>Q2</f>
        <v>23</v>
      </c>
      <c r="V13">
        <f t="shared" ref="V13:V45" si="2">COUNTIF($Q$13:$Q$3000,U13)</f>
        <v>1</v>
      </c>
      <c r="X13">
        <f>R2</f>
        <v>18</v>
      </c>
      <c r="Y13">
        <f t="shared" ref="Y13:Y42" si="3">COUNTIF($R$13:$R$3000,X13)</f>
        <v>3</v>
      </c>
      <c r="AN13" s="317">
        <v>45427.708333333336</v>
      </c>
      <c r="AO13">
        <v>53.9</v>
      </c>
      <c r="AP13">
        <v>68.8</v>
      </c>
      <c r="AQ13">
        <v>43.5</v>
      </c>
      <c r="AR13">
        <v>58.4</v>
      </c>
      <c r="AS13">
        <v>53.9</v>
      </c>
      <c r="AT13">
        <v>69.900000000000006</v>
      </c>
      <c r="AU13">
        <v>43.6</v>
      </c>
      <c r="AV13">
        <v>58.2</v>
      </c>
      <c r="AX13">
        <v>71.099999999999994</v>
      </c>
      <c r="AY13">
        <v>44.5</v>
      </c>
      <c r="AZ13">
        <v>60.7</v>
      </c>
    </row>
    <row r="14" spans="2:66" x14ac:dyDescent="0.35">
      <c r="B14" s="317">
        <v>45427.708333333336</v>
      </c>
      <c r="C14">
        <v>54.1</v>
      </c>
      <c r="D14">
        <v>64.8</v>
      </c>
      <c r="E14">
        <v>45.2</v>
      </c>
      <c r="F14">
        <v>58.5</v>
      </c>
      <c r="G14">
        <v>54.1</v>
      </c>
      <c r="H14">
        <v>64.5</v>
      </c>
      <c r="I14">
        <v>45</v>
      </c>
      <c r="J14">
        <v>58.3</v>
      </c>
      <c r="L14">
        <v>66.2</v>
      </c>
      <c r="M14">
        <v>46.3</v>
      </c>
      <c r="N14">
        <v>60.8</v>
      </c>
      <c r="P14" t="s">
        <v>878</v>
      </c>
      <c r="Q14">
        <f t="shared" si="0"/>
        <v>45</v>
      </c>
      <c r="R14" t="str">
        <f t="shared" si="1"/>
        <v>-</v>
      </c>
      <c r="U14">
        <f t="shared" ref="U14:U45" si="4">U13+1</f>
        <v>24</v>
      </c>
      <c r="V14">
        <f t="shared" si="2"/>
        <v>2</v>
      </c>
      <c r="X14">
        <f t="shared" ref="X14:X42" si="5">X13+1</f>
        <v>19</v>
      </c>
      <c r="Y14">
        <f t="shared" si="3"/>
        <v>10</v>
      </c>
      <c r="AN14" s="317">
        <v>45427.75</v>
      </c>
      <c r="AO14">
        <v>52.8</v>
      </c>
      <c r="AP14">
        <v>75.3</v>
      </c>
      <c r="AQ14">
        <v>41.4</v>
      </c>
      <c r="AR14">
        <v>56.7</v>
      </c>
      <c r="AS14">
        <v>52.8</v>
      </c>
      <c r="AT14">
        <v>73.7</v>
      </c>
      <c r="AU14">
        <v>41.2</v>
      </c>
      <c r="AV14">
        <v>56.4</v>
      </c>
      <c r="AX14">
        <v>77.3</v>
      </c>
      <c r="AY14">
        <v>42.2</v>
      </c>
      <c r="AZ14">
        <v>59.3</v>
      </c>
    </row>
    <row r="15" spans="2:66" x14ac:dyDescent="0.35">
      <c r="B15" s="317">
        <v>45427.71875</v>
      </c>
      <c r="C15">
        <v>54.9</v>
      </c>
      <c r="D15">
        <v>68.8</v>
      </c>
      <c r="E15">
        <v>44</v>
      </c>
      <c r="F15">
        <v>59.2</v>
      </c>
      <c r="G15">
        <v>54.9</v>
      </c>
      <c r="H15">
        <v>69.900000000000006</v>
      </c>
      <c r="I15">
        <v>43.9</v>
      </c>
      <c r="J15">
        <v>59.2</v>
      </c>
      <c r="L15">
        <v>71.099999999999994</v>
      </c>
      <c r="M15">
        <v>45.2</v>
      </c>
      <c r="N15">
        <v>61.4</v>
      </c>
      <c r="P15" t="s">
        <v>878</v>
      </c>
      <c r="Q15">
        <f t="shared" si="0"/>
        <v>44</v>
      </c>
      <c r="R15" t="str">
        <f t="shared" si="1"/>
        <v>-</v>
      </c>
      <c r="U15">
        <f t="shared" si="4"/>
        <v>25</v>
      </c>
      <c r="V15">
        <f t="shared" si="2"/>
        <v>3</v>
      </c>
      <c r="X15">
        <f t="shared" si="5"/>
        <v>20</v>
      </c>
      <c r="Y15">
        <f t="shared" si="3"/>
        <v>18</v>
      </c>
      <c r="AN15" s="317">
        <v>45427.791666666664</v>
      </c>
      <c r="AO15">
        <v>51</v>
      </c>
      <c r="AP15">
        <v>78.099999999999994</v>
      </c>
      <c r="AQ15">
        <v>40.5</v>
      </c>
      <c r="AR15">
        <v>53.3</v>
      </c>
      <c r="AS15">
        <v>50.9</v>
      </c>
      <c r="AT15">
        <v>78.099999999999994</v>
      </c>
      <c r="AU15">
        <v>40.5</v>
      </c>
      <c r="AV15">
        <v>53</v>
      </c>
      <c r="AX15">
        <v>80.599999999999994</v>
      </c>
      <c r="AY15">
        <v>41.3</v>
      </c>
      <c r="AZ15">
        <v>55.4</v>
      </c>
    </row>
    <row r="16" spans="2:66" x14ac:dyDescent="0.35">
      <c r="B16" s="317">
        <v>45427.729166666664</v>
      </c>
      <c r="C16">
        <v>53.5</v>
      </c>
      <c r="D16">
        <v>65.599999999999994</v>
      </c>
      <c r="E16">
        <v>42.6</v>
      </c>
      <c r="F16">
        <v>58.3</v>
      </c>
      <c r="G16">
        <v>53.5</v>
      </c>
      <c r="H16">
        <v>67.7</v>
      </c>
      <c r="I16">
        <v>42.6</v>
      </c>
      <c r="J16">
        <v>57.9</v>
      </c>
      <c r="L16">
        <v>68.5</v>
      </c>
      <c r="M16">
        <v>43.5</v>
      </c>
      <c r="N16">
        <v>60.5</v>
      </c>
      <c r="P16" t="s">
        <v>878</v>
      </c>
      <c r="Q16">
        <f t="shared" si="0"/>
        <v>43</v>
      </c>
      <c r="R16" t="str">
        <f t="shared" si="1"/>
        <v>-</v>
      </c>
      <c r="U16">
        <f t="shared" si="4"/>
        <v>26</v>
      </c>
      <c r="V16">
        <f t="shared" si="2"/>
        <v>6</v>
      </c>
      <c r="X16">
        <f t="shared" si="5"/>
        <v>21</v>
      </c>
      <c r="Y16">
        <f t="shared" si="3"/>
        <v>27</v>
      </c>
      <c r="AN16" s="317">
        <v>45427.833333333336</v>
      </c>
      <c r="AO16">
        <v>49.9</v>
      </c>
      <c r="AP16">
        <v>66.3</v>
      </c>
      <c r="AQ16">
        <v>33</v>
      </c>
      <c r="AR16">
        <v>53</v>
      </c>
      <c r="AS16">
        <v>49.8</v>
      </c>
      <c r="AT16">
        <v>68.2</v>
      </c>
      <c r="AU16">
        <v>32.9</v>
      </c>
      <c r="AV16">
        <v>52.8</v>
      </c>
      <c r="AX16">
        <v>68.3</v>
      </c>
      <c r="AY16">
        <v>33.9</v>
      </c>
      <c r="AZ16">
        <v>55.2</v>
      </c>
    </row>
    <row r="17" spans="2:52" x14ac:dyDescent="0.35">
      <c r="B17" s="317">
        <v>45427.739583333336</v>
      </c>
      <c r="C17">
        <v>52.7</v>
      </c>
      <c r="D17">
        <v>64.099999999999994</v>
      </c>
      <c r="E17">
        <v>43</v>
      </c>
      <c r="F17">
        <v>57.3</v>
      </c>
      <c r="G17">
        <v>52.7</v>
      </c>
      <c r="H17">
        <v>66.099999999999994</v>
      </c>
      <c r="I17">
        <v>42.9</v>
      </c>
      <c r="J17">
        <v>57</v>
      </c>
      <c r="L17">
        <v>67</v>
      </c>
      <c r="M17">
        <v>43.9</v>
      </c>
      <c r="N17">
        <v>59.6</v>
      </c>
      <c r="P17" t="s">
        <v>878</v>
      </c>
      <c r="Q17">
        <f t="shared" si="0"/>
        <v>43</v>
      </c>
      <c r="R17" t="str">
        <f t="shared" si="1"/>
        <v>-</v>
      </c>
      <c r="U17">
        <f t="shared" si="4"/>
        <v>27</v>
      </c>
      <c r="V17">
        <f t="shared" si="2"/>
        <v>7</v>
      </c>
      <c r="X17">
        <f t="shared" si="5"/>
        <v>22</v>
      </c>
      <c r="Y17">
        <f t="shared" si="3"/>
        <v>19</v>
      </c>
      <c r="AN17" s="317">
        <v>45427.875</v>
      </c>
      <c r="AO17">
        <v>48.6</v>
      </c>
      <c r="AP17">
        <v>65.3</v>
      </c>
      <c r="AQ17">
        <v>32.200000000000003</v>
      </c>
      <c r="AR17">
        <v>51.5</v>
      </c>
      <c r="AS17">
        <v>48.5</v>
      </c>
      <c r="AT17">
        <v>66.900000000000006</v>
      </c>
      <c r="AU17">
        <v>32.1</v>
      </c>
      <c r="AV17">
        <v>51.4</v>
      </c>
      <c r="AX17">
        <v>67</v>
      </c>
      <c r="AY17">
        <v>33</v>
      </c>
      <c r="AZ17">
        <v>53.5</v>
      </c>
    </row>
    <row r="18" spans="2:52" x14ac:dyDescent="0.35">
      <c r="B18" s="317">
        <v>45427.75</v>
      </c>
      <c r="C18">
        <v>53.2</v>
      </c>
      <c r="D18">
        <v>70.5</v>
      </c>
      <c r="E18">
        <v>41.4</v>
      </c>
      <c r="F18">
        <v>57.5</v>
      </c>
      <c r="G18">
        <v>53</v>
      </c>
      <c r="H18">
        <v>67.400000000000006</v>
      </c>
      <c r="I18">
        <v>41.2</v>
      </c>
      <c r="J18">
        <v>57.2</v>
      </c>
      <c r="L18">
        <v>72.8</v>
      </c>
      <c r="M18">
        <v>42</v>
      </c>
      <c r="N18">
        <v>59.8</v>
      </c>
      <c r="P18" t="s">
        <v>878</v>
      </c>
      <c r="Q18">
        <f t="shared" si="0"/>
        <v>41</v>
      </c>
      <c r="R18" t="str">
        <f t="shared" si="1"/>
        <v>-</v>
      </c>
      <c r="U18">
        <f t="shared" si="4"/>
        <v>28</v>
      </c>
      <c r="V18">
        <f t="shared" si="2"/>
        <v>6</v>
      </c>
      <c r="X18">
        <f t="shared" si="5"/>
        <v>23</v>
      </c>
      <c r="Y18">
        <f t="shared" si="3"/>
        <v>12</v>
      </c>
      <c r="AN18" s="317">
        <v>45427.916666666664</v>
      </c>
      <c r="AO18">
        <v>46.9</v>
      </c>
      <c r="AP18">
        <v>65.900000000000006</v>
      </c>
      <c r="AQ18">
        <v>28.8</v>
      </c>
      <c r="AR18">
        <v>48.6</v>
      </c>
      <c r="AS18">
        <v>46.9</v>
      </c>
      <c r="AT18">
        <v>65.7</v>
      </c>
      <c r="AU18">
        <v>28.8</v>
      </c>
      <c r="AV18">
        <v>48.4</v>
      </c>
      <c r="AX18">
        <v>67.5</v>
      </c>
      <c r="AY18">
        <v>29.6</v>
      </c>
      <c r="AZ18">
        <v>50.2</v>
      </c>
    </row>
    <row r="19" spans="2:52" x14ac:dyDescent="0.35">
      <c r="B19" s="317">
        <v>45427.760416666664</v>
      </c>
      <c r="C19">
        <v>53.5</v>
      </c>
      <c r="D19">
        <v>75.3</v>
      </c>
      <c r="E19">
        <v>40.9</v>
      </c>
      <c r="F19">
        <v>57.2</v>
      </c>
      <c r="G19">
        <v>53.4</v>
      </c>
      <c r="H19">
        <v>73.7</v>
      </c>
      <c r="I19">
        <v>40.799999999999997</v>
      </c>
      <c r="J19">
        <v>56.6</v>
      </c>
      <c r="L19">
        <v>77.3</v>
      </c>
      <c r="M19">
        <v>41.7</v>
      </c>
      <c r="N19">
        <v>59.6</v>
      </c>
      <c r="P19" t="s">
        <v>878</v>
      </c>
      <c r="Q19">
        <f t="shared" si="0"/>
        <v>41</v>
      </c>
      <c r="R19" t="str">
        <f t="shared" si="1"/>
        <v>-</v>
      </c>
      <c r="U19">
        <f t="shared" si="4"/>
        <v>29</v>
      </c>
      <c r="V19">
        <f t="shared" si="2"/>
        <v>9</v>
      </c>
      <c r="X19">
        <f t="shared" si="5"/>
        <v>24</v>
      </c>
      <c r="Y19">
        <f t="shared" si="3"/>
        <v>11</v>
      </c>
      <c r="AF19" s="25"/>
      <c r="AN19" s="317">
        <v>45427.958333333336</v>
      </c>
      <c r="AO19">
        <v>46.9</v>
      </c>
      <c r="AP19">
        <v>69</v>
      </c>
      <c r="AQ19">
        <v>27.6</v>
      </c>
      <c r="AR19">
        <v>48.1</v>
      </c>
      <c r="AS19">
        <v>47.2</v>
      </c>
      <c r="AT19">
        <v>71.2</v>
      </c>
      <c r="AU19">
        <v>27.6</v>
      </c>
      <c r="AV19">
        <v>47.8</v>
      </c>
      <c r="AX19">
        <v>71.599999999999994</v>
      </c>
      <c r="AY19">
        <v>28.3</v>
      </c>
      <c r="AZ19">
        <v>49.7</v>
      </c>
    </row>
    <row r="20" spans="2:52" x14ac:dyDescent="0.35">
      <c r="B20" s="317">
        <v>45427.770833333336</v>
      </c>
      <c r="C20">
        <v>51</v>
      </c>
      <c r="D20">
        <v>64</v>
      </c>
      <c r="E20">
        <v>40.799999999999997</v>
      </c>
      <c r="F20">
        <v>54</v>
      </c>
      <c r="G20">
        <v>51</v>
      </c>
      <c r="H20">
        <v>64.900000000000006</v>
      </c>
      <c r="I20">
        <v>40.799999999999997</v>
      </c>
      <c r="J20">
        <v>54</v>
      </c>
      <c r="L20">
        <v>66.3</v>
      </c>
      <c r="M20">
        <v>41.7</v>
      </c>
      <c r="N20">
        <v>56.5</v>
      </c>
      <c r="P20" t="s">
        <v>878</v>
      </c>
      <c r="Q20">
        <f t="shared" si="0"/>
        <v>41</v>
      </c>
      <c r="R20" t="str">
        <f t="shared" si="1"/>
        <v>-</v>
      </c>
      <c r="U20">
        <f t="shared" si="4"/>
        <v>30</v>
      </c>
      <c r="V20">
        <f t="shared" si="2"/>
        <v>9</v>
      </c>
      <c r="X20">
        <f t="shared" si="5"/>
        <v>25</v>
      </c>
      <c r="Y20">
        <f t="shared" si="3"/>
        <v>13</v>
      </c>
      <c r="AN20" s="317">
        <v>45428</v>
      </c>
      <c r="AO20">
        <v>40.9</v>
      </c>
      <c r="AP20">
        <v>65.3</v>
      </c>
      <c r="AQ20">
        <v>26.1</v>
      </c>
      <c r="AR20">
        <v>37.4</v>
      </c>
      <c r="AS20">
        <v>40.799999999999997</v>
      </c>
      <c r="AT20">
        <v>65.400000000000006</v>
      </c>
      <c r="AU20">
        <v>26.1</v>
      </c>
      <c r="AV20">
        <v>37.5</v>
      </c>
      <c r="AX20">
        <v>66.099999999999994</v>
      </c>
      <c r="AY20">
        <v>26.6</v>
      </c>
      <c r="AZ20">
        <v>39.1</v>
      </c>
    </row>
    <row r="21" spans="2:52" x14ac:dyDescent="0.35">
      <c r="B21" s="317">
        <v>45427.78125</v>
      </c>
      <c r="C21">
        <v>53.2</v>
      </c>
      <c r="D21">
        <v>65.8</v>
      </c>
      <c r="E21">
        <v>42.3</v>
      </c>
      <c r="F21">
        <v>57.2</v>
      </c>
      <c r="G21">
        <v>53.3</v>
      </c>
      <c r="H21">
        <v>67.400000000000006</v>
      </c>
      <c r="I21">
        <v>42.1</v>
      </c>
      <c r="J21">
        <v>57.3</v>
      </c>
      <c r="L21">
        <v>67.599999999999994</v>
      </c>
      <c r="M21">
        <v>43.3</v>
      </c>
      <c r="N21">
        <v>60.1</v>
      </c>
      <c r="P21" t="s">
        <v>878</v>
      </c>
      <c r="Q21">
        <f t="shared" si="0"/>
        <v>42</v>
      </c>
      <c r="R21" t="str">
        <f t="shared" si="1"/>
        <v>-</v>
      </c>
      <c r="U21">
        <f t="shared" si="4"/>
        <v>31</v>
      </c>
      <c r="V21">
        <f t="shared" si="2"/>
        <v>21</v>
      </c>
      <c r="X21">
        <f t="shared" si="5"/>
        <v>26</v>
      </c>
      <c r="Y21">
        <f t="shared" si="3"/>
        <v>16</v>
      </c>
      <c r="AN21" s="317">
        <v>45428.041666666664</v>
      </c>
      <c r="AO21">
        <v>43</v>
      </c>
      <c r="AP21">
        <v>65.5</v>
      </c>
      <c r="AQ21">
        <v>26.1</v>
      </c>
      <c r="AR21">
        <v>40.299999999999997</v>
      </c>
      <c r="AS21">
        <v>42.9</v>
      </c>
      <c r="AT21">
        <v>65.900000000000006</v>
      </c>
      <c r="AU21">
        <v>26.1</v>
      </c>
      <c r="AV21">
        <v>40.299999999999997</v>
      </c>
      <c r="AX21">
        <v>66.8</v>
      </c>
      <c r="AY21">
        <v>26.5</v>
      </c>
      <c r="AZ21">
        <v>42.1</v>
      </c>
    </row>
    <row r="22" spans="2:52" x14ac:dyDescent="0.35">
      <c r="B22" s="317">
        <v>45427.791666666664</v>
      </c>
      <c r="C22">
        <v>50.1</v>
      </c>
      <c r="D22">
        <v>64.7</v>
      </c>
      <c r="E22">
        <v>40.700000000000003</v>
      </c>
      <c r="F22">
        <v>53.4</v>
      </c>
      <c r="G22">
        <v>50</v>
      </c>
      <c r="H22">
        <v>64.400000000000006</v>
      </c>
      <c r="I22">
        <v>40.700000000000003</v>
      </c>
      <c r="J22">
        <v>53.3</v>
      </c>
      <c r="L22">
        <v>67.5</v>
      </c>
      <c r="M22">
        <v>41.6</v>
      </c>
      <c r="N22">
        <v>55.5</v>
      </c>
      <c r="P22" t="s">
        <v>878</v>
      </c>
      <c r="Q22">
        <f t="shared" si="0"/>
        <v>41</v>
      </c>
      <c r="R22" t="str">
        <f t="shared" si="1"/>
        <v>-</v>
      </c>
      <c r="U22">
        <f t="shared" si="4"/>
        <v>32</v>
      </c>
      <c r="V22">
        <f t="shared" si="2"/>
        <v>33</v>
      </c>
      <c r="X22">
        <f t="shared" si="5"/>
        <v>27</v>
      </c>
      <c r="Y22">
        <f t="shared" si="3"/>
        <v>10</v>
      </c>
      <c r="AC22" s="25"/>
      <c r="AN22" s="317">
        <v>45428.083333333336</v>
      </c>
      <c r="AO22">
        <v>41.1</v>
      </c>
      <c r="AP22">
        <v>65.099999999999994</v>
      </c>
      <c r="AQ22">
        <v>28.7</v>
      </c>
      <c r="AR22">
        <v>37.700000000000003</v>
      </c>
      <c r="AS22">
        <v>41.3</v>
      </c>
      <c r="AT22">
        <v>65.8</v>
      </c>
      <c r="AU22">
        <v>28.8</v>
      </c>
      <c r="AV22">
        <v>37.6</v>
      </c>
      <c r="AX22">
        <v>66.5</v>
      </c>
      <c r="AY22">
        <v>29.3</v>
      </c>
      <c r="AZ22">
        <v>39</v>
      </c>
    </row>
    <row r="23" spans="2:52" x14ac:dyDescent="0.35">
      <c r="B23" s="317">
        <v>45427.802083333336</v>
      </c>
      <c r="C23">
        <v>49.6</v>
      </c>
      <c r="D23">
        <v>63.8</v>
      </c>
      <c r="E23">
        <v>40.5</v>
      </c>
      <c r="F23">
        <v>52.5</v>
      </c>
      <c r="G23">
        <v>49.6</v>
      </c>
      <c r="H23">
        <v>63.3</v>
      </c>
      <c r="I23">
        <v>40.4</v>
      </c>
      <c r="J23">
        <v>52.3</v>
      </c>
      <c r="L23">
        <v>64.8</v>
      </c>
      <c r="M23">
        <v>41.2</v>
      </c>
      <c r="N23">
        <v>54.3</v>
      </c>
      <c r="P23" t="s">
        <v>878</v>
      </c>
      <c r="Q23">
        <f t="shared" si="0"/>
        <v>40</v>
      </c>
      <c r="R23" t="str">
        <f t="shared" si="1"/>
        <v>-</v>
      </c>
      <c r="U23">
        <f t="shared" si="4"/>
        <v>33</v>
      </c>
      <c r="V23">
        <f t="shared" si="2"/>
        <v>29</v>
      </c>
      <c r="X23">
        <f t="shared" si="5"/>
        <v>28</v>
      </c>
      <c r="Y23">
        <f t="shared" si="3"/>
        <v>6</v>
      </c>
      <c r="AN23" s="317">
        <v>45428.125</v>
      </c>
      <c r="AO23">
        <v>40.5</v>
      </c>
      <c r="AP23">
        <v>71</v>
      </c>
      <c r="AQ23">
        <v>29</v>
      </c>
      <c r="AR23">
        <v>36.6</v>
      </c>
      <c r="AS23">
        <v>40.200000000000003</v>
      </c>
      <c r="AT23">
        <v>69.8</v>
      </c>
      <c r="AU23">
        <v>28.9</v>
      </c>
      <c r="AV23">
        <v>36.6</v>
      </c>
      <c r="AX23">
        <v>74.099999999999994</v>
      </c>
      <c r="AY23">
        <v>29.4</v>
      </c>
      <c r="AZ23">
        <v>37.6</v>
      </c>
    </row>
    <row r="24" spans="2:52" x14ac:dyDescent="0.35">
      <c r="B24" s="317">
        <v>45427.8125</v>
      </c>
      <c r="C24">
        <v>50.5</v>
      </c>
      <c r="D24">
        <v>63.7</v>
      </c>
      <c r="E24">
        <v>40.5</v>
      </c>
      <c r="F24">
        <v>54.1</v>
      </c>
      <c r="G24">
        <v>50.5</v>
      </c>
      <c r="H24">
        <v>63.8</v>
      </c>
      <c r="I24">
        <v>40.4</v>
      </c>
      <c r="J24">
        <v>53.7</v>
      </c>
      <c r="L24">
        <v>66.8</v>
      </c>
      <c r="M24">
        <v>41.2</v>
      </c>
      <c r="N24">
        <v>56.7</v>
      </c>
      <c r="P24" t="s">
        <v>878</v>
      </c>
      <c r="Q24">
        <f t="shared" si="0"/>
        <v>40</v>
      </c>
      <c r="R24" t="str">
        <f t="shared" si="1"/>
        <v>-</v>
      </c>
      <c r="U24">
        <f t="shared" si="4"/>
        <v>34</v>
      </c>
      <c r="V24">
        <f t="shared" si="2"/>
        <v>38</v>
      </c>
      <c r="X24">
        <f t="shared" si="5"/>
        <v>29</v>
      </c>
      <c r="Y24">
        <f t="shared" si="3"/>
        <v>11</v>
      </c>
      <c r="AN24" s="317">
        <v>45428.166666666664</v>
      </c>
      <c r="AO24">
        <v>42</v>
      </c>
      <c r="AP24">
        <v>65.5</v>
      </c>
      <c r="AQ24">
        <v>32.1</v>
      </c>
      <c r="AR24">
        <v>40</v>
      </c>
      <c r="AS24">
        <v>42.2</v>
      </c>
      <c r="AT24">
        <v>66.5</v>
      </c>
      <c r="AU24">
        <v>32</v>
      </c>
      <c r="AV24">
        <v>40</v>
      </c>
      <c r="AX24">
        <v>67.400000000000006</v>
      </c>
      <c r="AY24">
        <v>32.700000000000003</v>
      </c>
      <c r="AZ24">
        <v>41.9</v>
      </c>
    </row>
    <row r="25" spans="2:52" x14ac:dyDescent="0.35">
      <c r="B25" s="317">
        <v>45427.822916666664</v>
      </c>
      <c r="C25">
        <v>52.9</v>
      </c>
      <c r="D25">
        <v>78.099999999999994</v>
      </c>
      <c r="E25">
        <v>40.700000000000003</v>
      </c>
      <c r="F25">
        <v>53.3</v>
      </c>
      <c r="G25">
        <v>52.9</v>
      </c>
      <c r="H25">
        <v>78.099999999999994</v>
      </c>
      <c r="I25">
        <v>40.799999999999997</v>
      </c>
      <c r="J25">
        <v>52.9</v>
      </c>
      <c r="L25">
        <v>80.599999999999994</v>
      </c>
      <c r="M25">
        <v>41.5</v>
      </c>
      <c r="N25">
        <v>55.4</v>
      </c>
      <c r="P25" t="s">
        <v>878</v>
      </c>
      <c r="Q25">
        <f t="shared" si="0"/>
        <v>41</v>
      </c>
      <c r="R25" t="str">
        <f t="shared" si="1"/>
        <v>-</v>
      </c>
      <c r="U25">
        <f t="shared" si="4"/>
        <v>35</v>
      </c>
      <c r="V25">
        <f t="shared" si="2"/>
        <v>36</v>
      </c>
      <c r="X25">
        <f t="shared" si="5"/>
        <v>30</v>
      </c>
      <c r="Y25">
        <f t="shared" si="3"/>
        <v>9</v>
      </c>
      <c r="AN25" s="317">
        <v>45428.208333333336</v>
      </c>
      <c r="AO25">
        <v>45.3</v>
      </c>
      <c r="AP25">
        <v>66.3</v>
      </c>
      <c r="AQ25">
        <v>34.200000000000003</v>
      </c>
      <c r="AR25">
        <v>44.9</v>
      </c>
      <c r="AS25">
        <v>45.1</v>
      </c>
      <c r="AT25">
        <v>66.3</v>
      </c>
      <c r="AU25">
        <v>34.1</v>
      </c>
      <c r="AV25">
        <v>44.7</v>
      </c>
      <c r="AX25">
        <v>68.400000000000006</v>
      </c>
      <c r="AY25">
        <v>34.9</v>
      </c>
      <c r="AZ25">
        <v>47.1</v>
      </c>
    </row>
    <row r="26" spans="2:52" x14ac:dyDescent="0.35">
      <c r="B26" s="317">
        <v>45427.833333333336</v>
      </c>
      <c r="C26">
        <v>50.9</v>
      </c>
      <c r="D26">
        <v>65.099999999999994</v>
      </c>
      <c r="E26">
        <v>40.1</v>
      </c>
      <c r="F26">
        <v>53.8</v>
      </c>
      <c r="G26">
        <v>51.1</v>
      </c>
      <c r="H26">
        <v>68.2</v>
      </c>
      <c r="I26">
        <v>40.1</v>
      </c>
      <c r="J26">
        <v>53.9</v>
      </c>
      <c r="L26">
        <v>68.2</v>
      </c>
      <c r="M26">
        <v>41.1</v>
      </c>
      <c r="N26">
        <v>56.2</v>
      </c>
      <c r="P26" t="s">
        <v>878</v>
      </c>
      <c r="Q26">
        <f t="shared" si="0"/>
        <v>40</v>
      </c>
      <c r="R26" t="str">
        <f t="shared" si="1"/>
        <v>-</v>
      </c>
      <c r="U26">
        <f t="shared" si="4"/>
        <v>36</v>
      </c>
      <c r="V26">
        <f t="shared" si="2"/>
        <v>38</v>
      </c>
      <c r="X26">
        <f t="shared" si="5"/>
        <v>31</v>
      </c>
      <c r="Y26">
        <f t="shared" si="3"/>
        <v>10</v>
      </c>
      <c r="AN26" s="317">
        <v>45428.25</v>
      </c>
      <c r="AO26">
        <v>51.4</v>
      </c>
      <c r="AP26">
        <v>68.8</v>
      </c>
      <c r="AQ26">
        <v>37.299999999999997</v>
      </c>
      <c r="AR26">
        <v>54.3</v>
      </c>
      <c r="AS26">
        <v>51.4</v>
      </c>
      <c r="AT26">
        <v>69.2</v>
      </c>
      <c r="AU26">
        <v>37.200000000000003</v>
      </c>
      <c r="AV26">
        <v>54.1</v>
      </c>
      <c r="AX26">
        <v>72.400000000000006</v>
      </c>
      <c r="AY26">
        <v>38.200000000000003</v>
      </c>
      <c r="AZ26">
        <v>56.8</v>
      </c>
    </row>
    <row r="27" spans="2:52" x14ac:dyDescent="0.35">
      <c r="B27" s="317">
        <v>45427.84375</v>
      </c>
      <c r="C27">
        <v>50.4</v>
      </c>
      <c r="D27">
        <v>66.3</v>
      </c>
      <c r="E27">
        <v>37.1</v>
      </c>
      <c r="F27">
        <v>53.6</v>
      </c>
      <c r="G27">
        <v>50.4</v>
      </c>
      <c r="H27">
        <v>65.7</v>
      </c>
      <c r="I27">
        <v>37</v>
      </c>
      <c r="J27">
        <v>53.2</v>
      </c>
      <c r="L27">
        <v>68.2</v>
      </c>
      <c r="M27">
        <v>37.799999999999997</v>
      </c>
      <c r="N27">
        <v>55.9</v>
      </c>
      <c r="P27" t="s">
        <v>878</v>
      </c>
      <c r="Q27">
        <f t="shared" si="0"/>
        <v>37</v>
      </c>
      <c r="R27" t="str">
        <f t="shared" si="1"/>
        <v>-</v>
      </c>
      <c r="U27">
        <f t="shared" si="4"/>
        <v>37</v>
      </c>
      <c r="V27">
        <f t="shared" si="2"/>
        <v>42</v>
      </c>
      <c r="X27">
        <f t="shared" si="5"/>
        <v>32</v>
      </c>
      <c r="Y27">
        <f t="shared" si="3"/>
        <v>8</v>
      </c>
      <c r="AN27" s="317">
        <v>45428.291666666664</v>
      </c>
      <c r="AO27">
        <v>53.6</v>
      </c>
      <c r="AP27">
        <v>67.599999999999994</v>
      </c>
      <c r="AQ27">
        <v>39</v>
      </c>
      <c r="AR27">
        <v>58.5</v>
      </c>
      <c r="AS27">
        <v>53.7</v>
      </c>
      <c r="AT27">
        <v>67.5</v>
      </c>
      <c r="AU27">
        <v>38.799999999999997</v>
      </c>
      <c r="AV27">
        <v>58.3</v>
      </c>
      <c r="AX27">
        <v>69.099999999999994</v>
      </c>
      <c r="AY27">
        <v>40.1</v>
      </c>
      <c r="AZ27">
        <v>60.6</v>
      </c>
    </row>
    <row r="28" spans="2:52" x14ac:dyDescent="0.35">
      <c r="B28" s="317">
        <v>45427.854166666664</v>
      </c>
      <c r="C28">
        <v>48</v>
      </c>
      <c r="D28">
        <v>65.8</v>
      </c>
      <c r="E28">
        <v>30.8</v>
      </c>
      <c r="F28">
        <v>51</v>
      </c>
      <c r="G28">
        <v>47.9</v>
      </c>
      <c r="H28">
        <v>64.599999999999994</v>
      </c>
      <c r="I28">
        <v>30.9</v>
      </c>
      <c r="J28">
        <v>50.4</v>
      </c>
      <c r="L28">
        <v>68</v>
      </c>
      <c r="M28">
        <v>31.8</v>
      </c>
      <c r="N28">
        <v>53</v>
      </c>
      <c r="P28" t="s">
        <v>878</v>
      </c>
      <c r="Q28">
        <f t="shared" si="0"/>
        <v>31</v>
      </c>
      <c r="R28" t="str">
        <f t="shared" si="1"/>
        <v>-</v>
      </c>
      <c r="U28">
        <f t="shared" si="4"/>
        <v>38</v>
      </c>
      <c r="V28">
        <f t="shared" si="2"/>
        <v>26</v>
      </c>
      <c r="X28">
        <f t="shared" si="5"/>
        <v>33</v>
      </c>
      <c r="Y28">
        <f t="shared" si="3"/>
        <v>14</v>
      </c>
      <c r="AN28" s="317">
        <v>45428.333333333336</v>
      </c>
      <c r="AO28">
        <v>52.8</v>
      </c>
      <c r="AP28">
        <v>68.900000000000006</v>
      </c>
      <c r="AQ28">
        <v>38.299999999999997</v>
      </c>
      <c r="AR28">
        <v>57.7</v>
      </c>
      <c r="AS28">
        <v>52.8</v>
      </c>
      <c r="AT28">
        <v>70</v>
      </c>
      <c r="AU28">
        <v>38.299999999999997</v>
      </c>
      <c r="AV28">
        <v>57.7</v>
      </c>
      <c r="AX28">
        <v>71.400000000000006</v>
      </c>
      <c r="AY28">
        <v>39.299999999999997</v>
      </c>
      <c r="AZ28">
        <v>60</v>
      </c>
    </row>
    <row r="29" spans="2:52" x14ac:dyDescent="0.35">
      <c r="B29" s="317">
        <v>45427.864583333336</v>
      </c>
      <c r="C29">
        <v>49.5</v>
      </c>
      <c r="D29">
        <v>65.7</v>
      </c>
      <c r="E29">
        <v>32.200000000000003</v>
      </c>
      <c r="F29">
        <v>53.3</v>
      </c>
      <c r="G29">
        <v>49.3</v>
      </c>
      <c r="H29">
        <v>65</v>
      </c>
      <c r="I29">
        <v>32.1</v>
      </c>
      <c r="J29">
        <v>52.3</v>
      </c>
      <c r="L29">
        <v>68.3</v>
      </c>
      <c r="M29">
        <v>33</v>
      </c>
      <c r="N29">
        <v>55.4</v>
      </c>
      <c r="P29" t="s">
        <v>878</v>
      </c>
      <c r="Q29">
        <f t="shared" si="0"/>
        <v>32</v>
      </c>
      <c r="R29" t="str">
        <f t="shared" si="1"/>
        <v>-</v>
      </c>
      <c r="U29">
        <f t="shared" si="4"/>
        <v>39</v>
      </c>
      <c r="V29">
        <f t="shared" si="2"/>
        <v>22</v>
      </c>
      <c r="X29">
        <f t="shared" si="5"/>
        <v>34</v>
      </c>
      <c r="Y29">
        <f t="shared" si="3"/>
        <v>15</v>
      </c>
      <c r="AN29" s="317">
        <v>45428.375</v>
      </c>
      <c r="AO29">
        <v>52.3</v>
      </c>
      <c r="AP29">
        <v>68.099999999999994</v>
      </c>
      <c r="AQ29">
        <v>37.5</v>
      </c>
      <c r="AR29">
        <v>57.1</v>
      </c>
      <c r="AS29">
        <v>52.2</v>
      </c>
      <c r="AT29">
        <v>68.400000000000006</v>
      </c>
      <c r="AU29">
        <v>37.4</v>
      </c>
      <c r="AV29">
        <v>56.8</v>
      </c>
      <c r="AX29">
        <v>70.099999999999994</v>
      </c>
      <c r="AY29">
        <v>38.5</v>
      </c>
      <c r="AZ29">
        <v>59.3</v>
      </c>
    </row>
    <row r="30" spans="2:52" x14ac:dyDescent="0.35">
      <c r="B30" s="317">
        <v>45427.875</v>
      </c>
      <c r="C30">
        <v>47.4</v>
      </c>
      <c r="D30">
        <v>65</v>
      </c>
      <c r="E30">
        <v>31.1</v>
      </c>
      <c r="F30">
        <v>47.1</v>
      </c>
      <c r="G30">
        <v>47.2</v>
      </c>
      <c r="H30">
        <v>65.400000000000006</v>
      </c>
      <c r="I30">
        <v>31</v>
      </c>
      <c r="J30">
        <v>46.9</v>
      </c>
      <c r="L30">
        <v>66.2</v>
      </c>
      <c r="M30">
        <v>31.9</v>
      </c>
      <c r="N30">
        <v>48.9</v>
      </c>
      <c r="P30" t="s">
        <v>878</v>
      </c>
      <c r="Q30">
        <f t="shared" si="0"/>
        <v>31</v>
      </c>
      <c r="R30" t="str">
        <f t="shared" si="1"/>
        <v>-</v>
      </c>
      <c r="U30">
        <f t="shared" si="4"/>
        <v>40</v>
      </c>
      <c r="V30">
        <f t="shared" si="2"/>
        <v>24</v>
      </c>
      <c r="X30">
        <f t="shared" si="5"/>
        <v>35</v>
      </c>
      <c r="Y30">
        <f t="shared" si="3"/>
        <v>1</v>
      </c>
      <c r="AN30" s="317">
        <v>45428.416666666664</v>
      </c>
      <c r="AO30">
        <v>52</v>
      </c>
      <c r="AP30">
        <v>67.099999999999994</v>
      </c>
      <c r="AQ30">
        <v>38</v>
      </c>
      <c r="AR30">
        <v>56.7</v>
      </c>
      <c r="AS30">
        <v>52</v>
      </c>
      <c r="AT30">
        <v>66.8</v>
      </c>
      <c r="AU30">
        <v>37.9</v>
      </c>
      <c r="AV30">
        <v>56.6</v>
      </c>
      <c r="AX30">
        <v>69</v>
      </c>
      <c r="AY30">
        <v>39.1</v>
      </c>
      <c r="AZ30">
        <v>59.1</v>
      </c>
    </row>
    <row r="31" spans="2:52" x14ac:dyDescent="0.35">
      <c r="B31" s="317">
        <v>45427.885416666664</v>
      </c>
      <c r="C31">
        <v>49</v>
      </c>
      <c r="D31">
        <v>64.2</v>
      </c>
      <c r="E31">
        <v>32</v>
      </c>
      <c r="F31">
        <v>52.7</v>
      </c>
      <c r="G31">
        <v>48.9</v>
      </c>
      <c r="H31">
        <v>63.2</v>
      </c>
      <c r="I31">
        <v>31.9</v>
      </c>
      <c r="J31">
        <v>52.9</v>
      </c>
      <c r="L31">
        <v>66.099999999999994</v>
      </c>
      <c r="M31">
        <v>32.799999999999997</v>
      </c>
      <c r="N31">
        <v>55.1</v>
      </c>
      <c r="P31" t="s">
        <v>878</v>
      </c>
      <c r="Q31">
        <f t="shared" si="0"/>
        <v>32</v>
      </c>
      <c r="R31" t="str">
        <f t="shared" si="1"/>
        <v>-</v>
      </c>
      <c r="U31">
        <f t="shared" si="4"/>
        <v>41</v>
      </c>
      <c r="V31">
        <f t="shared" si="2"/>
        <v>24</v>
      </c>
      <c r="X31">
        <f t="shared" si="5"/>
        <v>36</v>
      </c>
      <c r="Y31">
        <f t="shared" si="3"/>
        <v>10</v>
      </c>
      <c r="AN31" s="317">
        <v>45428.458333333336</v>
      </c>
      <c r="AO31">
        <v>52.5</v>
      </c>
      <c r="AP31">
        <v>66.7</v>
      </c>
      <c r="AQ31">
        <v>37.5</v>
      </c>
      <c r="AR31">
        <v>57.1</v>
      </c>
      <c r="AS31">
        <v>52.5</v>
      </c>
      <c r="AT31">
        <v>67</v>
      </c>
      <c r="AU31">
        <v>37.4</v>
      </c>
      <c r="AV31">
        <v>57.1</v>
      </c>
      <c r="AX31">
        <v>68.3</v>
      </c>
      <c r="AY31">
        <v>38.6</v>
      </c>
      <c r="AZ31">
        <v>59.4</v>
      </c>
    </row>
    <row r="32" spans="2:52" x14ac:dyDescent="0.35">
      <c r="B32" s="317">
        <v>45427.895833333336</v>
      </c>
      <c r="C32">
        <v>48.8</v>
      </c>
      <c r="D32">
        <v>65.3</v>
      </c>
      <c r="E32">
        <v>32.799999999999997</v>
      </c>
      <c r="F32">
        <v>51.8</v>
      </c>
      <c r="G32">
        <v>48.7</v>
      </c>
      <c r="H32">
        <v>66.900000000000006</v>
      </c>
      <c r="I32">
        <v>32.700000000000003</v>
      </c>
      <c r="J32">
        <v>51.7</v>
      </c>
      <c r="L32">
        <v>67</v>
      </c>
      <c r="M32">
        <v>33.6</v>
      </c>
      <c r="N32">
        <v>53.6</v>
      </c>
      <c r="P32" t="s">
        <v>878</v>
      </c>
      <c r="Q32">
        <f t="shared" si="0"/>
        <v>33</v>
      </c>
      <c r="R32" t="str">
        <f t="shared" si="1"/>
        <v>-</v>
      </c>
      <c r="U32">
        <f t="shared" si="4"/>
        <v>42</v>
      </c>
      <c r="V32">
        <f t="shared" si="2"/>
        <v>13</v>
      </c>
      <c r="X32">
        <f t="shared" si="5"/>
        <v>37</v>
      </c>
      <c r="Y32">
        <f t="shared" si="3"/>
        <v>10</v>
      </c>
      <c r="AN32" s="317">
        <v>45428.5</v>
      </c>
      <c r="AO32">
        <v>53.3</v>
      </c>
      <c r="AP32">
        <v>68.099999999999994</v>
      </c>
      <c r="AQ32">
        <v>34.9</v>
      </c>
      <c r="AR32">
        <v>58</v>
      </c>
      <c r="AS32">
        <v>53.3</v>
      </c>
      <c r="AT32">
        <v>67.599999999999994</v>
      </c>
      <c r="AU32">
        <v>34.799999999999997</v>
      </c>
      <c r="AV32">
        <v>57.8</v>
      </c>
      <c r="AX32">
        <v>70.8</v>
      </c>
      <c r="AY32">
        <v>36.1</v>
      </c>
      <c r="AZ32">
        <v>60.2</v>
      </c>
    </row>
    <row r="33" spans="2:52" x14ac:dyDescent="0.35">
      <c r="B33" s="317">
        <v>45427.90625</v>
      </c>
      <c r="C33">
        <v>49</v>
      </c>
      <c r="D33">
        <v>62.7</v>
      </c>
      <c r="E33">
        <v>34.299999999999997</v>
      </c>
      <c r="F33">
        <v>52.7</v>
      </c>
      <c r="G33">
        <v>49</v>
      </c>
      <c r="H33">
        <v>62.7</v>
      </c>
      <c r="I33">
        <v>34.299999999999997</v>
      </c>
      <c r="J33">
        <v>52.3</v>
      </c>
      <c r="L33">
        <v>65.400000000000006</v>
      </c>
      <c r="M33">
        <v>35.299999999999997</v>
      </c>
      <c r="N33">
        <v>54.6</v>
      </c>
      <c r="P33" t="s">
        <v>878</v>
      </c>
      <c r="Q33">
        <f t="shared" si="0"/>
        <v>34</v>
      </c>
      <c r="R33" t="str">
        <f t="shared" si="1"/>
        <v>-</v>
      </c>
      <c r="U33">
        <f t="shared" si="4"/>
        <v>43</v>
      </c>
      <c r="V33">
        <f t="shared" si="2"/>
        <v>13</v>
      </c>
      <c r="X33">
        <f t="shared" si="5"/>
        <v>38</v>
      </c>
      <c r="Y33">
        <f t="shared" si="3"/>
        <v>5</v>
      </c>
      <c r="AN33" s="317">
        <v>45428.541666666664</v>
      </c>
      <c r="AO33">
        <v>54.6</v>
      </c>
      <c r="AP33">
        <v>71.099999999999994</v>
      </c>
      <c r="AQ33">
        <v>37.5</v>
      </c>
      <c r="AR33">
        <v>59.4</v>
      </c>
      <c r="AS33">
        <v>54.7</v>
      </c>
      <c r="AT33">
        <v>72</v>
      </c>
      <c r="AU33">
        <v>37.299999999999997</v>
      </c>
      <c r="AV33">
        <v>59.2</v>
      </c>
      <c r="AX33">
        <v>73</v>
      </c>
      <c r="AY33">
        <v>38.700000000000003</v>
      </c>
      <c r="AZ33">
        <v>61.1</v>
      </c>
    </row>
    <row r="34" spans="2:52" x14ac:dyDescent="0.35">
      <c r="B34" s="317">
        <v>45427.916666666664</v>
      </c>
      <c r="C34">
        <v>48.3</v>
      </c>
      <c r="D34">
        <v>63.8</v>
      </c>
      <c r="E34">
        <v>33.1</v>
      </c>
      <c r="F34">
        <v>51</v>
      </c>
      <c r="G34">
        <v>48.3</v>
      </c>
      <c r="H34">
        <v>65.3</v>
      </c>
      <c r="I34">
        <v>33</v>
      </c>
      <c r="J34">
        <v>51</v>
      </c>
      <c r="L34">
        <v>65.5</v>
      </c>
      <c r="M34">
        <v>34</v>
      </c>
      <c r="N34">
        <v>53.3</v>
      </c>
      <c r="P34" t="s">
        <v>878</v>
      </c>
      <c r="Q34">
        <f t="shared" si="0"/>
        <v>33</v>
      </c>
      <c r="R34" t="str">
        <f t="shared" si="1"/>
        <v>-</v>
      </c>
      <c r="U34">
        <f t="shared" si="4"/>
        <v>44</v>
      </c>
      <c r="V34">
        <f t="shared" si="2"/>
        <v>15</v>
      </c>
      <c r="X34">
        <f t="shared" si="5"/>
        <v>39</v>
      </c>
      <c r="Y34">
        <f t="shared" si="3"/>
        <v>4</v>
      </c>
      <c r="AN34" s="317">
        <v>45428.583333333336</v>
      </c>
      <c r="AO34">
        <v>58.4</v>
      </c>
      <c r="AP34">
        <v>77.3</v>
      </c>
      <c r="AQ34">
        <v>44.4</v>
      </c>
      <c r="AR34">
        <v>62.3</v>
      </c>
      <c r="AS34">
        <v>58.4</v>
      </c>
      <c r="AT34">
        <v>76.3</v>
      </c>
      <c r="AU34">
        <v>44.3</v>
      </c>
      <c r="AV34">
        <v>62.4</v>
      </c>
      <c r="AX34">
        <v>79</v>
      </c>
      <c r="AY34">
        <v>45.3</v>
      </c>
      <c r="AZ34">
        <v>63.8</v>
      </c>
    </row>
    <row r="35" spans="2:52" x14ac:dyDescent="0.35">
      <c r="B35" s="317">
        <v>45427.927083333336</v>
      </c>
      <c r="C35">
        <v>45.6</v>
      </c>
      <c r="D35">
        <v>61.9</v>
      </c>
      <c r="E35">
        <v>27.2</v>
      </c>
      <c r="F35">
        <v>48.2</v>
      </c>
      <c r="G35">
        <v>45.7</v>
      </c>
      <c r="H35">
        <v>64.599999999999994</v>
      </c>
      <c r="I35">
        <v>27.2</v>
      </c>
      <c r="J35">
        <v>48.1</v>
      </c>
      <c r="L35">
        <v>64.8</v>
      </c>
      <c r="M35">
        <v>27.7</v>
      </c>
      <c r="N35">
        <v>50.1</v>
      </c>
      <c r="P35" t="s">
        <v>878</v>
      </c>
      <c r="Q35">
        <f t="shared" si="0"/>
        <v>27</v>
      </c>
      <c r="R35" t="str">
        <f t="shared" si="1"/>
        <v>-</v>
      </c>
      <c r="U35">
        <f t="shared" si="4"/>
        <v>45</v>
      </c>
      <c r="V35">
        <f t="shared" si="2"/>
        <v>12</v>
      </c>
      <c r="X35">
        <f t="shared" si="5"/>
        <v>40</v>
      </c>
      <c r="Y35">
        <f t="shared" si="3"/>
        <v>5</v>
      </c>
      <c r="AN35" s="317">
        <v>45428.625</v>
      </c>
      <c r="AO35">
        <v>59.9</v>
      </c>
      <c r="AP35">
        <v>70.400000000000006</v>
      </c>
      <c r="AQ35">
        <v>44.7</v>
      </c>
      <c r="AR35">
        <v>63.8</v>
      </c>
      <c r="AS35">
        <v>59.9</v>
      </c>
      <c r="AT35">
        <v>71.3</v>
      </c>
      <c r="AU35">
        <v>44.7</v>
      </c>
      <c r="AV35">
        <v>63.8</v>
      </c>
      <c r="AX35">
        <v>71.599999999999994</v>
      </c>
      <c r="AY35">
        <v>45.7</v>
      </c>
      <c r="AZ35">
        <v>65.2</v>
      </c>
    </row>
    <row r="36" spans="2:52" x14ac:dyDescent="0.35">
      <c r="B36" s="317">
        <v>45427.9375</v>
      </c>
      <c r="C36">
        <v>47.7</v>
      </c>
      <c r="D36">
        <v>65.599999999999994</v>
      </c>
      <c r="E36">
        <v>28.6</v>
      </c>
      <c r="F36">
        <v>48.6</v>
      </c>
      <c r="G36">
        <v>47.8</v>
      </c>
      <c r="H36">
        <v>65.7</v>
      </c>
      <c r="I36">
        <v>28.6</v>
      </c>
      <c r="J36">
        <v>48.2</v>
      </c>
      <c r="L36">
        <v>66.599999999999994</v>
      </c>
      <c r="M36">
        <v>29.4</v>
      </c>
      <c r="N36">
        <v>49.8</v>
      </c>
      <c r="P36" t="s">
        <v>878</v>
      </c>
      <c r="Q36">
        <f t="shared" si="0"/>
        <v>29</v>
      </c>
      <c r="R36" t="str">
        <f t="shared" si="1"/>
        <v>-</v>
      </c>
      <c r="U36">
        <f t="shared" si="4"/>
        <v>46</v>
      </c>
      <c r="V36">
        <f t="shared" si="2"/>
        <v>9</v>
      </c>
      <c r="X36">
        <f t="shared" si="5"/>
        <v>41</v>
      </c>
      <c r="Y36">
        <f t="shared" si="3"/>
        <v>5</v>
      </c>
      <c r="AN36" s="317">
        <v>45428.666666666664</v>
      </c>
      <c r="AO36">
        <v>60.7</v>
      </c>
      <c r="AP36">
        <v>73.099999999999994</v>
      </c>
      <c r="AQ36">
        <v>48.4</v>
      </c>
      <c r="AR36">
        <v>64.2</v>
      </c>
      <c r="AS36">
        <v>60.7</v>
      </c>
      <c r="AT36">
        <v>73.7</v>
      </c>
      <c r="AU36">
        <v>48.3</v>
      </c>
      <c r="AV36">
        <v>64.400000000000006</v>
      </c>
      <c r="AX36">
        <v>75.8</v>
      </c>
      <c r="AY36">
        <v>49.4</v>
      </c>
      <c r="AZ36">
        <v>65.5</v>
      </c>
    </row>
    <row r="37" spans="2:52" x14ac:dyDescent="0.35">
      <c r="B37" s="317">
        <v>45427.947916666664</v>
      </c>
      <c r="C37">
        <v>45.3</v>
      </c>
      <c r="D37">
        <v>65.900000000000006</v>
      </c>
      <c r="E37">
        <v>30</v>
      </c>
      <c r="F37">
        <v>44.3</v>
      </c>
      <c r="G37">
        <v>45.2</v>
      </c>
      <c r="H37">
        <v>65.7</v>
      </c>
      <c r="I37">
        <v>29.9</v>
      </c>
      <c r="J37">
        <v>44.2</v>
      </c>
      <c r="L37">
        <v>67.5</v>
      </c>
      <c r="M37">
        <v>31</v>
      </c>
      <c r="N37">
        <v>45.8</v>
      </c>
      <c r="P37" t="s">
        <v>878</v>
      </c>
      <c r="Q37">
        <f t="shared" si="0"/>
        <v>30</v>
      </c>
      <c r="R37" t="str">
        <f t="shared" si="1"/>
        <v>-</v>
      </c>
      <c r="U37">
        <f t="shared" si="4"/>
        <v>47</v>
      </c>
      <c r="V37">
        <f t="shared" si="2"/>
        <v>10</v>
      </c>
      <c r="X37">
        <f t="shared" si="5"/>
        <v>42</v>
      </c>
      <c r="Y37">
        <f t="shared" si="3"/>
        <v>1</v>
      </c>
      <c r="AN37" s="317">
        <v>45428.708333333336</v>
      </c>
      <c r="AO37">
        <v>58.9</v>
      </c>
      <c r="AP37">
        <v>73.099999999999994</v>
      </c>
      <c r="AQ37">
        <v>44.2</v>
      </c>
      <c r="AR37">
        <v>63.2</v>
      </c>
      <c r="AS37">
        <v>58.9</v>
      </c>
      <c r="AT37">
        <v>73.900000000000006</v>
      </c>
      <c r="AU37">
        <v>44.1</v>
      </c>
      <c r="AV37">
        <v>63.2</v>
      </c>
      <c r="AX37">
        <v>74.7</v>
      </c>
      <c r="AY37">
        <v>44.9</v>
      </c>
      <c r="AZ37">
        <v>64.599999999999994</v>
      </c>
    </row>
    <row r="38" spans="2:52" x14ac:dyDescent="0.35">
      <c r="B38" s="317">
        <v>45427.958333333336</v>
      </c>
      <c r="C38">
        <v>47.5</v>
      </c>
      <c r="D38">
        <v>63.5</v>
      </c>
      <c r="E38">
        <v>30.1</v>
      </c>
      <c r="F38">
        <v>50.3</v>
      </c>
      <c r="G38">
        <v>47.5</v>
      </c>
      <c r="H38">
        <v>64.099999999999994</v>
      </c>
      <c r="I38">
        <v>30</v>
      </c>
      <c r="J38">
        <v>50.2</v>
      </c>
      <c r="L38">
        <v>65.3</v>
      </c>
      <c r="M38">
        <v>30.8</v>
      </c>
      <c r="N38">
        <v>51.8</v>
      </c>
      <c r="P38" t="s">
        <v>879</v>
      </c>
      <c r="Q38" t="str">
        <f t="shared" si="0"/>
        <v>-</v>
      </c>
      <c r="R38">
        <f t="shared" si="1"/>
        <v>30</v>
      </c>
      <c r="U38">
        <f t="shared" si="4"/>
        <v>48</v>
      </c>
      <c r="V38">
        <f t="shared" si="2"/>
        <v>18</v>
      </c>
      <c r="X38">
        <f t="shared" si="5"/>
        <v>43</v>
      </c>
      <c r="Y38">
        <f t="shared" si="3"/>
        <v>2</v>
      </c>
      <c r="AN38" s="317">
        <v>45428.75</v>
      </c>
      <c r="AO38">
        <v>57.8</v>
      </c>
      <c r="AP38">
        <v>71.3</v>
      </c>
      <c r="AQ38">
        <v>38.1</v>
      </c>
      <c r="AR38">
        <v>62.5</v>
      </c>
      <c r="AS38">
        <v>57.9</v>
      </c>
      <c r="AT38">
        <v>72</v>
      </c>
      <c r="AU38">
        <v>37.9</v>
      </c>
      <c r="AV38">
        <v>62.5</v>
      </c>
      <c r="AX38">
        <v>72.900000000000006</v>
      </c>
      <c r="AY38">
        <v>39.4</v>
      </c>
      <c r="AZ38">
        <v>64.2</v>
      </c>
    </row>
    <row r="39" spans="2:52" x14ac:dyDescent="0.35">
      <c r="B39" s="317">
        <v>45427.96875</v>
      </c>
      <c r="C39">
        <v>48.4</v>
      </c>
      <c r="D39">
        <v>67.099999999999994</v>
      </c>
      <c r="E39">
        <v>29.9</v>
      </c>
      <c r="F39">
        <v>50.6</v>
      </c>
      <c r="G39">
        <v>48.8</v>
      </c>
      <c r="H39">
        <v>69.5</v>
      </c>
      <c r="I39">
        <v>29.8</v>
      </c>
      <c r="J39">
        <v>50.7</v>
      </c>
      <c r="L39">
        <v>69.7</v>
      </c>
      <c r="M39">
        <v>30.6</v>
      </c>
      <c r="N39">
        <v>52.5</v>
      </c>
      <c r="P39" t="s">
        <v>879</v>
      </c>
      <c r="Q39" t="str">
        <f t="shared" si="0"/>
        <v>-</v>
      </c>
      <c r="R39">
        <f t="shared" si="1"/>
        <v>30</v>
      </c>
      <c r="U39">
        <f t="shared" si="4"/>
        <v>49</v>
      </c>
      <c r="V39">
        <f t="shared" si="2"/>
        <v>10</v>
      </c>
      <c r="X39">
        <f t="shared" si="5"/>
        <v>44</v>
      </c>
      <c r="Y39">
        <f t="shared" si="3"/>
        <v>0</v>
      </c>
      <c r="AN39" s="317">
        <v>45428.791666666664</v>
      </c>
      <c r="AO39">
        <v>55.5</v>
      </c>
      <c r="AP39">
        <v>69.099999999999994</v>
      </c>
      <c r="AQ39">
        <v>34.799999999999997</v>
      </c>
      <c r="AR39">
        <v>60.8</v>
      </c>
      <c r="AS39">
        <v>55.5</v>
      </c>
      <c r="AT39">
        <v>68.400000000000006</v>
      </c>
      <c r="AU39">
        <v>34.6</v>
      </c>
      <c r="AV39">
        <v>60.5</v>
      </c>
      <c r="AX39">
        <v>70.099999999999994</v>
      </c>
      <c r="AY39">
        <v>35.9</v>
      </c>
      <c r="AZ39">
        <v>62.5</v>
      </c>
    </row>
    <row r="40" spans="2:52" x14ac:dyDescent="0.35">
      <c r="B40" s="317">
        <v>45427.979166666664</v>
      </c>
      <c r="C40">
        <v>45.9</v>
      </c>
      <c r="D40">
        <v>69</v>
      </c>
      <c r="E40">
        <v>26.3</v>
      </c>
      <c r="F40">
        <v>42.9</v>
      </c>
      <c r="G40">
        <v>46.5</v>
      </c>
      <c r="H40">
        <v>71.2</v>
      </c>
      <c r="I40">
        <v>26.4</v>
      </c>
      <c r="J40">
        <v>43.1</v>
      </c>
      <c r="L40">
        <v>71.599999999999994</v>
      </c>
      <c r="M40">
        <v>26.8</v>
      </c>
      <c r="N40">
        <v>44.9</v>
      </c>
      <c r="P40" t="s">
        <v>879</v>
      </c>
      <c r="Q40" t="str">
        <f t="shared" si="0"/>
        <v>-</v>
      </c>
      <c r="R40">
        <f t="shared" si="1"/>
        <v>26</v>
      </c>
      <c r="U40">
        <f t="shared" si="4"/>
        <v>50</v>
      </c>
      <c r="V40">
        <f t="shared" si="2"/>
        <v>10</v>
      </c>
      <c r="X40">
        <f t="shared" si="5"/>
        <v>45</v>
      </c>
      <c r="Y40">
        <f t="shared" si="3"/>
        <v>0</v>
      </c>
      <c r="AN40" s="317">
        <v>45428.833333333336</v>
      </c>
      <c r="AO40">
        <v>54</v>
      </c>
      <c r="AP40">
        <v>69.099999999999994</v>
      </c>
      <c r="AQ40">
        <v>33.200000000000003</v>
      </c>
      <c r="AR40">
        <v>58.8</v>
      </c>
      <c r="AS40">
        <v>54</v>
      </c>
      <c r="AT40">
        <v>69.2</v>
      </c>
      <c r="AU40">
        <v>33.1</v>
      </c>
      <c r="AV40">
        <v>58.6</v>
      </c>
      <c r="AX40">
        <v>70.099999999999994</v>
      </c>
      <c r="AY40">
        <v>34.200000000000003</v>
      </c>
      <c r="AZ40">
        <v>60.3</v>
      </c>
    </row>
    <row r="41" spans="2:52" x14ac:dyDescent="0.35">
      <c r="B41" s="317">
        <v>45427.989583333336</v>
      </c>
      <c r="C41">
        <v>45</v>
      </c>
      <c r="D41">
        <v>64.8</v>
      </c>
      <c r="E41">
        <v>27.1</v>
      </c>
      <c r="F41">
        <v>44.4</v>
      </c>
      <c r="G41">
        <v>45</v>
      </c>
      <c r="H41">
        <v>66.099999999999994</v>
      </c>
      <c r="I41">
        <v>27.1</v>
      </c>
      <c r="J41">
        <v>44.5</v>
      </c>
      <c r="L41">
        <v>66.5</v>
      </c>
      <c r="M41">
        <v>27.8</v>
      </c>
      <c r="N41">
        <v>45.9</v>
      </c>
      <c r="P41" t="s">
        <v>879</v>
      </c>
      <c r="Q41" t="str">
        <f t="shared" si="0"/>
        <v>-</v>
      </c>
      <c r="R41">
        <f t="shared" si="1"/>
        <v>27</v>
      </c>
      <c r="U41">
        <f t="shared" si="4"/>
        <v>51</v>
      </c>
      <c r="V41">
        <f t="shared" si="2"/>
        <v>6</v>
      </c>
      <c r="X41">
        <f t="shared" si="5"/>
        <v>46</v>
      </c>
      <c r="Y41">
        <f t="shared" si="3"/>
        <v>0</v>
      </c>
      <c r="AN41" s="317">
        <v>45428.875</v>
      </c>
      <c r="AO41">
        <v>51.1</v>
      </c>
      <c r="AP41">
        <v>69.599999999999994</v>
      </c>
      <c r="AQ41">
        <v>30.9</v>
      </c>
      <c r="AR41">
        <v>54.3</v>
      </c>
      <c r="AS41">
        <v>51</v>
      </c>
      <c r="AT41">
        <v>69.400000000000006</v>
      </c>
      <c r="AU41">
        <v>30.9</v>
      </c>
      <c r="AV41">
        <v>54.3</v>
      </c>
      <c r="AX41">
        <v>70.8</v>
      </c>
      <c r="AY41">
        <v>32</v>
      </c>
      <c r="AZ41">
        <v>56</v>
      </c>
    </row>
    <row r="42" spans="2:52" x14ac:dyDescent="0.35">
      <c r="B42" s="317">
        <v>45428</v>
      </c>
      <c r="C42">
        <v>42.9</v>
      </c>
      <c r="D42">
        <v>62.8</v>
      </c>
      <c r="E42">
        <v>25.4</v>
      </c>
      <c r="F42">
        <v>42.2</v>
      </c>
      <c r="G42">
        <v>42.8</v>
      </c>
      <c r="H42">
        <v>63.4</v>
      </c>
      <c r="I42">
        <v>25.5</v>
      </c>
      <c r="J42">
        <v>42.3</v>
      </c>
      <c r="L42">
        <v>64.400000000000006</v>
      </c>
      <c r="M42">
        <v>26</v>
      </c>
      <c r="N42">
        <v>43.8</v>
      </c>
      <c r="P42" t="s">
        <v>879</v>
      </c>
      <c r="Q42" t="str">
        <f t="shared" si="0"/>
        <v>-</v>
      </c>
      <c r="R42">
        <f t="shared" si="1"/>
        <v>26</v>
      </c>
      <c r="U42">
        <f t="shared" si="4"/>
        <v>52</v>
      </c>
      <c r="V42">
        <f t="shared" si="2"/>
        <v>2</v>
      </c>
      <c r="X42">
        <f t="shared" si="5"/>
        <v>47</v>
      </c>
      <c r="Y42">
        <f t="shared" si="3"/>
        <v>1</v>
      </c>
      <c r="AN42" s="317">
        <v>45428.916666666664</v>
      </c>
      <c r="AO42">
        <v>48.9</v>
      </c>
      <c r="AP42">
        <v>68.3</v>
      </c>
      <c r="AQ42">
        <v>30.1</v>
      </c>
      <c r="AR42">
        <v>50.6</v>
      </c>
      <c r="AS42">
        <v>49</v>
      </c>
      <c r="AT42">
        <v>68.7</v>
      </c>
      <c r="AU42">
        <v>30.1</v>
      </c>
      <c r="AV42">
        <v>50.4</v>
      </c>
      <c r="AX42">
        <v>68.900000000000006</v>
      </c>
      <c r="AY42">
        <v>31</v>
      </c>
      <c r="AZ42">
        <v>52.1</v>
      </c>
    </row>
    <row r="43" spans="2:52" x14ac:dyDescent="0.35">
      <c r="B43" s="317">
        <v>45428.010416666664</v>
      </c>
      <c r="C43">
        <v>40.1</v>
      </c>
      <c r="D43">
        <v>62.6</v>
      </c>
      <c r="E43">
        <v>26.4</v>
      </c>
      <c r="F43">
        <v>36.299999999999997</v>
      </c>
      <c r="G43">
        <v>39.799999999999997</v>
      </c>
      <c r="H43">
        <v>62.3</v>
      </c>
      <c r="I43">
        <v>26.4</v>
      </c>
      <c r="J43">
        <v>36.1</v>
      </c>
      <c r="L43">
        <v>65.400000000000006</v>
      </c>
      <c r="M43">
        <v>26.9</v>
      </c>
      <c r="N43">
        <v>37.5</v>
      </c>
      <c r="P43" t="s">
        <v>879</v>
      </c>
      <c r="Q43" t="str">
        <f t="shared" si="0"/>
        <v>-</v>
      </c>
      <c r="R43">
        <f t="shared" si="1"/>
        <v>26</v>
      </c>
      <c r="U43">
        <f t="shared" si="4"/>
        <v>53</v>
      </c>
      <c r="V43">
        <f t="shared" si="2"/>
        <v>0</v>
      </c>
      <c r="AN43" s="317">
        <v>45428.958333333336</v>
      </c>
      <c r="AO43">
        <v>49.7</v>
      </c>
      <c r="AP43">
        <v>68.7</v>
      </c>
      <c r="AQ43">
        <v>28.9</v>
      </c>
      <c r="AR43">
        <v>51.9</v>
      </c>
      <c r="AS43">
        <v>49.7</v>
      </c>
      <c r="AT43">
        <v>68.5</v>
      </c>
      <c r="AU43">
        <v>28.8</v>
      </c>
      <c r="AV43">
        <v>51.8</v>
      </c>
      <c r="AX43">
        <v>69.599999999999994</v>
      </c>
      <c r="AY43">
        <v>29.6</v>
      </c>
      <c r="AZ43">
        <v>53.1</v>
      </c>
    </row>
    <row r="44" spans="2:52" x14ac:dyDescent="0.35">
      <c r="B44" s="317">
        <v>45428.020833333336</v>
      </c>
      <c r="C44">
        <v>41.3</v>
      </c>
      <c r="D44">
        <v>65.3</v>
      </c>
      <c r="E44">
        <v>26.1</v>
      </c>
      <c r="F44">
        <v>37.9</v>
      </c>
      <c r="G44">
        <v>41.4</v>
      </c>
      <c r="H44">
        <v>65.400000000000006</v>
      </c>
      <c r="I44">
        <v>26.1</v>
      </c>
      <c r="J44">
        <v>37.6</v>
      </c>
      <c r="L44">
        <v>66.099999999999994</v>
      </c>
      <c r="M44">
        <v>26.6</v>
      </c>
      <c r="N44">
        <v>39.6</v>
      </c>
      <c r="P44" t="s">
        <v>879</v>
      </c>
      <c r="Q44" t="str">
        <f t="shared" si="0"/>
        <v>-</v>
      </c>
      <c r="R44">
        <f t="shared" si="1"/>
        <v>26</v>
      </c>
      <c r="U44">
        <f t="shared" si="4"/>
        <v>54</v>
      </c>
      <c r="V44">
        <f t="shared" si="2"/>
        <v>1</v>
      </c>
      <c r="AN44" s="317">
        <v>45429</v>
      </c>
      <c r="AO44">
        <v>46.6</v>
      </c>
      <c r="AP44">
        <v>68.900000000000006</v>
      </c>
      <c r="AQ44">
        <v>23.5</v>
      </c>
      <c r="AR44">
        <v>39.299999999999997</v>
      </c>
      <c r="AS44">
        <v>46.5</v>
      </c>
      <c r="AT44">
        <v>68.599999999999994</v>
      </c>
      <c r="AU44">
        <v>23.5</v>
      </c>
      <c r="AV44">
        <v>39.6</v>
      </c>
      <c r="AX44">
        <v>70</v>
      </c>
      <c r="AY44">
        <v>24.1</v>
      </c>
      <c r="AZ44">
        <v>40.9</v>
      </c>
    </row>
    <row r="45" spans="2:52" x14ac:dyDescent="0.35">
      <c r="B45" s="317">
        <v>45428.03125</v>
      </c>
      <c r="C45">
        <v>37.9</v>
      </c>
      <c r="D45">
        <v>61.2</v>
      </c>
      <c r="E45">
        <v>26.4</v>
      </c>
      <c r="F45">
        <v>33.5</v>
      </c>
      <c r="G45">
        <v>37.6</v>
      </c>
      <c r="H45">
        <v>60.2</v>
      </c>
      <c r="I45">
        <v>26.4</v>
      </c>
      <c r="J45">
        <v>33.6</v>
      </c>
      <c r="L45">
        <v>63.4</v>
      </c>
      <c r="M45">
        <v>26.9</v>
      </c>
      <c r="N45">
        <v>35.1</v>
      </c>
      <c r="P45" t="s">
        <v>879</v>
      </c>
      <c r="Q45" t="str">
        <f t="shared" si="0"/>
        <v>-</v>
      </c>
      <c r="R45">
        <f t="shared" si="1"/>
        <v>26</v>
      </c>
      <c r="U45">
        <f t="shared" si="4"/>
        <v>55</v>
      </c>
      <c r="V45">
        <f t="shared" si="2"/>
        <v>1</v>
      </c>
      <c r="AN45" s="317">
        <v>45429.041666666664</v>
      </c>
      <c r="AO45">
        <v>42.1</v>
      </c>
      <c r="AP45">
        <v>68.5</v>
      </c>
      <c r="AQ45">
        <v>26.2</v>
      </c>
      <c r="AR45">
        <v>32.200000000000003</v>
      </c>
      <c r="AS45">
        <v>42</v>
      </c>
      <c r="AT45">
        <v>68.3</v>
      </c>
      <c r="AU45">
        <v>26.1</v>
      </c>
      <c r="AV45">
        <v>32.299999999999997</v>
      </c>
      <c r="AX45">
        <v>69.8</v>
      </c>
      <c r="AY45">
        <v>26.8</v>
      </c>
      <c r="AZ45">
        <v>33.700000000000003</v>
      </c>
    </row>
    <row r="46" spans="2:52" x14ac:dyDescent="0.35">
      <c r="B46" s="317">
        <v>45428.041666666664</v>
      </c>
      <c r="C46">
        <v>43</v>
      </c>
      <c r="D46">
        <v>65.2</v>
      </c>
      <c r="E46">
        <v>26.1</v>
      </c>
      <c r="F46">
        <v>43.3</v>
      </c>
      <c r="G46">
        <v>42.8</v>
      </c>
      <c r="H46">
        <v>63.7</v>
      </c>
      <c r="I46">
        <v>26.1</v>
      </c>
      <c r="J46">
        <v>42.6</v>
      </c>
      <c r="L46">
        <v>66.8</v>
      </c>
      <c r="M46">
        <v>26.6</v>
      </c>
      <c r="N46">
        <v>44.9</v>
      </c>
      <c r="P46" t="s">
        <v>879</v>
      </c>
      <c r="Q46" t="str">
        <f t="shared" si="0"/>
        <v>-</v>
      </c>
      <c r="R46">
        <f t="shared" si="1"/>
        <v>26</v>
      </c>
      <c r="AN46" s="317">
        <v>45429.083333333336</v>
      </c>
      <c r="AO46">
        <v>47.4</v>
      </c>
      <c r="AP46">
        <v>68.8</v>
      </c>
      <c r="AQ46">
        <v>25.4</v>
      </c>
      <c r="AR46">
        <v>40.5</v>
      </c>
      <c r="AS46">
        <v>47.4</v>
      </c>
      <c r="AT46">
        <v>68.8</v>
      </c>
      <c r="AU46">
        <v>25.5</v>
      </c>
      <c r="AV46">
        <v>40.299999999999997</v>
      </c>
      <c r="AX46">
        <v>69.7</v>
      </c>
      <c r="AY46">
        <v>26</v>
      </c>
      <c r="AZ46">
        <v>41.5</v>
      </c>
    </row>
    <row r="47" spans="2:52" x14ac:dyDescent="0.35">
      <c r="B47" s="317">
        <v>45428.052083333336</v>
      </c>
      <c r="C47">
        <v>45</v>
      </c>
      <c r="D47">
        <v>65.5</v>
      </c>
      <c r="E47">
        <v>26.3</v>
      </c>
      <c r="F47">
        <v>42.5</v>
      </c>
      <c r="G47">
        <v>45</v>
      </c>
      <c r="H47">
        <v>65.900000000000006</v>
      </c>
      <c r="I47">
        <v>26.3</v>
      </c>
      <c r="J47">
        <v>42.6</v>
      </c>
      <c r="L47">
        <v>66.2</v>
      </c>
      <c r="M47">
        <v>26.7</v>
      </c>
      <c r="N47">
        <v>44.1</v>
      </c>
      <c r="P47" t="s">
        <v>879</v>
      </c>
      <c r="Q47" t="str">
        <f t="shared" si="0"/>
        <v>-</v>
      </c>
      <c r="R47">
        <f t="shared" si="1"/>
        <v>26</v>
      </c>
      <c r="AN47" s="317">
        <v>45429.125</v>
      </c>
      <c r="AO47">
        <v>41.5</v>
      </c>
      <c r="AP47">
        <v>67.5</v>
      </c>
      <c r="AQ47">
        <v>20.399999999999999</v>
      </c>
      <c r="AR47">
        <v>27.8</v>
      </c>
      <c r="AS47">
        <v>41.3</v>
      </c>
      <c r="AT47">
        <v>67</v>
      </c>
      <c r="AU47">
        <v>20.3</v>
      </c>
      <c r="AV47">
        <v>27.8</v>
      </c>
      <c r="AX47">
        <v>68.5</v>
      </c>
      <c r="AY47">
        <v>20.9</v>
      </c>
      <c r="AZ47">
        <v>28.8</v>
      </c>
    </row>
    <row r="48" spans="2:52" x14ac:dyDescent="0.35">
      <c r="B48" s="317">
        <v>45428.0625</v>
      </c>
      <c r="C48">
        <v>43.3</v>
      </c>
      <c r="D48">
        <v>65.2</v>
      </c>
      <c r="E48">
        <v>25.6</v>
      </c>
      <c r="F48">
        <v>38</v>
      </c>
      <c r="G48">
        <v>43.2</v>
      </c>
      <c r="H48">
        <v>65.3</v>
      </c>
      <c r="I48">
        <v>25.6</v>
      </c>
      <c r="J48">
        <v>37.799999999999997</v>
      </c>
      <c r="L48">
        <v>66.5</v>
      </c>
      <c r="M48">
        <v>26.1</v>
      </c>
      <c r="N48">
        <v>39.200000000000003</v>
      </c>
      <c r="P48" t="s">
        <v>879</v>
      </c>
      <c r="Q48" t="str">
        <f t="shared" si="0"/>
        <v>-</v>
      </c>
      <c r="R48">
        <f t="shared" si="1"/>
        <v>26</v>
      </c>
      <c r="AN48" s="317">
        <v>45429.166666666664</v>
      </c>
      <c r="AO48">
        <v>47.4</v>
      </c>
      <c r="AP48">
        <v>68.400000000000006</v>
      </c>
      <c r="AQ48">
        <v>20.8</v>
      </c>
      <c r="AR48">
        <v>44.1</v>
      </c>
      <c r="AS48">
        <v>47.4</v>
      </c>
      <c r="AT48">
        <v>68.8</v>
      </c>
      <c r="AU48">
        <v>20.7</v>
      </c>
      <c r="AV48">
        <v>43.9</v>
      </c>
      <c r="AX48">
        <v>69.2</v>
      </c>
      <c r="AY48">
        <v>21.6</v>
      </c>
      <c r="AZ48">
        <v>45.7</v>
      </c>
    </row>
    <row r="49" spans="2:52" x14ac:dyDescent="0.35">
      <c r="B49" s="317">
        <v>45428.072916666664</v>
      </c>
      <c r="C49">
        <v>38.299999999999997</v>
      </c>
      <c r="D49">
        <v>59.3</v>
      </c>
      <c r="E49">
        <v>27.1</v>
      </c>
      <c r="F49">
        <v>37.6</v>
      </c>
      <c r="G49">
        <v>38.299999999999997</v>
      </c>
      <c r="H49">
        <v>58.9</v>
      </c>
      <c r="I49">
        <v>27.1</v>
      </c>
      <c r="J49">
        <v>37.5</v>
      </c>
      <c r="L49">
        <v>61.1</v>
      </c>
      <c r="M49">
        <v>27.6</v>
      </c>
      <c r="N49">
        <v>38.799999999999997</v>
      </c>
      <c r="P49" t="s">
        <v>879</v>
      </c>
      <c r="Q49" t="str">
        <f t="shared" si="0"/>
        <v>-</v>
      </c>
      <c r="R49">
        <f t="shared" si="1"/>
        <v>27</v>
      </c>
      <c r="AN49" s="317">
        <v>45429.208333333336</v>
      </c>
      <c r="AO49">
        <v>47.9</v>
      </c>
      <c r="AP49">
        <v>67.900000000000006</v>
      </c>
      <c r="AQ49">
        <v>31.3</v>
      </c>
      <c r="AR49">
        <v>49</v>
      </c>
      <c r="AS49">
        <v>47.9</v>
      </c>
      <c r="AT49">
        <v>69.3</v>
      </c>
      <c r="AU49">
        <v>31.2</v>
      </c>
      <c r="AV49">
        <v>48.7</v>
      </c>
      <c r="AX49">
        <v>69.5</v>
      </c>
      <c r="AY49">
        <v>32.200000000000003</v>
      </c>
      <c r="AZ49">
        <v>51.9</v>
      </c>
    </row>
    <row r="50" spans="2:52" x14ac:dyDescent="0.35">
      <c r="B50" s="317">
        <v>45428.083333333336</v>
      </c>
      <c r="C50">
        <v>43.5</v>
      </c>
      <c r="D50">
        <v>65</v>
      </c>
      <c r="E50">
        <v>28.8</v>
      </c>
      <c r="F50">
        <v>38.4</v>
      </c>
      <c r="G50">
        <v>43.7</v>
      </c>
      <c r="H50">
        <v>65.8</v>
      </c>
      <c r="I50">
        <v>28.8</v>
      </c>
      <c r="J50">
        <v>38</v>
      </c>
      <c r="L50">
        <v>66.5</v>
      </c>
      <c r="M50">
        <v>29.3</v>
      </c>
      <c r="N50">
        <v>40.1</v>
      </c>
      <c r="P50" t="s">
        <v>879</v>
      </c>
      <c r="Q50" t="str">
        <f t="shared" si="0"/>
        <v>-</v>
      </c>
      <c r="R50">
        <f t="shared" si="1"/>
        <v>29</v>
      </c>
      <c r="AN50" s="317">
        <v>45429.25</v>
      </c>
      <c r="AO50">
        <v>52.6</v>
      </c>
      <c r="AP50">
        <v>71.400000000000006</v>
      </c>
      <c r="AQ50">
        <v>36.9</v>
      </c>
      <c r="AR50">
        <v>56.4</v>
      </c>
      <c r="AS50">
        <v>52.6</v>
      </c>
      <c r="AT50">
        <v>71.099999999999994</v>
      </c>
      <c r="AU50">
        <v>36.700000000000003</v>
      </c>
      <c r="AV50">
        <v>56.2</v>
      </c>
      <c r="AX50">
        <v>74.5</v>
      </c>
      <c r="AY50">
        <v>37.799999999999997</v>
      </c>
      <c r="AZ50">
        <v>58.5</v>
      </c>
    </row>
    <row r="51" spans="2:52" x14ac:dyDescent="0.35">
      <c r="B51" s="317">
        <v>45428.09375</v>
      </c>
      <c r="C51">
        <v>42.1</v>
      </c>
      <c r="D51">
        <v>65.099999999999994</v>
      </c>
      <c r="E51">
        <v>30.2</v>
      </c>
      <c r="F51">
        <v>40</v>
      </c>
      <c r="G51">
        <v>42.3</v>
      </c>
      <c r="H51">
        <v>65</v>
      </c>
      <c r="I51">
        <v>30.2</v>
      </c>
      <c r="J51">
        <v>39.700000000000003</v>
      </c>
      <c r="L51">
        <v>65.7</v>
      </c>
      <c r="M51">
        <v>30.7</v>
      </c>
      <c r="N51">
        <v>41.6</v>
      </c>
      <c r="P51" t="s">
        <v>879</v>
      </c>
      <c r="Q51" t="str">
        <f t="shared" si="0"/>
        <v>-</v>
      </c>
      <c r="R51">
        <f t="shared" si="1"/>
        <v>30</v>
      </c>
      <c r="U51" t="s">
        <v>880</v>
      </c>
      <c r="V51">
        <f>SUM(V13:V45)</f>
        <v>496</v>
      </c>
      <c r="Y51">
        <f>SUM(Y13:Y42)</f>
        <v>256</v>
      </c>
      <c r="AN51" s="317">
        <v>45429.291666666664</v>
      </c>
      <c r="AO51">
        <v>54.4</v>
      </c>
      <c r="AP51">
        <v>69.900000000000006</v>
      </c>
      <c r="AQ51">
        <v>41.2</v>
      </c>
      <c r="AR51">
        <v>59.2</v>
      </c>
      <c r="AS51">
        <v>54.4</v>
      </c>
      <c r="AT51">
        <v>69.7</v>
      </c>
      <c r="AU51">
        <v>41.1</v>
      </c>
      <c r="AV51">
        <v>59</v>
      </c>
      <c r="AX51">
        <v>72.3</v>
      </c>
      <c r="AY51">
        <v>42.1</v>
      </c>
      <c r="AZ51">
        <v>61.3</v>
      </c>
    </row>
    <row r="52" spans="2:52" x14ac:dyDescent="0.35">
      <c r="B52" s="317">
        <v>45428.104166666664</v>
      </c>
      <c r="C52">
        <v>38.299999999999997</v>
      </c>
      <c r="D52">
        <v>58.6</v>
      </c>
      <c r="E52">
        <v>30.2</v>
      </c>
      <c r="F52">
        <v>37.1</v>
      </c>
      <c r="G52">
        <v>38.299999999999997</v>
      </c>
      <c r="H52">
        <v>59.4</v>
      </c>
      <c r="I52">
        <v>30.1</v>
      </c>
      <c r="J52">
        <v>37.200000000000003</v>
      </c>
      <c r="L52">
        <v>61.1</v>
      </c>
      <c r="M52">
        <v>30.8</v>
      </c>
      <c r="N52">
        <v>38</v>
      </c>
      <c r="P52" t="s">
        <v>879</v>
      </c>
      <c r="Q52" t="str">
        <f t="shared" si="0"/>
        <v>-</v>
      </c>
      <c r="R52">
        <f t="shared" si="1"/>
        <v>30</v>
      </c>
      <c r="AN52" s="317">
        <v>45429.333333333336</v>
      </c>
      <c r="AO52">
        <v>53.8</v>
      </c>
      <c r="AP52">
        <v>67.8</v>
      </c>
      <c r="AQ52">
        <v>35.5</v>
      </c>
      <c r="AR52">
        <v>58.8</v>
      </c>
      <c r="AS52">
        <v>53.9</v>
      </c>
      <c r="AT52">
        <v>68.3</v>
      </c>
      <c r="AU52">
        <v>35.4</v>
      </c>
      <c r="AV52">
        <v>58.6</v>
      </c>
      <c r="AX52">
        <v>69.099999999999994</v>
      </c>
      <c r="AY52">
        <v>36.4</v>
      </c>
      <c r="AZ52">
        <v>60.9</v>
      </c>
    </row>
    <row r="53" spans="2:52" x14ac:dyDescent="0.35">
      <c r="B53" s="317">
        <v>45428.114583333336</v>
      </c>
      <c r="C53">
        <v>37.700000000000003</v>
      </c>
      <c r="D53">
        <v>59.2</v>
      </c>
      <c r="E53">
        <v>27.7</v>
      </c>
      <c r="F53">
        <v>36.1</v>
      </c>
      <c r="G53">
        <v>38.1</v>
      </c>
      <c r="H53">
        <v>60.4</v>
      </c>
      <c r="I53">
        <v>27.6</v>
      </c>
      <c r="J53">
        <v>35.9</v>
      </c>
      <c r="L53">
        <v>60.5</v>
      </c>
      <c r="M53">
        <v>28.2</v>
      </c>
      <c r="N53">
        <v>37.1</v>
      </c>
      <c r="P53" t="s">
        <v>879</v>
      </c>
      <c r="Q53" t="str">
        <f t="shared" si="0"/>
        <v>-</v>
      </c>
      <c r="R53">
        <f t="shared" si="1"/>
        <v>28</v>
      </c>
      <c r="AN53" s="317">
        <v>45429.375</v>
      </c>
      <c r="AO53">
        <v>53.1</v>
      </c>
      <c r="AP53">
        <v>68.400000000000006</v>
      </c>
      <c r="AQ53">
        <v>33.200000000000003</v>
      </c>
      <c r="AR53">
        <v>57.9</v>
      </c>
      <c r="AS53">
        <v>53.1</v>
      </c>
      <c r="AT53">
        <v>68.2</v>
      </c>
      <c r="AU53">
        <v>33.200000000000003</v>
      </c>
      <c r="AV53">
        <v>58</v>
      </c>
      <c r="AX53">
        <v>69.599999999999994</v>
      </c>
      <c r="AY53">
        <v>34.1</v>
      </c>
      <c r="AZ53">
        <v>60.1</v>
      </c>
    </row>
    <row r="54" spans="2:52" x14ac:dyDescent="0.35">
      <c r="B54" s="317">
        <v>45428.125</v>
      </c>
      <c r="C54">
        <v>36</v>
      </c>
      <c r="D54">
        <v>57.5</v>
      </c>
      <c r="E54">
        <v>30</v>
      </c>
      <c r="F54">
        <v>36.6</v>
      </c>
      <c r="G54">
        <v>36</v>
      </c>
      <c r="H54">
        <v>56.9</v>
      </c>
      <c r="I54">
        <v>30.1</v>
      </c>
      <c r="J54">
        <v>36.700000000000003</v>
      </c>
      <c r="L54">
        <v>59.1</v>
      </c>
      <c r="M54">
        <v>30.5</v>
      </c>
      <c r="N54">
        <v>37.299999999999997</v>
      </c>
      <c r="P54" t="s">
        <v>879</v>
      </c>
      <c r="Q54" t="str">
        <f t="shared" si="0"/>
        <v>-</v>
      </c>
      <c r="R54">
        <f t="shared" si="1"/>
        <v>30</v>
      </c>
      <c r="AN54" s="317">
        <v>45429.416666666664</v>
      </c>
      <c r="AO54">
        <v>54.2</v>
      </c>
      <c r="AP54">
        <v>80.099999999999994</v>
      </c>
      <c r="AQ54">
        <v>35.299999999999997</v>
      </c>
      <c r="AR54">
        <v>58.1</v>
      </c>
      <c r="AS54">
        <v>54.4</v>
      </c>
      <c r="AT54">
        <v>82.7</v>
      </c>
      <c r="AU54">
        <v>35.200000000000003</v>
      </c>
      <c r="AV54">
        <v>58.1</v>
      </c>
      <c r="AX54">
        <v>83.6</v>
      </c>
      <c r="AY54">
        <v>36.200000000000003</v>
      </c>
      <c r="AZ54">
        <v>60.3</v>
      </c>
    </row>
    <row r="55" spans="2:52" x14ac:dyDescent="0.35">
      <c r="B55" s="317">
        <v>45428.135416666664</v>
      </c>
      <c r="C55">
        <v>44.8</v>
      </c>
      <c r="D55">
        <v>71</v>
      </c>
      <c r="E55">
        <v>29.3</v>
      </c>
      <c r="F55">
        <v>37.5</v>
      </c>
      <c r="G55">
        <v>44.2</v>
      </c>
      <c r="H55">
        <v>69.8</v>
      </c>
      <c r="I55">
        <v>29.1</v>
      </c>
      <c r="J55">
        <v>37.4</v>
      </c>
      <c r="L55">
        <v>74.099999999999994</v>
      </c>
      <c r="M55">
        <v>29.8</v>
      </c>
      <c r="N55">
        <v>38.799999999999997</v>
      </c>
      <c r="P55" t="s">
        <v>879</v>
      </c>
      <c r="Q55" t="str">
        <f t="shared" si="0"/>
        <v>-</v>
      </c>
      <c r="R55">
        <f t="shared" si="1"/>
        <v>29</v>
      </c>
      <c r="AN55" s="317">
        <v>45429.458333333336</v>
      </c>
      <c r="AO55">
        <v>53.1</v>
      </c>
      <c r="AP55">
        <v>71.599999999999994</v>
      </c>
      <c r="AQ55">
        <v>33.6</v>
      </c>
      <c r="AR55">
        <v>57.8</v>
      </c>
      <c r="AS55">
        <v>53.1</v>
      </c>
      <c r="AT55">
        <v>72.3</v>
      </c>
      <c r="AU55">
        <v>33.5</v>
      </c>
      <c r="AV55">
        <v>57.7</v>
      </c>
      <c r="AX55">
        <v>72.8</v>
      </c>
      <c r="AY55">
        <v>34.4</v>
      </c>
      <c r="AZ55">
        <v>60</v>
      </c>
    </row>
    <row r="56" spans="2:52" x14ac:dyDescent="0.35">
      <c r="B56" s="317">
        <v>45428.145833333336</v>
      </c>
      <c r="C56">
        <v>39.299999999999997</v>
      </c>
      <c r="D56">
        <v>61.5</v>
      </c>
      <c r="E56">
        <v>28</v>
      </c>
      <c r="F56">
        <v>36.700000000000003</v>
      </c>
      <c r="G56">
        <v>39.700000000000003</v>
      </c>
      <c r="H56">
        <v>64.3</v>
      </c>
      <c r="I56">
        <v>28</v>
      </c>
      <c r="J56">
        <v>36.5</v>
      </c>
      <c r="L56">
        <v>64.900000000000006</v>
      </c>
      <c r="M56">
        <v>28.4</v>
      </c>
      <c r="N56">
        <v>38.200000000000003</v>
      </c>
      <c r="P56" t="s">
        <v>879</v>
      </c>
      <c r="Q56" t="str">
        <f t="shared" si="0"/>
        <v>-</v>
      </c>
      <c r="R56">
        <f t="shared" si="1"/>
        <v>28</v>
      </c>
      <c r="AN56" s="317">
        <v>45429.5</v>
      </c>
      <c r="AO56">
        <v>53.3</v>
      </c>
      <c r="AP56">
        <v>75.400000000000006</v>
      </c>
      <c r="AQ56">
        <v>33.299999999999997</v>
      </c>
      <c r="AR56">
        <v>57.7</v>
      </c>
      <c r="AS56">
        <v>53.3</v>
      </c>
      <c r="AT56">
        <v>73.099999999999994</v>
      </c>
      <c r="AU56">
        <v>33.200000000000003</v>
      </c>
      <c r="AV56">
        <v>57.5</v>
      </c>
      <c r="AX56">
        <v>77.2</v>
      </c>
      <c r="AY56">
        <v>34.299999999999997</v>
      </c>
      <c r="AZ56">
        <v>59.9</v>
      </c>
    </row>
    <row r="57" spans="2:52" x14ac:dyDescent="0.35">
      <c r="B57" s="317">
        <v>45428.15625</v>
      </c>
      <c r="C57">
        <v>33.700000000000003</v>
      </c>
      <c r="D57">
        <v>44.1</v>
      </c>
      <c r="E57">
        <v>29.4</v>
      </c>
      <c r="F57">
        <v>36</v>
      </c>
      <c r="G57">
        <v>33.700000000000003</v>
      </c>
      <c r="H57">
        <v>44.4</v>
      </c>
      <c r="I57">
        <v>29.4</v>
      </c>
      <c r="J57">
        <v>36</v>
      </c>
      <c r="L57">
        <v>44.9</v>
      </c>
      <c r="M57">
        <v>29.9</v>
      </c>
      <c r="N57">
        <v>37.299999999999997</v>
      </c>
      <c r="P57" t="s">
        <v>879</v>
      </c>
      <c r="Q57" t="str">
        <f t="shared" si="0"/>
        <v>-</v>
      </c>
      <c r="R57">
        <f t="shared" si="1"/>
        <v>29</v>
      </c>
      <c r="AN57" s="317">
        <v>45429.541666666664</v>
      </c>
      <c r="AO57">
        <v>54.3</v>
      </c>
      <c r="AP57">
        <v>69.5</v>
      </c>
      <c r="AQ57">
        <v>34.700000000000003</v>
      </c>
      <c r="AR57">
        <v>59.3</v>
      </c>
      <c r="AS57">
        <v>54.4</v>
      </c>
      <c r="AT57">
        <v>70</v>
      </c>
      <c r="AU57">
        <v>34.700000000000003</v>
      </c>
      <c r="AV57">
        <v>59</v>
      </c>
      <c r="AX57">
        <v>72</v>
      </c>
      <c r="AY57">
        <v>35.700000000000003</v>
      </c>
      <c r="AZ57">
        <v>61.3</v>
      </c>
    </row>
    <row r="58" spans="2:52" x14ac:dyDescent="0.35">
      <c r="B58" s="317">
        <v>45428.166666666664</v>
      </c>
      <c r="C58">
        <v>41.7</v>
      </c>
      <c r="D58">
        <v>64.7</v>
      </c>
      <c r="E58">
        <v>31.7</v>
      </c>
      <c r="F58">
        <v>39</v>
      </c>
      <c r="G58">
        <v>41.9</v>
      </c>
      <c r="H58">
        <v>65.599999999999994</v>
      </c>
      <c r="I58">
        <v>31.7</v>
      </c>
      <c r="J58">
        <v>39</v>
      </c>
      <c r="L58">
        <v>66.400000000000006</v>
      </c>
      <c r="M58">
        <v>32.200000000000003</v>
      </c>
      <c r="N58">
        <v>40</v>
      </c>
      <c r="P58" t="s">
        <v>879</v>
      </c>
      <c r="Q58" t="str">
        <f t="shared" si="0"/>
        <v>-</v>
      </c>
      <c r="R58">
        <f t="shared" si="1"/>
        <v>32</v>
      </c>
      <c r="AN58" s="317">
        <v>45429.583333333336</v>
      </c>
      <c r="AO58">
        <v>60.3</v>
      </c>
      <c r="AP58">
        <v>91.1</v>
      </c>
      <c r="AQ58">
        <v>39</v>
      </c>
      <c r="AR58">
        <v>62.5</v>
      </c>
      <c r="AS58">
        <v>60.9</v>
      </c>
      <c r="AT58">
        <v>92.9</v>
      </c>
      <c r="AU58">
        <v>38.799999999999997</v>
      </c>
      <c r="AV58">
        <v>62.5</v>
      </c>
      <c r="AX58">
        <v>93.1</v>
      </c>
      <c r="AY58">
        <v>40.299999999999997</v>
      </c>
      <c r="AZ58">
        <v>64</v>
      </c>
    </row>
    <row r="59" spans="2:52" x14ac:dyDescent="0.35">
      <c r="B59" s="317">
        <v>45428.177083333336</v>
      </c>
      <c r="C59">
        <v>39</v>
      </c>
      <c r="D59">
        <v>60.5</v>
      </c>
      <c r="E59">
        <v>32.5</v>
      </c>
      <c r="F59">
        <v>39.4</v>
      </c>
      <c r="G59">
        <v>38.700000000000003</v>
      </c>
      <c r="H59">
        <v>57.6</v>
      </c>
      <c r="I59">
        <v>32.4</v>
      </c>
      <c r="J59">
        <v>39.5</v>
      </c>
      <c r="L59">
        <v>62.5</v>
      </c>
      <c r="M59">
        <v>33.1</v>
      </c>
      <c r="N59">
        <v>41.5</v>
      </c>
      <c r="P59" t="s">
        <v>879</v>
      </c>
      <c r="Q59" t="str">
        <f t="shared" si="0"/>
        <v>-</v>
      </c>
      <c r="R59">
        <f t="shared" si="1"/>
        <v>32</v>
      </c>
      <c r="AN59" s="317">
        <v>45429.625</v>
      </c>
      <c r="AO59">
        <v>58.7</v>
      </c>
      <c r="AP59">
        <v>70.8</v>
      </c>
      <c r="AQ59">
        <v>44.1</v>
      </c>
      <c r="AR59">
        <v>62.6</v>
      </c>
      <c r="AS59">
        <v>58.7</v>
      </c>
      <c r="AT59">
        <v>70.599999999999994</v>
      </c>
      <c r="AU59">
        <v>43.9</v>
      </c>
      <c r="AV59">
        <v>62.7</v>
      </c>
      <c r="AX59">
        <v>72.099999999999994</v>
      </c>
      <c r="AY59">
        <v>45.2</v>
      </c>
      <c r="AZ59">
        <v>64.2</v>
      </c>
    </row>
    <row r="60" spans="2:52" x14ac:dyDescent="0.35">
      <c r="B60" s="317">
        <v>45428.1875</v>
      </c>
      <c r="C60">
        <v>43.1</v>
      </c>
      <c r="D60">
        <v>65.5</v>
      </c>
      <c r="E60">
        <v>31.9</v>
      </c>
      <c r="F60">
        <v>39.6</v>
      </c>
      <c r="G60">
        <v>43.2</v>
      </c>
      <c r="H60">
        <v>66.5</v>
      </c>
      <c r="I60">
        <v>31.8</v>
      </c>
      <c r="J60">
        <v>39.5</v>
      </c>
      <c r="L60">
        <v>67.400000000000006</v>
      </c>
      <c r="M60">
        <v>32.5</v>
      </c>
      <c r="N60">
        <v>40.9</v>
      </c>
      <c r="P60" t="s">
        <v>879</v>
      </c>
      <c r="Q60" t="str">
        <f t="shared" si="0"/>
        <v>-</v>
      </c>
      <c r="R60">
        <f t="shared" si="1"/>
        <v>32</v>
      </c>
      <c r="AN60" s="317">
        <v>45429.666666666664</v>
      </c>
      <c r="AO60">
        <v>57.5</v>
      </c>
      <c r="AP60">
        <v>72.900000000000006</v>
      </c>
      <c r="AQ60">
        <v>39.9</v>
      </c>
      <c r="AR60">
        <v>61.6</v>
      </c>
      <c r="AS60">
        <v>57.5</v>
      </c>
      <c r="AT60">
        <v>72.5</v>
      </c>
      <c r="AU60">
        <v>39.9</v>
      </c>
      <c r="AV60">
        <v>61.6</v>
      </c>
      <c r="AX60">
        <v>74</v>
      </c>
      <c r="AY60">
        <v>41.3</v>
      </c>
      <c r="AZ60">
        <v>63.1</v>
      </c>
    </row>
    <row r="61" spans="2:52" x14ac:dyDescent="0.35">
      <c r="B61" s="317">
        <v>45428.197916666664</v>
      </c>
      <c r="C61">
        <v>43.2</v>
      </c>
      <c r="D61">
        <v>63.6</v>
      </c>
      <c r="E61">
        <v>32.6</v>
      </c>
      <c r="F61">
        <v>41.8</v>
      </c>
      <c r="G61">
        <v>43.4</v>
      </c>
      <c r="H61">
        <v>65</v>
      </c>
      <c r="I61">
        <v>32.6</v>
      </c>
      <c r="J61">
        <v>41.8</v>
      </c>
      <c r="L61">
        <v>65.099999999999994</v>
      </c>
      <c r="M61">
        <v>33.4</v>
      </c>
      <c r="N61">
        <v>44.1</v>
      </c>
      <c r="P61" t="s">
        <v>879</v>
      </c>
      <c r="Q61" t="str">
        <f t="shared" si="0"/>
        <v>-</v>
      </c>
      <c r="R61">
        <f t="shared" si="1"/>
        <v>33</v>
      </c>
      <c r="AN61" s="317">
        <v>45429.708333333336</v>
      </c>
      <c r="AO61">
        <v>57.4</v>
      </c>
      <c r="AP61">
        <v>69.599999999999994</v>
      </c>
      <c r="AQ61">
        <v>39.200000000000003</v>
      </c>
      <c r="AR61">
        <v>61.8</v>
      </c>
      <c r="AS61">
        <v>57.4</v>
      </c>
      <c r="AT61">
        <v>69.2</v>
      </c>
      <c r="AU61">
        <v>38.9</v>
      </c>
      <c r="AV61">
        <v>61.8</v>
      </c>
      <c r="AX61">
        <v>71.8</v>
      </c>
      <c r="AY61">
        <v>40.4</v>
      </c>
      <c r="AZ61">
        <v>63.5</v>
      </c>
    </row>
    <row r="62" spans="2:52" x14ac:dyDescent="0.35">
      <c r="B62" s="317">
        <v>45428.208333333336</v>
      </c>
      <c r="C62">
        <v>43.1</v>
      </c>
      <c r="D62">
        <v>63.5</v>
      </c>
      <c r="E62">
        <v>33.299999999999997</v>
      </c>
      <c r="F62">
        <v>42.7</v>
      </c>
      <c r="G62">
        <v>43.1</v>
      </c>
      <c r="H62">
        <v>64</v>
      </c>
      <c r="I62">
        <v>33.200000000000003</v>
      </c>
      <c r="J62">
        <v>42.6</v>
      </c>
      <c r="L62">
        <v>64.900000000000006</v>
      </c>
      <c r="M62">
        <v>34</v>
      </c>
      <c r="N62">
        <v>44.4</v>
      </c>
      <c r="P62" t="s">
        <v>879</v>
      </c>
      <c r="Q62" t="str">
        <f t="shared" si="0"/>
        <v>-</v>
      </c>
      <c r="R62">
        <f t="shared" si="1"/>
        <v>33</v>
      </c>
      <c r="AN62" s="317">
        <v>45429.75</v>
      </c>
      <c r="AO62">
        <v>56.1</v>
      </c>
      <c r="AP62">
        <v>70.2</v>
      </c>
      <c r="AQ62">
        <v>33.6</v>
      </c>
      <c r="AR62">
        <v>61</v>
      </c>
      <c r="AS62">
        <v>56.1</v>
      </c>
      <c r="AT62">
        <v>71.400000000000006</v>
      </c>
      <c r="AU62">
        <v>33.299999999999997</v>
      </c>
      <c r="AV62">
        <v>60.9</v>
      </c>
      <c r="AX62">
        <v>72.3</v>
      </c>
      <c r="AY62">
        <v>34.799999999999997</v>
      </c>
      <c r="AZ62">
        <v>62.7</v>
      </c>
    </row>
    <row r="63" spans="2:52" x14ac:dyDescent="0.35">
      <c r="B63" s="317">
        <v>45428.21875</v>
      </c>
      <c r="C63">
        <v>43.7</v>
      </c>
      <c r="D63">
        <v>63.1</v>
      </c>
      <c r="E63">
        <v>33.9</v>
      </c>
      <c r="F63">
        <v>42.7</v>
      </c>
      <c r="G63">
        <v>43.7</v>
      </c>
      <c r="H63">
        <v>63.2</v>
      </c>
      <c r="I63">
        <v>33.9</v>
      </c>
      <c r="J63">
        <v>42.9</v>
      </c>
      <c r="L63">
        <v>65.2</v>
      </c>
      <c r="M63">
        <v>34.700000000000003</v>
      </c>
      <c r="N63">
        <v>44.8</v>
      </c>
      <c r="P63" t="s">
        <v>879</v>
      </c>
      <c r="Q63" t="str">
        <f t="shared" si="0"/>
        <v>-</v>
      </c>
      <c r="R63">
        <f t="shared" si="1"/>
        <v>34</v>
      </c>
      <c r="AN63" s="317">
        <v>45429.791666666664</v>
      </c>
      <c r="AO63">
        <v>54.7</v>
      </c>
      <c r="AP63">
        <v>78.2</v>
      </c>
      <c r="AQ63">
        <v>32.9</v>
      </c>
      <c r="AR63">
        <v>59</v>
      </c>
      <c r="AS63">
        <v>54.7</v>
      </c>
      <c r="AT63">
        <v>78.2</v>
      </c>
      <c r="AU63">
        <v>32.700000000000003</v>
      </c>
      <c r="AV63">
        <v>58.8</v>
      </c>
      <c r="AX63">
        <v>79.099999999999994</v>
      </c>
      <c r="AY63">
        <v>34.299999999999997</v>
      </c>
      <c r="AZ63">
        <v>60.7</v>
      </c>
    </row>
    <row r="64" spans="2:52" x14ac:dyDescent="0.35">
      <c r="B64" s="317">
        <v>45428.229166666664</v>
      </c>
      <c r="C64">
        <v>45.6</v>
      </c>
      <c r="D64">
        <v>65.400000000000006</v>
      </c>
      <c r="E64">
        <v>34.4</v>
      </c>
      <c r="F64">
        <v>44.8</v>
      </c>
      <c r="G64">
        <v>45.6</v>
      </c>
      <c r="H64">
        <v>66.3</v>
      </c>
      <c r="I64">
        <v>34.4</v>
      </c>
      <c r="J64">
        <v>44.7</v>
      </c>
      <c r="L64">
        <v>67.2</v>
      </c>
      <c r="M64">
        <v>35.1</v>
      </c>
      <c r="N64">
        <v>46.3</v>
      </c>
      <c r="P64" t="s">
        <v>879</v>
      </c>
      <c r="Q64" t="str">
        <f t="shared" si="0"/>
        <v>-</v>
      </c>
      <c r="R64">
        <f t="shared" si="1"/>
        <v>34</v>
      </c>
      <c r="AN64" s="317">
        <v>45429.833333333336</v>
      </c>
      <c r="AO64">
        <v>54.1</v>
      </c>
      <c r="AP64">
        <v>72.400000000000006</v>
      </c>
      <c r="AQ64">
        <v>33.6</v>
      </c>
      <c r="AR64">
        <v>58.7</v>
      </c>
      <c r="AS64">
        <v>54.1</v>
      </c>
      <c r="AT64">
        <v>71.599999999999994</v>
      </c>
      <c r="AU64">
        <v>33.5</v>
      </c>
      <c r="AV64">
        <v>58.6</v>
      </c>
      <c r="AX64">
        <v>73.7</v>
      </c>
      <c r="AY64">
        <v>34.9</v>
      </c>
      <c r="AZ64">
        <v>60.3</v>
      </c>
    </row>
    <row r="65" spans="2:52" x14ac:dyDescent="0.35">
      <c r="B65" s="317">
        <v>45428.239583333336</v>
      </c>
      <c r="C65">
        <v>47.4</v>
      </c>
      <c r="D65">
        <v>66.3</v>
      </c>
      <c r="E65">
        <v>36.4</v>
      </c>
      <c r="F65">
        <v>48.1</v>
      </c>
      <c r="G65">
        <v>47</v>
      </c>
      <c r="H65">
        <v>64.900000000000006</v>
      </c>
      <c r="I65">
        <v>36.4</v>
      </c>
      <c r="J65">
        <v>47.9</v>
      </c>
      <c r="L65">
        <v>68.400000000000006</v>
      </c>
      <c r="M65">
        <v>37.299999999999997</v>
      </c>
      <c r="N65">
        <v>51.2</v>
      </c>
      <c r="P65" t="s">
        <v>879</v>
      </c>
      <c r="Q65" t="str">
        <f t="shared" si="0"/>
        <v>-</v>
      </c>
      <c r="R65">
        <f t="shared" si="1"/>
        <v>36</v>
      </c>
      <c r="AN65" s="317">
        <v>45429.875</v>
      </c>
      <c r="AO65">
        <v>54.9</v>
      </c>
      <c r="AP65">
        <v>81.900000000000006</v>
      </c>
      <c r="AQ65">
        <v>32.700000000000003</v>
      </c>
      <c r="AR65">
        <v>58.8</v>
      </c>
      <c r="AS65">
        <v>54.8</v>
      </c>
      <c r="AT65">
        <v>80.5</v>
      </c>
      <c r="AU65">
        <v>32.4</v>
      </c>
      <c r="AV65">
        <v>58.7</v>
      </c>
      <c r="AX65">
        <v>83.7</v>
      </c>
      <c r="AY65">
        <v>33.799999999999997</v>
      </c>
      <c r="AZ65">
        <v>60.3</v>
      </c>
    </row>
    <row r="66" spans="2:52" x14ac:dyDescent="0.35">
      <c r="B66" s="317">
        <v>45428.25</v>
      </c>
      <c r="C66">
        <v>48.9</v>
      </c>
      <c r="D66">
        <v>64.7</v>
      </c>
      <c r="E66">
        <v>37.799999999999997</v>
      </c>
      <c r="F66">
        <v>51.3</v>
      </c>
      <c r="G66">
        <v>49</v>
      </c>
      <c r="H66">
        <v>65.2</v>
      </c>
      <c r="I66">
        <v>37.700000000000003</v>
      </c>
      <c r="J66">
        <v>50.9</v>
      </c>
      <c r="L66">
        <v>65.7</v>
      </c>
      <c r="M66">
        <v>38.6</v>
      </c>
      <c r="N66">
        <v>53.9</v>
      </c>
      <c r="P66" t="s">
        <v>879</v>
      </c>
      <c r="Q66" t="str">
        <f t="shared" si="0"/>
        <v>-</v>
      </c>
      <c r="R66">
        <f t="shared" si="1"/>
        <v>38</v>
      </c>
      <c r="AN66" s="317">
        <v>45429.916666666664</v>
      </c>
      <c r="AO66">
        <v>52.1</v>
      </c>
      <c r="AP66">
        <v>67.5</v>
      </c>
      <c r="AQ66">
        <v>27.2</v>
      </c>
      <c r="AR66">
        <v>57.1</v>
      </c>
      <c r="AS66">
        <v>52.1</v>
      </c>
      <c r="AT66">
        <v>66.8</v>
      </c>
      <c r="AU66">
        <v>27.1</v>
      </c>
      <c r="AV66">
        <v>57.1</v>
      </c>
      <c r="AX66">
        <v>69.3</v>
      </c>
      <c r="AY66">
        <v>28.2</v>
      </c>
      <c r="AZ66">
        <v>58.8</v>
      </c>
    </row>
    <row r="67" spans="2:52" x14ac:dyDescent="0.35">
      <c r="B67" s="317">
        <v>45428.260416666664</v>
      </c>
      <c r="C67">
        <v>48.6</v>
      </c>
      <c r="D67">
        <v>64.2</v>
      </c>
      <c r="E67">
        <v>36.700000000000003</v>
      </c>
      <c r="F67">
        <v>49.9</v>
      </c>
      <c r="G67">
        <v>48.5</v>
      </c>
      <c r="H67">
        <v>64.900000000000006</v>
      </c>
      <c r="I67">
        <v>36.5</v>
      </c>
      <c r="J67">
        <v>50.1</v>
      </c>
      <c r="L67">
        <v>66.7</v>
      </c>
      <c r="M67">
        <v>37.700000000000003</v>
      </c>
      <c r="N67">
        <v>52</v>
      </c>
      <c r="P67" t="s">
        <v>879</v>
      </c>
      <c r="Q67" t="str">
        <f t="shared" si="0"/>
        <v>-</v>
      </c>
      <c r="R67">
        <f t="shared" si="1"/>
        <v>37</v>
      </c>
      <c r="AN67" s="317">
        <v>45429.958333333336</v>
      </c>
      <c r="AO67">
        <v>49.4</v>
      </c>
      <c r="AP67">
        <v>66.8</v>
      </c>
      <c r="AQ67">
        <v>22.9</v>
      </c>
      <c r="AR67">
        <v>52.8</v>
      </c>
      <c r="AS67">
        <v>49.5</v>
      </c>
      <c r="AT67">
        <v>67.099999999999994</v>
      </c>
      <c r="AU67">
        <v>22.9</v>
      </c>
      <c r="AV67">
        <v>52.8</v>
      </c>
      <c r="AX67">
        <v>67.3</v>
      </c>
      <c r="AY67">
        <v>23.7</v>
      </c>
      <c r="AZ67">
        <v>54.3</v>
      </c>
    </row>
    <row r="68" spans="2:52" x14ac:dyDescent="0.35">
      <c r="B68" s="317">
        <v>45428.270833333336</v>
      </c>
      <c r="C68">
        <v>51.9</v>
      </c>
      <c r="D68">
        <v>67</v>
      </c>
      <c r="E68">
        <v>36.9</v>
      </c>
      <c r="F68">
        <v>55.7</v>
      </c>
      <c r="G68">
        <v>51.9</v>
      </c>
      <c r="H68">
        <v>66.8</v>
      </c>
      <c r="I68">
        <v>36.9</v>
      </c>
      <c r="J68">
        <v>55.1</v>
      </c>
      <c r="L68">
        <v>68</v>
      </c>
      <c r="M68">
        <v>38.1</v>
      </c>
      <c r="N68">
        <v>58.2</v>
      </c>
      <c r="P68" t="s">
        <v>879</v>
      </c>
      <c r="Q68" t="str">
        <f t="shared" si="0"/>
        <v>-</v>
      </c>
      <c r="R68">
        <f t="shared" si="1"/>
        <v>37</v>
      </c>
      <c r="AN68" s="317">
        <v>45430</v>
      </c>
      <c r="AO68">
        <v>49.1</v>
      </c>
      <c r="AP68">
        <v>68.099999999999994</v>
      </c>
      <c r="AQ68">
        <v>20.6</v>
      </c>
      <c r="AR68">
        <v>51.7</v>
      </c>
      <c r="AS68">
        <v>49.1</v>
      </c>
      <c r="AT68">
        <v>68</v>
      </c>
      <c r="AU68">
        <v>20.5</v>
      </c>
      <c r="AV68">
        <v>51.9</v>
      </c>
      <c r="AX68">
        <v>68.7</v>
      </c>
      <c r="AY68">
        <v>21.2</v>
      </c>
      <c r="AZ68">
        <v>53.4</v>
      </c>
    </row>
    <row r="69" spans="2:52" x14ac:dyDescent="0.35">
      <c r="B69" s="317">
        <v>45428.28125</v>
      </c>
      <c r="C69">
        <v>53.8</v>
      </c>
      <c r="D69">
        <v>68.8</v>
      </c>
      <c r="E69">
        <v>38.1</v>
      </c>
      <c r="F69">
        <v>57.4</v>
      </c>
      <c r="G69">
        <v>53.8</v>
      </c>
      <c r="H69">
        <v>69.2</v>
      </c>
      <c r="I69">
        <v>37.9</v>
      </c>
      <c r="J69">
        <v>57.7</v>
      </c>
      <c r="L69">
        <v>72.400000000000006</v>
      </c>
      <c r="M69">
        <v>39</v>
      </c>
      <c r="N69">
        <v>59.8</v>
      </c>
      <c r="P69" t="s">
        <v>879</v>
      </c>
      <c r="Q69" t="str">
        <f t="shared" si="0"/>
        <v>-</v>
      </c>
      <c r="R69">
        <f t="shared" si="1"/>
        <v>38</v>
      </c>
      <c r="AN69" s="317">
        <v>45430.041666666664</v>
      </c>
      <c r="AO69">
        <v>47</v>
      </c>
      <c r="AP69">
        <v>71.099999999999994</v>
      </c>
      <c r="AQ69">
        <v>21.1</v>
      </c>
      <c r="AR69">
        <v>41.4</v>
      </c>
      <c r="AS69">
        <v>46.8</v>
      </c>
      <c r="AT69">
        <v>73.3</v>
      </c>
      <c r="AU69">
        <v>21.1</v>
      </c>
      <c r="AV69">
        <v>41</v>
      </c>
      <c r="AX69">
        <v>79.2</v>
      </c>
      <c r="AY69">
        <v>21.8</v>
      </c>
      <c r="AZ69">
        <v>43.3</v>
      </c>
    </row>
    <row r="70" spans="2:52" x14ac:dyDescent="0.35">
      <c r="B70" s="317">
        <v>45428.291666666664</v>
      </c>
      <c r="C70">
        <v>52.4</v>
      </c>
      <c r="D70">
        <v>66.8</v>
      </c>
      <c r="E70">
        <v>37.700000000000003</v>
      </c>
      <c r="F70">
        <v>57.1</v>
      </c>
      <c r="G70">
        <v>52.4</v>
      </c>
      <c r="H70">
        <v>66.8</v>
      </c>
      <c r="I70">
        <v>37.4</v>
      </c>
      <c r="J70">
        <v>56.7</v>
      </c>
      <c r="L70">
        <v>68.400000000000006</v>
      </c>
      <c r="M70">
        <v>38.799999999999997</v>
      </c>
      <c r="N70">
        <v>59.3</v>
      </c>
      <c r="P70" t="s">
        <v>878</v>
      </c>
      <c r="Q70">
        <f t="shared" si="0"/>
        <v>37</v>
      </c>
      <c r="R70" t="str">
        <f t="shared" si="1"/>
        <v>-</v>
      </c>
      <c r="AN70" s="317">
        <v>45430.083333333336</v>
      </c>
      <c r="AO70">
        <v>45.2</v>
      </c>
      <c r="AP70">
        <v>69.5</v>
      </c>
      <c r="AQ70">
        <v>19.2</v>
      </c>
      <c r="AR70">
        <v>36.6</v>
      </c>
      <c r="AS70">
        <v>45.2</v>
      </c>
      <c r="AT70">
        <v>68.5</v>
      </c>
      <c r="AU70">
        <v>19.2</v>
      </c>
      <c r="AV70">
        <v>36.299999999999997</v>
      </c>
      <c r="AX70">
        <v>70.7</v>
      </c>
      <c r="AY70">
        <v>19.7</v>
      </c>
      <c r="AZ70">
        <v>37.799999999999997</v>
      </c>
    </row>
    <row r="71" spans="2:52" x14ac:dyDescent="0.35">
      <c r="B71" s="317">
        <v>45428.302083333336</v>
      </c>
      <c r="C71">
        <v>52.9</v>
      </c>
      <c r="D71">
        <v>66</v>
      </c>
      <c r="E71">
        <v>37.700000000000003</v>
      </c>
      <c r="F71">
        <v>57.6</v>
      </c>
      <c r="G71">
        <v>52.9</v>
      </c>
      <c r="H71">
        <v>66</v>
      </c>
      <c r="I71">
        <v>37.700000000000003</v>
      </c>
      <c r="J71">
        <v>57.4</v>
      </c>
      <c r="L71">
        <v>67.3</v>
      </c>
      <c r="M71">
        <v>38.700000000000003</v>
      </c>
      <c r="N71">
        <v>59.7</v>
      </c>
      <c r="P71" t="s">
        <v>878</v>
      </c>
      <c r="Q71">
        <f t="shared" si="0"/>
        <v>38</v>
      </c>
      <c r="R71" t="str">
        <f t="shared" si="1"/>
        <v>-</v>
      </c>
      <c r="AN71" s="317">
        <v>45430.125</v>
      </c>
      <c r="AO71">
        <v>41.7</v>
      </c>
      <c r="AP71">
        <v>63</v>
      </c>
      <c r="AQ71">
        <v>20.5</v>
      </c>
      <c r="AR71">
        <v>33.299999999999997</v>
      </c>
      <c r="AS71">
        <v>41.8</v>
      </c>
      <c r="AT71">
        <v>64.599999999999994</v>
      </c>
      <c r="AU71">
        <v>20.399999999999999</v>
      </c>
      <c r="AV71">
        <v>33</v>
      </c>
      <c r="AX71">
        <v>65</v>
      </c>
      <c r="AY71">
        <v>20.9</v>
      </c>
      <c r="AZ71">
        <v>34.299999999999997</v>
      </c>
    </row>
    <row r="72" spans="2:52" x14ac:dyDescent="0.35">
      <c r="B72" s="317">
        <v>45428.3125</v>
      </c>
      <c r="C72">
        <v>54.8</v>
      </c>
      <c r="D72">
        <v>67.599999999999994</v>
      </c>
      <c r="E72">
        <v>40.5</v>
      </c>
      <c r="F72">
        <v>59.3</v>
      </c>
      <c r="G72">
        <v>54.8</v>
      </c>
      <c r="H72">
        <v>67.5</v>
      </c>
      <c r="I72">
        <v>40.4</v>
      </c>
      <c r="J72">
        <v>59.6</v>
      </c>
      <c r="L72">
        <v>69.099999999999994</v>
      </c>
      <c r="M72">
        <v>41.5</v>
      </c>
      <c r="N72">
        <v>61.4</v>
      </c>
      <c r="P72" t="s">
        <v>878</v>
      </c>
      <c r="Q72">
        <f t="shared" si="0"/>
        <v>40</v>
      </c>
      <c r="R72" t="str">
        <f t="shared" si="1"/>
        <v>-</v>
      </c>
      <c r="AN72" s="317">
        <v>45430.166666666664</v>
      </c>
      <c r="AO72">
        <v>43.4</v>
      </c>
      <c r="AP72">
        <v>64.599999999999994</v>
      </c>
      <c r="AQ72">
        <v>21.2</v>
      </c>
      <c r="AR72">
        <v>36.9</v>
      </c>
      <c r="AS72">
        <v>43.4</v>
      </c>
      <c r="AT72">
        <v>64.8</v>
      </c>
      <c r="AU72">
        <v>21.1</v>
      </c>
      <c r="AV72">
        <v>36.700000000000003</v>
      </c>
      <c r="AX72">
        <v>65.7</v>
      </c>
      <c r="AY72">
        <v>22.3</v>
      </c>
      <c r="AZ72">
        <v>39.299999999999997</v>
      </c>
    </row>
    <row r="73" spans="2:52" x14ac:dyDescent="0.35">
      <c r="B73" s="317">
        <v>45428.322916666664</v>
      </c>
      <c r="C73">
        <v>54</v>
      </c>
      <c r="D73">
        <v>66.2</v>
      </c>
      <c r="E73">
        <v>40.4</v>
      </c>
      <c r="F73">
        <v>59</v>
      </c>
      <c r="G73">
        <v>54.1</v>
      </c>
      <c r="H73">
        <v>67.400000000000006</v>
      </c>
      <c r="I73">
        <v>40.4</v>
      </c>
      <c r="J73">
        <v>58.5</v>
      </c>
      <c r="L73">
        <v>67.7</v>
      </c>
      <c r="M73">
        <v>41.4</v>
      </c>
      <c r="N73">
        <v>61.3</v>
      </c>
      <c r="P73" t="s">
        <v>878</v>
      </c>
      <c r="Q73">
        <f t="shared" si="0"/>
        <v>40</v>
      </c>
      <c r="R73" t="str">
        <f t="shared" si="1"/>
        <v>-</v>
      </c>
      <c r="AN73" s="317">
        <v>45430.208333333336</v>
      </c>
      <c r="AO73">
        <v>48.6</v>
      </c>
      <c r="AP73">
        <v>68.5</v>
      </c>
      <c r="AQ73">
        <v>27.3</v>
      </c>
      <c r="AR73">
        <v>48.6</v>
      </c>
      <c r="AS73">
        <v>48.5</v>
      </c>
      <c r="AT73">
        <v>67.599999999999994</v>
      </c>
      <c r="AU73">
        <v>26.9</v>
      </c>
      <c r="AV73">
        <v>48.4</v>
      </c>
      <c r="AX73">
        <v>69.2</v>
      </c>
      <c r="AY73">
        <v>28.7</v>
      </c>
      <c r="AZ73">
        <v>50.7</v>
      </c>
    </row>
    <row r="74" spans="2:52" x14ac:dyDescent="0.35">
      <c r="B74" s="317">
        <v>45428.333333333336</v>
      </c>
      <c r="C74">
        <v>53.7</v>
      </c>
      <c r="D74">
        <v>65.8</v>
      </c>
      <c r="E74">
        <v>38.799999999999997</v>
      </c>
      <c r="F74">
        <v>58.9</v>
      </c>
      <c r="G74">
        <v>53.7</v>
      </c>
      <c r="H74">
        <v>67.7</v>
      </c>
      <c r="I74">
        <v>38.799999999999997</v>
      </c>
      <c r="J74">
        <v>58.7</v>
      </c>
      <c r="L74">
        <v>67.900000000000006</v>
      </c>
      <c r="M74">
        <v>39.799999999999997</v>
      </c>
      <c r="N74">
        <v>60.9</v>
      </c>
      <c r="P74" t="s">
        <v>878</v>
      </c>
      <c r="Q74">
        <f t="shared" si="0"/>
        <v>39</v>
      </c>
      <c r="R74" t="str">
        <f t="shared" si="1"/>
        <v>-</v>
      </c>
      <c r="AN74" s="317">
        <v>45430.25</v>
      </c>
      <c r="AO74">
        <v>53.1</v>
      </c>
      <c r="AP74">
        <v>68.400000000000006</v>
      </c>
      <c r="AQ74">
        <v>30.4</v>
      </c>
      <c r="AR74">
        <v>57.5</v>
      </c>
      <c r="AS74">
        <v>53.1</v>
      </c>
      <c r="AT74">
        <v>68.3</v>
      </c>
      <c r="AU74">
        <v>30.3</v>
      </c>
      <c r="AV74">
        <v>57.6</v>
      </c>
      <c r="AX74">
        <v>69.7</v>
      </c>
      <c r="AY74">
        <v>32.4</v>
      </c>
      <c r="AZ74">
        <v>59.4</v>
      </c>
    </row>
    <row r="75" spans="2:52" x14ac:dyDescent="0.35">
      <c r="B75" s="317">
        <v>45428.34375</v>
      </c>
      <c r="C75">
        <v>52.5</v>
      </c>
      <c r="D75">
        <v>67.5</v>
      </c>
      <c r="E75">
        <v>37.9</v>
      </c>
      <c r="F75">
        <v>57.4</v>
      </c>
      <c r="G75">
        <v>52.6</v>
      </c>
      <c r="H75">
        <v>69.400000000000006</v>
      </c>
      <c r="I75">
        <v>37.9</v>
      </c>
      <c r="J75">
        <v>57.3</v>
      </c>
      <c r="L75">
        <v>69.5</v>
      </c>
      <c r="M75">
        <v>38.9</v>
      </c>
      <c r="N75">
        <v>59.6</v>
      </c>
      <c r="P75" t="s">
        <v>878</v>
      </c>
      <c r="Q75">
        <f t="shared" si="0"/>
        <v>38</v>
      </c>
      <c r="R75" t="str">
        <f t="shared" si="1"/>
        <v>-</v>
      </c>
      <c r="AN75" s="317">
        <v>45430.291666666664</v>
      </c>
      <c r="AO75">
        <v>53.2</v>
      </c>
      <c r="AP75">
        <v>72.400000000000006</v>
      </c>
      <c r="AQ75">
        <v>30.4</v>
      </c>
      <c r="AR75">
        <v>57.7</v>
      </c>
      <c r="AS75">
        <v>53.2</v>
      </c>
      <c r="AT75">
        <v>71.8</v>
      </c>
      <c r="AU75">
        <v>30.2</v>
      </c>
      <c r="AV75">
        <v>57.7</v>
      </c>
      <c r="AX75">
        <v>73.5</v>
      </c>
      <c r="AY75">
        <v>31.8</v>
      </c>
      <c r="AZ75">
        <v>59.7</v>
      </c>
    </row>
    <row r="76" spans="2:52" x14ac:dyDescent="0.35">
      <c r="B76" s="317">
        <v>45428.354166666664</v>
      </c>
      <c r="C76">
        <v>52.1</v>
      </c>
      <c r="D76">
        <v>68.900000000000006</v>
      </c>
      <c r="E76">
        <v>37.299999999999997</v>
      </c>
      <c r="F76">
        <v>56.5</v>
      </c>
      <c r="G76">
        <v>52</v>
      </c>
      <c r="H76">
        <v>70</v>
      </c>
      <c r="I76">
        <v>37.299999999999997</v>
      </c>
      <c r="J76">
        <v>56.2</v>
      </c>
      <c r="L76">
        <v>71.400000000000006</v>
      </c>
      <c r="M76">
        <v>38.200000000000003</v>
      </c>
      <c r="N76">
        <v>59.3</v>
      </c>
      <c r="P76" t="s">
        <v>878</v>
      </c>
      <c r="Q76">
        <f t="shared" si="0"/>
        <v>37</v>
      </c>
      <c r="R76" t="str">
        <f t="shared" si="1"/>
        <v>-</v>
      </c>
      <c r="AN76" s="317">
        <v>45430.333333333336</v>
      </c>
      <c r="AO76">
        <v>54.2</v>
      </c>
      <c r="AP76">
        <v>67.599999999999994</v>
      </c>
      <c r="AQ76">
        <v>32.6</v>
      </c>
      <c r="AR76">
        <v>59.3</v>
      </c>
      <c r="AS76">
        <v>54.1</v>
      </c>
      <c r="AT76">
        <v>67</v>
      </c>
      <c r="AU76">
        <v>32.6</v>
      </c>
      <c r="AV76">
        <v>59.3</v>
      </c>
      <c r="AX76">
        <v>69.5</v>
      </c>
      <c r="AY76">
        <v>34.1</v>
      </c>
      <c r="AZ76">
        <v>61.3</v>
      </c>
    </row>
    <row r="77" spans="2:52" x14ac:dyDescent="0.35">
      <c r="B77" s="317">
        <v>45428.364583333336</v>
      </c>
      <c r="C77">
        <v>52.6</v>
      </c>
      <c r="D77">
        <v>65</v>
      </c>
      <c r="E77">
        <v>40.4</v>
      </c>
      <c r="F77">
        <v>57.6</v>
      </c>
      <c r="G77">
        <v>52.8</v>
      </c>
      <c r="H77">
        <v>65.099999999999994</v>
      </c>
      <c r="I77">
        <v>40.4</v>
      </c>
      <c r="J77">
        <v>57.8</v>
      </c>
      <c r="L77">
        <v>67</v>
      </c>
      <c r="M77">
        <v>41.3</v>
      </c>
      <c r="N77">
        <v>60</v>
      </c>
      <c r="P77" t="s">
        <v>878</v>
      </c>
      <c r="Q77">
        <f t="shared" ref="Q77:Q140" si="6">IF(P77="D",ROUND(I77,0),"-")</f>
        <v>40</v>
      </c>
      <c r="R77" t="str">
        <f t="shared" ref="R77:R140" si="7">IF(P77="N",ROUND(I77,0),"-")</f>
        <v>-</v>
      </c>
      <c r="AN77" s="317">
        <v>45430.375</v>
      </c>
      <c r="AO77">
        <v>54.9</v>
      </c>
      <c r="AP77">
        <v>72.099999999999994</v>
      </c>
      <c r="AQ77">
        <v>33.700000000000003</v>
      </c>
      <c r="AR77">
        <v>60</v>
      </c>
      <c r="AS77">
        <v>55</v>
      </c>
      <c r="AT77">
        <v>74.5</v>
      </c>
      <c r="AU77">
        <v>33.4</v>
      </c>
      <c r="AV77">
        <v>59.9</v>
      </c>
      <c r="AX77">
        <v>75.400000000000006</v>
      </c>
      <c r="AY77">
        <v>34.9</v>
      </c>
      <c r="AZ77">
        <v>61.8</v>
      </c>
    </row>
    <row r="78" spans="2:52" x14ac:dyDescent="0.35">
      <c r="B78" s="317">
        <v>45428.375</v>
      </c>
      <c r="C78">
        <v>53.1</v>
      </c>
      <c r="D78">
        <v>68.099999999999994</v>
      </c>
      <c r="E78">
        <v>40</v>
      </c>
      <c r="F78">
        <v>57.8</v>
      </c>
      <c r="G78">
        <v>53.1</v>
      </c>
      <c r="H78">
        <v>68.400000000000006</v>
      </c>
      <c r="I78">
        <v>39.700000000000003</v>
      </c>
      <c r="J78">
        <v>57.6</v>
      </c>
      <c r="L78">
        <v>70.099999999999994</v>
      </c>
      <c r="M78">
        <v>41</v>
      </c>
      <c r="N78">
        <v>59.9</v>
      </c>
      <c r="P78" t="s">
        <v>878</v>
      </c>
      <c r="Q78">
        <f t="shared" si="6"/>
        <v>40</v>
      </c>
      <c r="R78" t="str">
        <f t="shared" si="7"/>
        <v>-</v>
      </c>
      <c r="AN78" s="317">
        <v>45430.416666666664</v>
      </c>
      <c r="AO78">
        <v>56</v>
      </c>
      <c r="AP78">
        <v>77</v>
      </c>
      <c r="AQ78">
        <v>35.1</v>
      </c>
      <c r="AR78">
        <v>60.5</v>
      </c>
      <c r="AS78">
        <v>56.1</v>
      </c>
      <c r="AT78">
        <v>78</v>
      </c>
      <c r="AU78">
        <v>35.200000000000003</v>
      </c>
      <c r="AV78">
        <v>60.6</v>
      </c>
      <c r="AX78">
        <v>78.400000000000006</v>
      </c>
      <c r="AY78">
        <v>36.4</v>
      </c>
      <c r="AZ78">
        <v>62.2</v>
      </c>
    </row>
    <row r="79" spans="2:52" x14ac:dyDescent="0.35">
      <c r="B79" s="317">
        <v>45428.385416666664</v>
      </c>
      <c r="C79">
        <v>52.6</v>
      </c>
      <c r="D79">
        <v>65.3</v>
      </c>
      <c r="E79">
        <v>39</v>
      </c>
      <c r="F79">
        <v>57.1</v>
      </c>
      <c r="G79">
        <v>52.6</v>
      </c>
      <c r="H79">
        <v>64.599999999999994</v>
      </c>
      <c r="I79">
        <v>38.799999999999997</v>
      </c>
      <c r="J79">
        <v>57</v>
      </c>
      <c r="L79">
        <v>66.099999999999994</v>
      </c>
      <c r="M79">
        <v>39.9</v>
      </c>
      <c r="N79">
        <v>59.4</v>
      </c>
      <c r="P79" t="s">
        <v>878</v>
      </c>
      <c r="Q79">
        <f t="shared" si="6"/>
        <v>39</v>
      </c>
      <c r="R79" t="str">
        <f t="shared" si="7"/>
        <v>-</v>
      </c>
      <c r="AN79" s="317">
        <v>45430.458333333336</v>
      </c>
      <c r="AO79">
        <v>55.3</v>
      </c>
      <c r="AP79">
        <v>70.599999999999994</v>
      </c>
      <c r="AQ79">
        <v>36</v>
      </c>
      <c r="AR79">
        <v>60</v>
      </c>
      <c r="AS79">
        <v>55.4</v>
      </c>
      <c r="AT79">
        <v>71.5</v>
      </c>
      <c r="AU79">
        <v>35.9</v>
      </c>
      <c r="AV79">
        <v>60.1</v>
      </c>
      <c r="AX79">
        <v>72.5</v>
      </c>
      <c r="AY79">
        <v>37.299999999999997</v>
      </c>
      <c r="AZ79">
        <v>61.9</v>
      </c>
    </row>
    <row r="80" spans="2:52" x14ac:dyDescent="0.35">
      <c r="B80" s="317">
        <v>45428.395833333336</v>
      </c>
      <c r="C80">
        <v>51.1</v>
      </c>
      <c r="D80">
        <v>66.2</v>
      </c>
      <c r="E80">
        <v>36.4</v>
      </c>
      <c r="F80">
        <v>55.6</v>
      </c>
      <c r="G80">
        <v>51.1</v>
      </c>
      <c r="H80">
        <v>67.2</v>
      </c>
      <c r="I80">
        <v>36.299999999999997</v>
      </c>
      <c r="J80">
        <v>55.4</v>
      </c>
      <c r="L80">
        <v>67.5</v>
      </c>
      <c r="M80">
        <v>37.4</v>
      </c>
      <c r="N80">
        <v>58.1</v>
      </c>
      <c r="P80" t="s">
        <v>878</v>
      </c>
      <c r="Q80">
        <f t="shared" si="6"/>
        <v>36</v>
      </c>
      <c r="R80" t="str">
        <f t="shared" si="7"/>
        <v>-</v>
      </c>
      <c r="AN80" s="317">
        <v>45430.5</v>
      </c>
      <c r="AO80">
        <v>55.3</v>
      </c>
      <c r="AP80">
        <v>72</v>
      </c>
      <c r="AQ80">
        <v>35.5</v>
      </c>
      <c r="AR80">
        <v>60.2</v>
      </c>
      <c r="AS80">
        <v>55.3</v>
      </c>
      <c r="AT80">
        <v>72.2</v>
      </c>
      <c r="AU80">
        <v>35.4</v>
      </c>
      <c r="AV80">
        <v>60.3</v>
      </c>
      <c r="AX80">
        <v>73.7</v>
      </c>
      <c r="AY80">
        <v>36.700000000000003</v>
      </c>
      <c r="AZ80">
        <v>62</v>
      </c>
    </row>
    <row r="81" spans="2:52" x14ac:dyDescent="0.35">
      <c r="B81" s="317">
        <v>45428.40625</v>
      </c>
      <c r="C81">
        <v>52.1</v>
      </c>
      <c r="D81">
        <v>66.400000000000006</v>
      </c>
      <c r="E81">
        <v>36</v>
      </c>
      <c r="F81">
        <v>56.8</v>
      </c>
      <c r="G81">
        <v>52</v>
      </c>
      <c r="H81">
        <v>67.2</v>
      </c>
      <c r="I81">
        <v>35.799999999999997</v>
      </c>
      <c r="J81">
        <v>57</v>
      </c>
      <c r="L81">
        <v>67.7</v>
      </c>
      <c r="M81">
        <v>36.9</v>
      </c>
      <c r="N81">
        <v>59.1</v>
      </c>
      <c r="P81" t="s">
        <v>878</v>
      </c>
      <c r="Q81">
        <f t="shared" si="6"/>
        <v>36</v>
      </c>
      <c r="R81" t="str">
        <f t="shared" si="7"/>
        <v>-</v>
      </c>
      <c r="AN81" s="317">
        <v>45430.541666666664</v>
      </c>
      <c r="AO81">
        <v>55.8</v>
      </c>
      <c r="AP81">
        <v>73.8</v>
      </c>
      <c r="AQ81">
        <v>36.4</v>
      </c>
      <c r="AR81">
        <v>60.4</v>
      </c>
      <c r="AS81">
        <v>55.9</v>
      </c>
      <c r="AT81">
        <v>76.099999999999994</v>
      </c>
      <c r="AU81">
        <v>36.299999999999997</v>
      </c>
      <c r="AV81">
        <v>60.5</v>
      </c>
      <c r="AX81">
        <v>76.400000000000006</v>
      </c>
      <c r="AY81">
        <v>37.4</v>
      </c>
      <c r="AZ81">
        <v>62.3</v>
      </c>
    </row>
    <row r="82" spans="2:52" x14ac:dyDescent="0.35">
      <c r="B82" s="317">
        <v>45428.416666666664</v>
      </c>
      <c r="C82">
        <v>51.7</v>
      </c>
      <c r="D82">
        <v>65.2</v>
      </c>
      <c r="E82">
        <v>36.6</v>
      </c>
      <c r="F82">
        <v>56.3</v>
      </c>
      <c r="G82">
        <v>51.7</v>
      </c>
      <c r="H82">
        <v>65.5</v>
      </c>
      <c r="I82">
        <v>36.6</v>
      </c>
      <c r="J82">
        <v>56.3</v>
      </c>
      <c r="L82">
        <v>67.2</v>
      </c>
      <c r="M82">
        <v>37.5</v>
      </c>
      <c r="N82">
        <v>58.9</v>
      </c>
      <c r="P82" t="s">
        <v>878</v>
      </c>
      <c r="Q82">
        <f t="shared" si="6"/>
        <v>37</v>
      </c>
      <c r="R82" t="str">
        <f t="shared" si="7"/>
        <v>-</v>
      </c>
      <c r="AN82" s="317">
        <v>45430.583333333336</v>
      </c>
      <c r="AO82">
        <v>55.8</v>
      </c>
      <c r="AP82">
        <v>78.400000000000006</v>
      </c>
      <c r="AQ82">
        <v>34.700000000000003</v>
      </c>
      <c r="AR82">
        <v>60.1</v>
      </c>
      <c r="AS82">
        <v>55.7</v>
      </c>
      <c r="AT82">
        <v>79.099999999999994</v>
      </c>
      <c r="AU82">
        <v>34.700000000000003</v>
      </c>
      <c r="AV82">
        <v>60</v>
      </c>
      <c r="AX82">
        <v>81.8</v>
      </c>
      <c r="AY82">
        <v>35.5</v>
      </c>
      <c r="AZ82">
        <v>62</v>
      </c>
    </row>
    <row r="83" spans="2:52" x14ac:dyDescent="0.35">
      <c r="B83" s="317">
        <v>45428.427083333336</v>
      </c>
      <c r="C83">
        <v>52.7</v>
      </c>
      <c r="D83">
        <v>67.099999999999994</v>
      </c>
      <c r="E83">
        <v>37.5</v>
      </c>
      <c r="F83">
        <v>57.4</v>
      </c>
      <c r="G83">
        <v>52.7</v>
      </c>
      <c r="H83">
        <v>66.8</v>
      </c>
      <c r="I83">
        <v>37.5</v>
      </c>
      <c r="J83">
        <v>57.5</v>
      </c>
      <c r="L83">
        <v>68.599999999999994</v>
      </c>
      <c r="M83">
        <v>38.6</v>
      </c>
      <c r="N83">
        <v>59.7</v>
      </c>
      <c r="P83" t="s">
        <v>878</v>
      </c>
      <c r="Q83">
        <f t="shared" si="6"/>
        <v>38</v>
      </c>
      <c r="R83" t="str">
        <f t="shared" si="7"/>
        <v>-</v>
      </c>
      <c r="AN83" s="317">
        <v>45430.625</v>
      </c>
      <c r="AO83">
        <v>55.8</v>
      </c>
      <c r="AP83">
        <v>74.599999999999994</v>
      </c>
      <c r="AQ83">
        <v>36.1</v>
      </c>
      <c r="AR83">
        <v>60.8</v>
      </c>
      <c r="AS83">
        <v>55.9</v>
      </c>
      <c r="AT83">
        <v>77.7</v>
      </c>
      <c r="AU83">
        <v>36</v>
      </c>
      <c r="AV83">
        <v>60.7</v>
      </c>
      <c r="AX83">
        <v>78.099999999999994</v>
      </c>
      <c r="AY83">
        <v>37</v>
      </c>
      <c r="AZ83">
        <v>62.8</v>
      </c>
    </row>
    <row r="84" spans="2:52" x14ac:dyDescent="0.35">
      <c r="B84" s="317">
        <v>45428.4375</v>
      </c>
      <c r="C84">
        <v>51.4</v>
      </c>
      <c r="D84">
        <v>65.900000000000006</v>
      </c>
      <c r="E84">
        <v>38.5</v>
      </c>
      <c r="F84">
        <v>56.1</v>
      </c>
      <c r="G84">
        <v>51.3</v>
      </c>
      <c r="H84">
        <v>65.400000000000006</v>
      </c>
      <c r="I84">
        <v>38.200000000000003</v>
      </c>
      <c r="J84">
        <v>56.2</v>
      </c>
      <c r="L84">
        <v>69</v>
      </c>
      <c r="M84">
        <v>39.4</v>
      </c>
      <c r="N84">
        <v>58.4</v>
      </c>
      <c r="P84" t="s">
        <v>878</v>
      </c>
      <c r="Q84">
        <f t="shared" si="6"/>
        <v>38</v>
      </c>
      <c r="R84" t="str">
        <f t="shared" si="7"/>
        <v>-</v>
      </c>
      <c r="AN84" s="317">
        <v>45430.666666666664</v>
      </c>
      <c r="AO84">
        <v>55.7</v>
      </c>
      <c r="AP84">
        <v>69.099999999999994</v>
      </c>
      <c r="AQ84">
        <v>35.799999999999997</v>
      </c>
      <c r="AR84">
        <v>60.6</v>
      </c>
      <c r="AS84">
        <v>55.8</v>
      </c>
      <c r="AT84">
        <v>69.3</v>
      </c>
      <c r="AU84">
        <v>35.700000000000003</v>
      </c>
      <c r="AV84">
        <v>60.5</v>
      </c>
      <c r="AX84">
        <v>69.900000000000006</v>
      </c>
      <c r="AY84">
        <v>36.799999999999997</v>
      </c>
      <c r="AZ84">
        <v>62.5</v>
      </c>
    </row>
    <row r="85" spans="2:52" x14ac:dyDescent="0.35">
      <c r="B85" s="317">
        <v>45428.447916666664</v>
      </c>
      <c r="C85">
        <v>52</v>
      </c>
      <c r="D85">
        <v>65.7</v>
      </c>
      <c r="E85">
        <v>39.4</v>
      </c>
      <c r="F85">
        <v>56.8</v>
      </c>
      <c r="G85">
        <v>52</v>
      </c>
      <c r="H85">
        <v>65.2</v>
      </c>
      <c r="I85">
        <v>39.4</v>
      </c>
      <c r="J85">
        <v>56.4</v>
      </c>
      <c r="L85">
        <v>67.2</v>
      </c>
      <c r="M85">
        <v>40.700000000000003</v>
      </c>
      <c r="N85">
        <v>59.3</v>
      </c>
      <c r="P85" t="s">
        <v>878</v>
      </c>
      <c r="Q85">
        <f t="shared" si="6"/>
        <v>39</v>
      </c>
      <c r="R85" t="str">
        <f t="shared" si="7"/>
        <v>-</v>
      </c>
      <c r="AN85" s="317">
        <v>45430.708333333336</v>
      </c>
      <c r="AO85">
        <v>53.6</v>
      </c>
      <c r="AP85">
        <v>67.599999999999994</v>
      </c>
      <c r="AQ85">
        <v>32.5</v>
      </c>
      <c r="AR85">
        <v>58.8</v>
      </c>
      <c r="AS85">
        <v>53.6</v>
      </c>
      <c r="AT85">
        <v>68.599999999999994</v>
      </c>
      <c r="AU85">
        <v>32.5</v>
      </c>
      <c r="AV85">
        <v>58.8</v>
      </c>
      <c r="AX85">
        <v>69.7</v>
      </c>
      <c r="AY85">
        <v>33.6</v>
      </c>
      <c r="AZ85">
        <v>60.7</v>
      </c>
    </row>
    <row r="86" spans="2:52" x14ac:dyDescent="0.35">
      <c r="B86" s="317">
        <v>45428.458333333336</v>
      </c>
      <c r="C86">
        <v>51.8</v>
      </c>
      <c r="D86">
        <v>66.7</v>
      </c>
      <c r="E86">
        <v>36.5</v>
      </c>
      <c r="F86">
        <v>56.6</v>
      </c>
      <c r="G86">
        <v>51.8</v>
      </c>
      <c r="H86">
        <v>66.3</v>
      </c>
      <c r="I86">
        <v>36.299999999999997</v>
      </c>
      <c r="J86">
        <v>56.7</v>
      </c>
      <c r="L86">
        <v>68.3</v>
      </c>
      <c r="M86">
        <v>37.6</v>
      </c>
      <c r="N86">
        <v>59.1</v>
      </c>
      <c r="P86" t="s">
        <v>878</v>
      </c>
      <c r="Q86">
        <f t="shared" si="6"/>
        <v>36</v>
      </c>
      <c r="R86" t="str">
        <f t="shared" si="7"/>
        <v>-</v>
      </c>
      <c r="AN86" s="317">
        <v>45430.75</v>
      </c>
      <c r="AO86">
        <v>53.1</v>
      </c>
      <c r="AP86">
        <v>67</v>
      </c>
      <c r="AQ86">
        <v>32.4</v>
      </c>
      <c r="AR86">
        <v>58.1</v>
      </c>
      <c r="AS86">
        <v>53.1</v>
      </c>
      <c r="AT86">
        <v>68.7</v>
      </c>
      <c r="AU86">
        <v>32.200000000000003</v>
      </c>
      <c r="AV86">
        <v>58</v>
      </c>
      <c r="AX86">
        <v>69.8</v>
      </c>
      <c r="AY86">
        <v>33.5</v>
      </c>
      <c r="AZ86">
        <v>59.9</v>
      </c>
    </row>
    <row r="87" spans="2:52" x14ac:dyDescent="0.35">
      <c r="B87" s="317">
        <v>45428.46875</v>
      </c>
      <c r="C87">
        <v>52.4</v>
      </c>
      <c r="D87">
        <v>63.4</v>
      </c>
      <c r="E87">
        <v>38.5</v>
      </c>
      <c r="F87">
        <v>57</v>
      </c>
      <c r="G87">
        <v>52.2</v>
      </c>
      <c r="H87">
        <v>63.8</v>
      </c>
      <c r="I87">
        <v>38.4</v>
      </c>
      <c r="J87">
        <v>56.9</v>
      </c>
      <c r="L87">
        <v>66.2</v>
      </c>
      <c r="M87">
        <v>39.700000000000003</v>
      </c>
      <c r="N87">
        <v>59.1</v>
      </c>
      <c r="P87" t="s">
        <v>878</v>
      </c>
      <c r="Q87">
        <f t="shared" si="6"/>
        <v>38</v>
      </c>
      <c r="R87" t="str">
        <f t="shared" si="7"/>
        <v>-</v>
      </c>
      <c r="AN87" s="317">
        <v>45430.791666666664</v>
      </c>
      <c r="AO87">
        <v>55</v>
      </c>
      <c r="AP87">
        <v>77.099999999999994</v>
      </c>
      <c r="AQ87">
        <v>33.1</v>
      </c>
      <c r="AR87">
        <v>59.6</v>
      </c>
      <c r="AS87">
        <v>55</v>
      </c>
      <c r="AT87">
        <v>77.3</v>
      </c>
      <c r="AU87">
        <v>33</v>
      </c>
      <c r="AV87">
        <v>59.4</v>
      </c>
      <c r="AX87">
        <v>79.599999999999994</v>
      </c>
      <c r="AY87">
        <v>34.4</v>
      </c>
      <c r="AZ87">
        <v>61.2</v>
      </c>
    </row>
    <row r="88" spans="2:52" x14ac:dyDescent="0.35">
      <c r="B88" s="317">
        <v>45428.479166666664</v>
      </c>
      <c r="C88">
        <v>52.5</v>
      </c>
      <c r="D88">
        <v>65.7</v>
      </c>
      <c r="E88">
        <v>37.200000000000003</v>
      </c>
      <c r="F88">
        <v>57.1</v>
      </c>
      <c r="G88">
        <v>52.5</v>
      </c>
      <c r="H88">
        <v>67</v>
      </c>
      <c r="I88">
        <v>37.1</v>
      </c>
      <c r="J88">
        <v>57.3</v>
      </c>
      <c r="L88">
        <v>67.900000000000006</v>
      </c>
      <c r="M88">
        <v>38.200000000000003</v>
      </c>
      <c r="N88">
        <v>59.4</v>
      </c>
      <c r="P88" t="s">
        <v>878</v>
      </c>
      <c r="Q88">
        <f t="shared" si="6"/>
        <v>37</v>
      </c>
      <c r="R88" t="str">
        <f t="shared" si="7"/>
        <v>-</v>
      </c>
      <c r="AN88" s="317">
        <v>45430.833333333336</v>
      </c>
      <c r="AO88">
        <v>52</v>
      </c>
      <c r="AP88">
        <v>66.8</v>
      </c>
      <c r="AQ88">
        <v>31.2</v>
      </c>
      <c r="AR88">
        <v>56.4</v>
      </c>
      <c r="AS88">
        <v>52.1</v>
      </c>
      <c r="AT88">
        <v>67.099999999999994</v>
      </c>
      <c r="AU88">
        <v>31.1</v>
      </c>
      <c r="AV88">
        <v>56.2</v>
      </c>
      <c r="AX88">
        <v>67.599999999999994</v>
      </c>
      <c r="AY88">
        <v>32.700000000000003</v>
      </c>
      <c r="AZ88">
        <v>58.1</v>
      </c>
    </row>
    <row r="89" spans="2:52" x14ac:dyDescent="0.35">
      <c r="B89" s="317">
        <v>45428.489583333336</v>
      </c>
      <c r="C89">
        <v>53.2</v>
      </c>
      <c r="D89">
        <v>64.5</v>
      </c>
      <c r="E89">
        <v>37.700000000000003</v>
      </c>
      <c r="F89">
        <v>57.9</v>
      </c>
      <c r="G89">
        <v>53.2</v>
      </c>
      <c r="H89">
        <v>65.3</v>
      </c>
      <c r="I89">
        <v>37.5</v>
      </c>
      <c r="J89">
        <v>57.6</v>
      </c>
      <c r="L89">
        <v>65.7</v>
      </c>
      <c r="M89">
        <v>38.799999999999997</v>
      </c>
      <c r="N89">
        <v>60.1</v>
      </c>
      <c r="P89" t="s">
        <v>878</v>
      </c>
      <c r="Q89">
        <f t="shared" si="6"/>
        <v>38</v>
      </c>
      <c r="R89" t="str">
        <f t="shared" si="7"/>
        <v>-</v>
      </c>
      <c r="AN89" s="317">
        <v>45430.875</v>
      </c>
      <c r="AO89">
        <v>51.6</v>
      </c>
      <c r="AP89">
        <v>73.900000000000006</v>
      </c>
      <c r="AQ89">
        <v>29.1</v>
      </c>
      <c r="AR89">
        <v>55.6</v>
      </c>
      <c r="AS89">
        <v>51.7</v>
      </c>
      <c r="AT89">
        <v>76.5</v>
      </c>
      <c r="AU89">
        <v>28.8</v>
      </c>
      <c r="AV89">
        <v>55.5</v>
      </c>
      <c r="AX89">
        <v>76.7</v>
      </c>
      <c r="AY89">
        <v>30.5</v>
      </c>
      <c r="AZ89">
        <v>57.2</v>
      </c>
    </row>
    <row r="90" spans="2:52" x14ac:dyDescent="0.35">
      <c r="B90" s="317">
        <v>45428.5</v>
      </c>
      <c r="C90">
        <v>52.7</v>
      </c>
      <c r="D90">
        <v>68.099999999999994</v>
      </c>
      <c r="E90">
        <v>34.200000000000003</v>
      </c>
      <c r="F90">
        <v>57.3</v>
      </c>
      <c r="G90">
        <v>52.6</v>
      </c>
      <c r="H90">
        <v>66.7</v>
      </c>
      <c r="I90">
        <v>34.299999999999997</v>
      </c>
      <c r="J90">
        <v>57.1</v>
      </c>
      <c r="L90">
        <v>70.8</v>
      </c>
      <c r="M90">
        <v>35.5</v>
      </c>
      <c r="N90">
        <v>59.8</v>
      </c>
      <c r="P90" t="s">
        <v>878</v>
      </c>
      <c r="Q90">
        <f t="shared" si="6"/>
        <v>34</v>
      </c>
      <c r="R90" t="str">
        <f t="shared" si="7"/>
        <v>-</v>
      </c>
      <c r="AN90" s="317">
        <v>45430.916666666664</v>
      </c>
      <c r="AO90">
        <v>51</v>
      </c>
      <c r="AP90">
        <v>67.5</v>
      </c>
      <c r="AQ90">
        <v>25.7</v>
      </c>
      <c r="AR90">
        <v>55.1</v>
      </c>
      <c r="AS90">
        <v>51</v>
      </c>
      <c r="AT90">
        <v>67.400000000000006</v>
      </c>
      <c r="AU90">
        <v>25.6</v>
      </c>
      <c r="AV90">
        <v>54.8</v>
      </c>
      <c r="AX90">
        <v>69.099999999999994</v>
      </c>
      <c r="AY90">
        <v>26.7</v>
      </c>
      <c r="AZ90">
        <v>56.7</v>
      </c>
    </row>
    <row r="91" spans="2:52" x14ac:dyDescent="0.35">
      <c r="B91" s="317">
        <v>45428.510416666664</v>
      </c>
      <c r="C91">
        <v>53.2</v>
      </c>
      <c r="D91">
        <v>66.900000000000006</v>
      </c>
      <c r="E91">
        <v>34</v>
      </c>
      <c r="F91">
        <v>58</v>
      </c>
      <c r="G91">
        <v>53.2</v>
      </c>
      <c r="H91">
        <v>67.400000000000006</v>
      </c>
      <c r="I91">
        <v>34</v>
      </c>
      <c r="J91">
        <v>57.9</v>
      </c>
      <c r="L91">
        <v>68.599999999999994</v>
      </c>
      <c r="M91">
        <v>35</v>
      </c>
      <c r="N91">
        <v>60.3</v>
      </c>
      <c r="P91" t="s">
        <v>878</v>
      </c>
      <c r="Q91">
        <f t="shared" si="6"/>
        <v>34</v>
      </c>
      <c r="R91" t="str">
        <f t="shared" si="7"/>
        <v>-</v>
      </c>
      <c r="AN91" s="317">
        <v>45430.958333333336</v>
      </c>
      <c r="AO91">
        <v>50.1</v>
      </c>
      <c r="AP91">
        <v>67.5</v>
      </c>
      <c r="AQ91">
        <v>22.7</v>
      </c>
      <c r="AR91">
        <v>53.5</v>
      </c>
      <c r="AS91">
        <v>50.1</v>
      </c>
      <c r="AT91">
        <v>68.099999999999994</v>
      </c>
      <c r="AU91">
        <v>22.7</v>
      </c>
      <c r="AV91">
        <v>53.2</v>
      </c>
      <c r="AX91">
        <v>68.3</v>
      </c>
      <c r="AY91">
        <v>23.3</v>
      </c>
      <c r="AZ91">
        <v>55.1</v>
      </c>
    </row>
    <row r="92" spans="2:52" x14ac:dyDescent="0.35">
      <c r="B92" s="317">
        <v>45428.520833333336</v>
      </c>
      <c r="C92">
        <v>53.2</v>
      </c>
      <c r="D92">
        <v>66.900000000000006</v>
      </c>
      <c r="E92">
        <v>36.9</v>
      </c>
      <c r="F92">
        <v>58</v>
      </c>
      <c r="G92">
        <v>53.2</v>
      </c>
      <c r="H92">
        <v>66.7</v>
      </c>
      <c r="I92">
        <v>36.799999999999997</v>
      </c>
      <c r="J92">
        <v>57.9</v>
      </c>
      <c r="L92">
        <v>67.7</v>
      </c>
      <c r="M92">
        <v>37.799999999999997</v>
      </c>
      <c r="N92">
        <v>60.2</v>
      </c>
      <c r="P92" t="s">
        <v>878</v>
      </c>
      <c r="Q92">
        <f t="shared" si="6"/>
        <v>37</v>
      </c>
      <c r="R92" t="str">
        <f t="shared" si="7"/>
        <v>-</v>
      </c>
      <c r="AN92" s="317">
        <v>45431</v>
      </c>
      <c r="AO92">
        <v>47.9</v>
      </c>
      <c r="AP92">
        <v>66.2</v>
      </c>
      <c r="AQ92">
        <v>22.4</v>
      </c>
      <c r="AR92">
        <v>48.8</v>
      </c>
      <c r="AS92">
        <v>48</v>
      </c>
      <c r="AT92">
        <v>65.8</v>
      </c>
      <c r="AU92">
        <v>22.4</v>
      </c>
      <c r="AV92">
        <v>48.7</v>
      </c>
      <c r="AX92">
        <v>67.2</v>
      </c>
      <c r="AY92">
        <v>23</v>
      </c>
      <c r="AZ92">
        <v>50.5</v>
      </c>
    </row>
    <row r="93" spans="2:52" x14ac:dyDescent="0.35">
      <c r="B93" s="317">
        <v>45428.53125</v>
      </c>
      <c r="C93">
        <v>54.1</v>
      </c>
      <c r="D93">
        <v>67.8</v>
      </c>
      <c r="E93">
        <v>35.1</v>
      </c>
      <c r="F93">
        <v>58.4</v>
      </c>
      <c r="G93">
        <v>54</v>
      </c>
      <c r="H93">
        <v>67.599999999999994</v>
      </c>
      <c r="I93">
        <v>35.1</v>
      </c>
      <c r="J93">
        <v>57.9</v>
      </c>
      <c r="L93">
        <v>69</v>
      </c>
      <c r="M93">
        <v>36</v>
      </c>
      <c r="N93">
        <v>60.4</v>
      </c>
      <c r="P93" t="s">
        <v>878</v>
      </c>
      <c r="Q93">
        <f t="shared" si="6"/>
        <v>35</v>
      </c>
      <c r="R93" t="str">
        <f t="shared" si="7"/>
        <v>-</v>
      </c>
      <c r="AN93" s="317">
        <v>45431.041666666664</v>
      </c>
      <c r="AO93">
        <v>49.8</v>
      </c>
      <c r="AP93">
        <v>74.7</v>
      </c>
      <c r="AQ93">
        <v>22</v>
      </c>
      <c r="AR93">
        <v>51.5</v>
      </c>
      <c r="AS93">
        <v>49.9</v>
      </c>
      <c r="AT93">
        <v>76.3</v>
      </c>
      <c r="AU93">
        <v>22</v>
      </c>
      <c r="AV93">
        <v>51.5</v>
      </c>
      <c r="AX93">
        <v>76.7</v>
      </c>
      <c r="AY93">
        <v>22.7</v>
      </c>
      <c r="AZ93">
        <v>53.4</v>
      </c>
    </row>
    <row r="94" spans="2:52" x14ac:dyDescent="0.35">
      <c r="B94" s="317">
        <v>45428.541666666664</v>
      </c>
      <c r="C94">
        <v>52.1</v>
      </c>
      <c r="D94">
        <v>67.099999999999994</v>
      </c>
      <c r="E94">
        <v>33.700000000000003</v>
      </c>
      <c r="F94">
        <v>57.3</v>
      </c>
      <c r="G94">
        <v>52</v>
      </c>
      <c r="H94">
        <v>65.099999999999994</v>
      </c>
      <c r="I94">
        <v>33.5</v>
      </c>
      <c r="J94">
        <v>57.2</v>
      </c>
      <c r="L94">
        <v>69</v>
      </c>
      <c r="M94">
        <v>34.6</v>
      </c>
      <c r="N94">
        <v>59.4</v>
      </c>
      <c r="P94" t="s">
        <v>878</v>
      </c>
      <c r="Q94">
        <f t="shared" si="6"/>
        <v>34</v>
      </c>
      <c r="R94" t="str">
        <f t="shared" si="7"/>
        <v>-</v>
      </c>
      <c r="AN94" s="317">
        <v>45431.083333333336</v>
      </c>
      <c r="AO94">
        <v>44.5</v>
      </c>
      <c r="AP94">
        <v>65.5</v>
      </c>
      <c r="AQ94">
        <v>21.3</v>
      </c>
      <c r="AR94">
        <v>43.4</v>
      </c>
      <c r="AS94">
        <v>44.6</v>
      </c>
      <c r="AT94">
        <v>66.5</v>
      </c>
      <c r="AU94">
        <v>21.2</v>
      </c>
      <c r="AV94">
        <v>43.5</v>
      </c>
      <c r="AX94">
        <v>66.7</v>
      </c>
      <c r="AY94">
        <v>22</v>
      </c>
      <c r="AZ94">
        <v>44.7</v>
      </c>
    </row>
    <row r="95" spans="2:52" x14ac:dyDescent="0.35">
      <c r="B95" s="317">
        <v>45428.552083333336</v>
      </c>
      <c r="C95">
        <v>54.8</v>
      </c>
      <c r="D95">
        <v>71.099999999999994</v>
      </c>
      <c r="E95">
        <v>37.5</v>
      </c>
      <c r="F95">
        <v>59.3</v>
      </c>
      <c r="G95">
        <v>54.9</v>
      </c>
      <c r="H95">
        <v>72</v>
      </c>
      <c r="I95">
        <v>37.4</v>
      </c>
      <c r="J95">
        <v>59.3</v>
      </c>
      <c r="L95">
        <v>73</v>
      </c>
      <c r="M95">
        <v>38.700000000000003</v>
      </c>
      <c r="N95">
        <v>61.4</v>
      </c>
      <c r="P95" t="s">
        <v>878</v>
      </c>
      <c r="Q95">
        <f t="shared" si="6"/>
        <v>37</v>
      </c>
      <c r="R95" t="str">
        <f t="shared" si="7"/>
        <v>-</v>
      </c>
      <c r="AN95" s="317">
        <v>45431.125</v>
      </c>
      <c r="AO95">
        <v>43.1</v>
      </c>
      <c r="AP95">
        <v>65</v>
      </c>
      <c r="AQ95">
        <v>20.6</v>
      </c>
      <c r="AR95">
        <v>36.700000000000003</v>
      </c>
      <c r="AS95">
        <v>43</v>
      </c>
      <c r="AT95">
        <v>65.900000000000006</v>
      </c>
      <c r="AU95">
        <v>20.5</v>
      </c>
      <c r="AV95">
        <v>36.799999999999997</v>
      </c>
      <c r="AX95">
        <v>67</v>
      </c>
      <c r="AY95">
        <v>21.2</v>
      </c>
      <c r="AZ95">
        <v>38.299999999999997</v>
      </c>
    </row>
    <row r="96" spans="2:52" x14ac:dyDescent="0.35">
      <c r="B96" s="317">
        <v>45428.5625</v>
      </c>
      <c r="C96">
        <v>54.1</v>
      </c>
      <c r="D96">
        <v>66.099999999999994</v>
      </c>
      <c r="E96">
        <v>40.4</v>
      </c>
      <c r="F96">
        <v>58.6</v>
      </c>
      <c r="G96">
        <v>54</v>
      </c>
      <c r="H96">
        <v>64.8</v>
      </c>
      <c r="I96">
        <v>40.200000000000003</v>
      </c>
      <c r="J96">
        <v>58.3</v>
      </c>
      <c r="L96">
        <v>67.3</v>
      </c>
      <c r="M96">
        <v>41.6</v>
      </c>
      <c r="N96">
        <v>60.6</v>
      </c>
      <c r="P96" t="s">
        <v>878</v>
      </c>
      <c r="Q96">
        <f t="shared" si="6"/>
        <v>40</v>
      </c>
      <c r="R96" t="str">
        <f t="shared" si="7"/>
        <v>-</v>
      </c>
      <c r="AN96" s="317">
        <v>45431.166666666664</v>
      </c>
      <c r="AO96">
        <v>38.700000000000003</v>
      </c>
      <c r="AP96">
        <v>64</v>
      </c>
      <c r="AQ96">
        <v>22.7</v>
      </c>
      <c r="AR96">
        <v>34.9</v>
      </c>
      <c r="AS96">
        <v>38.5</v>
      </c>
      <c r="AT96">
        <v>62.4</v>
      </c>
      <c r="AU96">
        <v>22.5</v>
      </c>
      <c r="AV96">
        <v>34.799999999999997</v>
      </c>
      <c r="AX96">
        <v>65.5</v>
      </c>
      <c r="AY96">
        <v>23.7</v>
      </c>
      <c r="AZ96">
        <v>37.700000000000003</v>
      </c>
    </row>
    <row r="97" spans="2:52" x14ac:dyDescent="0.35">
      <c r="B97" s="317">
        <v>45428.572916666664</v>
      </c>
      <c r="C97">
        <v>56.5</v>
      </c>
      <c r="D97">
        <v>68.2</v>
      </c>
      <c r="E97">
        <v>43.6</v>
      </c>
      <c r="F97">
        <v>60.7</v>
      </c>
      <c r="G97">
        <v>56.6</v>
      </c>
      <c r="H97">
        <v>67.599999999999994</v>
      </c>
      <c r="I97">
        <v>43.4</v>
      </c>
      <c r="J97">
        <v>61</v>
      </c>
      <c r="L97">
        <v>68.900000000000006</v>
      </c>
      <c r="M97">
        <v>45</v>
      </c>
      <c r="N97">
        <v>62.4</v>
      </c>
      <c r="P97" t="s">
        <v>878</v>
      </c>
      <c r="Q97">
        <f t="shared" si="6"/>
        <v>43</v>
      </c>
      <c r="R97" t="str">
        <f t="shared" si="7"/>
        <v>-</v>
      </c>
      <c r="AN97" s="317">
        <v>45431.208333333336</v>
      </c>
      <c r="AO97">
        <v>45.8</v>
      </c>
      <c r="AP97">
        <v>63.6</v>
      </c>
      <c r="AQ97">
        <v>27.3</v>
      </c>
      <c r="AR97">
        <v>49.7</v>
      </c>
      <c r="AS97">
        <v>45.8</v>
      </c>
      <c r="AT97">
        <v>63</v>
      </c>
      <c r="AU97">
        <v>26.8</v>
      </c>
      <c r="AV97">
        <v>48.4</v>
      </c>
      <c r="AX97">
        <v>64.400000000000006</v>
      </c>
      <c r="AY97">
        <v>29.3</v>
      </c>
      <c r="AZ97">
        <v>53.7</v>
      </c>
    </row>
    <row r="98" spans="2:52" x14ac:dyDescent="0.35">
      <c r="B98" s="317">
        <v>45428.583333333336</v>
      </c>
      <c r="C98">
        <v>56.8</v>
      </c>
      <c r="D98">
        <v>66.900000000000006</v>
      </c>
      <c r="E98">
        <v>42.4</v>
      </c>
      <c r="F98">
        <v>61.1</v>
      </c>
      <c r="G98">
        <v>56.9</v>
      </c>
      <c r="H98">
        <v>66.7</v>
      </c>
      <c r="I98">
        <v>42.3</v>
      </c>
      <c r="J98">
        <v>61.2</v>
      </c>
      <c r="L98">
        <v>67.5</v>
      </c>
      <c r="M98">
        <v>43.6</v>
      </c>
      <c r="N98">
        <v>62.7</v>
      </c>
      <c r="P98" t="s">
        <v>878</v>
      </c>
      <c r="Q98">
        <f t="shared" si="6"/>
        <v>42</v>
      </c>
      <c r="R98" t="str">
        <f t="shared" si="7"/>
        <v>-</v>
      </c>
      <c r="AN98" s="317">
        <v>45431.25</v>
      </c>
      <c r="AO98">
        <v>47.6</v>
      </c>
      <c r="AP98">
        <v>64.5</v>
      </c>
      <c r="AQ98">
        <v>29.8</v>
      </c>
      <c r="AR98">
        <v>50.1</v>
      </c>
      <c r="AS98">
        <v>47.6</v>
      </c>
      <c r="AT98">
        <v>65.7</v>
      </c>
      <c r="AU98">
        <v>29.5</v>
      </c>
      <c r="AV98">
        <v>50</v>
      </c>
      <c r="AX98">
        <v>65.900000000000006</v>
      </c>
      <c r="AY98">
        <v>31.5</v>
      </c>
      <c r="AZ98">
        <v>52.1</v>
      </c>
    </row>
    <row r="99" spans="2:52" x14ac:dyDescent="0.35">
      <c r="B99" s="317">
        <v>45428.59375</v>
      </c>
      <c r="C99">
        <v>58.1</v>
      </c>
      <c r="D99">
        <v>77.3</v>
      </c>
      <c r="E99">
        <v>44.2</v>
      </c>
      <c r="F99">
        <v>61.7</v>
      </c>
      <c r="G99">
        <v>57.8</v>
      </c>
      <c r="H99">
        <v>76.3</v>
      </c>
      <c r="I99">
        <v>44</v>
      </c>
      <c r="J99">
        <v>61.8</v>
      </c>
      <c r="L99">
        <v>79</v>
      </c>
      <c r="M99">
        <v>44.8</v>
      </c>
      <c r="N99">
        <v>63.2</v>
      </c>
      <c r="P99" t="s">
        <v>878</v>
      </c>
      <c r="Q99">
        <f t="shared" si="6"/>
        <v>44</v>
      </c>
      <c r="R99" t="str">
        <f t="shared" si="7"/>
        <v>-</v>
      </c>
      <c r="AN99" s="317">
        <v>45431.291666666664</v>
      </c>
      <c r="AO99">
        <v>49.4</v>
      </c>
      <c r="AP99">
        <v>68.3</v>
      </c>
      <c r="AQ99">
        <v>30</v>
      </c>
      <c r="AR99">
        <v>53.6</v>
      </c>
      <c r="AS99">
        <v>49.4</v>
      </c>
      <c r="AT99">
        <v>67.400000000000006</v>
      </c>
      <c r="AU99">
        <v>29.8</v>
      </c>
      <c r="AV99">
        <v>53.3</v>
      </c>
      <c r="AX99">
        <v>69.2</v>
      </c>
      <c r="AY99">
        <v>31.3</v>
      </c>
      <c r="AZ99">
        <v>55.5</v>
      </c>
    </row>
    <row r="100" spans="2:52" x14ac:dyDescent="0.35">
      <c r="B100" s="317">
        <v>45428.604166666664</v>
      </c>
      <c r="C100">
        <v>59.3</v>
      </c>
      <c r="D100">
        <v>71.099999999999994</v>
      </c>
      <c r="E100">
        <v>45.8</v>
      </c>
      <c r="F100">
        <v>63.3</v>
      </c>
      <c r="G100">
        <v>59.3</v>
      </c>
      <c r="H100">
        <v>71.7</v>
      </c>
      <c r="I100">
        <v>45.7</v>
      </c>
      <c r="J100">
        <v>63.3</v>
      </c>
      <c r="L100">
        <v>72.599999999999994</v>
      </c>
      <c r="M100">
        <v>46.4</v>
      </c>
      <c r="N100">
        <v>64.599999999999994</v>
      </c>
      <c r="P100" t="s">
        <v>878</v>
      </c>
      <c r="Q100">
        <f t="shared" si="6"/>
        <v>46</v>
      </c>
      <c r="R100" t="str">
        <f t="shared" si="7"/>
        <v>-</v>
      </c>
      <c r="AN100" s="317">
        <v>45431.333333333336</v>
      </c>
      <c r="AO100">
        <v>50.8</v>
      </c>
      <c r="AP100">
        <v>67</v>
      </c>
      <c r="AQ100">
        <v>29.8</v>
      </c>
      <c r="AR100">
        <v>55.6</v>
      </c>
      <c r="AS100">
        <v>50.9</v>
      </c>
      <c r="AT100">
        <v>66.8</v>
      </c>
      <c r="AU100">
        <v>29.8</v>
      </c>
      <c r="AV100">
        <v>55.5</v>
      </c>
      <c r="AX100">
        <v>68.3</v>
      </c>
      <c r="AY100">
        <v>30.7</v>
      </c>
      <c r="AZ100">
        <v>57.6</v>
      </c>
    </row>
    <row r="101" spans="2:52" x14ac:dyDescent="0.35">
      <c r="B101" s="317">
        <v>45428.614583333336</v>
      </c>
      <c r="C101">
        <v>59.1</v>
      </c>
      <c r="D101">
        <v>69.099999999999994</v>
      </c>
      <c r="E101">
        <v>45.8</v>
      </c>
      <c r="F101">
        <v>63.4</v>
      </c>
      <c r="G101">
        <v>59.1</v>
      </c>
      <c r="H101">
        <v>70</v>
      </c>
      <c r="I101">
        <v>45.2</v>
      </c>
      <c r="J101">
        <v>63.4</v>
      </c>
      <c r="L101">
        <v>70.400000000000006</v>
      </c>
      <c r="M101">
        <v>46.7</v>
      </c>
      <c r="N101">
        <v>64.7</v>
      </c>
      <c r="P101" t="s">
        <v>878</v>
      </c>
      <c r="Q101">
        <f t="shared" si="6"/>
        <v>45</v>
      </c>
      <c r="R101" t="str">
        <f t="shared" si="7"/>
        <v>-</v>
      </c>
      <c r="AN101" s="317">
        <v>45431.375</v>
      </c>
      <c r="AO101">
        <v>52.1</v>
      </c>
      <c r="AP101">
        <v>68.2</v>
      </c>
      <c r="AQ101">
        <v>35.200000000000003</v>
      </c>
      <c r="AR101">
        <v>56.9</v>
      </c>
      <c r="AS101">
        <v>52.1</v>
      </c>
      <c r="AT101">
        <v>70.099999999999994</v>
      </c>
      <c r="AU101">
        <v>35.1</v>
      </c>
      <c r="AV101">
        <v>56.7</v>
      </c>
      <c r="AX101">
        <v>70.3</v>
      </c>
      <c r="AY101">
        <v>36.6</v>
      </c>
      <c r="AZ101">
        <v>58.9</v>
      </c>
    </row>
    <row r="102" spans="2:52" x14ac:dyDescent="0.35">
      <c r="B102" s="317">
        <v>45428.625</v>
      </c>
      <c r="C102">
        <v>59.3</v>
      </c>
      <c r="D102">
        <v>70.400000000000006</v>
      </c>
      <c r="E102">
        <v>43</v>
      </c>
      <c r="F102">
        <v>63.3</v>
      </c>
      <c r="G102">
        <v>59.3</v>
      </c>
      <c r="H102">
        <v>71.3</v>
      </c>
      <c r="I102">
        <v>43.1</v>
      </c>
      <c r="J102">
        <v>63.2</v>
      </c>
      <c r="L102">
        <v>71.599999999999994</v>
      </c>
      <c r="M102">
        <v>44.1</v>
      </c>
      <c r="N102">
        <v>64.7</v>
      </c>
      <c r="P102" t="s">
        <v>878</v>
      </c>
      <c r="Q102">
        <f t="shared" si="6"/>
        <v>43</v>
      </c>
      <c r="R102" t="str">
        <f t="shared" si="7"/>
        <v>-</v>
      </c>
      <c r="AN102" s="317">
        <v>45431.416666666664</v>
      </c>
      <c r="AO102">
        <v>55.4</v>
      </c>
      <c r="AP102">
        <v>80.2</v>
      </c>
      <c r="AQ102">
        <v>38.1</v>
      </c>
      <c r="AR102">
        <v>59.1</v>
      </c>
      <c r="AS102">
        <v>55.5</v>
      </c>
      <c r="AT102">
        <v>82</v>
      </c>
      <c r="AU102">
        <v>37.9</v>
      </c>
      <c r="AV102">
        <v>59.1</v>
      </c>
      <c r="AX102">
        <v>82.5</v>
      </c>
      <c r="AY102">
        <v>39.1</v>
      </c>
      <c r="AZ102">
        <v>60.8</v>
      </c>
    </row>
    <row r="103" spans="2:52" x14ac:dyDescent="0.35">
      <c r="B103" s="317">
        <v>45428.635416666664</v>
      </c>
      <c r="C103">
        <v>59.3</v>
      </c>
      <c r="D103">
        <v>70.099999999999994</v>
      </c>
      <c r="E103">
        <v>44.6</v>
      </c>
      <c r="F103">
        <v>63.2</v>
      </c>
      <c r="G103">
        <v>59.3</v>
      </c>
      <c r="H103">
        <v>70</v>
      </c>
      <c r="I103">
        <v>44.4</v>
      </c>
      <c r="J103">
        <v>63.4</v>
      </c>
      <c r="L103">
        <v>71.2</v>
      </c>
      <c r="M103">
        <v>45.6</v>
      </c>
      <c r="N103">
        <v>64.7</v>
      </c>
      <c r="P103" t="s">
        <v>878</v>
      </c>
      <c r="Q103">
        <f t="shared" si="6"/>
        <v>44</v>
      </c>
      <c r="R103" t="str">
        <f t="shared" si="7"/>
        <v>-</v>
      </c>
      <c r="AN103" s="317">
        <v>45431.458333333336</v>
      </c>
      <c r="AO103">
        <v>56.8</v>
      </c>
      <c r="AP103">
        <v>79.7</v>
      </c>
      <c r="AQ103">
        <v>41</v>
      </c>
      <c r="AR103">
        <v>60.6</v>
      </c>
      <c r="AS103">
        <v>56.8</v>
      </c>
      <c r="AT103">
        <v>78.3</v>
      </c>
      <c r="AU103">
        <v>41</v>
      </c>
      <c r="AV103">
        <v>60.7</v>
      </c>
      <c r="AX103">
        <v>81.599999999999994</v>
      </c>
      <c r="AY103">
        <v>42.1</v>
      </c>
      <c r="AZ103">
        <v>62.1</v>
      </c>
    </row>
    <row r="104" spans="2:52" x14ac:dyDescent="0.35">
      <c r="B104" s="317">
        <v>45428.645833333336</v>
      </c>
      <c r="C104">
        <v>60.3</v>
      </c>
      <c r="D104">
        <v>69.7</v>
      </c>
      <c r="E104">
        <v>43.6</v>
      </c>
      <c r="F104">
        <v>64.400000000000006</v>
      </c>
      <c r="G104">
        <v>60.3</v>
      </c>
      <c r="H104">
        <v>70.2</v>
      </c>
      <c r="I104">
        <v>43.6</v>
      </c>
      <c r="J104">
        <v>64.400000000000006</v>
      </c>
      <c r="L104">
        <v>70.599999999999994</v>
      </c>
      <c r="M104">
        <v>44.7</v>
      </c>
      <c r="N104">
        <v>65.7</v>
      </c>
      <c r="P104" t="s">
        <v>878</v>
      </c>
      <c r="Q104">
        <f t="shared" si="6"/>
        <v>44</v>
      </c>
      <c r="R104" t="str">
        <f t="shared" si="7"/>
        <v>-</v>
      </c>
      <c r="AN104" s="317">
        <v>45431.5</v>
      </c>
      <c r="AO104">
        <v>58</v>
      </c>
      <c r="AP104">
        <v>72.5</v>
      </c>
      <c r="AQ104">
        <v>42.2</v>
      </c>
      <c r="AR104">
        <v>62.2</v>
      </c>
      <c r="AS104">
        <v>58</v>
      </c>
      <c r="AT104">
        <v>71.7</v>
      </c>
      <c r="AU104">
        <v>42.1</v>
      </c>
      <c r="AV104">
        <v>62.3</v>
      </c>
      <c r="AX104">
        <v>73.900000000000006</v>
      </c>
      <c r="AY104">
        <v>43.3</v>
      </c>
      <c r="AZ104">
        <v>63.7</v>
      </c>
    </row>
    <row r="105" spans="2:52" x14ac:dyDescent="0.35">
      <c r="B105" s="317">
        <v>45428.65625</v>
      </c>
      <c r="C105">
        <v>60.5</v>
      </c>
      <c r="D105">
        <v>70.400000000000006</v>
      </c>
      <c r="E105">
        <v>50.4</v>
      </c>
      <c r="F105">
        <v>64</v>
      </c>
      <c r="G105">
        <v>60.5</v>
      </c>
      <c r="H105">
        <v>70.599999999999994</v>
      </c>
      <c r="I105">
        <v>50.2</v>
      </c>
      <c r="J105">
        <v>64.099999999999994</v>
      </c>
      <c r="L105">
        <v>71.3</v>
      </c>
      <c r="M105">
        <v>51.5</v>
      </c>
      <c r="N105">
        <v>65.3</v>
      </c>
      <c r="P105" t="s">
        <v>878</v>
      </c>
      <c r="Q105">
        <f t="shared" si="6"/>
        <v>50</v>
      </c>
      <c r="R105" t="str">
        <f t="shared" si="7"/>
        <v>-</v>
      </c>
      <c r="AN105" s="317">
        <v>45431.541666666664</v>
      </c>
      <c r="AO105">
        <v>58.2</v>
      </c>
      <c r="AP105">
        <v>74.900000000000006</v>
      </c>
      <c r="AQ105">
        <v>42</v>
      </c>
      <c r="AR105">
        <v>62.3</v>
      </c>
      <c r="AS105">
        <v>58.2</v>
      </c>
      <c r="AT105">
        <v>77.7</v>
      </c>
      <c r="AU105">
        <v>42</v>
      </c>
      <c r="AV105">
        <v>62.5</v>
      </c>
      <c r="AX105">
        <v>77.900000000000006</v>
      </c>
      <c r="AY105">
        <v>43.1</v>
      </c>
      <c r="AZ105">
        <v>63.9</v>
      </c>
    </row>
    <row r="106" spans="2:52" x14ac:dyDescent="0.35">
      <c r="B106" s="317">
        <v>45428.666666666664</v>
      </c>
      <c r="C106">
        <v>61.2</v>
      </c>
      <c r="D106">
        <v>71.099999999999994</v>
      </c>
      <c r="E106">
        <v>50.9</v>
      </c>
      <c r="F106">
        <v>64.599999999999994</v>
      </c>
      <c r="G106">
        <v>61.2</v>
      </c>
      <c r="H106">
        <v>71.5</v>
      </c>
      <c r="I106">
        <v>50.8</v>
      </c>
      <c r="J106">
        <v>64.7</v>
      </c>
      <c r="L106">
        <v>73.099999999999994</v>
      </c>
      <c r="M106">
        <v>51.7</v>
      </c>
      <c r="N106">
        <v>65.599999999999994</v>
      </c>
      <c r="P106" t="s">
        <v>878</v>
      </c>
      <c r="Q106">
        <f t="shared" si="6"/>
        <v>51</v>
      </c>
      <c r="R106" t="str">
        <f t="shared" si="7"/>
        <v>-</v>
      </c>
      <c r="AN106" s="317">
        <v>45431.583333333336</v>
      </c>
      <c r="AO106">
        <v>58.1</v>
      </c>
      <c r="AP106">
        <v>76</v>
      </c>
      <c r="AQ106">
        <v>43.2</v>
      </c>
      <c r="AR106">
        <v>62.2</v>
      </c>
      <c r="AS106">
        <v>58.1</v>
      </c>
      <c r="AT106">
        <v>76.8</v>
      </c>
      <c r="AU106">
        <v>43.2</v>
      </c>
      <c r="AV106">
        <v>62.1</v>
      </c>
      <c r="AX106">
        <v>78.599999999999994</v>
      </c>
      <c r="AY106">
        <v>44.4</v>
      </c>
      <c r="AZ106">
        <v>63.7</v>
      </c>
    </row>
    <row r="107" spans="2:52" x14ac:dyDescent="0.35">
      <c r="B107" s="317">
        <v>45428.677083333336</v>
      </c>
      <c r="C107">
        <v>60.5</v>
      </c>
      <c r="D107">
        <v>69.8</v>
      </c>
      <c r="E107">
        <v>45.5</v>
      </c>
      <c r="F107">
        <v>64.400000000000006</v>
      </c>
      <c r="G107">
        <v>60.5</v>
      </c>
      <c r="H107">
        <v>70.900000000000006</v>
      </c>
      <c r="I107">
        <v>45.3</v>
      </c>
      <c r="J107">
        <v>64.5</v>
      </c>
      <c r="L107">
        <v>71.7</v>
      </c>
      <c r="M107">
        <v>46.5</v>
      </c>
      <c r="N107">
        <v>65.599999999999994</v>
      </c>
      <c r="P107" t="s">
        <v>878</v>
      </c>
      <c r="Q107">
        <f t="shared" si="6"/>
        <v>45</v>
      </c>
      <c r="R107" t="str">
        <f t="shared" si="7"/>
        <v>-</v>
      </c>
      <c r="AN107" s="317">
        <v>45431.625</v>
      </c>
      <c r="AO107">
        <v>59.2</v>
      </c>
      <c r="AP107">
        <v>88.9</v>
      </c>
      <c r="AQ107">
        <v>41.7</v>
      </c>
      <c r="AR107">
        <v>61.3</v>
      </c>
      <c r="AS107">
        <v>59.3</v>
      </c>
      <c r="AT107">
        <v>89.1</v>
      </c>
      <c r="AU107">
        <v>41.6</v>
      </c>
      <c r="AV107">
        <v>61.4</v>
      </c>
      <c r="AX107">
        <v>90.8</v>
      </c>
      <c r="AY107">
        <v>42.7</v>
      </c>
      <c r="AZ107">
        <v>63.1</v>
      </c>
    </row>
    <row r="108" spans="2:52" x14ac:dyDescent="0.35">
      <c r="B108" s="317">
        <v>45428.6875</v>
      </c>
      <c r="C108">
        <v>60.8</v>
      </c>
      <c r="D108">
        <v>69.7</v>
      </c>
      <c r="E108">
        <v>48.9</v>
      </c>
      <c r="F108">
        <v>64.2</v>
      </c>
      <c r="G108">
        <v>60.8</v>
      </c>
      <c r="H108">
        <v>68.7</v>
      </c>
      <c r="I108">
        <v>48.7</v>
      </c>
      <c r="J108">
        <v>64.7</v>
      </c>
      <c r="L108">
        <v>71.400000000000006</v>
      </c>
      <c r="M108">
        <v>49.9</v>
      </c>
      <c r="N108">
        <v>65.599999999999994</v>
      </c>
      <c r="P108" t="s">
        <v>878</v>
      </c>
      <c r="Q108">
        <f t="shared" si="6"/>
        <v>49</v>
      </c>
      <c r="R108" t="str">
        <f t="shared" si="7"/>
        <v>-</v>
      </c>
      <c r="AN108" s="317">
        <v>45431.666666666664</v>
      </c>
      <c r="AO108">
        <v>56.9</v>
      </c>
      <c r="AP108">
        <v>72.400000000000006</v>
      </c>
      <c r="AQ108">
        <v>40.5</v>
      </c>
      <c r="AR108">
        <v>60.9</v>
      </c>
      <c r="AS108">
        <v>56.9</v>
      </c>
      <c r="AT108">
        <v>72.599999999999994</v>
      </c>
      <c r="AU108">
        <v>40.5</v>
      </c>
      <c r="AV108">
        <v>61.1</v>
      </c>
      <c r="AX108">
        <v>73.7</v>
      </c>
      <c r="AY108">
        <v>41.6</v>
      </c>
      <c r="AZ108">
        <v>62.4</v>
      </c>
    </row>
    <row r="109" spans="2:52" x14ac:dyDescent="0.35">
      <c r="B109" s="317">
        <v>45428.697916666664</v>
      </c>
      <c r="C109">
        <v>60.2</v>
      </c>
      <c r="D109">
        <v>73.099999999999994</v>
      </c>
      <c r="E109">
        <v>48.4</v>
      </c>
      <c r="F109">
        <v>63.8</v>
      </c>
      <c r="G109">
        <v>60.2</v>
      </c>
      <c r="H109">
        <v>73.7</v>
      </c>
      <c r="I109">
        <v>48.2</v>
      </c>
      <c r="J109">
        <v>63.9</v>
      </c>
      <c r="L109">
        <v>75.8</v>
      </c>
      <c r="M109">
        <v>49.2</v>
      </c>
      <c r="N109">
        <v>65.3</v>
      </c>
      <c r="P109" t="s">
        <v>878</v>
      </c>
      <c r="Q109">
        <f t="shared" si="6"/>
        <v>48</v>
      </c>
      <c r="R109" t="str">
        <f t="shared" si="7"/>
        <v>-</v>
      </c>
      <c r="AN109" s="317">
        <v>45431.708333333336</v>
      </c>
      <c r="AO109">
        <v>55.6</v>
      </c>
      <c r="AP109">
        <v>76</v>
      </c>
      <c r="AQ109">
        <v>34.799999999999997</v>
      </c>
      <c r="AR109">
        <v>59.9</v>
      </c>
      <c r="AS109">
        <v>55.7</v>
      </c>
      <c r="AT109">
        <v>76.599999999999994</v>
      </c>
      <c r="AU109">
        <v>34.799999999999997</v>
      </c>
      <c r="AV109">
        <v>59.7</v>
      </c>
      <c r="AX109">
        <v>76.8</v>
      </c>
      <c r="AY109">
        <v>35.9</v>
      </c>
      <c r="AZ109">
        <v>61.5</v>
      </c>
    </row>
    <row r="110" spans="2:52" x14ac:dyDescent="0.35">
      <c r="B110" s="317">
        <v>45428.708333333336</v>
      </c>
      <c r="C110">
        <v>57.2</v>
      </c>
      <c r="D110">
        <v>68.2</v>
      </c>
      <c r="E110">
        <v>41.4</v>
      </c>
      <c r="F110">
        <v>61.9</v>
      </c>
      <c r="G110">
        <v>57.2</v>
      </c>
      <c r="H110">
        <v>68.3</v>
      </c>
      <c r="I110">
        <v>41.6</v>
      </c>
      <c r="J110">
        <v>61.9</v>
      </c>
      <c r="L110">
        <v>69.5</v>
      </c>
      <c r="M110">
        <v>42.2</v>
      </c>
      <c r="N110">
        <v>63.5</v>
      </c>
      <c r="P110" t="s">
        <v>878</v>
      </c>
      <c r="Q110">
        <f t="shared" si="6"/>
        <v>42</v>
      </c>
      <c r="R110" t="str">
        <f t="shared" si="7"/>
        <v>-</v>
      </c>
      <c r="AN110" s="317">
        <v>45431.75</v>
      </c>
      <c r="AO110">
        <v>53.6</v>
      </c>
      <c r="AP110">
        <v>68</v>
      </c>
      <c r="AQ110">
        <v>34</v>
      </c>
      <c r="AR110">
        <v>58.6</v>
      </c>
      <c r="AS110">
        <v>53.6</v>
      </c>
      <c r="AT110">
        <v>68.3</v>
      </c>
      <c r="AU110">
        <v>33.9</v>
      </c>
      <c r="AV110">
        <v>58.7</v>
      </c>
      <c r="AX110">
        <v>68.599999999999994</v>
      </c>
      <c r="AY110">
        <v>35.200000000000003</v>
      </c>
      <c r="AZ110">
        <v>60.5</v>
      </c>
    </row>
    <row r="111" spans="2:52" x14ac:dyDescent="0.35">
      <c r="B111" s="317">
        <v>45428.71875</v>
      </c>
      <c r="C111">
        <v>58.7</v>
      </c>
      <c r="D111">
        <v>70.099999999999994</v>
      </c>
      <c r="E111">
        <v>44.4</v>
      </c>
      <c r="F111">
        <v>62.9</v>
      </c>
      <c r="G111">
        <v>58.7</v>
      </c>
      <c r="H111">
        <v>71.099999999999994</v>
      </c>
      <c r="I111">
        <v>44.4</v>
      </c>
      <c r="J111">
        <v>62.9</v>
      </c>
      <c r="L111">
        <v>71.400000000000006</v>
      </c>
      <c r="M111">
        <v>45</v>
      </c>
      <c r="N111">
        <v>64.2</v>
      </c>
      <c r="P111" t="s">
        <v>878</v>
      </c>
      <c r="Q111">
        <f t="shared" si="6"/>
        <v>44</v>
      </c>
      <c r="R111" t="str">
        <f t="shared" si="7"/>
        <v>-</v>
      </c>
      <c r="AN111" s="317">
        <v>45431.791666666664</v>
      </c>
      <c r="AO111">
        <v>52.4</v>
      </c>
      <c r="AP111">
        <v>69.5</v>
      </c>
      <c r="AQ111">
        <v>32.6</v>
      </c>
      <c r="AR111">
        <v>56.7</v>
      </c>
      <c r="AS111">
        <v>52.4</v>
      </c>
      <c r="AT111">
        <v>71.2</v>
      </c>
      <c r="AU111">
        <v>32.4</v>
      </c>
      <c r="AV111">
        <v>56.5</v>
      </c>
      <c r="AX111">
        <v>72.5</v>
      </c>
      <c r="AY111">
        <v>33.9</v>
      </c>
      <c r="AZ111">
        <v>58.5</v>
      </c>
    </row>
    <row r="112" spans="2:52" x14ac:dyDescent="0.35">
      <c r="B112" s="317">
        <v>45428.729166666664</v>
      </c>
      <c r="C112">
        <v>58.7</v>
      </c>
      <c r="D112">
        <v>67.8</v>
      </c>
      <c r="E112">
        <v>44.6</v>
      </c>
      <c r="F112">
        <v>63.2</v>
      </c>
      <c r="G112">
        <v>58.7</v>
      </c>
      <c r="H112">
        <v>68.2</v>
      </c>
      <c r="I112">
        <v>44.6</v>
      </c>
      <c r="J112">
        <v>63.2</v>
      </c>
      <c r="L112">
        <v>68.7</v>
      </c>
      <c r="M112">
        <v>45.6</v>
      </c>
      <c r="N112">
        <v>64.5</v>
      </c>
      <c r="P112" t="s">
        <v>878</v>
      </c>
      <c r="Q112">
        <f t="shared" si="6"/>
        <v>45</v>
      </c>
      <c r="R112" t="str">
        <f t="shared" si="7"/>
        <v>-</v>
      </c>
      <c r="AN112" s="317">
        <v>45431.833333333336</v>
      </c>
      <c r="AO112">
        <v>52.8</v>
      </c>
      <c r="AP112">
        <v>68.8</v>
      </c>
      <c r="AQ112">
        <v>30.3</v>
      </c>
      <c r="AR112">
        <v>57.5</v>
      </c>
      <c r="AS112">
        <v>52.8</v>
      </c>
      <c r="AT112">
        <v>69.3</v>
      </c>
      <c r="AU112">
        <v>30.2</v>
      </c>
      <c r="AV112">
        <v>57.5</v>
      </c>
      <c r="AX112">
        <v>70.900000000000006</v>
      </c>
      <c r="AY112">
        <v>31.7</v>
      </c>
      <c r="AZ112">
        <v>59</v>
      </c>
    </row>
    <row r="113" spans="2:52" x14ac:dyDescent="0.35">
      <c r="B113" s="317">
        <v>45428.739583333336</v>
      </c>
      <c r="C113">
        <v>60.3</v>
      </c>
      <c r="D113">
        <v>73.099999999999994</v>
      </c>
      <c r="E113">
        <v>46.2</v>
      </c>
      <c r="F113">
        <v>64.3</v>
      </c>
      <c r="G113">
        <v>60.4</v>
      </c>
      <c r="H113">
        <v>73.900000000000006</v>
      </c>
      <c r="I113">
        <v>46.1</v>
      </c>
      <c r="J113">
        <v>64.400000000000006</v>
      </c>
      <c r="L113">
        <v>74.7</v>
      </c>
      <c r="M113">
        <v>47.1</v>
      </c>
      <c r="N113">
        <v>65.5</v>
      </c>
      <c r="P113" t="s">
        <v>878</v>
      </c>
      <c r="Q113">
        <f t="shared" si="6"/>
        <v>46</v>
      </c>
      <c r="R113" t="str">
        <f t="shared" si="7"/>
        <v>-</v>
      </c>
      <c r="AN113" s="317">
        <v>45431.875</v>
      </c>
      <c r="AO113">
        <v>51.7</v>
      </c>
      <c r="AP113">
        <v>68.7</v>
      </c>
      <c r="AQ113">
        <v>27.2</v>
      </c>
      <c r="AR113">
        <v>56</v>
      </c>
      <c r="AS113">
        <v>51.7</v>
      </c>
      <c r="AT113">
        <v>70.3</v>
      </c>
      <c r="AU113">
        <v>27</v>
      </c>
      <c r="AV113">
        <v>56.1</v>
      </c>
      <c r="AX113">
        <v>70.900000000000006</v>
      </c>
      <c r="AY113">
        <v>28.5</v>
      </c>
      <c r="AZ113">
        <v>57.6</v>
      </c>
    </row>
    <row r="114" spans="2:52" x14ac:dyDescent="0.35">
      <c r="B114" s="317">
        <v>45428.75</v>
      </c>
      <c r="C114">
        <v>58.4</v>
      </c>
      <c r="D114">
        <v>69.099999999999994</v>
      </c>
      <c r="E114">
        <v>39.700000000000003</v>
      </c>
      <c r="F114">
        <v>62.7</v>
      </c>
      <c r="G114">
        <v>58.5</v>
      </c>
      <c r="H114">
        <v>70</v>
      </c>
      <c r="I114">
        <v>39.6</v>
      </c>
      <c r="J114">
        <v>62.9</v>
      </c>
      <c r="L114">
        <v>70</v>
      </c>
      <c r="M114">
        <v>41.5</v>
      </c>
      <c r="N114">
        <v>64.5</v>
      </c>
      <c r="P114" t="s">
        <v>878</v>
      </c>
      <c r="Q114">
        <f t="shared" si="6"/>
        <v>40</v>
      </c>
      <c r="R114" t="str">
        <f t="shared" si="7"/>
        <v>-</v>
      </c>
      <c r="AN114" s="317">
        <v>45431.916666666664</v>
      </c>
      <c r="AO114">
        <v>50.8</v>
      </c>
      <c r="AP114">
        <v>67.7</v>
      </c>
      <c r="AQ114">
        <v>25.1</v>
      </c>
      <c r="AR114">
        <v>54</v>
      </c>
      <c r="AS114">
        <v>50.8</v>
      </c>
      <c r="AT114">
        <v>68.400000000000006</v>
      </c>
      <c r="AU114">
        <v>25.1</v>
      </c>
      <c r="AV114">
        <v>54</v>
      </c>
      <c r="AX114">
        <v>69.099999999999994</v>
      </c>
      <c r="AY114">
        <v>25.8</v>
      </c>
      <c r="AZ114">
        <v>55.2</v>
      </c>
    </row>
    <row r="115" spans="2:52" x14ac:dyDescent="0.35">
      <c r="B115" s="317">
        <v>45428.760416666664</v>
      </c>
      <c r="C115">
        <v>58.7</v>
      </c>
      <c r="D115">
        <v>70.099999999999994</v>
      </c>
      <c r="E115">
        <v>44.7</v>
      </c>
      <c r="F115">
        <v>63</v>
      </c>
      <c r="G115">
        <v>58.7</v>
      </c>
      <c r="H115">
        <v>71.3</v>
      </c>
      <c r="I115">
        <v>44.8</v>
      </c>
      <c r="J115">
        <v>63.1</v>
      </c>
      <c r="L115">
        <v>71.599999999999994</v>
      </c>
      <c r="M115">
        <v>46.1</v>
      </c>
      <c r="N115">
        <v>64.5</v>
      </c>
      <c r="P115" t="s">
        <v>878</v>
      </c>
      <c r="Q115">
        <f t="shared" si="6"/>
        <v>45</v>
      </c>
      <c r="R115" t="str">
        <f t="shared" si="7"/>
        <v>-</v>
      </c>
      <c r="AN115" s="317">
        <v>45431.958333333336</v>
      </c>
      <c r="AO115">
        <v>47.7</v>
      </c>
      <c r="AP115">
        <v>66.5</v>
      </c>
      <c r="AQ115">
        <v>21</v>
      </c>
      <c r="AR115">
        <v>47.5</v>
      </c>
      <c r="AS115">
        <v>47.7</v>
      </c>
      <c r="AT115">
        <v>67.8</v>
      </c>
      <c r="AU115">
        <v>20.9</v>
      </c>
      <c r="AV115">
        <v>47.4</v>
      </c>
      <c r="AX115">
        <v>67.900000000000006</v>
      </c>
      <c r="AY115">
        <v>21.5</v>
      </c>
      <c r="AZ115">
        <v>48.7</v>
      </c>
    </row>
    <row r="116" spans="2:52" x14ac:dyDescent="0.35">
      <c r="B116" s="317">
        <v>45428.770833333336</v>
      </c>
      <c r="C116">
        <v>57.4</v>
      </c>
      <c r="D116">
        <v>71.3</v>
      </c>
      <c r="E116">
        <v>35.6</v>
      </c>
      <c r="F116">
        <v>62.5</v>
      </c>
      <c r="G116">
        <v>57.4</v>
      </c>
      <c r="H116">
        <v>72</v>
      </c>
      <c r="I116">
        <v>35.799999999999997</v>
      </c>
      <c r="J116">
        <v>62.4</v>
      </c>
      <c r="L116">
        <v>72.900000000000006</v>
      </c>
      <c r="M116">
        <v>37.299999999999997</v>
      </c>
      <c r="N116">
        <v>64.099999999999994</v>
      </c>
      <c r="P116" t="s">
        <v>878</v>
      </c>
      <c r="Q116">
        <f t="shared" si="6"/>
        <v>36</v>
      </c>
      <c r="R116" t="str">
        <f t="shared" si="7"/>
        <v>-</v>
      </c>
      <c r="AN116" s="317">
        <v>45432</v>
      </c>
      <c r="AO116">
        <v>46.9</v>
      </c>
      <c r="AP116">
        <v>69</v>
      </c>
      <c r="AQ116">
        <v>20.100000000000001</v>
      </c>
      <c r="AR116">
        <v>42.3</v>
      </c>
      <c r="AS116">
        <v>46.9</v>
      </c>
      <c r="AT116">
        <v>69.8</v>
      </c>
      <c r="AU116">
        <v>20</v>
      </c>
      <c r="AV116">
        <v>41.9</v>
      </c>
      <c r="AX116">
        <v>70.8</v>
      </c>
      <c r="AY116">
        <v>20.7</v>
      </c>
      <c r="AZ116">
        <v>43.5</v>
      </c>
    </row>
    <row r="117" spans="2:52" x14ac:dyDescent="0.35">
      <c r="B117" s="317">
        <v>45428.78125</v>
      </c>
      <c r="C117">
        <v>56.5</v>
      </c>
      <c r="D117">
        <v>67.400000000000006</v>
      </c>
      <c r="E117">
        <v>34.299999999999997</v>
      </c>
      <c r="F117">
        <v>61.4</v>
      </c>
      <c r="G117">
        <v>56.5</v>
      </c>
      <c r="H117">
        <v>67.599999999999994</v>
      </c>
      <c r="I117">
        <v>34.200000000000003</v>
      </c>
      <c r="J117">
        <v>61.6</v>
      </c>
      <c r="L117">
        <v>69.099999999999994</v>
      </c>
      <c r="M117">
        <v>35.6</v>
      </c>
      <c r="N117">
        <v>63</v>
      </c>
      <c r="P117" t="s">
        <v>878</v>
      </c>
      <c r="Q117">
        <f t="shared" si="6"/>
        <v>34</v>
      </c>
      <c r="R117" t="str">
        <f t="shared" si="7"/>
        <v>-</v>
      </c>
      <c r="AN117" s="317">
        <v>45432.041666666664</v>
      </c>
      <c r="AO117">
        <v>42.1</v>
      </c>
      <c r="AP117">
        <v>67.400000000000006</v>
      </c>
      <c r="AQ117">
        <v>18.8</v>
      </c>
      <c r="AR117">
        <v>32.5</v>
      </c>
      <c r="AS117">
        <v>42.1</v>
      </c>
      <c r="AT117">
        <v>67.400000000000006</v>
      </c>
      <c r="AU117">
        <v>18.7</v>
      </c>
      <c r="AV117">
        <v>32.6</v>
      </c>
      <c r="AX117">
        <v>68.400000000000006</v>
      </c>
      <c r="AY117">
        <v>19.3</v>
      </c>
      <c r="AZ117">
        <v>33.700000000000003</v>
      </c>
    </row>
    <row r="118" spans="2:52" x14ac:dyDescent="0.35">
      <c r="B118" s="317">
        <v>45428.791666666664</v>
      </c>
      <c r="C118">
        <v>54.3</v>
      </c>
      <c r="D118">
        <v>68.3</v>
      </c>
      <c r="E118">
        <v>31.1</v>
      </c>
      <c r="F118">
        <v>59.6</v>
      </c>
      <c r="G118">
        <v>54.3</v>
      </c>
      <c r="H118">
        <v>67.8</v>
      </c>
      <c r="I118">
        <v>30.7</v>
      </c>
      <c r="J118">
        <v>59</v>
      </c>
      <c r="L118">
        <v>68.900000000000006</v>
      </c>
      <c r="M118">
        <v>32.1</v>
      </c>
      <c r="N118">
        <v>60.9</v>
      </c>
      <c r="P118" t="s">
        <v>878</v>
      </c>
      <c r="Q118">
        <f t="shared" si="6"/>
        <v>31</v>
      </c>
      <c r="R118" t="str">
        <f t="shared" si="7"/>
        <v>-</v>
      </c>
      <c r="AN118" s="317">
        <v>45432.083333333336</v>
      </c>
      <c r="AO118">
        <v>45.5</v>
      </c>
      <c r="AP118">
        <v>67.400000000000006</v>
      </c>
      <c r="AQ118">
        <v>21</v>
      </c>
      <c r="AR118">
        <v>36.700000000000003</v>
      </c>
      <c r="AS118">
        <v>45.5</v>
      </c>
      <c r="AT118">
        <v>67.099999999999994</v>
      </c>
      <c r="AU118">
        <v>20.9</v>
      </c>
      <c r="AV118">
        <v>36.5</v>
      </c>
      <c r="AX118">
        <v>68.099999999999994</v>
      </c>
      <c r="AY118">
        <v>21.4</v>
      </c>
      <c r="AZ118">
        <v>38</v>
      </c>
    </row>
    <row r="119" spans="2:52" x14ac:dyDescent="0.35">
      <c r="B119" s="317">
        <v>45428.802083333336</v>
      </c>
      <c r="C119">
        <v>56.5</v>
      </c>
      <c r="D119">
        <v>69.099999999999994</v>
      </c>
      <c r="E119">
        <v>34.9</v>
      </c>
      <c r="F119">
        <v>61.8</v>
      </c>
      <c r="G119">
        <v>56.6</v>
      </c>
      <c r="H119">
        <v>68.3</v>
      </c>
      <c r="I119">
        <v>34.6</v>
      </c>
      <c r="J119">
        <v>62</v>
      </c>
      <c r="L119">
        <v>70.099999999999994</v>
      </c>
      <c r="M119">
        <v>36.1</v>
      </c>
      <c r="N119">
        <v>63.7</v>
      </c>
      <c r="P119" t="s">
        <v>878</v>
      </c>
      <c r="Q119">
        <f t="shared" si="6"/>
        <v>35</v>
      </c>
      <c r="R119" t="str">
        <f t="shared" si="7"/>
        <v>-</v>
      </c>
      <c r="AN119" s="317">
        <v>45432.125</v>
      </c>
      <c r="AO119">
        <v>41.4</v>
      </c>
      <c r="AP119">
        <v>64.3</v>
      </c>
      <c r="AQ119">
        <v>19.7</v>
      </c>
      <c r="AR119">
        <v>34.4</v>
      </c>
      <c r="AS119">
        <v>41.2</v>
      </c>
      <c r="AT119">
        <v>64</v>
      </c>
      <c r="AU119">
        <v>19.7</v>
      </c>
      <c r="AV119">
        <v>34.5</v>
      </c>
      <c r="AX119">
        <v>66.900000000000006</v>
      </c>
      <c r="AY119">
        <v>20.3</v>
      </c>
      <c r="AZ119">
        <v>35.9</v>
      </c>
    </row>
    <row r="120" spans="2:52" x14ac:dyDescent="0.35">
      <c r="B120" s="317">
        <v>45428.8125</v>
      </c>
      <c r="C120">
        <v>56</v>
      </c>
      <c r="D120">
        <v>67.8</v>
      </c>
      <c r="E120">
        <v>38.6</v>
      </c>
      <c r="F120">
        <v>61.2</v>
      </c>
      <c r="G120">
        <v>56.1</v>
      </c>
      <c r="H120">
        <v>67.5</v>
      </c>
      <c r="I120">
        <v>38.700000000000003</v>
      </c>
      <c r="J120">
        <v>61.2</v>
      </c>
      <c r="L120">
        <v>68.900000000000006</v>
      </c>
      <c r="M120">
        <v>39.6</v>
      </c>
      <c r="N120">
        <v>62.9</v>
      </c>
      <c r="P120" t="s">
        <v>878</v>
      </c>
      <c r="Q120">
        <f t="shared" si="6"/>
        <v>39</v>
      </c>
      <c r="R120" t="str">
        <f t="shared" si="7"/>
        <v>-</v>
      </c>
      <c r="AN120" s="317">
        <v>45432.166666666664</v>
      </c>
      <c r="AO120">
        <v>45.5</v>
      </c>
      <c r="AP120">
        <v>64.900000000000006</v>
      </c>
      <c r="AQ120">
        <v>23.5</v>
      </c>
      <c r="AR120">
        <v>45.9</v>
      </c>
      <c r="AS120">
        <v>45.5</v>
      </c>
      <c r="AT120">
        <v>65.5</v>
      </c>
      <c r="AU120">
        <v>23.2</v>
      </c>
      <c r="AV120">
        <v>45.9</v>
      </c>
      <c r="AX120">
        <v>66.400000000000006</v>
      </c>
      <c r="AY120">
        <v>24.4</v>
      </c>
      <c r="AZ120">
        <v>47.3</v>
      </c>
    </row>
    <row r="121" spans="2:52" x14ac:dyDescent="0.35">
      <c r="B121" s="317">
        <v>45428.822916666664</v>
      </c>
      <c r="C121">
        <v>54.9</v>
      </c>
      <c r="D121">
        <v>67.599999999999994</v>
      </c>
      <c r="E121">
        <v>35.700000000000003</v>
      </c>
      <c r="F121">
        <v>59.5</v>
      </c>
      <c r="G121">
        <v>54.9</v>
      </c>
      <c r="H121">
        <v>68.400000000000006</v>
      </c>
      <c r="I121">
        <v>35.6</v>
      </c>
      <c r="J121">
        <v>59.2</v>
      </c>
      <c r="L121">
        <v>68.400000000000006</v>
      </c>
      <c r="M121">
        <v>36.5</v>
      </c>
      <c r="N121">
        <v>61.2</v>
      </c>
      <c r="P121" t="s">
        <v>878</v>
      </c>
      <c r="Q121">
        <f t="shared" si="6"/>
        <v>36</v>
      </c>
      <c r="R121" t="str">
        <f t="shared" si="7"/>
        <v>-</v>
      </c>
      <c r="AN121" s="317">
        <v>45432.208333333336</v>
      </c>
      <c r="AO121">
        <v>49.7</v>
      </c>
      <c r="AP121">
        <v>65.3</v>
      </c>
      <c r="AQ121">
        <v>27.3</v>
      </c>
      <c r="AR121">
        <v>53.2</v>
      </c>
      <c r="AS121">
        <v>49.8</v>
      </c>
      <c r="AT121">
        <v>65.400000000000006</v>
      </c>
      <c r="AU121">
        <v>27</v>
      </c>
      <c r="AV121">
        <v>53.3</v>
      </c>
      <c r="AX121">
        <v>66.2</v>
      </c>
      <c r="AY121">
        <v>28.9</v>
      </c>
      <c r="AZ121">
        <v>56.1</v>
      </c>
    </row>
    <row r="122" spans="2:52" x14ac:dyDescent="0.35">
      <c r="B122" s="317">
        <v>45428.833333333336</v>
      </c>
      <c r="C122">
        <v>55.5</v>
      </c>
      <c r="D122">
        <v>69.099999999999994</v>
      </c>
      <c r="E122">
        <v>37.1</v>
      </c>
      <c r="F122">
        <v>60.3</v>
      </c>
      <c r="G122">
        <v>55.5</v>
      </c>
      <c r="H122">
        <v>69.2</v>
      </c>
      <c r="I122">
        <v>37</v>
      </c>
      <c r="J122">
        <v>60</v>
      </c>
      <c r="L122">
        <v>70.099999999999994</v>
      </c>
      <c r="M122">
        <v>38.1</v>
      </c>
      <c r="N122">
        <v>61.6</v>
      </c>
      <c r="P122" t="s">
        <v>878</v>
      </c>
      <c r="Q122">
        <f t="shared" si="6"/>
        <v>37</v>
      </c>
      <c r="R122" t="str">
        <f t="shared" si="7"/>
        <v>-</v>
      </c>
      <c r="AN122" s="317">
        <v>45432.25</v>
      </c>
      <c r="AO122">
        <v>57</v>
      </c>
      <c r="AP122">
        <v>86.6</v>
      </c>
      <c r="AQ122">
        <v>39.4</v>
      </c>
      <c r="AR122">
        <v>58.2</v>
      </c>
      <c r="AS122">
        <v>56.7</v>
      </c>
      <c r="AT122">
        <v>86.1</v>
      </c>
      <c r="AU122">
        <v>39.299999999999997</v>
      </c>
      <c r="AV122">
        <v>58</v>
      </c>
      <c r="AX122">
        <v>90.3</v>
      </c>
      <c r="AY122">
        <v>40.6</v>
      </c>
      <c r="AZ122">
        <v>59.7</v>
      </c>
    </row>
    <row r="123" spans="2:52" x14ac:dyDescent="0.35">
      <c r="B123" s="317">
        <v>45428.84375</v>
      </c>
      <c r="C123">
        <v>54.6</v>
      </c>
      <c r="D123">
        <v>67.2</v>
      </c>
      <c r="E123">
        <v>34.6</v>
      </c>
      <c r="F123">
        <v>59.3</v>
      </c>
      <c r="G123">
        <v>54.6</v>
      </c>
      <c r="H123">
        <v>67.2</v>
      </c>
      <c r="I123">
        <v>34.5</v>
      </c>
      <c r="J123">
        <v>59.2</v>
      </c>
      <c r="L123">
        <v>69.2</v>
      </c>
      <c r="M123">
        <v>36</v>
      </c>
      <c r="N123">
        <v>60.7</v>
      </c>
      <c r="P123" t="s">
        <v>878</v>
      </c>
      <c r="Q123">
        <f t="shared" si="6"/>
        <v>35</v>
      </c>
      <c r="R123" t="str">
        <f t="shared" si="7"/>
        <v>-</v>
      </c>
      <c r="AN123" s="317">
        <v>45432.291666666664</v>
      </c>
      <c r="AO123">
        <v>54.4</v>
      </c>
      <c r="AP123">
        <v>66</v>
      </c>
      <c r="AQ123">
        <v>38.700000000000003</v>
      </c>
      <c r="AR123">
        <v>59.2</v>
      </c>
      <c r="AS123">
        <v>54.4</v>
      </c>
      <c r="AT123">
        <v>67</v>
      </c>
      <c r="AU123">
        <v>38.6</v>
      </c>
      <c r="AV123">
        <v>59</v>
      </c>
      <c r="AX123">
        <v>67.400000000000006</v>
      </c>
      <c r="AY123">
        <v>39.6</v>
      </c>
      <c r="AZ123">
        <v>61.1</v>
      </c>
    </row>
    <row r="124" spans="2:52" x14ac:dyDescent="0.35">
      <c r="B124" s="317">
        <v>45428.854166666664</v>
      </c>
      <c r="C124">
        <v>52.9</v>
      </c>
      <c r="D124">
        <v>64.3</v>
      </c>
      <c r="E124">
        <v>32.200000000000003</v>
      </c>
      <c r="F124">
        <v>58.1</v>
      </c>
      <c r="G124">
        <v>52.9</v>
      </c>
      <c r="H124">
        <v>65.900000000000006</v>
      </c>
      <c r="I124">
        <v>32</v>
      </c>
      <c r="J124">
        <v>57.9</v>
      </c>
      <c r="L124">
        <v>66</v>
      </c>
      <c r="M124">
        <v>33.1</v>
      </c>
      <c r="N124">
        <v>59.6</v>
      </c>
      <c r="P124" t="s">
        <v>878</v>
      </c>
      <c r="Q124">
        <f t="shared" si="6"/>
        <v>32</v>
      </c>
      <c r="R124" t="str">
        <f t="shared" si="7"/>
        <v>-</v>
      </c>
      <c r="AN124" s="317">
        <v>45432.333333333336</v>
      </c>
      <c r="AO124">
        <v>52.3</v>
      </c>
      <c r="AP124">
        <v>71.599999999999994</v>
      </c>
      <c r="AQ124">
        <v>32.799999999999997</v>
      </c>
      <c r="AR124">
        <v>57.3</v>
      </c>
      <c r="AS124">
        <v>52.3</v>
      </c>
      <c r="AT124">
        <v>70</v>
      </c>
      <c r="AU124">
        <v>32.700000000000003</v>
      </c>
      <c r="AV124">
        <v>57.2</v>
      </c>
      <c r="AX124">
        <v>74.400000000000006</v>
      </c>
      <c r="AY124">
        <v>33.700000000000003</v>
      </c>
      <c r="AZ124">
        <v>59.4</v>
      </c>
    </row>
    <row r="125" spans="2:52" x14ac:dyDescent="0.35">
      <c r="B125" s="317">
        <v>45428.864583333336</v>
      </c>
      <c r="C125">
        <v>51.9</v>
      </c>
      <c r="D125">
        <v>65.3</v>
      </c>
      <c r="E125">
        <v>31.9</v>
      </c>
      <c r="F125">
        <v>56.6</v>
      </c>
      <c r="G125">
        <v>51.9</v>
      </c>
      <c r="H125">
        <v>65.2</v>
      </c>
      <c r="I125">
        <v>31.8</v>
      </c>
      <c r="J125">
        <v>56.7</v>
      </c>
      <c r="L125">
        <v>68.7</v>
      </c>
      <c r="M125">
        <v>33</v>
      </c>
      <c r="N125">
        <v>58.2</v>
      </c>
      <c r="P125" t="s">
        <v>878</v>
      </c>
      <c r="Q125">
        <f t="shared" si="6"/>
        <v>32</v>
      </c>
      <c r="R125" t="str">
        <f t="shared" si="7"/>
        <v>-</v>
      </c>
      <c r="AN125" s="317">
        <v>45432.375</v>
      </c>
      <c r="AO125">
        <v>51.5</v>
      </c>
      <c r="AP125">
        <v>68.7</v>
      </c>
      <c r="AQ125">
        <v>31.8</v>
      </c>
      <c r="AR125">
        <v>56.7</v>
      </c>
      <c r="AS125">
        <v>51.5</v>
      </c>
      <c r="AT125">
        <v>66.099999999999994</v>
      </c>
      <c r="AU125">
        <v>31.8</v>
      </c>
      <c r="AV125">
        <v>56.6</v>
      </c>
      <c r="AX125">
        <v>70.5</v>
      </c>
      <c r="AY125">
        <v>32.799999999999997</v>
      </c>
      <c r="AZ125">
        <v>58.9</v>
      </c>
    </row>
    <row r="126" spans="2:52" x14ac:dyDescent="0.35">
      <c r="B126" s="317">
        <v>45428.875</v>
      </c>
      <c r="C126">
        <v>51.7</v>
      </c>
      <c r="D126">
        <v>66.3</v>
      </c>
      <c r="E126">
        <v>31.4</v>
      </c>
      <c r="F126">
        <v>55.7</v>
      </c>
      <c r="G126">
        <v>51.7</v>
      </c>
      <c r="H126">
        <v>66.099999999999994</v>
      </c>
      <c r="I126">
        <v>31.3</v>
      </c>
      <c r="J126">
        <v>56</v>
      </c>
      <c r="L126">
        <v>67.599999999999994</v>
      </c>
      <c r="M126">
        <v>32.299999999999997</v>
      </c>
      <c r="N126">
        <v>57.5</v>
      </c>
      <c r="P126" t="s">
        <v>878</v>
      </c>
      <c r="Q126">
        <f t="shared" si="6"/>
        <v>31</v>
      </c>
      <c r="R126" t="str">
        <f t="shared" si="7"/>
        <v>-</v>
      </c>
      <c r="AN126" s="317">
        <v>45432.416666666664</v>
      </c>
      <c r="AO126">
        <v>52.2</v>
      </c>
      <c r="AP126">
        <v>72.599999999999994</v>
      </c>
      <c r="AQ126">
        <v>32.700000000000003</v>
      </c>
      <c r="AR126">
        <v>57.1</v>
      </c>
      <c r="AS126">
        <v>52.2</v>
      </c>
      <c r="AT126">
        <v>72.400000000000006</v>
      </c>
      <c r="AU126">
        <v>32.6</v>
      </c>
      <c r="AV126">
        <v>57.1</v>
      </c>
      <c r="AX126">
        <v>74.099999999999994</v>
      </c>
      <c r="AY126">
        <v>33.5</v>
      </c>
      <c r="AZ126">
        <v>59.1</v>
      </c>
    </row>
    <row r="127" spans="2:52" x14ac:dyDescent="0.35">
      <c r="B127" s="317">
        <v>45428.885416666664</v>
      </c>
      <c r="C127">
        <v>52</v>
      </c>
      <c r="D127">
        <v>68.2</v>
      </c>
      <c r="E127">
        <v>37</v>
      </c>
      <c r="F127">
        <v>55.4</v>
      </c>
      <c r="G127">
        <v>51.9</v>
      </c>
      <c r="H127">
        <v>68.400000000000006</v>
      </c>
      <c r="I127">
        <v>36.9</v>
      </c>
      <c r="J127">
        <v>55.3</v>
      </c>
      <c r="L127">
        <v>69.2</v>
      </c>
      <c r="M127">
        <v>37.9</v>
      </c>
      <c r="N127">
        <v>57.2</v>
      </c>
      <c r="P127" t="s">
        <v>878</v>
      </c>
      <c r="Q127">
        <f t="shared" si="6"/>
        <v>37</v>
      </c>
      <c r="R127" t="str">
        <f t="shared" si="7"/>
        <v>-</v>
      </c>
      <c r="AN127" s="317">
        <v>45432.458333333336</v>
      </c>
      <c r="AO127">
        <v>52.5</v>
      </c>
      <c r="AP127">
        <v>67.900000000000006</v>
      </c>
      <c r="AQ127">
        <v>31.4</v>
      </c>
      <c r="AR127">
        <v>57.3</v>
      </c>
      <c r="AS127">
        <v>52.5</v>
      </c>
      <c r="AT127">
        <v>68.2</v>
      </c>
      <c r="AU127">
        <v>31.4</v>
      </c>
      <c r="AV127">
        <v>57.5</v>
      </c>
      <c r="AX127">
        <v>69.2</v>
      </c>
      <c r="AY127">
        <v>32.299999999999997</v>
      </c>
      <c r="AZ127">
        <v>59.5</v>
      </c>
    </row>
    <row r="128" spans="2:52" x14ac:dyDescent="0.35">
      <c r="B128" s="317">
        <v>45428.895833333336</v>
      </c>
      <c r="C128">
        <v>49.1</v>
      </c>
      <c r="D128">
        <v>64.599999999999994</v>
      </c>
      <c r="E128">
        <v>29.7</v>
      </c>
      <c r="F128">
        <v>52</v>
      </c>
      <c r="G128">
        <v>48.8</v>
      </c>
      <c r="H128">
        <v>64.900000000000006</v>
      </c>
      <c r="I128">
        <v>29.6</v>
      </c>
      <c r="J128">
        <v>52.1</v>
      </c>
      <c r="L128">
        <v>70.8</v>
      </c>
      <c r="M128">
        <v>30.7</v>
      </c>
      <c r="N128">
        <v>53.4</v>
      </c>
      <c r="P128" t="s">
        <v>878</v>
      </c>
      <c r="Q128">
        <f t="shared" si="6"/>
        <v>30</v>
      </c>
      <c r="R128" t="str">
        <f t="shared" si="7"/>
        <v>-</v>
      </c>
      <c r="AN128" s="317">
        <v>45432.5</v>
      </c>
      <c r="AO128">
        <v>56</v>
      </c>
      <c r="AP128">
        <v>68.7</v>
      </c>
      <c r="AQ128">
        <v>36</v>
      </c>
      <c r="AR128">
        <v>60.6</v>
      </c>
      <c r="AS128">
        <v>56.1</v>
      </c>
      <c r="AT128">
        <v>69.5</v>
      </c>
      <c r="AU128">
        <v>35.799999999999997</v>
      </c>
      <c r="AV128">
        <v>60.5</v>
      </c>
      <c r="AX128">
        <v>72</v>
      </c>
      <c r="AY128">
        <v>37.1</v>
      </c>
      <c r="AZ128">
        <v>62.4</v>
      </c>
    </row>
    <row r="129" spans="2:52" x14ac:dyDescent="0.35">
      <c r="B129" s="317">
        <v>45428.90625</v>
      </c>
      <c r="C129">
        <v>51</v>
      </c>
      <c r="D129">
        <v>69.599999999999994</v>
      </c>
      <c r="E129">
        <v>30.3</v>
      </c>
      <c r="F129">
        <v>53.5</v>
      </c>
      <c r="G129">
        <v>51</v>
      </c>
      <c r="H129">
        <v>69.400000000000006</v>
      </c>
      <c r="I129">
        <v>30.2</v>
      </c>
      <c r="J129">
        <v>53.1</v>
      </c>
      <c r="L129">
        <v>70.7</v>
      </c>
      <c r="M129">
        <v>31.4</v>
      </c>
      <c r="N129">
        <v>54.9</v>
      </c>
      <c r="P129" t="s">
        <v>878</v>
      </c>
      <c r="Q129">
        <f t="shared" si="6"/>
        <v>30</v>
      </c>
      <c r="R129" t="str">
        <f t="shared" si="7"/>
        <v>-</v>
      </c>
      <c r="AN129" s="317">
        <v>45432.541666666664</v>
      </c>
      <c r="AO129">
        <v>56.1</v>
      </c>
      <c r="AP129">
        <v>75.3</v>
      </c>
      <c r="AQ129">
        <v>34.5</v>
      </c>
      <c r="AR129">
        <v>60.7</v>
      </c>
      <c r="AS129">
        <v>56.1</v>
      </c>
      <c r="AT129">
        <v>75.099999999999994</v>
      </c>
      <c r="AU129">
        <v>34.4</v>
      </c>
      <c r="AV129">
        <v>60.6</v>
      </c>
      <c r="AX129">
        <v>78.3</v>
      </c>
      <c r="AY129">
        <v>35.299999999999997</v>
      </c>
      <c r="AZ129">
        <v>62.6</v>
      </c>
    </row>
    <row r="130" spans="2:52" x14ac:dyDescent="0.35">
      <c r="B130" s="317">
        <v>45428.916666666664</v>
      </c>
      <c r="C130">
        <v>48.8</v>
      </c>
      <c r="D130">
        <v>65.3</v>
      </c>
      <c r="E130">
        <v>31.2</v>
      </c>
      <c r="F130">
        <v>51</v>
      </c>
      <c r="G130">
        <v>48.9</v>
      </c>
      <c r="H130">
        <v>66.3</v>
      </c>
      <c r="I130">
        <v>30.9</v>
      </c>
      <c r="J130">
        <v>50.7</v>
      </c>
      <c r="L130">
        <v>66.3</v>
      </c>
      <c r="M130">
        <v>32</v>
      </c>
      <c r="N130">
        <v>52.7</v>
      </c>
      <c r="P130" t="s">
        <v>878</v>
      </c>
      <c r="Q130">
        <f t="shared" si="6"/>
        <v>31</v>
      </c>
      <c r="R130" t="str">
        <f t="shared" si="7"/>
        <v>-</v>
      </c>
      <c r="AN130" s="317">
        <v>45432.583333333336</v>
      </c>
      <c r="AO130">
        <v>56.8</v>
      </c>
      <c r="AP130">
        <v>69.400000000000006</v>
      </c>
      <c r="AQ130">
        <v>37.1</v>
      </c>
      <c r="AR130">
        <v>61.1</v>
      </c>
      <c r="AS130">
        <v>56.7</v>
      </c>
      <c r="AT130">
        <v>70.3</v>
      </c>
      <c r="AU130">
        <v>37</v>
      </c>
      <c r="AV130">
        <v>61.2</v>
      </c>
      <c r="AX130">
        <v>71.900000000000006</v>
      </c>
      <c r="AY130">
        <v>38</v>
      </c>
      <c r="AZ130">
        <v>62.9</v>
      </c>
    </row>
    <row r="131" spans="2:52" x14ac:dyDescent="0.35">
      <c r="B131" s="317">
        <v>45428.927083333336</v>
      </c>
      <c r="C131">
        <v>49.2</v>
      </c>
      <c r="D131">
        <v>68.3</v>
      </c>
      <c r="E131">
        <v>32.5</v>
      </c>
      <c r="F131">
        <v>51.6</v>
      </c>
      <c r="G131">
        <v>49.2</v>
      </c>
      <c r="H131">
        <v>67.8</v>
      </c>
      <c r="I131">
        <v>32.4</v>
      </c>
      <c r="J131">
        <v>51.9</v>
      </c>
      <c r="L131">
        <v>68.900000000000006</v>
      </c>
      <c r="M131">
        <v>33.4</v>
      </c>
      <c r="N131">
        <v>53.2</v>
      </c>
      <c r="P131" t="s">
        <v>878</v>
      </c>
      <c r="Q131">
        <f t="shared" si="6"/>
        <v>32</v>
      </c>
      <c r="R131" t="str">
        <f t="shared" si="7"/>
        <v>-</v>
      </c>
      <c r="AN131" s="317">
        <v>45432.625</v>
      </c>
      <c r="AO131">
        <v>58.6</v>
      </c>
      <c r="AP131">
        <v>87.1</v>
      </c>
      <c r="AQ131">
        <v>39.5</v>
      </c>
      <c r="AR131">
        <v>61.9</v>
      </c>
      <c r="AS131">
        <v>58.1</v>
      </c>
      <c r="AT131">
        <v>82.7</v>
      </c>
      <c r="AU131">
        <v>39.4</v>
      </c>
      <c r="AV131">
        <v>62</v>
      </c>
      <c r="AX131">
        <v>91.8</v>
      </c>
      <c r="AY131">
        <v>40.6</v>
      </c>
      <c r="AZ131">
        <v>63.6</v>
      </c>
    </row>
    <row r="132" spans="2:52" x14ac:dyDescent="0.35">
      <c r="B132" s="317">
        <v>45428.9375</v>
      </c>
      <c r="C132">
        <v>48.9</v>
      </c>
      <c r="D132">
        <v>67.3</v>
      </c>
      <c r="E132">
        <v>27.6</v>
      </c>
      <c r="F132">
        <v>50.2</v>
      </c>
      <c r="G132">
        <v>49</v>
      </c>
      <c r="H132">
        <v>68.7</v>
      </c>
      <c r="I132">
        <v>27.8</v>
      </c>
      <c r="J132">
        <v>50.2</v>
      </c>
      <c r="L132">
        <v>68.8</v>
      </c>
      <c r="M132">
        <v>28.4</v>
      </c>
      <c r="N132">
        <v>51.3</v>
      </c>
      <c r="P132" t="s">
        <v>878</v>
      </c>
      <c r="Q132">
        <f t="shared" si="6"/>
        <v>28</v>
      </c>
      <c r="R132" t="str">
        <f t="shared" si="7"/>
        <v>-</v>
      </c>
      <c r="AN132" s="317">
        <v>45432.666666666664</v>
      </c>
      <c r="AO132">
        <v>58.9</v>
      </c>
      <c r="AP132">
        <v>83.6</v>
      </c>
      <c r="AQ132">
        <v>41.3</v>
      </c>
      <c r="AR132">
        <v>62.2</v>
      </c>
      <c r="AS132">
        <v>59</v>
      </c>
      <c r="AT132">
        <v>82.8</v>
      </c>
      <c r="AU132">
        <v>41.2</v>
      </c>
      <c r="AV132">
        <v>62.3</v>
      </c>
      <c r="AX132">
        <v>84.9</v>
      </c>
      <c r="AY132">
        <v>42.8</v>
      </c>
      <c r="AZ132">
        <v>63.9</v>
      </c>
    </row>
    <row r="133" spans="2:52" x14ac:dyDescent="0.35">
      <c r="B133" s="317">
        <v>45428.947916666664</v>
      </c>
      <c r="C133">
        <v>48.6</v>
      </c>
      <c r="D133">
        <v>67.2</v>
      </c>
      <c r="E133">
        <v>30.7</v>
      </c>
      <c r="F133">
        <v>49.5</v>
      </c>
      <c r="G133">
        <v>48.8</v>
      </c>
      <c r="H133">
        <v>68.2</v>
      </c>
      <c r="I133">
        <v>30.6</v>
      </c>
      <c r="J133">
        <v>49.5</v>
      </c>
      <c r="L133">
        <v>68.7</v>
      </c>
      <c r="M133">
        <v>31.4</v>
      </c>
      <c r="N133">
        <v>50.7</v>
      </c>
      <c r="P133" t="s">
        <v>878</v>
      </c>
      <c r="Q133">
        <f t="shared" si="6"/>
        <v>31</v>
      </c>
      <c r="R133" t="str">
        <f t="shared" si="7"/>
        <v>-</v>
      </c>
      <c r="AN133" s="317">
        <v>45432.708333333336</v>
      </c>
      <c r="AO133">
        <v>57.8</v>
      </c>
      <c r="AP133">
        <v>80.5</v>
      </c>
      <c r="AQ133">
        <v>38.5</v>
      </c>
      <c r="AR133">
        <v>61.9</v>
      </c>
      <c r="AS133">
        <v>57.7</v>
      </c>
      <c r="AT133">
        <v>79.099999999999994</v>
      </c>
      <c r="AU133">
        <v>38.299999999999997</v>
      </c>
      <c r="AV133">
        <v>61.9</v>
      </c>
      <c r="AX133">
        <v>82.6</v>
      </c>
      <c r="AY133">
        <v>39.799999999999997</v>
      </c>
      <c r="AZ133">
        <v>63.6</v>
      </c>
    </row>
    <row r="134" spans="2:52" x14ac:dyDescent="0.35">
      <c r="B134" s="317">
        <v>45428.958333333336</v>
      </c>
      <c r="C134">
        <v>50.8</v>
      </c>
      <c r="D134">
        <v>68.7</v>
      </c>
      <c r="E134">
        <v>31.3</v>
      </c>
      <c r="F134">
        <v>54.7</v>
      </c>
      <c r="G134">
        <v>50.8</v>
      </c>
      <c r="H134">
        <v>68.5</v>
      </c>
      <c r="I134">
        <v>31.3</v>
      </c>
      <c r="J134">
        <v>54.7</v>
      </c>
      <c r="L134">
        <v>69.5</v>
      </c>
      <c r="M134">
        <v>31.9</v>
      </c>
      <c r="N134">
        <v>56.1</v>
      </c>
      <c r="P134" t="s">
        <v>879</v>
      </c>
      <c r="Q134" t="str">
        <f t="shared" si="6"/>
        <v>-</v>
      </c>
      <c r="R134">
        <f t="shared" si="7"/>
        <v>31</v>
      </c>
      <c r="AN134" s="317">
        <v>45432.75</v>
      </c>
      <c r="AO134">
        <v>55.8</v>
      </c>
      <c r="AP134">
        <v>71.3</v>
      </c>
      <c r="AQ134">
        <v>35.700000000000003</v>
      </c>
      <c r="AR134">
        <v>60.5</v>
      </c>
      <c r="AS134">
        <v>55.8</v>
      </c>
      <c r="AT134">
        <v>71.099999999999994</v>
      </c>
      <c r="AU134">
        <v>35.4</v>
      </c>
      <c r="AV134">
        <v>60.5</v>
      </c>
      <c r="AX134">
        <v>73.2</v>
      </c>
      <c r="AY134">
        <v>36.799999999999997</v>
      </c>
      <c r="AZ134">
        <v>62.2</v>
      </c>
    </row>
    <row r="135" spans="2:52" x14ac:dyDescent="0.35">
      <c r="B135" s="317">
        <v>45428.96875</v>
      </c>
      <c r="C135">
        <v>47.9</v>
      </c>
      <c r="D135">
        <v>65</v>
      </c>
      <c r="E135">
        <v>30.6</v>
      </c>
      <c r="F135">
        <v>48.7</v>
      </c>
      <c r="G135">
        <v>47.7</v>
      </c>
      <c r="H135">
        <v>65.2</v>
      </c>
      <c r="I135">
        <v>30.6</v>
      </c>
      <c r="J135">
        <v>48.4</v>
      </c>
      <c r="L135">
        <v>65.900000000000006</v>
      </c>
      <c r="M135">
        <v>31.4</v>
      </c>
      <c r="N135">
        <v>49.6</v>
      </c>
      <c r="P135" t="s">
        <v>879</v>
      </c>
      <c r="Q135" t="str">
        <f t="shared" si="6"/>
        <v>-</v>
      </c>
      <c r="R135">
        <f t="shared" si="7"/>
        <v>31</v>
      </c>
      <c r="AN135" s="317">
        <v>45432.791666666664</v>
      </c>
      <c r="AO135">
        <v>55.2</v>
      </c>
      <c r="AP135">
        <v>70.599999999999994</v>
      </c>
      <c r="AQ135">
        <v>36.9</v>
      </c>
      <c r="AR135">
        <v>59.9</v>
      </c>
      <c r="AS135">
        <v>55.2</v>
      </c>
      <c r="AT135">
        <v>72.5</v>
      </c>
      <c r="AU135">
        <v>36.799999999999997</v>
      </c>
      <c r="AV135">
        <v>59.8</v>
      </c>
      <c r="AX135">
        <v>72.7</v>
      </c>
      <c r="AY135">
        <v>38</v>
      </c>
      <c r="AZ135">
        <v>61.7</v>
      </c>
    </row>
    <row r="136" spans="2:52" x14ac:dyDescent="0.35">
      <c r="B136" s="317">
        <v>45428.979166666664</v>
      </c>
      <c r="C136">
        <v>49.2</v>
      </c>
      <c r="D136">
        <v>67.8</v>
      </c>
      <c r="E136">
        <v>28.8</v>
      </c>
      <c r="F136">
        <v>50.3</v>
      </c>
      <c r="G136">
        <v>49.2</v>
      </c>
      <c r="H136">
        <v>68.5</v>
      </c>
      <c r="I136">
        <v>28.8</v>
      </c>
      <c r="J136">
        <v>49.8</v>
      </c>
      <c r="L136">
        <v>69.599999999999994</v>
      </c>
      <c r="M136">
        <v>29.3</v>
      </c>
      <c r="N136">
        <v>52.1</v>
      </c>
      <c r="P136" t="s">
        <v>879</v>
      </c>
      <c r="Q136" t="str">
        <f t="shared" si="6"/>
        <v>-</v>
      </c>
      <c r="R136">
        <f t="shared" si="7"/>
        <v>29</v>
      </c>
      <c r="AN136" s="317">
        <v>45432.833333333336</v>
      </c>
      <c r="AO136">
        <v>53.6</v>
      </c>
      <c r="AP136">
        <v>70.599999999999994</v>
      </c>
      <c r="AQ136">
        <v>33</v>
      </c>
      <c r="AR136">
        <v>58.4</v>
      </c>
      <c r="AS136">
        <v>53.6</v>
      </c>
      <c r="AT136">
        <v>70.2</v>
      </c>
      <c r="AU136">
        <v>32.799999999999997</v>
      </c>
      <c r="AV136">
        <v>58.3</v>
      </c>
      <c r="AX136">
        <v>78.5</v>
      </c>
      <c r="AY136">
        <v>33.799999999999997</v>
      </c>
      <c r="AZ136">
        <v>60.2</v>
      </c>
    </row>
    <row r="137" spans="2:52" x14ac:dyDescent="0.35">
      <c r="B137" s="317">
        <v>45428.989583333336</v>
      </c>
      <c r="C137">
        <v>50.4</v>
      </c>
      <c r="D137">
        <v>67.900000000000006</v>
      </c>
      <c r="E137">
        <v>27.1</v>
      </c>
      <c r="F137">
        <v>51.2</v>
      </c>
      <c r="G137">
        <v>50.5</v>
      </c>
      <c r="H137">
        <v>67</v>
      </c>
      <c r="I137">
        <v>27</v>
      </c>
      <c r="J137">
        <v>50.7</v>
      </c>
      <c r="L137">
        <v>68.900000000000006</v>
      </c>
      <c r="M137">
        <v>27.8</v>
      </c>
      <c r="N137">
        <v>52.4</v>
      </c>
      <c r="P137" t="s">
        <v>879</v>
      </c>
      <c r="Q137" t="str">
        <f t="shared" si="6"/>
        <v>-</v>
      </c>
      <c r="R137">
        <f t="shared" si="7"/>
        <v>27</v>
      </c>
      <c r="AN137" s="317">
        <v>45432.875</v>
      </c>
      <c r="AO137">
        <v>52.9</v>
      </c>
      <c r="AP137">
        <v>68.5</v>
      </c>
      <c r="AQ137">
        <v>33.299999999999997</v>
      </c>
      <c r="AR137">
        <v>57.6</v>
      </c>
      <c r="AS137">
        <v>52.9</v>
      </c>
      <c r="AT137">
        <v>68.099999999999994</v>
      </c>
      <c r="AU137">
        <v>33.200000000000003</v>
      </c>
      <c r="AV137">
        <v>57.4</v>
      </c>
      <c r="AX137">
        <v>70.099999999999994</v>
      </c>
      <c r="AY137">
        <v>34.6</v>
      </c>
      <c r="AZ137">
        <v>59.3</v>
      </c>
    </row>
    <row r="138" spans="2:52" x14ac:dyDescent="0.35">
      <c r="B138" s="317">
        <v>45429</v>
      </c>
      <c r="C138">
        <v>48.4</v>
      </c>
      <c r="D138">
        <v>66.599999999999994</v>
      </c>
      <c r="E138">
        <v>24.3</v>
      </c>
      <c r="F138">
        <v>47.4</v>
      </c>
      <c r="G138">
        <v>48.3</v>
      </c>
      <c r="H138">
        <v>64.900000000000006</v>
      </c>
      <c r="I138">
        <v>24.3</v>
      </c>
      <c r="J138">
        <v>47.6</v>
      </c>
      <c r="L138">
        <v>69.099999999999994</v>
      </c>
      <c r="M138">
        <v>25</v>
      </c>
      <c r="N138">
        <v>48.6</v>
      </c>
      <c r="P138" t="s">
        <v>879</v>
      </c>
      <c r="Q138" t="str">
        <f t="shared" si="6"/>
        <v>-</v>
      </c>
      <c r="R138">
        <f t="shared" si="7"/>
        <v>24</v>
      </c>
      <c r="AN138" s="317">
        <v>45432.916666666664</v>
      </c>
      <c r="AO138">
        <v>50.7</v>
      </c>
      <c r="AP138">
        <v>67.099999999999994</v>
      </c>
      <c r="AQ138">
        <v>25.2</v>
      </c>
      <c r="AR138">
        <v>54.4</v>
      </c>
      <c r="AS138">
        <v>50.7</v>
      </c>
      <c r="AT138">
        <v>68.099999999999994</v>
      </c>
      <c r="AU138">
        <v>25.2</v>
      </c>
      <c r="AV138">
        <v>54.2</v>
      </c>
      <c r="AX138">
        <v>69.5</v>
      </c>
      <c r="AY138">
        <v>26.1</v>
      </c>
      <c r="AZ138">
        <v>56</v>
      </c>
    </row>
    <row r="139" spans="2:52" x14ac:dyDescent="0.35">
      <c r="B139" s="317">
        <v>45429.010416666664</v>
      </c>
      <c r="C139">
        <v>45.7</v>
      </c>
      <c r="D139">
        <v>62.5</v>
      </c>
      <c r="E139">
        <v>23.6</v>
      </c>
      <c r="F139">
        <v>41.7</v>
      </c>
      <c r="G139">
        <v>45.9</v>
      </c>
      <c r="H139">
        <v>64.599999999999994</v>
      </c>
      <c r="I139">
        <v>23.7</v>
      </c>
      <c r="J139">
        <v>41</v>
      </c>
      <c r="L139">
        <v>65</v>
      </c>
      <c r="M139">
        <v>24.2</v>
      </c>
      <c r="N139">
        <v>42.9</v>
      </c>
      <c r="P139" t="s">
        <v>879</v>
      </c>
      <c r="Q139" t="str">
        <f t="shared" si="6"/>
        <v>-</v>
      </c>
      <c r="R139">
        <f t="shared" si="7"/>
        <v>24</v>
      </c>
      <c r="AN139" s="317">
        <v>45432.958333333336</v>
      </c>
      <c r="AO139">
        <v>46.5</v>
      </c>
      <c r="AP139">
        <v>66.599999999999994</v>
      </c>
      <c r="AQ139">
        <v>22</v>
      </c>
      <c r="AR139">
        <v>44.6</v>
      </c>
      <c r="AS139">
        <v>46.6</v>
      </c>
      <c r="AT139">
        <v>66.7</v>
      </c>
      <c r="AU139">
        <v>21.9</v>
      </c>
      <c r="AV139">
        <v>44.5</v>
      </c>
      <c r="AX139">
        <v>68.2</v>
      </c>
      <c r="AY139">
        <v>22.9</v>
      </c>
      <c r="AZ139">
        <v>46.3</v>
      </c>
    </row>
    <row r="140" spans="2:52" x14ac:dyDescent="0.35">
      <c r="B140" s="317">
        <v>45429.020833333336</v>
      </c>
      <c r="C140">
        <v>45.2</v>
      </c>
      <c r="D140">
        <v>68.900000000000006</v>
      </c>
      <c r="E140">
        <v>22</v>
      </c>
      <c r="F140">
        <v>36.6</v>
      </c>
      <c r="G140">
        <v>45.3</v>
      </c>
      <c r="H140">
        <v>68.599999999999994</v>
      </c>
      <c r="I140">
        <v>22</v>
      </c>
      <c r="J140">
        <v>36.700000000000003</v>
      </c>
      <c r="L140">
        <v>70</v>
      </c>
      <c r="M140">
        <v>22.5</v>
      </c>
      <c r="N140">
        <v>38.5</v>
      </c>
      <c r="P140" t="s">
        <v>879</v>
      </c>
      <c r="Q140" t="str">
        <f t="shared" si="6"/>
        <v>-</v>
      </c>
      <c r="R140">
        <f t="shared" si="7"/>
        <v>22</v>
      </c>
      <c r="AN140" s="317">
        <v>45433</v>
      </c>
      <c r="AO140">
        <v>47.8</v>
      </c>
      <c r="AP140">
        <v>71.599999999999994</v>
      </c>
      <c r="AQ140">
        <v>22.8</v>
      </c>
      <c r="AR140">
        <v>46.2</v>
      </c>
      <c r="AS140">
        <v>47.8</v>
      </c>
      <c r="AT140">
        <v>70.8</v>
      </c>
      <c r="AU140">
        <v>22.7</v>
      </c>
      <c r="AV140">
        <v>46</v>
      </c>
      <c r="AX140">
        <v>72.7</v>
      </c>
      <c r="AY140">
        <v>23.6</v>
      </c>
      <c r="AZ140">
        <v>47.6</v>
      </c>
    </row>
    <row r="141" spans="2:52" x14ac:dyDescent="0.35">
      <c r="B141" s="317">
        <v>45429.03125</v>
      </c>
      <c r="C141">
        <v>46.1</v>
      </c>
      <c r="D141">
        <v>67.7</v>
      </c>
      <c r="E141">
        <v>24.3</v>
      </c>
      <c r="F141">
        <v>34.5</v>
      </c>
      <c r="G141">
        <v>46.1</v>
      </c>
      <c r="H141">
        <v>68.400000000000006</v>
      </c>
      <c r="I141">
        <v>24.3</v>
      </c>
      <c r="J141">
        <v>34.4</v>
      </c>
      <c r="L141">
        <v>68.8</v>
      </c>
      <c r="M141">
        <v>25</v>
      </c>
      <c r="N141">
        <v>36</v>
      </c>
      <c r="P141" t="s">
        <v>879</v>
      </c>
      <c r="Q141" t="str">
        <f t="shared" ref="Q141:Q204" si="8">IF(P141="D",ROUND(I141,0),"-")</f>
        <v>-</v>
      </c>
      <c r="R141">
        <f t="shared" ref="R141:R204" si="9">IF(P141="N",ROUND(I141,0),"-")</f>
        <v>24</v>
      </c>
      <c r="AN141" s="317">
        <v>45433.041666666664</v>
      </c>
      <c r="AO141">
        <v>45.5</v>
      </c>
      <c r="AP141">
        <v>70.7</v>
      </c>
      <c r="AQ141">
        <v>21</v>
      </c>
      <c r="AR141">
        <v>37.799999999999997</v>
      </c>
      <c r="AS141">
        <v>45.4</v>
      </c>
      <c r="AT141">
        <v>70.7</v>
      </c>
      <c r="AU141">
        <v>20.9</v>
      </c>
      <c r="AV141">
        <v>37.799999999999997</v>
      </c>
      <c r="AX141">
        <v>71.900000000000006</v>
      </c>
      <c r="AY141">
        <v>21.5</v>
      </c>
      <c r="AZ141">
        <v>39.4</v>
      </c>
    </row>
    <row r="142" spans="2:52" x14ac:dyDescent="0.35">
      <c r="B142" s="317">
        <v>45429.041666666664</v>
      </c>
      <c r="C142">
        <v>40.200000000000003</v>
      </c>
      <c r="D142">
        <v>60.7</v>
      </c>
      <c r="E142">
        <v>26.1</v>
      </c>
      <c r="F142">
        <v>32.5</v>
      </c>
      <c r="G142">
        <v>40.200000000000003</v>
      </c>
      <c r="H142">
        <v>60.3</v>
      </c>
      <c r="I142">
        <v>26</v>
      </c>
      <c r="J142">
        <v>32.299999999999997</v>
      </c>
      <c r="L142">
        <v>62.7</v>
      </c>
      <c r="M142">
        <v>26.7</v>
      </c>
      <c r="N142">
        <v>33.700000000000003</v>
      </c>
      <c r="P142" t="s">
        <v>879</v>
      </c>
      <c r="Q142" t="str">
        <f t="shared" si="8"/>
        <v>-</v>
      </c>
      <c r="R142">
        <f t="shared" si="9"/>
        <v>26</v>
      </c>
      <c r="AN142" s="317">
        <v>45433.083333333336</v>
      </c>
      <c r="AO142">
        <v>44.6</v>
      </c>
      <c r="AP142">
        <v>67.5</v>
      </c>
      <c r="AQ142">
        <v>21.8</v>
      </c>
      <c r="AR142">
        <v>35.299999999999997</v>
      </c>
      <c r="AS142">
        <v>44.6</v>
      </c>
      <c r="AT142">
        <v>67.8</v>
      </c>
      <c r="AU142">
        <v>21.8</v>
      </c>
      <c r="AV142">
        <v>35.4</v>
      </c>
      <c r="AX142">
        <v>68</v>
      </c>
      <c r="AY142">
        <v>22.3</v>
      </c>
      <c r="AZ142">
        <v>36.700000000000003</v>
      </c>
    </row>
    <row r="143" spans="2:52" x14ac:dyDescent="0.35">
      <c r="B143" s="317">
        <v>45429.052083333336</v>
      </c>
      <c r="C143">
        <v>47.3</v>
      </c>
      <c r="D143">
        <v>68.5</v>
      </c>
      <c r="E143">
        <v>27</v>
      </c>
      <c r="F143">
        <v>44.3</v>
      </c>
      <c r="G143">
        <v>47.1</v>
      </c>
      <c r="H143">
        <v>68.3</v>
      </c>
      <c r="I143">
        <v>27</v>
      </c>
      <c r="J143">
        <v>43.9</v>
      </c>
      <c r="L143">
        <v>69.8</v>
      </c>
      <c r="M143">
        <v>27.6</v>
      </c>
      <c r="N143">
        <v>45.6</v>
      </c>
      <c r="P143" t="s">
        <v>879</v>
      </c>
      <c r="Q143" t="str">
        <f t="shared" si="8"/>
        <v>-</v>
      </c>
      <c r="R143">
        <f t="shared" si="9"/>
        <v>27</v>
      </c>
      <c r="AN143" s="317">
        <v>45433.125</v>
      </c>
      <c r="AO143">
        <v>42.5</v>
      </c>
      <c r="AP143">
        <v>68.400000000000006</v>
      </c>
      <c r="AQ143">
        <v>20.5</v>
      </c>
      <c r="AR143">
        <v>30.2</v>
      </c>
      <c r="AS143">
        <v>42.4</v>
      </c>
      <c r="AT143">
        <v>69.5</v>
      </c>
      <c r="AU143">
        <v>20.3</v>
      </c>
      <c r="AV143">
        <v>30.3</v>
      </c>
      <c r="AX143">
        <v>69.599999999999994</v>
      </c>
      <c r="AY143">
        <v>20.9</v>
      </c>
      <c r="AZ143">
        <v>31.9</v>
      </c>
    </row>
    <row r="144" spans="2:52" x14ac:dyDescent="0.35">
      <c r="B144" s="317">
        <v>45429.0625</v>
      </c>
      <c r="C144">
        <v>28.3</v>
      </c>
      <c r="D144">
        <v>39.299999999999997</v>
      </c>
      <c r="E144">
        <v>25.8</v>
      </c>
      <c r="F144">
        <v>30.3</v>
      </c>
      <c r="G144">
        <v>28.3</v>
      </c>
      <c r="H144">
        <v>39.5</v>
      </c>
      <c r="I144">
        <v>25.8</v>
      </c>
      <c r="J144">
        <v>30.2</v>
      </c>
      <c r="L144">
        <v>40.799999999999997</v>
      </c>
      <c r="M144">
        <v>26.4</v>
      </c>
      <c r="N144">
        <v>31.4</v>
      </c>
      <c r="P144" t="s">
        <v>879</v>
      </c>
      <c r="Q144" t="str">
        <f t="shared" si="8"/>
        <v>-</v>
      </c>
      <c r="R144">
        <f t="shared" si="9"/>
        <v>26</v>
      </c>
      <c r="AN144" s="317">
        <v>45433.166666666664</v>
      </c>
      <c r="AO144">
        <v>45.1</v>
      </c>
      <c r="AP144">
        <v>65.7</v>
      </c>
      <c r="AQ144">
        <v>19.399999999999999</v>
      </c>
      <c r="AR144">
        <v>39.299999999999997</v>
      </c>
      <c r="AS144">
        <v>45.1</v>
      </c>
      <c r="AT144">
        <v>65.599999999999994</v>
      </c>
      <c r="AU144">
        <v>19.3</v>
      </c>
      <c r="AV144">
        <v>39.4</v>
      </c>
      <c r="AX144">
        <v>66.2</v>
      </c>
      <c r="AY144">
        <v>20.5</v>
      </c>
      <c r="AZ144">
        <v>41.6</v>
      </c>
    </row>
    <row r="145" spans="2:52" x14ac:dyDescent="0.35">
      <c r="B145" s="317">
        <v>45429.072916666664</v>
      </c>
      <c r="C145">
        <v>28.7</v>
      </c>
      <c r="D145">
        <v>34.6</v>
      </c>
      <c r="E145">
        <v>26.3</v>
      </c>
      <c r="F145">
        <v>30.4</v>
      </c>
      <c r="G145">
        <v>28.7</v>
      </c>
      <c r="H145">
        <v>36.799999999999997</v>
      </c>
      <c r="I145">
        <v>26.1</v>
      </c>
      <c r="J145">
        <v>30.5</v>
      </c>
      <c r="L145">
        <v>37.200000000000003</v>
      </c>
      <c r="M145">
        <v>26.9</v>
      </c>
      <c r="N145">
        <v>31.7</v>
      </c>
      <c r="P145" t="s">
        <v>879</v>
      </c>
      <c r="Q145" t="str">
        <f t="shared" si="8"/>
        <v>-</v>
      </c>
      <c r="R145">
        <f t="shared" si="9"/>
        <v>26</v>
      </c>
      <c r="AN145" s="317">
        <v>45433.208333333336</v>
      </c>
      <c r="AO145">
        <v>49.6</v>
      </c>
      <c r="AP145">
        <v>66.400000000000006</v>
      </c>
      <c r="AQ145">
        <v>25.8</v>
      </c>
      <c r="AR145">
        <v>53.6</v>
      </c>
      <c r="AS145">
        <v>49.7</v>
      </c>
      <c r="AT145">
        <v>66.7</v>
      </c>
      <c r="AU145">
        <v>25.6</v>
      </c>
      <c r="AV145">
        <v>53.4</v>
      </c>
      <c r="AX145">
        <v>67.400000000000006</v>
      </c>
      <c r="AY145">
        <v>27.5</v>
      </c>
      <c r="AZ145">
        <v>55.6</v>
      </c>
    </row>
    <row r="146" spans="2:52" x14ac:dyDescent="0.35">
      <c r="B146" s="317">
        <v>45429.083333333336</v>
      </c>
      <c r="C146">
        <v>48.1</v>
      </c>
      <c r="D146">
        <v>67.599999999999994</v>
      </c>
      <c r="E146">
        <v>27.2</v>
      </c>
      <c r="F146">
        <v>44.9</v>
      </c>
      <c r="G146">
        <v>48.2</v>
      </c>
      <c r="H146">
        <v>68.8</v>
      </c>
      <c r="I146">
        <v>27.1</v>
      </c>
      <c r="J146">
        <v>44.6</v>
      </c>
      <c r="L146">
        <v>68.900000000000006</v>
      </c>
      <c r="M146">
        <v>27.8</v>
      </c>
      <c r="N146">
        <v>46.6</v>
      </c>
      <c r="P146" t="s">
        <v>879</v>
      </c>
      <c r="Q146" t="str">
        <f t="shared" si="8"/>
        <v>-</v>
      </c>
      <c r="R146">
        <f t="shared" si="9"/>
        <v>27</v>
      </c>
      <c r="AN146" s="317">
        <v>45433.25</v>
      </c>
      <c r="AO146">
        <v>57.5</v>
      </c>
      <c r="AP146">
        <v>88.4</v>
      </c>
      <c r="AQ146">
        <v>32.799999999999997</v>
      </c>
      <c r="AR146">
        <v>58.7</v>
      </c>
      <c r="AS146">
        <v>58.5</v>
      </c>
      <c r="AT146">
        <v>91.6</v>
      </c>
      <c r="AU146">
        <v>32.700000000000003</v>
      </c>
      <c r="AV146">
        <v>58.6</v>
      </c>
      <c r="AX146">
        <v>92</v>
      </c>
      <c r="AY146">
        <v>33.9</v>
      </c>
      <c r="AZ146">
        <v>60.4</v>
      </c>
    </row>
    <row r="147" spans="2:52" x14ac:dyDescent="0.35">
      <c r="B147" s="317">
        <v>45429.09375</v>
      </c>
      <c r="C147">
        <v>47.9</v>
      </c>
      <c r="D147">
        <v>67.7</v>
      </c>
      <c r="E147">
        <v>27.4</v>
      </c>
      <c r="F147">
        <v>42.5</v>
      </c>
      <c r="G147">
        <v>47.9</v>
      </c>
      <c r="H147">
        <v>68</v>
      </c>
      <c r="I147">
        <v>27.3</v>
      </c>
      <c r="J147">
        <v>41.8</v>
      </c>
      <c r="L147">
        <v>68.3</v>
      </c>
      <c r="M147">
        <v>28.1</v>
      </c>
      <c r="N147">
        <v>44.1</v>
      </c>
      <c r="P147" t="s">
        <v>879</v>
      </c>
      <c r="Q147" t="str">
        <f t="shared" si="8"/>
        <v>-</v>
      </c>
      <c r="R147">
        <f t="shared" si="9"/>
        <v>27</v>
      </c>
      <c r="AN147" s="317">
        <v>45433.291666666664</v>
      </c>
      <c r="AO147">
        <v>55.2</v>
      </c>
      <c r="AP147">
        <v>74.3</v>
      </c>
      <c r="AQ147">
        <v>35.799999999999997</v>
      </c>
      <c r="AR147">
        <v>59.8</v>
      </c>
      <c r="AS147">
        <v>55.2</v>
      </c>
      <c r="AT147">
        <v>75.3</v>
      </c>
      <c r="AU147">
        <v>35.5</v>
      </c>
      <c r="AV147">
        <v>59.8</v>
      </c>
      <c r="AX147">
        <v>75.599999999999994</v>
      </c>
      <c r="AY147">
        <v>36.9</v>
      </c>
      <c r="AZ147">
        <v>61.6</v>
      </c>
    </row>
    <row r="148" spans="2:52" x14ac:dyDescent="0.35">
      <c r="B148" s="317">
        <v>45429.104166666664</v>
      </c>
      <c r="C148">
        <v>47.3</v>
      </c>
      <c r="D148">
        <v>68.8</v>
      </c>
      <c r="E148">
        <v>24.7</v>
      </c>
      <c r="F148">
        <v>37.5</v>
      </c>
      <c r="G148">
        <v>47.3</v>
      </c>
      <c r="H148">
        <v>68.599999999999994</v>
      </c>
      <c r="I148">
        <v>24.6</v>
      </c>
      <c r="J148">
        <v>37.299999999999997</v>
      </c>
      <c r="L148">
        <v>69.7</v>
      </c>
      <c r="M148">
        <v>25.3</v>
      </c>
      <c r="N148">
        <v>38.5</v>
      </c>
      <c r="P148" t="s">
        <v>879</v>
      </c>
      <c r="Q148" t="str">
        <f t="shared" si="8"/>
        <v>-</v>
      </c>
      <c r="R148">
        <f t="shared" si="9"/>
        <v>25</v>
      </c>
      <c r="AN148" s="317">
        <v>45433.333333333336</v>
      </c>
      <c r="AO148">
        <v>54.6</v>
      </c>
      <c r="AP148">
        <v>69.599999999999994</v>
      </c>
      <c r="AQ148">
        <v>32.4</v>
      </c>
      <c r="AR148">
        <v>59.5</v>
      </c>
      <c r="AS148">
        <v>54.7</v>
      </c>
      <c r="AT148">
        <v>69.5</v>
      </c>
      <c r="AU148">
        <v>32.200000000000003</v>
      </c>
      <c r="AV148">
        <v>59.5</v>
      </c>
      <c r="AX148">
        <v>70.599999999999994</v>
      </c>
      <c r="AY148">
        <v>33.4</v>
      </c>
      <c r="AZ148">
        <v>61.3</v>
      </c>
    </row>
    <row r="149" spans="2:52" x14ac:dyDescent="0.35">
      <c r="B149" s="317">
        <v>45429.114583333336</v>
      </c>
      <c r="C149">
        <v>46</v>
      </c>
      <c r="D149">
        <v>65.8</v>
      </c>
      <c r="E149">
        <v>25.2</v>
      </c>
      <c r="F149">
        <v>36.799999999999997</v>
      </c>
      <c r="G149">
        <v>45.9</v>
      </c>
      <c r="H149">
        <v>65</v>
      </c>
      <c r="I149">
        <v>25.1</v>
      </c>
      <c r="J149">
        <v>36.700000000000003</v>
      </c>
      <c r="L149">
        <v>66.400000000000006</v>
      </c>
      <c r="M149">
        <v>25.8</v>
      </c>
      <c r="N149">
        <v>37.6</v>
      </c>
      <c r="P149" t="s">
        <v>879</v>
      </c>
      <c r="Q149" t="str">
        <f t="shared" si="8"/>
        <v>-</v>
      </c>
      <c r="R149">
        <f t="shared" si="9"/>
        <v>25</v>
      </c>
      <c r="AN149" s="317">
        <v>45433.375</v>
      </c>
      <c r="AO149">
        <v>54</v>
      </c>
      <c r="AP149">
        <v>69.400000000000006</v>
      </c>
      <c r="AQ149">
        <v>33.5</v>
      </c>
      <c r="AR149">
        <v>58.9</v>
      </c>
      <c r="AS149">
        <v>54</v>
      </c>
      <c r="AT149">
        <v>68.8</v>
      </c>
      <c r="AU149">
        <v>33.5</v>
      </c>
      <c r="AV149">
        <v>58.9</v>
      </c>
      <c r="AX149">
        <v>70.3</v>
      </c>
      <c r="AY149">
        <v>34.6</v>
      </c>
      <c r="AZ149">
        <v>60.7</v>
      </c>
    </row>
    <row r="150" spans="2:52" x14ac:dyDescent="0.35">
      <c r="B150" s="317">
        <v>45429.125</v>
      </c>
      <c r="C150">
        <v>37.299999999999997</v>
      </c>
      <c r="D150">
        <v>59.1</v>
      </c>
      <c r="E150">
        <v>25</v>
      </c>
      <c r="F150">
        <v>31.1</v>
      </c>
      <c r="G150">
        <v>37.4</v>
      </c>
      <c r="H150">
        <v>59.5</v>
      </c>
      <c r="I150">
        <v>25</v>
      </c>
      <c r="J150">
        <v>31.2</v>
      </c>
      <c r="L150">
        <v>61.4</v>
      </c>
      <c r="M150">
        <v>25.6</v>
      </c>
      <c r="N150">
        <v>32.299999999999997</v>
      </c>
      <c r="P150" t="s">
        <v>879</v>
      </c>
      <c r="Q150" t="str">
        <f t="shared" si="8"/>
        <v>-</v>
      </c>
      <c r="R150">
        <f t="shared" si="9"/>
        <v>25</v>
      </c>
      <c r="AN150" s="317">
        <v>45433.416666666664</v>
      </c>
      <c r="AO150">
        <v>54.4</v>
      </c>
      <c r="AP150">
        <v>67.900000000000006</v>
      </c>
      <c r="AQ150">
        <v>36.799999999999997</v>
      </c>
      <c r="AR150">
        <v>59</v>
      </c>
      <c r="AS150">
        <v>54.4</v>
      </c>
      <c r="AT150">
        <v>66.599999999999994</v>
      </c>
      <c r="AU150">
        <v>36.6</v>
      </c>
      <c r="AV150">
        <v>59</v>
      </c>
      <c r="AX150">
        <v>68.7</v>
      </c>
      <c r="AY150">
        <v>37.799999999999997</v>
      </c>
      <c r="AZ150">
        <v>60.7</v>
      </c>
    </row>
    <row r="151" spans="2:52" x14ac:dyDescent="0.35">
      <c r="B151" s="317">
        <v>45429.135416666664</v>
      </c>
      <c r="C151">
        <v>23.6</v>
      </c>
      <c r="D151">
        <v>38.9</v>
      </c>
      <c r="E151">
        <v>21.6</v>
      </c>
      <c r="F151">
        <v>24.4</v>
      </c>
      <c r="G151">
        <v>23.7</v>
      </c>
      <c r="H151">
        <v>41.7</v>
      </c>
      <c r="I151">
        <v>21.6</v>
      </c>
      <c r="J151">
        <v>24.4</v>
      </c>
      <c r="L151">
        <v>44.7</v>
      </c>
      <c r="M151">
        <v>22.2</v>
      </c>
      <c r="N151">
        <v>25.1</v>
      </c>
      <c r="P151" t="s">
        <v>879</v>
      </c>
      <c r="Q151" t="str">
        <f t="shared" si="8"/>
        <v>-</v>
      </c>
      <c r="R151">
        <f t="shared" si="9"/>
        <v>22</v>
      </c>
      <c r="AN151" s="317">
        <v>45433.458333333336</v>
      </c>
      <c r="AO151">
        <v>55.3</v>
      </c>
      <c r="AP151">
        <v>71.8</v>
      </c>
      <c r="AQ151">
        <v>35.1</v>
      </c>
      <c r="AR151">
        <v>59.6</v>
      </c>
      <c r="AS151">
        <v>55.3</v>
      </c>
      <c r="AT151">
        <v>72.5</v>
      </c>
      <c r="AU151">
        <v>35</v>
      </c>
      <c r="AV151">
        <v>59.6</v>
      </c>
      <c r="AX151">
        <v>74.2</v>
      </c>
      <c r="AY151">
        <v>36.1</v>
      </c>
      <c r="AZ151">
        <v>61.5</v>
      </c>
    </row>
    <row r="152" spans="2:52" x14ac:dyDescent="0.35">
      <c r="B152" s="317">
        <v>45429.145833333336</v>
      </c>
      <c r="C152">
        <v>44.7</v>
      </c>
      <c r="D152">
        <v>67.5</v>
      </c>
      <c r="E152">
        <v>20.399999999999999</v>
      </c>
      <c r="F152">
        <v>24.6</v>
      </c>
      <c r="G152">
        <v>44.4</v>
      </c>
      <c r="H152">
        <v>67</v>
      </c>
      <c r="I152">
        <v>20.3</v>
      </c>
      <c r="J152">
        <v>24.5</v>
      </c>
      <c r="L152">
        <v>68.5</v>
      </c>
      <c r="M152">
        <v>20.9</v>
      </c>
      <c r="N152">
        <v>26.3</v>
      </c>
      <c r="P152" t="s">
        <v>879</v>
      </c>
      <c r="Q152" t="str">
        <f t="shared" si="8"/>
        <v>-</v>
      </c>
      <c r="R152">
        <f t="shared" si="9"/>
        <v>20</v>
      </c>
      <c r="AN152" s="317">
        <v>45433.5</v>
      </c>
      <c r="AO152">
        <v>54.9</v>
      </c>
      <c r="AP152">
        <v>72.599999999999994</v>
      </c>
      <c r="AQ152">
        <v>36.799999999999997</v>
      </c>
      <c r="AR152">
        <v>59.5</v>
      </c>
      <c r="AS152">
        <v>54.9</v>
      </c>
      <c r="AT152">
        <v>72</v>
      </c>
      <c r="AU152">
        <v>36.700000000000003</v>
      </c>
      <c r="AV152">
        <v>59.6</v>
      </c>
      <c r="AX152">
        <v>73.8</v>
      </c>
      <c r="AY152">
        <v>37.700000000000003</v>
      </c>
      <c r="AZ152">
        <v>61.4</v>
      </c>
    </row>
    <row r="153" spans="2:52" x14ac:dyDescent="0.35">
      <c r="B153" s="317">
        <v>45429.15625</v>
      </c>
      <c r="C153">
        <v>43.3</v>
      </c>
      <c r="D153">
        <v>64</v>
      </c>
      <c r="E153">
        <v>19.8</v>
      </c>
      <c r="F153">
        <v>25.4</v>
      </c>
      <c r="G153">
        <v>43.3</v>
      </c>
      <c r="H153">
        <v>63.3</v>
      </c>
      <c r="I153">
        <v>19.8</v>
      </c>
      <c r="J153">
        <v>25.5</v>
      </c>
      <c r="L153">
        <v>65.900000000000006</v>
      </c>
      <c r="M153">
        <v>20.3</v>
      </c>
      <c r="N153">
        <v>26.4</v>
      </c>
      <c r="P153" t="s">
        <v>879</v>
      </c>
      <c r="Q153" t="str">
        <f t="shared" si="8"/>
        <v>-</v>
      </c>
      <c r="R153">
        <f t="shared" si="9"/>
        <v>20</v>
      </c>
      <c r="AN153" s="317">
        <v>45433.541666666664</v>
      </c>
      <c r="AO153">
        <v>55.5</v>
      </c>
      <c r="AP153">
        <v>71.400000000000006</v>
      </c>
      <c r="AQ153">
        <v>36.200000000000003</v>
      </c>
      <c r="AR153">
        <v>60.3</v>
      </c>
      <c r="AS153">
        <v>55.5</v>
      </c>
      <c r="AT153">
        <v>72.400000000000006</v>
      </c>
      <c r="AU153">
        <v>36.200000000000003</v>
      </c>
      <c r="AV153">
        <v>60.3</v>
      </c>
      <c r="AX153">
        <v>75.8</v>
      </c>
      <c r="AY153">
        <v>37.200000000000003</v>
      </c>
      <c r="AZ153">
        <v>62</v>
      </c>
    </row>
    <row r="154" spans="2:52" x14ac:dyDescent="0.35">
      <c r="B154" s="317">
        <v>45429.166666666664</v>
      </c>
      <c r="C154">
        <v>26</v>
      </c>
      <c r="D154">
        <v>42.7</v>
      </c>
      <c r="E154">
        <v>20.5</v>
      </c>
      <c r="F154">
        <v>26.7</v>
      </c>
      <c r="G154">
        <v>26</v>
      </c>
      <c r="H154">
        <v>42</v>
      </c>
      <c r="I154">
        <v>20.399999999999999</v>
      </c>
      <c r="J154">
        <v>26.8</v>
      </c>
      <c r="L154">
        <v>43.8</v>
      </c>
      <c r="M154">
        <v>21</v>
      </c>
      <c r="N154">
        <v>28.6</v>
      </c>
      <c r="P154" t="s">
        <v>879</v>
      </c>
      <c r="Q154" t="str">
        <f t="shared" si="8"/>
        <v>-</v>
      </c>
      <c r="R154">
        <f t="shared" si="9"/>
        <v>20</v>
      </c>
      <c r="AN154" s="317">
        <v>45433.583333333336</v>
      </c>
      <c r="AO154">
        <v>57</v>
      </c>
      <c r="AP154">
        <v>79.5</v>
      </c>
      <c r="AQ154">
        <v>39.4</v>
      </c>
      <c r="AR154">
        <v>61.3</v>
      </c>
      <c r="AS154">
        <v>56.9</v>
      </c>
      <c r="AT154">
        <v>78.3</v>
      </c>
      <c r="AU154">
        <v>39.299999999999997</v>
      </c>
      <c r="AV154">
        <v>61.3</v>
      </c>
      <c r="AX154">
        <v>83.7</v>
      </c>
      <c r="AY154">
        <v>40.299999999999997</v>
      </c>
      <c r="AZ154">
        <v>63.1</v>
      </c>
    </row>
    <row r="155" spans="2:52" x14ac:dyDescent="0.35">
      <c r="B155" s="317">
        <v>45429.177083333336</v>
      </c>
      <c r="C155">
        <v>47.4</v>
      </c>
      <c r="D155">
        <v>67.2</v>
      </c>
      <c r="E155">
        <v>20.3</v>
      </c>
      <c r="F155">
        <v>47.7</v>
      </c>
      <c r="G155">
        <v>47.4</v>
      </c>
      <c r="H155">
        <v>66.900000000000006</v>
      </c>
      <c r="I155">
        <v>19.8</v>
      </c>
      <c r="J155">
        <v>47.5</v>
      </c>
      <c r="L155">
        <v>67.900000000000006</v>
      </c>
      <c r="M155">
        <v>21.9</v>
      </c>
      <c r="N155">
        <v>48.9</v>
      </c>
      <c r="P155" t="s">
        <v>879</v>
      </c>
      <c r="Q155" t="str">
        <f t="shared" si="8"/>
        <v>-</v>
      </c>
      <c r="R155">
        <f t="shared" si="9"/>
        <v>20</v>
      </c>
      <c r="AN155" s="317">
        <v>45433.625</v>
      </c>
      <c r="AO155">
        <v>56.8</v>
      </c>
      <c r="AP155">
        <v>75</v>
      </c>
      <c r="AQ155">
        <v>39</v>
      </c>
      <c r="AR155">
        <v>61.3</v>
      </c>
      <c r="AS155">
        <v>56.8</v>
      </c>
      <c r="AT155">
        <v>75</v>
      </c>
      <c r="AU155">
        <v>38.799999999999997</v>
      </c>
      <c r="AV155">
        <v>61.2</v>
      </c>
      <c r="AX155">
        <v>75.8</v>
      </c>
      <c r="AY155">
        <v>39.799999999999997</v>
      </c>
      <c r="AZ155">
        <v>63</v>
      </c>
    </row>
    <row r="156" spans="2:52" x14ac:dyDescent="0.35">
      <c r="B156" s="317">
        <v>45429.1875</v>
      </c>
      <c r="C156">
        <v>49.7</v>
      </c>
      <c r="D156">
        <v>68.400000000000006</v>
      </c>
      <c r="E156">
        <v>23.7</v>
      </c>
      <c r="F156">
        <v>49.9</v>
      </c>
      <c r="G156">
        <v>49.9</v>
      </c>
      <c r="H156">
        <v>68.8</v>
      </c>
      <c r="I156">
        <v>23.2</v>
      </c>
      <c r="J156">
        <v>49.1</v>
      </c>
      <c r="L156">
        <v>69.2</v>
      </c>
      <c r="M156">
        <v>25.4</v>
      </c>
      <c r="N156">
        <v>51.5</v>
      </c>
      <c r="P156" t="s">
        <v>879</v>
      </c>
      <c r="Q156" t="str">
        <f t="shared" si="8"/>
        <v>-</v>
      </c>
      <c r="R156">
        <f t="shared" si="9"/>
        <v>23</v>
      </c>
      <c r="AN156" s="317">
        <v>45433.666666666664</v>
      </c>
      <c r="AO156">
        <v>56.3</v>
      </c>
      <c r="AP156">
        <v>68.400000000000006</v>
      </c>
      <c r="AQ156">
        <v>38.1</v>
      </c>
      <c r="AR156">
        <v>60.8</v>
      </c>
      <c r="AS156">
        <v>56.3</v>
      </c>
      <c r="AT156">
        <v>68.3</v>
      </c>
      <c r="AU156">
        <v>38</v>
      </c>
      <c r="AV156">
        <v>61</v>
      </c>
      <c r="AX156">
        <v>69.2</v>
      </c>
      <c r="AY156">
        <v>39.200000000000003</v>
      </c>
      <c r="AZ156">
        <v>62.7</v>
      </c>
    </row>
    <row r="157" spans="2:52" x14ac:dyDescent="0.35">
      <c r="B157" s="317">
        <v>45429.197916666664</v>
      </c>
      <c r="C157">
        <v>48.3</v>
      </c>
      <c r="D157">
        <v>65.599999999999994</v>
      </c>
      <c r="E157">
        <v>25.4</v>
      </c>
      <c r="F157">
        <v>48.6</v>
      </c>
      <c r="G157">
        <v>48.3</v>
      </c>
      <c r="H157">
        <v>65.7</v>
      </c>
      <c r="I157">
        <v>25</v>
      </c>
      <c r="J157">
        <v>48.7</v>
      </c>
      <c r="L157">
        <v>67.7</v>
      </c>
      <c r="M157">
        <v>27.1</v>
      </c>
      <c r="N157">
        <v>49.9</v>
      </c>
      <c r="P157" t="s">
        <v>879</v>
      </c>
      <c r="Q157" t="str">
        <f t="shared" si="8"/>
        <v>-</v>
      </c>
      <c r="R157">
        <f t="shared" si="9"/>
        <v>25</v>
      </c>
      <c r="AN157" s="317">
        <v>45433.708333333336</v>
      </c>
      <c r="AO157">
        <v>56.4</v>
      </c>
      <c r="AP157">
        <v>68</v>
      </c>
      <c r="AQ157">
        <v>37.5</v>
      </c>
      <c r="AR157">
        <v>61.2</v>
      </c>
      <c r="AS157">
        <v>56.4</v>
      </c>
      <c r="AT157">
        <v>69.099999999999994</v>
      </c>
      <c r="AU157">
        <v>37.5</v>
      </c>
      <c r="AV157">
        <v>61.2</v>
      </c>
      <c r="AX157">
        <v>70.400000000000006</v>
      </c>
      <c r="AY157">
        <v>38.5</v>
      </c>
      <c r="AZ157">
        <v>63</v>
      </c>
    </row>
    <row r="158" spans="2:52" x14ac:dyDescent="0.35">
      <c r="B158" s="317">
        <v>45429.208333333336</v>
      </c>
      <c r="C158">
        <v>42.5</v>
      </c>
      <c r="D158">
        <v>62.8</v>
      </c>
      <c r="E158">
        <v>30.7</v>
      </c>
      <c r="F158">
        <v>40.200000000000003</v>
      </c>
      <c r="G158">
        <v>42.5</v>
      </c>
      <c r="H158">
        <v>61.9</v>
      </c>
      <c r="I158">
        <v>30.6</v>
      </c>
      <c r="J158">
        <v>40.1</v>
      </c>
      <c r="L158">
        <v>64.8</v>
      </c>
      <c r="M158">
        <v>31.6</v>
      </c>
      <c r="N158">
        <v>41.5</v>
      </c>
      <c r="P158" t="s">
        <v>879</v>
      </c>
      <c r="Q158" t="str">
        <f t="shared" si="8"/>
        <v>-</v>
      </c>
      <c r="R158">
        <f t="shared" si="9"/>
        <v>31</v>
      </c>
      <c r="AN158" s="317">
        <v>45433.75</v>
      </c>
      <c r="AO158">
        <v>55.2</v>
      </c>
      <c r="AP158">
        <v>71.3</v>
      </c>
      <c r="AQ158">
        <v>38.700000000000003</v>
      </c>
      <c r="AR158">
        <v>60</v>
      </c>
      <c r="AS158">
        <v>55.2</v>
      </c>
      <c r="AT158">
        <v>72.8</v>
      </c>
      <c r="AU158">
        <v>38.4</v>
      </c>
      <c r="AV158">
        <v>59.8</v>
      </c>
      <c r="AX158">
        <v>73.3</v>
      </c>
      <c r="AY158">
        <v>39.799999999999997</v>
      </c>
      <c r="AZ158">
        <v>61.8</v>
      </c>
    </row>
    <row r="159" spans="2:52" x14ac:dyDescent="0.35">
      <c r="B159" s="317">
        <v>45429.21875</v>
      </c>
      <c r="C159">
        <v>46.6</v>
      </c>
      <c r="D159">
        <v>66.900000000000006</v>
      </c>
      <c r="E159">
        <v>30.3</v>
      </c>
      <c r="F159">
        <v>44.7</v>
      </c>
      <c r="G159">
        <v>46.5</v>
      </c>
      <c r="H159">
        <v>67.7</v>
      </c>
      <c r="I159">
        <v>30.2</v>
      </c>
      <c r="J159">
        <v>44.7</v>
      </c>
      <c r="L159">
        <v>68.2</v>
      </c>
      <c r="M159">
        <v>31.3</v>
      </c>
      <c r="N159">
        <v>46.7</v>
      </c>
      <c r="P159" t="s">
        <v>879</v>
      </c>
      <c r="Q159" t="str">
        <f t="shared" si="8"/>
        <v>-</v>
      </c>
      <c r="R159">
        <f t="shared" si="9"/>
        <v>30</v>
      </c>
      <c r="AN159" s="317">
        <v>45433.791666666664</v>
      </c>
      <c r="AO159">
        <v>54.5</v>
      </c>
      <c r="AP159">
        <v>74.599999999999994</v>
      </c>
      <c r="AQ159">
        <v>34.6</v>
      </c>
      <c r="AR159">
        <v>58.9</v>
      </c>
      <c r="AS159">
        <v>54.5</v>
      </c>
      <c r="AT159">
        <v>74.900000000000006</v>
      </c>
      <c r="AU159">
        <v>34.5</v>
      </c>
      <c r="AV159">
        <v>58.9</v>
      </c>
      <c r="AX159">
        <v>75.8</v>
      </c>
      <c r="AY159">
        <v>35.9</v>
      </c>
      <c r="AZ159">
        <v>60.9</v>
      </c>
    </row>
    <row r="160" spans="2:52" x14ac:dyDescent="0.35">
      <c r="B160" s="317">
        <v>45429.229166666664</v>
      </c>
      <c r="C160">
        <v>49.6</v>
      </c>
      <c r="D160">
        <v>67.900000000000006</v>
      </c>
      <c r="E160">
        <v>33.1</v>
      </c>
      <c r="F160">
        <v>49.4</v>
      </c>
      <c r="G160">
        <v>49.7</v>
      </c>
      <c r="H160">
        <v>69.3</v>
      </c>
      <c r="I160">
        <v>33.1</v>
      </c>
      <c r="J160">
        <v>49.7</v>
      </c>
      <c r="L160">
        <v>69.5</v>
      </c>
      <c r="M160">
        <v>33.799999999999997</v>
      </c>
      <c r="N160">
        <v>51.9</v>
      </c>
      <c r="P160" t="s">
        <v>879</v>
      </c>
      <c r="Q160" t="str">
        <f t="shared" si="8"/>
        <v>-</v>
      </c>
      <c r="R160">
        <f t="shared" si="9"/>
        <v>33</v>
      </c>
      <c r="AN160" s="317">
        <v>45433.833333333336</v>
      </c>
      <c r="AO160">
        <v>53.7</v>
      </c>
      <c r="AP160">
        <v>70.7</v>
      </c>
      <c r="AQ160">
        <v>32.700000000000003</v>
      </c>
      <c r="AR160">
        <v>58.4</v>
      </c>
      <c r="AS160">
        <v>53.7</v>
      </c>
      <c r="AT160">
        <v>71</v>
      </c>
      <c r="AU160">
        <v>32.700000000000003</v>
      </c>
      <c r="AV160">
        <v>58.3</v>
      </c>
      <c r="AX160">
        <v>73.3</v>
      </c>
      <c r="AY160">
        <v>33.9</v>
      </c>
      <c r="AZ160">
        <v>60.1</v>
      </c>
    </row>
    <row r="161" spans="2:52" x14ac:dyDescent="0.35">
      <c r="B161" s="317">
        <v>45429.239583333336</v>
      </c>
      <c r="C161">
        <v>49.6</v>
      </c>
      <c r="D161">
        <v>66.099999999999994</v>
      </c>
      <c r="E161">
        <v>33.5</v>
      </c>
      <c r="F161">
        <v>52</v>
      </c>
      <c r="G161">
        <v>49.6</v>
      </c>
      <c r="H161">
        <v>65.400000000000006</v>
      </c>
      <c r="I161">
        <v>33.4</v>
      </c>
      <c r="J161">
        <v>52</v>
      </c>
      <c r="L161">
        <v>67.400000000000006</v>
      </c>
      <c r="M161">
        <v>34.5</v>
      </c>
      <c r="N161">
        <v>55.6</v>
      </c>
      <c r="P161" t="s">
        <v>879</v>
      </c>
      <c r="Q161" t="str">
        <f t="shared" si="8"/>
        <v>-</v>
      </c>
      <c r="R161">
        <f t="shared" si="9"/>
        <v>33</v>
      </c>
      <c r="AN161" s="317">
        <v>45433.875</v>
      </c>
      <c r="AO161">
        <v>53.3</v>
      </c>
      <c r="AP161">
        <v>68</v>
      </c>
      <c r="AQ161">
        <v>33.799999999999997</v>
      </c>
      <c r="AR161">
        <v>57.7</v>
      </c>
      <c r="AS161">
        <v>53.3</v>
      </c>
      <c r="AT161">
        <v>69.599999999999994</v>
      </c>
      <c r="AU161">
        <v>33.6</v>
      </c>
      <c r="AV161">
        <v>57.6</v>
      </c>
      <c r="AX161">
        <v>70.3</v>
      </c>
      <c r="AY161">
        <v>34.9</v>
      </c>
      <c r="AZ161">
        <v>59.5</v>
      </c>
    </row>
    <row r="162" spans="2:52" x14ac:dyDescent="0.35">
      <c r="B162" s="317">
        <v>45429.25</v>
      </c>
      <c r="C162">
        <v>49.6</v>
      </c>
      <c r="D162">
        <v>64.400000000000006</v>
      </c>
      <c r="E162">
        <v>36.299999999999997</v>
      </c>
      <c r="F162">
        <v>52.2</v>
      </c>
      <c r="G162">
        <v>49.6</v>
      </c>
      <c r="H162">
        <v>63.9</v>
      </c>
      <c r="I162">
        <v>36.299999999999997</v>
      </c>
      <c r="J162">
        <v>52.3</v>
      </c>
      <c r="L162">
        <v>66.5</v>
      </c>
      <c r="M162">
        <v>37.299999999999997</v>
      </c>
      <c r="N162">
        <v>54.3</v>
      </c>
      <c r="P162" t="s">
        <v>879</v>
      </c>
      <c r="Q162" t="str">
        <f t="shared" si="8"/>
        <v>-</v>
      </c>
      <c r="R162">
        <f t="shared" si="9"/>
        <v>36</v>
      </c>
      <c r="AN162" s="317">
        <v>45433.916666666664</v>
      </c>
      <c r="AO162">
        <v>52</v>
      </c>
      <c r="AP162">
        <v>66.8</v>
      </c>
      <c r="AQ162">
        <v>35</v>
      </c>
      <c r="AR162">
        <v>56.4</v>
      </c>
      <c r="AS162">
        <v>52</v>
      </c>
      <c r="AT162">
        <v>67.5</v>
      </c>
      <c r="AU162">
        <v>34.9</v>
      </c>
      <c r="AV162">
        <v>56.2</v>
      </c>
      <c r="AX162">
        <v>68.3</v>
      </c>
      <c r="AY162">
        <v>35.799999999999997</v>
      </c>
      <c r="AZ162">
        <v>57.9</v>
      </c>
    </row>
    <row r="163" spans="2:52" x14ac:dyDescent="0.35">
      <c r="B163" s="317">
        <v>45429.260416666664</v>
      </c>
      <c r="C163">
        <v>51.9</v>
      </c>
      <c r="D163">
        <v>66.7</v>
      </c>
      <c r="E163">
        <v>37</v>
      </c>
      <c r="F163">
        <v>55.9</v>
      </c>
      <c r="G163">
        <v>51.9</v>
      </c>
      <c r="H163">
        <v>65.900000000000006</v>
      </c>
      <c r="I163">
        <v>36.9</v>
      </c>
      <c r="J163">
        <v>55.6</v>
      </c>
      <c r="L163">
        <v>67.599999999999994</v>
      </c>
      <c r="M163">
        <v>37.9</v>
      </c>
      <c r="N163">
        <v>57.9</v>
      </c>
      <c r="P163" t="s">
        <v>879</v>
      </c>
      <c r="Q163" t="str">
        <f t="shared" si="8"/>
        <v>-</v>
      </c>
      <c r="R163">
        <f t="shared" si="9"/>
        <v>37</v>
      </c>
      <c r="AN163" s="317">
        <v>45433.958333333336</v>
      </c>
      <c r="AO163">
        <v>49.6</v>
      </c>
      <c r="AP163">
        <v>68.900000000000006</v>
      </c>
      <c r="AQ163">
        <v>26.5</v>
      </c>
      <c r="AR163">
        <v>52.4</v>
      </c>
      <c r="AS163">
        <v>49.6</v>
      </c>
      <c r="AT163">
        <v>68.599999999999994</v>
      </c>
      <c r="AU163">
        <v>26.4</v>
      </c>
      <c r="AV163">
        <v>52.3</v>
      </c>
      <c r="AX163">
        <v>69.900000000000006</v>
      </c>
      <c r="AY163">
        <v>27.4</v>
      </c>
      <c r="AZ163">
        <v>53.8</v>
      </c>
    </row>
    <row r="164" spans="2:52" x14ac:dyDescent="0.35">
      <c r="B164" s="317">
        <v>45429.270833333336</v>
      </c>
      <c r="C164">
        <v>52.2</v>
      </c>
      <c r="D164">
        <v>68.400000000000006</v>
      </c>
      <c r="E164">
        <v>36.200000000000003</v>
      </c>
      <c r="F164">
        <v>55.7</v>
      </c>
      <c r="G164">
        <v>52.2</v>
      </c>
      <c r="H164">
        <v>68.3</v>
      </c>
      <c r="I164">
        <v>36.200000000000003</v>
      </c>
      <c r="J164">
        <v>55.4</v>
      </c>
      <c r="L164">
        <v>69</v>
      </c>
      <c r="M164">
        <v>37.299999999999997</v>
      </c>
      <c r="N164">
        <v>57.8</v>
      </c>
      <c r="P164" t="s">
        <v>879</v>
      </c>
      <c r="Q164" t="str">
        <f t="shared" si="8"/>
        <v>-</v>
      </c>
      <c r="R164">
        <f t="shared" si="9"/>
        <v>36</v>
      </c>
      <c r="AN164" s="317">
        <v>45434</v>
      </c>
      <c r="AO164">
        <v>52.8</v>
      </c>
      <c r="AP164">
        <v>67.2</v>
      </c>
      <c r="AQ164">
        <v>33.6</v>
      </c>
      <c r="AR164">
        <v>57</v>
      </c>
      <c r="AS164">
        <v>52.8</v>
      </c>
      <c r="AT164">
        <v>67.2</v>
      </c>
      <c r="AU164">
        <v>33.5</v>
      </c>
      <c r="AV164">
        <v>57.1</v>
      </c>
      <c r="AX164">
        <v>69.5</v>
      </c>
      <c r="AY164">
        <v>34.799999999999997</v>
      </c>
      <c r="AZ164">
        <v>58.3</v>
      </c>
    </row>
    <row r="165" spans="2:52" x14ac:dyDescent="0.35">
      <c r="B165" s="317">
        <v>45429.28125</v>
      </c>
      <c r="C165">
        <v>55</v>
      </c>
      <c r="D165">
        <v>71.400000000000006</v>
      </c>
      <c r="E165">
        <v>39.200000000000003</v>
      </c>
      <c r="F165">
        <v>59.4</v>
      </c>
      <c r="G165">
        <v>55</v>
      </c>
      <c r="H165">
        <v>71.099999999999994</v>
      </c>
      <c r="I165">
        <v>39</v>
      </c>
      <c r="J165">
        <v>58.7</v>
      </c>
      <c r="L165">
        <v>74.5</v>
      </c>
      <c r="M165">
        <v>40.1</v>
      </c>
      <c r="N165">
        <v>61.8</v>
      </c>
      <c r="P165" t="s">
        <v>879</v>
      </c>
      <c r="Q165" t="str">
        <f t="shared" si="8"/>
        <v>-</v>
      </c>
      <c r="R165">
        <f t="shared" si="9"/>
        <v>39</v>
      </c>
      <c r="AN165" s="317">
        <v>45434.041666666664</v>
      </c>
      <c r="AO165">
        <v>46.5</v>
      </c>
      <c r="AP165">
        <v>68.3</v>
      </c>
      <c r="AQ165">
        <v>31.8</v>
      </c>
      <c r="AR165">
        <v>45.9</v>
      </c>
      <c r="AS165">
        <v>46.5</v>
      </c>
      <c r="AT165">
        <v>68.7</v>
      </c>
      <c r="AU165">
        <v>31.6</v>
      </c>
      <c r="AV165">
        <v>46</v>
      </c>
      <c r="AX165">
        <v>70.3</v>
      </c>
      <c r="AY165">
        <v>32.9</v>
      </c>
      <c r="AZ165">
        <v>48</v>
      </c>
    </row>
    <row r="166" spans="2:52" x14ac:dyDescent="0.35">
      <c r="B166" s="317">
        <v>45429.291666666664</v>
      </c>
      <c r="C166">
        <v>52.9</v>
      </c>
      <c r="D166">
        <v>69.400000000000006</v>
      </c>
      <c r="E166">
        <v>38.700000000000003</v>
      </c>
      <c r="F166">
        <v>56.8</v>
      </c>
      <c r="G166">
        <v>53.1</v>
      </c>
      <c r="H166">
        <v>69.2</v>
      </c>
      <c r="I166">
        <v>38.700000000000003</v>
      </c>
      <c r="J166">
        <v>56.8</v>
      </c>
      <c r="L166">
        <v>70.5</v>
      </c>
      <c r="M166">
        <v>39.6</v>
      </c>
      <c r="N166">
        <v>59</v>
      </c>
      <c r="P166" t="s">
        <v>878</v>
      </c>
      <c r="Q166">
        <f t="shared" si="8"/>
        <v>39</v>
      </c>
      <c r="R166" t="str">
        <f t="shared" si="9"/>
        <v>-</v>
      </c>
      <c r="AN166" s="317">
        <v>45434.083333333336</v>
      </c>
      <c r="AO166">
        <v>48.5</v>
      </c>
      <c r="AP166">
        <v>68</v>
      </c>
      <c r="AQ166">
        <v>34.1</v>
      </c>
      <c r="AR166">
        <v>51.1</v>
      </c>
      <c r="AS166">
        <v>48.5</v>
      </c>
      <c r="AT166">
        <v>68.3</v>
      </c>
      <c r="AU166">
        <v>33.9</v>
      </c>
      <c r="AV166">
        <v>51</v>
      </c>
      <c r="AX166">
        <v>68.599999999999994</v>
      </c>
      <c r="AY166">
        <v>35.5</v>
      </c>
      <c r="AZ166">
        <v>52.4</v>
      </c>
    </row>
    <row r="167" spans="2:52" x14ac:dyDescent="0.35">
      <c r="B167" s="317">
        <v>45429.302083333336</v>
      </c>
      <c r="C167">
        <v>55.2</v>
      </c>
      <c r="D167">
        <v>69.900000000000006</v>
      </c>
      <c r="E167">
        <v>41.9</v>
      </c>
      <c r="F167">
        <v>59.8</v>
      </c>
      <c r="G167">
        <v>55.2</v>
      </c>
      <c r="H167">
        <v>69.7</v>
      </c>
      <c r="I167">
        <v>41.8</v>
      </c>
      <c r="J167">
        <v>59.6</v>
      </c>
      <c r="L167">
        <v>72.3</v>
      </c>
      <c r="M167">
        <v>42.9</v>
      </c>
      <c r="N167">
        <v>62.3</v>
      </c>
      <c r="P167" t="s">
        <v>878</v>
      </c>
      <c r="Q167">
        <f t="shared" si="8"/>
        <v>42</v>
      </c>
      <c r="R167" t="str">
        <f t="shared" si="9"/>
        <v>-</v>
      </c>
      <c r="AN167" s="317">
        <v>45434.125</v>
      </c>
      <c r="AO167">
        <v>49.5</v>
      </c>
      <c r="AP167">
        <v>67.5</v>
      </c>
      <c r="AQ167">
        <v>33.700000000000003</v>
      </c>
      <c r="AR167">
        <v>50.7</v>
      </c>
      <c r="AS167">
        <v>49.6</v>
      </c>
      <c r="AT167">
        <v>68.900000000000006</v>
      </c>
      <c r="AU167">
        <v>33.6</v>
      </c>
      <c r="AV167">
        <v>50.7</v>
      </c>
      <c r="AX167">
        <v>69.599999999999994</v>
      </c>
      <c r="AY167">
        <v>34.700000000000003</v>
      </c>
      <c r="AZ167">
        <v>52.1</v>
      </c>
    </row>
    <row r="168" spans="2:52" x14ac:dyDescent="0.35">
      <c r="B168" s="317">
        <v>45429.3125</v>
      </c>
      <c r="C168">
        <v>54</v>
      </c>
      <c r="D168">
        <v>67.8</v>
      </c>
      <c r="E168">
        <v>42.7</v>
      </c>
      <c r="F168">
        <v>59</v>
      </c>
      <c r="G168">
        <v>54</v>
      </c>
      <c r="H168">
        <v>66.5</v>
      </c>
      <c r="I168">
        <v>42.8</v>
      </c>
      <c r="J168">
        <v>58.9</v>
      </c>
      <c r="L168">
        <v>68.8</v>
      </c>
      <c r="M168">
        <v>43.6</v>
      </c>
      <c r="N168">
        <v>61.1</v>
      </c>
      <c r="P168" t="s">
        <v>878</v>
      </c>
      <c r="Q168">
        <f t="shared" si="8"/>
        <v>43</v>
      </c>
      <c r="R168" t="str">
        <f t="shared" si="9"/>
        <v>-</v>
      </c>
      <c r="AN168" s="317">
        <v>45434.166666666664</v>
      </c>
      <c r="AO168">
        <v>50.1</v>
      </c>
      <c r="AP168">
        <v>67.8</v>
      </c>
      <c r="AQ168">
        <v>33.700000000000003</v>
      </c>
      <c r="AR168">
        <v>53.6</v>
      </c>
      <c r="AS168">
        <v>50.1</v>
      </c>
      <c r="AT168">
        <v>67.599999999999994</v>
      </c>
      <c r="AU168">
        <v>33.6</v>
      </c>
      <c r="AV168">
        <v>53.3</v>
      </c>
      <c r="AX168">
        <v>69.2</v>
      </c>
      <c r="AY168">
        <v>34.700000000000003</v>
      </c>
      <c r="AZ168">
        <v>54.9</v>
      </c>
    </row>
    <row r="169" spans="2:52" x14ac:dyDescent="0.35">
      <c r="B169" s="317">
        <v>45429.322916666664</v>
      </c>
      <c r="C169">
        <v>55</v>
      </c>
      <c r="D169">
        <v>66</v>
      </c>
      <c r="E169">
        <v>43.2</v>
      </c>
      <c r="F169">
        <v>59.8</v>
      </c>
      <c r="G169">
        <v>55.1</v>
      </c>
      <c r="H169">
        <v>66.599999999999994</v>
      </c>
      <c r="I169">
        <v>43.1</v>
      </c>
      <c r="J169">
        <v>60</v>
      </c>
      <c r="L169">
        <v>67.3</v>
      </c>
      <c r="M169">
        <v>44.1</v>
      </c>
      <c r="N169">
        <v>61.7</v>
      </c>
      <c r="P169" t="s">
        <v>878</v>
      </c>
      <c r="Q169">
        <f t="shared" si="8"/>
        <v>43</v>
      </c>
      <c r="R169" t="str">
        <f t="shared" si="9"/>
        <v>-</v>
      </c>
      <c r="AN169" s="317">
        <v>45434.208333333336</v>
      </c>
      <c r="AO169">
        <v>51</v>
      </c>
      <c r="AP169">
        <v>71.2</v>
      </c>
      <c r="AQ169">
        <v>35.299999999999997</v>
      </c>
      <c r="AR169">
        <v>52.5</v>
      </c>
      <c r="AS169">
        <v>51</v>
      </c>
      <c r="AT169">
        <v>72.599999999999994</v>
      </c>
      <c r="AU169">
        <v>35</v>
      </c>
      <c r="AV169">
        <v>52.5</v>
      </c>
      <c r="AX169">
        <v>73.099999999999994</v>
      </c>
      <c r="AY169">
        <v>36.4</v>
      </c>
      <c r="AZ169">
        <v>54.4</v>
      </c>
    </row>
    <row r="170" spans="2:52" x14ac:dyDescent="0.35">
      <c r="B170" s="317">
        <v>45429.333333333336</v>
      </c>
      <c r="C170">
        <v>55.3</v>
      </c>
      <c r="D170">
        <v>67.099999999999994</v>
      </c>
      <c r="E170">
        <v>41.5</v>
      </c>
      <c r="F170">
        <v>60.1</v>
      </c>
      <c r="G170">
        <v>55.3</v>
      </c>
      <c r="H170">
        <v>67.3</v>
      </c>
      <c r="I170">
        <v>41.4</v>
      </c>
      <c r="J170">
        <v>60.3</v>
      </c>
      <c r="L170">
        <v>69</v>
      </c>
      <c r="M170">
        <v>42.3</v>
      </c>
      <c r="N170">
        <v>62.2</v>
      </c>
      <c r="P170" t="s">
        <v>878</v>
      </c>
      <c r="Q170">
        <f t="shared" si="8"/>
        <v>41</v>
      </c>
      <c r="R170" t="str">
        <f t="shared" si="9"/>
        <v>-</v>
      </c>
      <c r="AN170" s="317">
        <v>45434.25</v>
      </c>
      <c r="AO170">
        <v>56.2</v>
      </c>
      <c r="AP170">
        <v>71.599999999999994</v>
      </c>
      <c r="AQ170">
        <v>38.1</v>
      </c>
      <c r="AR170">
        <v>61.1</v>
      </c>
      <c r="AS170">
        <v>56.2</v>
      </c>
      <c r="AT170">
        <v>72.099999999999994</v>
      </c>
      <c r="AU170">
        <v>38.1</v>
      </c>
      <c r="AV170">
        <v>60.8</v>
      </c>
      <c r="AX170">
        <v>72.900000000000006</v>
      </c>
      <c r="AY170">
        <v>39.299999999999997</v>
      </c>
      <c r="AZ170">
        <v>63</v>
      </c>
    </row>
    <row r="171" spans="2:52" x14ac:dyDescent="0.35">
      <c r="B171" s="317">
        <v>45429.34375</v>
      </c>
      <c r="C171">
        <v>53.4</v>
      </c>
      <c r="D171">
        <v>66.599999999999994</v>
      </c>
      <c r="E171">
        <v>36.1</v>
      </c>
      <c r="F171">
        <v>58.3</v>
      </c>
      <c r="G171">
        <v>53.4</v>
      </c>
      <c r="H171">
        <v>67.400000000000006</v>
      </c>
      <c r="I171">
        <v>36.1</v>
      </c>
      <c r="J171">
        <v>58.1</v>
      </c>
      <c r="L171">
        <v>67.599999999999994</v>
      </c>
      <c r="M171">
        <v>36.799999999999997</v>
      </c>
      <c r="N171">
        <v>60.3</v>
      </c>
      <c r="P171" t="s">
        <v>878</v>
      </c>
      <c r="Q171">
        <f t="shared" si="8"/>
        <v>36</v>
      </c>
      <c r="R171" t="str">
        <f t="shared" si="9"/>
        <v>-</v>
      </c>
      <c r="AN171" s="317">
        <v>45434.291666666664</v>
      </c>
      <c r="AO171">
        <v>59.9</v>
      </c>
      <c r="AP171">
        <v>71.900000000000006</v>
      </c>
      <c r="AQ171">
        <v>43.1</v>
      </c>
      <c r="AR171">
        <v>64.2</v>
      </c>
      <c r="AS171">
        <v>59.9</v>
      </c>
      <c r="AT171">
        <v>72.7</v>
      </c>
      <c r="AU171">
        <v>42.9</v>
      </c>
      <c r="AV171">
        <v>64.3</v>
      </c>
      <c r="AX171">
        <v>73.7</v>
      </c>
      <c r="AY171">
        <v>44.4</v>
      </c>
      <c r="AZ171">
        <v>66.099999999999994</v>
      </c>
    </row>
    <row r="172" spans="2:52" x14ac:dyDescent="0.35">
      <c r="B172" s="317">
        <v>45429.354166666664</v>
      </c>
      <c r="C172">
        <v>52.9</v>
      </c>
      <c r="D172">
        <v>65.400000000000006</v>
      </c>
      <c r="E172">
        <v>33.9</v>
      </c>
      <c r="F172">
        <v>58.4</v>
      </c>
      <c r="G172">
        <v>52.9</v>
      </c>
      <c r="H172">
        <v>65.099999999999994</v>
      </c>
      <c r="I172">
        <v>33.799999999999997</v>
      </c>
      <c r="J172">
        <v>58.2</v>
      </c>
      <c r="L172">
        <v>66.400000000000006</v>
      </c>
      <c r="M172">
        <v>34.9</v>
      </c>
      <c r="N172">
        <v>60.7</v>
      </c>
      <c r="P172" t="s">
        <v>878</v>
      </c>
      <c r="Q172">
        <f t="shared" si="8"/>
        <v>34</v>
      </c>
      <c r="R172" t="str">
        <f t="shared" si="9"/>
        <v>-</v>
      </c>
      <c r="AN172" s="317">
        <v>45434.333333333336</v>
      </c>
      <c r="AO172">
        <v>59.8</v>
      </c>
      <c r="AP172">
        <v>70.900000000000006</v>
      </c>
      <c r="AQ172">
        <v>46</v>
      </c>
      <c r="AR172">
        <v>64.099999999999994</v>
      </c>
      <c r="AS172">
        <v>59.9</v>
      </c>
      <c r="AT172">
        <v>75.5</v>
      </c>
      <c r="AU172">
        <v>45.9</v>
      </c>
      <c r="AV172">
        <v>64</v>
      </c>
      <c r="AX172">
        <v>75.599999999999994</v>
      </c>
      <c r="AY172">
        <v>47.4</v>
      </c>
      <c r="AZ172">
        <v>66</v>
      </c>
    </row>
    <row r="173" spans="2:52" x14ac:dyDescent="0.35">
      <c r="B173" s="317">
        <v>45429.364583333336</v>
      </c>
      <c r="C173">
        <v>53.4</v>
      </c>
      <c r="D173">
        <v>67.8</v>
      </c>
      <c r="E173">
        <v>35.5</v>
      </c>
      <c r="F173">
        <v>58.3</v>
      </c>
      <c r="G173">
        <v>53.4</v>
      </c>
      <c r="H173">
        <v>68.3</v>
      </c>
      <c r="I173">
        <v>35.200000000000003</v>
      </c>
      <c r="J173">
        <v>58.1</v>
      </c>
      <c r="L173">
        <v>69.099999999999994</v>
      </c>
      <c r="M173">
        <v>36.4</v>
      </c>
      <c r="N173">
        <v>60.3</v>
      </c>
      <c r="P173" t="s">
        <v>878</v>
      </c>
      <c r="Q173">
        <f t="shared" si="8"/>
        <v>35</v>
      </c>
      <c r="R173" t="str">
        <f t="shared" si="9"/>
        <v>-</v>
      </c>
      <c r="AN173" s="317">
        <v>45434.375</v>
      </c>
      <c r="AO173">
        <v>60</v>
      </c>
      <c r="AP173">
        <v>70.7</v>
      </c>
      <c r="AQ173">
        <v>47.8</v>
      </c>
      <c r="AR173">
        <v>64.2</v>
      </c>
      <c r="AS173">
        <v>60</v>
      </c>
      <c r="AT173">
        <v>71.3</v>
      </c>
      <c r="AU173">
        <v>47.7</v>
      </c>
      <c r="AV173">
        <v>64.099999999999994</v>
      </c>
      <c r="AX173">
        <v>72.3</v>
      </c>
      <c r="AY173">
        <v>49.5</v>
      </c>
      <c r="AZ173">
        <v>66</v>
      </c>
    </row>
    <row r="174" spans="2:52" x14ac:dyDescent="0.35">
      <c r="B174" s="317">
        <v>45429.375</v>
      </c>
      <c r="C174">
        <v>54.1</v>
      </c>
      <c r="D174">
        <v>66.8</v>
      </c>
      <c r="E174">
        <v>32.4</v>
      </c>
      <c r="F174">
        <v>59</v>
      </c>
      <c r="G174">
        <v>54.1</v>
      </c>
      <c r="H174">
        <v>66.599999999999994</v>
      </c>
      <c r="I174">
        <v>32.4</v>
      </c>
      <c r="J174">
        <v>58.9</v>
      </c>
      <c r="L174">
        <v>68.2</v>
      </c>
      <c r="M174">
        <v>33.299999999999997</v>
      </c>
      <c r="N174">
        <v>60.8</v>
      </c>
      <c r="P174" t="s">
        <v>878</v>
      </c>
      <c r="Q174">
        <f t="shared" si="8"/>
        <v>32</v>
      </c>
      <c r="R174" t="str">
        <f t="shared" si="9"/>
        <v>-</v>
      </c>
      <c r="AN174" s="317">
        <v>45434.416666666664</v>
      </c>
      <c r="AO174">
        <v>59.9</v>
      </c>
      <c r="AP174">
        <v>70</v>
      </c>
      <c r="AQ174">
        <v>48.5</v>
      </c>
      <c r="AR174">
        <v>63.7</v>
      </c>
      <c r="AS174">
        <v>59.9</v>
      </c>
      <c r="AT174">
        <v>71.2</v>
      </c>
      <c r="AU174">
        <v>48.4</v>
      </c>
      <c r="AV174">
        <v>63.9</v>
      </c>
      <c r="AX174">
        <v>71.7</v>
      </c>
      <c r="AY174">
        <v>49.9</v>
      </c>
      <c r="AZ174">
        <v>65.400000000000006</v>
      </c>
    </row>
    <row r="175" spans="2:52" x14ac:dyDescent="0.35">
      <c r="B175" s="317">
        <v>45429.385416666664</v>
      </c>
      <c r="C175">
        <v>53.5</v>
      </c>
      <c r="D175">
        <v>68.400000000000006</v>
      </c>
      <c r="E175">
        <v>32.700000000000003</v>
      </c>
      <c r="F175">
        <v>58.5</v>
      </c>
      <c r="G175">
        <v>53.5</v>
      </c>
      <c r="H175">
        <v>68.2</v>
      </c>
      <c r="I175">
        <v>32.799999999999997</v>
      </c>
      <c r="J175">
        <v>58.3</v>
      </c>
      <c r="L175">
        <v>69.599999999999994</v>
      </c>
      <c r="M175">
        <v>33.9</v>
      </c>
      <c r="N175">
        <v>60.7</v>
      </c>
      <c r="P175" t="s">
        <v>878</v>
      </c>
      <c r="Q175">
        <f t="shared" si="8"/>
        <v>33</v>
      </c>
      <c r="R175" t="str">
        <f t="shared" si="9"/>
        <v>-</v>
      </c>
      <c r="AN175" s="317">
        <v>45434.458333333336</v>
      </c>
      <c r="AO175">
        <v>60.4</v>
      </c>
      <c r="AP175">
        <v>70.8</v>
      </c>
      <c r="AQ175">
        <v>48.5</v>
      </c>
      <c r="AR175">
        <v>64.5</v>
      </c>
      <c r="AS175">
        <v>60.4</v>
      </c>
      <c r="AT175">
        <v>73</v>
      </c>
      <c r="AU175">
        <v>48.5</v>
      </c>
      <c r="AV175">
        <v>64.599999999999994</v>
      </c>
      <c r="AX175">
        <v>75.5</v>
      </c>
      <c r="AY175">
        <v>49.9</v>
      </c>
      <c r="AZ175">
        <v>66.3</v>
      </c>
    </row>
    <row r="176" spans="2:52" x14ac:dyDescent="0.35">
      <c r="B176" s="317">
        <v>45429.395833333336</v>
      </c>
      <c r="C176">
        <v>52.9</v>
      </c>
      <c r="D176">
        <v>66.099999999999994</v>
      </c>
      <c r="E176">
        <v>35.700000000000003</v>
      </c>
      <c r="F176">
        <v>57.4</v>
      </c>
      <c r="G176">
        <v>52.9</v>
      </c>
      <c r="H176">
        <v>67.599999999999994</v>
      </c>
      <c r="I176">
        <v>35.5</v>
      </c>
      <c r="J176">
        <v>57.7</v>
      </c>
      <c r="L176">
        <v>68.3</v>
      </c>
      <c r="M176">
        <v>36.6</v>
      </c>
      <c r="N176">
        <v>59.5</v>
      </c>
      <c r="P176" t="s">
        <v>878</v>
      </c>
      <c r="Q176">
        <f t="shared" si="8"/>
        <v>36</v>
      </c>
      <c r="R176" t="str">
        <f t="shared" si="9"/>
        <v>-</v>
      </c>
      <c r="AN176" s="317">
        <v>45434.5</v>
      </c>
      <c r="AO176">
        <v>60.7</v>
      </c>
      <c r="AP176">
        <v>71.5</v>
      </c>
      <c r="AQ176">
        <v>48.7</v>
      </c>
      <c r="AR176">
        <v>64.7</v>
      </c>
      <c r="AS176">
        <v>60.7</v>
      </c>
      <c r="AT176">
        <v>72.8</v>
      </c>
      <c r="AU176">
        <v>48.6</v>
      </c>
      <c r="AV176">
        <v>64.599999999999994</v>
      </c>
      <c r="AX176">
        <v>73</v>
      </c>
      <c r="AY176">
        <v>50.2</v>
      </c>
      <c r="AZ176">
        <v>66.400000000000006</v>
      </c>
    </row>
    <row r="177" spans="2:52" x14ac:dyDescent="0.35">
      <c r="B177" s="317">
        <v>45429.40625</v>
      </c>
      <c r="C177">
        <v>51.6</v>
      </c>
      <c r="D177">
        <v>65.099999999999994</v>
      </c>
      <c r="E177">
        <v>32.700000000000003</v>
      </c>
      <c r="F177">
        <v>56.5</v>
      </c>
      <c r="G177">
        <v>51.7</v>
      </c>
      <c r="H177">
        <v>66.2</v>
      </c>
      <c r="I177">
        <v>32.799999999999997</v>
      </c>
      <c r="J177">
        <v>56.2</v>
      </c>
      <c r="L177">
        <v>66.3</v>
      </c>
      <c r="M177">
        <v>33.6</v>
      </c>
      <c r="N177">
        <v>59.3</v>
      </c>
      <c r="P177" t="s">
        <v>878</v>
      </c>
      <c r="Q177">
        <f t="shared" si="8"/>
        <v>33</v>
      </c>
      <c r="R177" t="str">
        <f t="shared" si="9"/>
        <v>-</v>
      </c>
      <c r="AN177" s="317">
        <v>45434.541666666664</v>
      </c>
      <c r="AO177">
        <v>61.6</v>
      </c>
      <c r="AP177">
        <v>71.599999999999994</v>
      </c>
      <c r="AQ177">
        <v>49.8</v>
      </c>
      <c r="AR177">
        <v>65.599999999999994</v>
      </c>
      <c r="AS177">
        <v>61.6</v>
      </c>
      <c r="AT177">
        <v>73.5</v>
      </c>
      <c r="AU177">
        <v>49.7</v>
      </c>
      <c r="AV177">
        <v>65.599999999999994</v>
      </c>
      <c r="AX177">
        <v>73.599999999999994</v>
      </c>
      <c r="AY177">
        <v>51.6</v>
      </c>
      <c r="AZ177">
        <v>67.400000000000006</v>
      </c>
    </row>
    <row r="178" spans="2:52" x14ac:dyDescent="0.35">
      <c r="B178" s="317">
        <v>45429.416666666664</v>
      </c>
      <c r="C178">
        <v>54</v>
      </c>
      <c r="D178">
        <v>71.599999999999994</v>
      </c>
      <c r="E178">
        <v>35.200000000000003</v>
      </c>
      <c r="F178">
        <v>58.2</v>
      </c>
      <c r="G178">
        <v>53.8</v>
      </c>
      <c r="H178">
        <v>70.5</v>
      </c>
      <c r="I178">
        <v>35.1</v>
      </c>
      <c r="J178">
        <v>58.4</v>
      </c>
      <c r="L178">
        <v>73.3</v>
      </c>
      <c r="M178">
        <v>36</v>
      </c>
      <c r="N178">
        <v>60.6</v>
      </c>
      <c r="P178" t="s">
        <v>878</v>
      </c>
      <c r="Q178">
        <f t="shared" si="8"/>
        <v>35</v>
      </c>
      <c r="R178" t="str">
        <f t="shared" si="9"/>
        <v>-</v>
      </c>
      <c r="AN178" s="317">
        <v>45434.583333333336</v>
      </c>
      <c r="AO178">
        <v>61.7</v>
      </c>
      <c r="AP178">
        <v>71.8</v>
      </c>
      <c r="AQ178">
        <v>50.4</v>
      </c>
      <c r="AR178">
        <v>65.599999999999994</v>
      </c>
      <c r="AS178">
        <v>61.7</v>
      </c>
      <c r="AT178">
        <v>72.7</v>
      </c>
      <c r="AU178">
        <v>50.1</v>
      </c>
      <c r="AV178">
        <v>65.5</v>
      </c>
      <c r="AX178">
        <v>73.3</v>
      </c>
      <c r="AY178">
        <v>51.7</v>
      </c>
      <c r="AZ178">
        <v>67.400000000000006</v>
      </c>
    </row>
    <row r="179" spans="2:52" x14ac:dyDescent="0.35">
      <c r="B179" s="317">
        <v>45429.427083333336</v>
      </c>
      <c r="C179">
        <v>53.4</v>
      </c>
      <c r="D179">
        <v>66</v>
      </c>
      <c r="E179">
        <v>36</v>
      </c>
      <c r="F179">
        <v>58.1</v>
      </c>
      <c r="G179">
        <v>53.5</v>
      </c>
      <c r="H179">
        <v>65.099999999999994</v>
      </c>
      <c r="I179">
        <v>36</v>
      </c>
      <c r="J179">
        <v>58.1</v>
      </c>
      <c r="L179">
        <v>67</v>
      </c>
      <c r="M179">
        <v>36.799999999999997</v>
      </c>
      <c r="N179">
        <v>60.4</v>
      </c>
      <c r="P179" t="s">
        <v>878</v>
      </c>
      <c r="Q179">
        <f t="shared" si="8"/>
        <v>36</v>
      </c>
      <c r="R179" t="str">
        <f t="shared" si="9"/>
        <v>-</v>
      </c>
      <c r="AN179" s="317">
        <v>45434.625</v>
      </c>
      <c r="AO179">
        <v>61.5</v>
      </c>
      <c r="AP179">
        <v>71.599999999999994</v>
      </c>
      <c r="AQ179">
        <v>49.5</v>
      </c>
      <c r="AR179">
        <v>65.5</v>
      </c>
      <c r="AS179">
        <v>61.5</v>
      </c>
      <c r="AT179">
        <v>73.2</v>
      </c>
      <c r="AU179">
        <v>49.4</v>
      </c>
      <c r="AV179">
        <v>65.400000000000006</v>
      </c>
      <c r="AX179">
        <v>73.400000000000006</v>
      </c>
      <c r="AY179">
        <v>51.1</v>
      </c>
      <c r="AZ179">
        <v>67.400000000000006</v>
      </c>
    </row>
    <row r="180" spans="2:52" x14ac:dyDescent="0.35">
      <c r="B180" s="317">
        <v>45429.4375</v>
      </c>
      <c r="C180">
        <v>53.3</v>
      </c>
      <c r="D180">
        <v>66.7</v>
      </c>
      <c r="E180">
        <v>35.700000000000003</v>
      </c>
      <c r="F180">
        <v>58.1</v>
      </c>
      <c r="G180">
        <v>53.3</v>
      </c>
      <c r="H180">
        <v>65.3</v>
      </c>
      <c r="I180">
        <v>35.5</v>
      </c>
      <c r="J180">
        <v>58.1</v>
      </c>
      <c r="L180">
        <v>68.5</v>
      </c>
      <c r="M180">
        <v>36.5</v>
      </c>
      <c r="N180">
        <v>60.4</v>
      </c>
      <c r="P180" t="s">
        <v>878</v>
      </c>
      <c r="Q180">
        <f t="shared" si="8"/>
        <v>36</v>
      </c>
      <c r="R180" t="str">
        <f t="shared" si="9"/>
        <v>-</v>
      </c>
      <c r="AN180" s="317">
        <v>45434.666666666664</v>
      </c>
      <c r="AO180">
        <v>62.1</v>
      </c>
      <c r="AP180">
        <v>71.400000000000006</v>
      </c>
      <c r="AQ180">
        <v>51.6</v>
      </c>
      <c r="AR180">
        <v>65.900000000000006</v>
      </c>
      <c r="AS180">
        <v>62.2</v>
      </c>
      <c r="AT180">
        <v>72.099999999999994</v>
      </c>
      <c r="AU180">
        <v>51.3</v>
      </c>
      <c r="AV180">
        <v>65.900000000000006</v>
      </c>
      <c r="AX180">
        <v>74.3</v>
      </c>
      <c r="AY180">
        <v>53.1</v>
      </c>
      <c r="AZ180">
        <v>67.8</v>
      </c>
    </row>
    <row r="181" spans="2:52" x14ac:dyDescent="0.35">
      <c r="B181" s="317">
        <v>45429.447916666664</v>
      </c>
      <c r="C181">
        <v>55.6</v>
      </c>
      <c r="D181">
        <v>80.099999999999994</v>
      </c>
      <c r="E181">
        <v>34.4</v>
      </c>
      <c r="F181">
        <v>58.3</v>
      </c>
      <c r="G181">
        <v>56.3</v>
      </c>
      <c r="H181">
        <v>82.7</v>
      </c>
      <c r="I181">
        <v>34.299999999999997</v>
      </c>
      <c r="J181">
        <v>58</v>
      </c>
      <c r="L181">
        <v>83.6</v>
      </c>
      <c r="M181">
        <v>35.799999999999997</v>
      </c>
      <c r="N181">
        <v>60.2</v>
      </c>
      <c r="P181" t="s">
        <v>878</v>
      </c>
      <c r="Q181">
        <f t="shared" si="8"/>
        <v>34</v>
      </c>
      <c r="R181" t="str">
        <f t="shared" si="9"/>
        <v>-</v>
      </c>
      <c r="AN181" s="317">
        <v>45434.708333333336</v>
      </c>
      <c r="AO181">
        <v>61.7</v>
      </c>
      <c r="AP181">
        <v>72.2</v>
      </c>
      <c r="AQ181">
        <v>48.3</v>
      </c>
      <c r="AR181">
        <v>65.900000000000006</v>
      </c>
      <c r="AS181">
        <v>61.7</v>
      </c>
      <c r="AT181">
        <v>73</v>
      </c>
      <c r="AU181">
        <v>48</v>
      </c>
      <c r="AV181">
        <v>65.8</v>
      </c>
      <c r="AX181">
        <v>73.900000000000006</v>
      </c>
      <c r="AY181">
        <v>49.7</v>
      </c>
      <c r="AZ181">
        <v>67.900000000000006</v>
      </c>
    </row>
    <row r="182" spans="2:52" x14ac:dyDescent="0.35">
      <c r="B182" s="317">
        <v>45429.458333333336</v>
      </c>
      <c r="C182">
        <v>53.9</v>
      </c>
      <c r="D182">
        <v>69.7</v>
      </c>
      <c r="E182">
        <v>34.5</v>
      </c>
      <c r="F182">
        <v>58.3</v>
      </c>
      <c r="G182">
        <v>54</v>
      </c>
      <c r="H182">
        <v>69.099999999999994</v>
      </c>
      <c r="I182">
        <v>34.6</v>
      </c>
      <c r="J182">
        <v>58.5</v>
      </c>
      <c r="L182">
        <v>72</v>
      </c>
      <c r="M182">
        <v>35.6</v>
      </c>
      <c r="N182">
        <v>60.6</v>
      </c>
      <c r="P182" t="s">
        <v>878</v>
      </c>
      <c r="Q182">
        <f t="shared" si="8"/>
        <v>35</v>
      </c>
      <c r="R182" t="str">
        <f t="shared" si="9"/>
        <v>-</v>
      </c>
      <c r="AN182" s="317">
        <v>45434.75</v>
      </c>
      <c r="AO182">
        <v>59.5</v>
      </c>
      <c r="AP182">
        <v>72.099999999999994</v>
      </c>
      <c r="AQ182">
        <v>44.2</v>
      </c>
      <c r="AR182">
        <v>64.2</v>
      </c>
      <c r="AS182">
        <v>59.6</v>
      </c>
      <c r="AT182">
        <v>71</v>
      </c>
      <c r="AU182">
        <v>44</v>
      </c>
      <c r="AV182">
        <v>64.099999999999994</v>
      </c>
      <c r="AX182">
        <v>73.5</v>
      </c>
      <c r="AY182">
        <v>45.5</v>
      </c>
      <c r="AZ182">
        <v>66.2</v>
      </c>
    </row>
    <row r="183" spans="2:52" x14ac:dyDescent="0.35">
      <c r="B183" s="317">
        <v>45429.46875</v>
      </c>
      <c r="C183">
        <v>53.1</v>
      </c>
      <c r="D183">
        <v>65.8</v>
      </c>
      <c r="E183">
        <v>34.200000000000003</v>
      </c>
      <c r="F183">
        <v>58</v>
      </c>
      <c r="G183">
        <v>53.2</v>
      </c>
      <c r="H183">
        <v>66.099999999999994</v>
      </c>
      <c r="I183">
        <v>34.299999999999997</v>
      </c>
      <c r="J183">
        <v>58.1</v>
      </c>
      <c r="L183">
        <v>66.900000000000006</v>
      </c>
      <c r="M183">
        <v>35</v>
      </c>
      <c r="N183">
        <v>60.1</v>
      </c>
      <c r="P183" t="s">
        <v>878</v>
      </c>
      <c r="Q183">
        <f t="shared" si="8"/>
        <v>34</v>
      </c>
      <c r="R183" t="str">
        <f t="shared" si="9"/>
        <v>-</v>
      </c>
      <c r="AN183" s="317">
        <v>45434.791666666664</v>
      </c>
      <c r="AO183">
        <v>56.9</v>
      </c>
      <c r="AP183">
        <v>70.2</v>
      </c>
      <c r="AQ183">
        <v>38.9</v>
      </c>
      <c r="AR183">
        <v>61.7</v>
      </c>
      <c r="AS183">
        <v>56.9</v>
      </c>
      <c r="AT183">
        <v>70.7</v>
      </c>
      <c r="AU183">
        <v>38.700000000000003</v>
      </c>
      <c r="AV183">
        <v>61.7</v>
      </c>
      <c r="AX183">
        <v>72.8</v>
      </c>
      <c r="AY183">
        <v>40.299999999999997</v>
      </c>
      <c r="AZ183">
        <v>63.6</v>
      </c>
    </row>
    <row r="184" spans="2:52" x14ac:dyDescent="0.35">
      <c r="B184" s="317">
        <v>45429.479166666664</v>
      </c>
      <c r="C184">
        <v>51.9</v>
      </c>
      <c r="D184">
        <v>65.900000000000006</v>
      </c>
      <c r="E184">
        <v>32.9</v>
      </c>
      <c r="F184">
        <v>57.2</v>
      </c>
      <c r="G184">
        <v>51.8</v>
      </c>
      <c r="H184">
        <v>66.8</v>
      </c>
      <c r="I184">
        <v>32.9</v>
      </c>
      <c r="J184">
        <v>57</v>
      </c>
      <c r="L184">
        <v>67.3</v>
      </c>
      <c r="M184">
        <v>33.6</v>
      </c>
      <c r="N184">
        <v>59.3</v>
      </c>
      <c r="P184" t="s">
        <v>878</v>
      </c>
      <c r="Q184">
        <f t="shared" si="8"/>
        <v>33</v>
      </c>
      <c r="R184" t="str">
        <f t="shared" si="9"/>
        <v>-</v>
      </c>
      <c r="AN184" s="317">
        <v>45434.833333333336</v>
      </c>
      <c r="AO184">
        <v>54.7</v>
      </c>
      <c r="AP184">
        <v>69.599999999999994</v>
      </c>
      <c r="AQ184">
        <v>36.9</v>
      </c>
      <c r="AR184">
        <v>59.2</v>
      </c>
      <c r="AS184">
        <v>54.7</v>
      </c>
      <c r="AT184">
        <v>69.8</v>
      </c>
      <c r="AU184">
        <v>36.6</v>
      </c>
      <c r="AV184">
        <v>59.1</v>
      </c>
      <c r="AX184">
        <v>71.2</v>
      </c>
      <c r="AY184">
        <v>38.200000000000003</v>
      </c>
      <c r="AZ184">
        <v>61.1</v>
      </c>
    </row>
    <row r="185" spans="2:52" x14ac:dyDescent="0.35">
      <c r="B185" s="317">
        <v>45429.489583333336</v>
      </c>
      <c r="C185">
        <v>53.1</v>
      </c>
      <c r="D185">
        <v>71.599999999999994</v>
      </c>
      <c r="E185">
        <v>32.9</v>
      </c>
      <c r="F185">
        <v>57.8</v>
      </c>
      <c r="G185">
        <v>53.1</v>
      </c>
      <c r="H185">
        <v>72.3</v>
      </c>
      <c r="I185">
        <v>32.799999999999997</v>
      </c>
      <c r="J185">
        <v>57.7</v>
      </c>
      <c r="L185">
        <v>72.8</v>
      </c>
      <c r="M185">
        <v>33.9</v>
      </c>
      <c r="N185">
        <v>60</v>
      </c>
      <c r="P185" t="s">
        <v>878</v>
      </c>
      <c r="Q185">
        <f t="shared" si="8"/>
        <v>33</v>
      </c>
      <c r="R185" t="str">
        <f t="shared" si="9"/>
        <v>-</v>
      </c>
      <c r="AN185" s="317">
        <v>45434.875</v>
      </c>
      <c r="AO185">
        <v>53.8</v>
      </c>
      <c r="AP185">
        <v>69.3</v>
      </c>
      <c r="AQ185">
        <v>36.799999999999997</v>
      </c>
      <c r="AR185">
        <v>57.6</v>
      </c>
      <c r="AS185">
        <v>53.9</v>
      </c>
      <c r="AT185">
        <v>71.3</v>
      </c>
      <c r="AU185">
        <v>36.5</v>
      </c>
      <c r="AV185">
        <v>57.7</v>
      </c>
      <c r="AX185">
        <v>72</v>
      </c>
      <c r="AY185">
        <v>38.200000000000003</v>
      </c>
      <c r="AZ185">
        <v>59.6</v>
      </c>
    </row>
    <row r="186" spans="2:52" x14ac:dyDescent="0.35">
      <c r="B186" s="317">
        <v>45429.5</v>
      </c>
      <c r="C186">
        <v>54.2</v>
      </c>
      <c r="D186">
        <v>71.400000000000006</v>
      </c>
      <c r="E186">
        <v>34.6</v>
      </c>
      <c r="F186">
        <v>58</v>
      </c>
      <c r="G186">
        <v>54.2</v>
      </c>
      <c r="H186">
        <v>71.2</v>
      </c>
      <c r="I186">
        <v>34.799999999999997</v>
      </c>
      <c r="J186">
        <v>58.3</v>
      </c>
      <c r="L186">
        <v>72.3</v>
      </c>
      <c r="M186">
        <v>35.700000000000003</v>
      </c>
      <c r="N186">
        <v>60.3</v>
      </c>
      <c r="P186" t="s">
        <v>878</v>
      </c>
      <c r="Q186">
        <f t="shared" si="8"/>
        <v>35</v>
      </c>
      <c r="R186" t="str">
        <f t="shared" si="9"/>
        <v>-</v>
      </c>
      <c r="AN186" s="317">
        <v>45434.916666666664</v>
      </c>
      <c r="AO186">
        <v>52.2</v>
      </c>
      <c r="AP186">
        <v>69.599999999999994</v>
      </c>
      <c r="AQ186">
        <v>35.700000000000003</v>
      </c>
      <c r="AR186">
        <v>55.4</v>
      </c>
      <c r="AS186">
        <v>52.2</v>
      </c>
      <c r="AT186">
        <v>70.7</v>
      </c>
      <c r="AU186">
        <v>35.6</v>
      </c>
      <c r="AV186">
        <v>55.2</v>
      </c>
      <c r="AX186">
        <v>71.8</v>
      </c>
      <c r="AY186">
        <v>36.9</v>
      </c>
      <c r="AZ186">
        <v>57.3</v>
      </c>
    </row>
    <row r="187" spans="2:52" x14ac:dyDescent="0.35">
      <c r="B187" s="317">
        <v>45429.510416666664</v>
      </c>
      <c r="C187">
        <v>53.4</v>
      </c>
      <c r="D187">
        <v>75.400000000000006</v>
      </c>
      <c r="E187">
        <v>32.700000000000003</v>
      </c>
      <c r="F187">
        <v>57.6</v>
      </c>
      <c r="G187">
        <v>53.3</v>
      </c>
      <c r="H187">
        <v>73.099999999999994</v>
      </c>
      <c r="I187">
        <v>32.5</v>
      </c>
      <c r="J187">
        <v>57.1</v>
      </c>
      <c r="L187">
        <v>77.2</v>
      </c>
      <c r="M187">
        <v>33.4</v>
      </c>
      <c r="N187">
        <v>59.7</v>
      </c>
      <c r="P187" t="s">
        <v>878</v>
      </c>
      <c r="Q187">
        <f t="shared" si="8"/>
        <v>33</v>
      </c>
      <c r="R187" t="str">
        <f t="shared" si="9"/>
        <v>-</v>
      </c>
      <c r="AN187" s="317">
        <v>45434.958333333336</v>
      </c>
      <c r="AO187">
        <v>51.4</v>
      </c>
      <c r="AP187">
        <v>71.900000000000006</v>
      </c>
      <c r="AQ187">
        <v>33.6</v>
      </c>
      <c r="AR187">
        <v>52.5</v>
      </c>
      <c r="AS187">
        <v>51.4</v>
      </c>
      <c r="AT187">
        <v>72.599999999999994</v>
      </c>
      <c r="AU187">
        <v>33.4</v>
      </c>
      <c r="AV187">
        <v>52.4</v>
      </c>
      <c r="AX187">
        <v>73.099999999999994</v>
      </c>
      <c r="AY187">
        <v>34.6</v>
      </c>
      <c r="AZ187">
        <v>53.9</v>
      </c>
    </row>
    <row r="188" spans="2:52" x14ac:dyDescent="0.35">
      <c r="B188" s="317">
        <v>45429.520833333336</v>
      </c>
      <c r="C188">
        <v>52</v>
      </c>
      <c r="D188">
        <v>65.400000000000006</v>
      </c>
      <c r="E188">
        <v>32.4</v>
      </c>
      <c r="F188">
        <v>57.1</v>
      </c>
      <c r="G188">
        <v>51.9</v>
      </c>
      <c r="H188">
        <v>66.400000000000006</v>
      </c>
      <c r="I188">
        <v>32.299999999999997</v>
      </c>
      <c r="J188">
        <v>56.8</v>
      </c>
      <c r="L188">
        <v>66.599999999999994</v>
      </c>
      <c r="M188">
        <v>33.299999999999997</v>
      </c>
      <c r="N188">
        <v>59.2</v>
      </c>
      <c r="P188" t="s">
        <v>878</v>
      </c>
      <c r="Q188">
        <f t="shared" si="8"/>
        <v>32</v>
      </c>
      <c r="R188" t="str">
        <f t="shared" si="9"/>
        <v>-</v>
      </c>
      <c r="AN188" s="317">
        <v>45435</v>
      </c>
      <c r="AO188">
        <v>51.9</v>
      </c>
      <c r="AP188">
        <v>70.599999999999994</v>
      </c>
      <c r="AQ188">
        <v>35.700000000000003</v>
      </c>
      <c r="AR188">
        <v>53.6</v>
      </c>
      <c r="AS188">
        <v>52</v>
      </c>
      <c r="AT188">
        <v>71.400000000000006</v>
      </c>
      <c r="AU188">
        <v>35.5</v>
      </c>
      <c r="AV188">
        <v>53.5</v>
      </c>
      <c r="AX188">
        <v>71.7</v>
      </c>
      <c r="AY188">
        <v>36.9</v>
      </c>
      <c r="AZ188">
        <v>55.3</v>
      </c>
    </row>
    <row r="189" spans="2:52" x14ac:dyDescent="0.35">
      <c r="B189" s="317">
        <v>45429.53125</v>
      </c>
      <c r="C189">
        <v>53.5</v>
      </c>
      <c r="D189">
        <v>67.900000000000006</v>
      </c>
      <c r="E189">
        <v>34</v>
      </c>
      <c r="F189">
        <v>58.2</v>
      </c>
      <c r="G189">
        <v>53.4</v>
      </c>
      <c r="H189">
        <v>68.2</v>
      </c>
      <c r="I189">
        <v>33.799999999999997</v>
      </c>
      <c r="J189">
        <v>58.1</v>
      </c>
      <c r="L189">
        <v>70.099999999999994</v>
      </c>
      <c r="M189">
        <v>35.299999999999997</v>
      </c>
      <c r="N189">
        <v>60.2</v>
      </c>
      <c r="P189" t="s">
        <v>878</v>
      </c>
      <c r="Q189">
        <f t="shared" si="8"/>
        <v>34</v>
      </c>
      <c r="R189" t="str">
        <f t="shared" si="9"/>
        <v>-</v>
      </c>
      <c r="AN189" s="317">
        <v>45435.041666666664</v>
      </c>
      <c r="AO189">
        <v>48.7</v>
      </c>
      <c r="AP189">
        <v>72.7</v>
      </c>
      <c r="AQ189">
        <v>30.5</v>
      </c>
      <c r="AR189">
        <v>42.5</v>
      </c>
      <c r="AS189">
        <v>48.6</v>
      </c>
      <c r="AT189">
        <v>73.900000000000006</v>
      </c>
      <c r="AU189">
        <v>30.5</v>
      </c>
      <c r="AV189">
        <v>42.6</v>
      </c>
      <c r="AX189">
        <v>74.599999999999994</v>
      </c>
      <c r="AY189">
        <v>31.3</v>
      </c>
      <c r="AZ189">
        <v>44.4</v>
      </c>
    </row>
    <row r="190" spans="2:52" x14ac:dyDescent="0.35">
      <c r="B190" s="317">
        <v>45429.541666666664</v>
      </c>
      <c r="C190">
        <v>51.7</v>
      </c>
      <c r="D190">
        <v>64.5</v>
      </c>
      <c r="E190">
        <v>32.6</v>
      </c>
      <c r="F190">
        <v>56.5</v>
      </c>
      <c r="G190">
        <v>51.8</v>
      </c>
      <c r="H190">
        <v>66.8</v>
      </c>
      <c r="I190">
        <v>32.6</v>
      </c>
      <c r="J190">
        <v>56.4</v>
      </c>
      <c r="L190">
        <v>67.3</v>
      </c>
      <c r="M190">
        <v>33.799999999999997</v>
      </c>
      <c r="N190">
        <v>58.9</v>
      </c>
      <c r="P190" t="s">
        <v>878</v>
      </c>
      <c r="Q190">
        <f t="shared" si="8"/>
        <v>33</v>
      </c>
      <c r="R190" t="str">
        <f t="shared" si="9"/>
        <v>-</v>
      </c>
      <c r="AN190" s="317">
        <v>45435.083333333336</v>
      </c>
      <c r="AO190">
        <v>47.3</v>
      </c>
      <c r="AP190">
        <v>69.8</v>
      </c>
      <c r="AQ190">
        <v>29.5</v>
      </c>
      <c r="AR190">
        <v>46.7</v>
      </c>
      <c r="AS190">
        <v>47.4</v>
      </c>
      <c r="AT190">
        <v>71.099999999999994</v>
      </c>
      <c r="AU190">
        <v>29.5</v>
      </c>
      <c r="AV190">
        <v>46.6</v>
      </c>
      <c r="AX190">
        <v>71.400000000000006</v>
      </c>
      <c r="AY190">
        <v>30.2</v>
      </c>
      <c r="AZ190">
        <v>47.6</v>
      </c>
    </row>
    <row r="191" spans="2:52" x14ac:dyDescent="0.35">
      <c r="B191" s="317">
        <v>45429.552083333336</v>
      </c>
      <c r="C191">
        <v>52.8</v>
      </c>
      <c r="D191">
        <v>65.2</v>
      </c>
      <c r="E191">
        <v>33.9</v>
      </c>
      <c r="F191">
        <v>57.7</v>
      </c>
      <c r="G191">
        <v>52.8</v>
      </c>
      <c r="H191">
        <v>66.7</v>
      </c>
      <c r="I191">
        <v>33.700000000000003</v>
      </c>
      <c r="J191">
        <v>57.5</v>
      </c>
      <c r="L191">
        <v>68</v>
      </c>
      <c r="M191">
        <v>34.799999999999997</v>
      </c>
      <c r="N191">
        <v>60.1</v>
      </c>
      <c r="P191" t="s">
        <v>878</v>
      </c>
      <c r="Q191">
        <f t="shared" si="8"/>
        <v>34</v>
      </c>
      <c r="R191" t="str">
        <f t="shared" si="9"/>
        <v>-</v>
      </c>
      <c r="AN191" s="317">
        <v>45435.125</v>
      </c>
      <c r="AO191">
        <v>50.7</v>
      </c>
      <c r="AP191">
        <v>70.099999999999994</v>
      </c>
      <c r="AQ191">
        <v>38.5</v>
      </c>
      <c r="AR191">
        <v>50.7</v>
      </c>
      <c r="AS191">
        <v>50.6</v>
      </c>
      <c r="AT191">
        <v>70.2</v>
      </c>
      <c r="AU191">
        <v>38.299999999999997</v>
      </c>
      <c r="AV191">
        <v>50.6</v>
      </c>
      <c r="AX191">
        <v>73.599999999999994</v>
      </c>
      <c r="AY191">
        <v>39.299999999999997</v>
      </c>
      <c r="AZ191">
        <v>51.9</v>
      </c>
    </row>
    <row r="192" spans="2:52" x14ac:dyDescent="0.35">
      <c r="B192" s="317">
        <v>45429.5625</v>
      </c>
      <c r="C192">
        <v>54.4</v>
      </c>
      <c r="D192">
        <v>65.099999999999994</v>
      </c>
      <c r="E192">
        <v>38.299999999999997</v>
      </c>
      <c r="F192">
        <v>59.4</v>
      </c>
      <c r="G192">
        <v>54.5</v>
      </c>
      <c r="H192">
        <v>66.2</v>
      </c>
      <c r="I192">
        <v>38.1</v>
      </c>
      <c r="J192">
        <v>59.2</v>
      </c>
      <c r="L192">
        <v>66.599999999999994</v>
      </c>
      <c r="M192">
        <v>39.299999999999997</v>
      </c>
      <c r="N192">
        <v>61.4</v>
      </c>
      <c r="P192" t="s">
        <v>878</v>
      </c>
      <c r="Q192">
        <f t="shared" si="8"/>
        <v>38</v>
      </c>
      <c r="R192" t="str">
        <f t="shared" si="9"/>
        <v>-</v>
      </c>
      <c r="AN192" s="317">
        <v>45435.166666666664</v>
      </c>
      <c r="AO192">
        <v>49.7</v>
      </c>
      <c r="AP192">
        <v>71</v>
      </c>
      <c r="AQ192">
        <v>37.6</v>
      </c>
      <c r="AR192">
        <v>47.9</v>
      </c>
      <c r="AS192">
        <v>49.8</v>
      </c>
      <c r="AT192">
        <v>70.900000000000006</v>
      </c>
      <c r="AU192">
        <v>37.6</v>
      </c>
      <c r="AV192">
        <v>48</v>
      </c>
      <c r="AX192">
        <v>72.099999999999994</v>
      </c>
      <c r="AY192">
        <v>38.4</v>
      </c>
      <c r="AZ192">
        <v>49.1</v>
      </c>
    </row>
    <row r="193" spans="2:52" x14ac:dyDescent="0.35">
      <c r="B193" s="317">
        <v>45429.572916666664</v>
      </c>
      <c r="C193">
        <v>56.7</v>
      </c>
      <c r="D193">
        <v>69.5</v>
      </c>
      <c r="E193">
        <v>36.4</v>
      </c>
      <c r="F193">
        <v>61.3</v>
      </c>
      <c r="G193">
        <v>56.7</v>
      </c>
      <c r="H193">
        <v>70</v>
      </c>
      <c r="I193">
        <v>36.200000000000003</v>
      </c>
      <c r="J193">
        <v>61.2</v>
      </c>
      <c r="L193">
        <v>72</v>
      </c>
      <c r="M193">
        <v>37.299999999999997</v>
      </c>
      <c r="N193">
        <v>63.1</v>
      </c>
      <c r="P193" t="s">
        <v>878</v>
      </c>
      <c r="Q193">
        <f t="shared" si="8"/>
        <v>36</v>
      </c>
      <c r="R193" t="str">
        <f t="shared" si="9"/>
        <v>-</v>
      </c>
      <c r="AN193" s="317">
        <v>45435.208333333336</v>
      </c>
      <c r="AO193">
        <v>52.9</v>
      </c>
      <c r="AP193">
        <v>71.900000000000006</v>
      </c>
      <c r="AQ193">
        <v>37.4</v>
      </c>
      <c r="AR193">
        <v>54.5</v>
      </c>
      <c r="AS193">
        <v>52.9</v>
      </c>
      <c r="AT193">
        <v>71.5</v>
      </c>
      <c r="AU193">
        <v>37.4</v>
      </c>
      <c r="AV193">
        <v>54</v>
      </c>
      <c r="AX193">
        <v>73.7</v>
      </c>
      <c r="AY193">
        <v>38.299999999999997</v>
      </c>
      <c r="AZ193">
        <v>56.5</v>
      </c>
    </row>
    <row r="194" spans="2:52" x14ac:dyDescent="0.35">
      <c r="B194" s="317">
        <v>45429.583333333336</v>
      </c>
      <c r="C194">
        <v>56.8</v>
      </c>
      <c r="D194">
        <v>68.599999999999994</v>
      </c>
      <c r="E194">
        <v>36.299999999999997</v>
      </c>
      <c r="F194">
        <v>61.5</v>
      </c>
      <c r="G194">
        <v>56.8</v>
      </c>
      <c r="H194">
        <v>69.3</v>
      </c>
      <c r="I194">
        <v>36</v>
      </c>
      <c r="J194">
        <v>61.6</v>
      </c>
      <c r="L194">
        <v>70</v>
      </c>
      <c r="M194">
        <v>37.299999999999997</v>
      </c>
      <c r="N194">
        <v>63.4</v>
      </c>
      <c r="P194" t="s">
        <v>878</v>
      </c>
      <c r="Q194">
        <f t="shared" si="8"/>
        <v>36</v>
      </c>
      <c r="R194" t="str">
        <f t="shared" si="9"/>
        <v>-</v>
      </c>
      <c r="AN194" s="317">
        <v>45435.25</v>
      </c>
      <c r="AO194">
        <v>58.1</v>
      </c>
      <c r="AP194">
        <v>71.5</v>
      </c>
      <c r="AQ194">
        <v>41.6</v>
      </c>
      <c r="AR194">
        <v>62.9</v>
      </c>
      <c r="AS194">
        <v>58.1</v>
      </c>
      <c r="AT194">
        <v>72.099999999999994</v>
      </c>
      <c r="AU194">
        <v>41.4</v>
      </c>
      <c r="AV194">
        <v>62.5</v>
      </c>
      <c r="AX194">
        <v>73.099999999999994</v>
      </c>
      <c r="AY194">
        <v>42.5</v>
      </c>
      <c r="AZ194">
        <v>64.8</v>
      </c>
    </row>
    <row r="195" spans="2:52" x14ac:dyDescent="0.35">
      <c r="B195" s="317">
        <v>45429.59375</v>
      </c>
      <c r="C195">
        <v>63.8</v>
      </c>
      <c r="D195">
        <v>91.1</v>
      </c>
      <c r="E195">
        <v>38.200000000000003</v>
      </c>
      <c r="F195">
        <v>62.6</v>
      </c>
      <c r="G195">
        <v>64.8</v>
      </c>
      <c r="H195">
        <v>92.9</v>
      </c>
      <c r="I195">
        <v>37.9</v>
      </c>
      <c r="J195">
        <v>62.8</v>
      </c>
      <c r="L195">
        <v>93.1</v>
      </c>
      <c r="M195">
        <v>39.4</v>
      </c>
      <c r="N195">
        <v>64.3</v>
      </c>
      <c r="P195" t="s">
        <v>878</v>
      </c>
      <c r="Q195">
        <f t="shared" si="8"/>
        <v>38</v>
      </c>
      <c r="R195" t="str">
        <f t="shared" si="9"/>
        <v>-</v>
      </c>
      <c r="AN195" s="317">
        <v>45435.291666666664</v>
      </c>
      <c r="AO195">
        <v>61.5</v>
      </c>
      <c r="AP195">
        <v>73.900000000000006</v>
      </c>
      <c r="AQ195">
        <v>48.3</v>
      </c>
      <c r="AR195">
        <v>65.900000000000006</v>
      </c>
      <c r="AS195">
        <v>61.5</v>
      </c>
      <c r="AT195">
        <v>74.8</v>
      </c>
      <c r="AU195">
        <v>48.2</v>
      </c>
      <c r="AV195">
        <v>65.8</v>
      </c>
      <c r="AX195">
        <v>75.599999999999994</v>
      </c>
      <c r="AY195">
        <v>49.4</v>
      </c>
      <c r="AZ195">
        <v>67.599999999999994</v>
      </c>
    </row>
    <row r="196" spans="2:52" x14ac:dyDescent="0.35">
      <c r="B196" s="317">
        <v>45429.604166666664</v>
      </c>
      <c r="C196">
        <v>58.8</v>
      </c>
      <c r="D196">
        <v>69.099999999999994</v>
      </c>
      <c r="E196">
        <v>41.3</v>
      </c>
      <c r="F196">
        <v>63.1</v>
      </c>
      <c r="G196">
        <v>58.8</v>
      </c>
      <c r="H196">
        <v>69.599999999999994</v>
      </c>
      <c r="I196">
        <v>41.4</v>
      </c>
      <c r="J196">
        <v>63.2</v>
      </c>
      <c r="L196">
        <v>70</v>
      </c>
      <c r="M196">
        <v>42.5</v>
      </c>
      <c r="N196">
        <v>64.5</v>
      </c>
      <c r="P196" t="s">
        <v>878</v>
      </c>
      <c r="Q196">
        <f t="shared" si="8"/>
        <v>41</v>
      </c>
      <c r="R196" t="str">
        <f t="shared" si="9"/>
        <v>-</v>
      </c>
      <c r="AN196" s="317">
        <v>45435.333333333336</v>
      </c>
      <c r="AO196">
        <v>60.5</v>
      </c>
      <c r="AP196">
        <v>71</v>
      </c>
      <c r="AQ196">
        <v>45.3</v>
      </c>
      <c r="AR196">
        <v>65.3</v>
      </c>
      <c r="AS196">
        <v>60.5</v>
      </c>
      <c r="AT196">
        <v>72.599999999999994</v>
      </c>
      <c r="AU196">
        <v>45.2</v>
      </c>
      <c r="AV196">
        <v>65.099999999999994</v>
      </c>
      <c r="AX196">
        <v>73</v>
      </c>
      <c r="AY196">
        <v>46.5</v>
      </c>
      <c r="AZ196">
        <v>67</v>
      </c>
    </row>
    <row r="197" spans="2:52" x14ac:dyDescent="0.35">
      <c r="B197" s="317">
        <v>45429.614583333336</v>
      </c>
      <c r="C197">
        <v>58.2</v>
      </c>
      <c r="D197">
        <v>67.400000000000006</v>
      </c>
      <c r="E197">
        <v>42.1</v>
      </c>
      <c r="F197">
        <v>62.5</v>
      </c>
      <c r="G197">
        <v>58.2</v>
      </c>
      <c r="H197">
        <v>68</v>
      </c>
      <c r="I197">
        <v>42</v>
      </c>
      <c r="J197">
        <v>62.4</v>
      </c>
      <c r="L197">
        <v>68.400000000000006</v>
      </c>
      <c r="M197">
        <v>43.6</v>
      </c>
      <c r="N197">
        <v>63.8</v>
      </c>
      <c r="P197" t="s">
        <v>878</v>
      </c>
      <c r="Q197">
        <f t="shared" si="8"/>
        <v>42</v>
      </c>
      <c r="R197" t="str">
        <f t="shared" si="9"/>
        <v>-</v>
      </c>
      <c r="AN197" s="317">
        <v>45435.375</v>
      </c>
      <c r="AO197">
        <v>60.9</v>
      </c>
      <c r="AP197">
        <v>71.2</v>
      </c>
      <c r="AQ197">
        <v>46.9</v>
      </c>
      <c r="AR197">
        <v>65</v>
      </c>
      <c r="AS197">
        <v>60.9</v>
      </c>
      <c r="AT197">
        <v>73.8</v>
      </c>
      <c r="AU197">
        <v>46.6</v>
      </c>
      <c r="AV197">
        <v>65.099999999999994</v>
      </c>
      <c r="AX197">
        <v>74</v>
      </c>
      <c r="AY197">
        <v>47.8</v>
      </c>
      <c r="AZ197">
        <v>66.900000000000006</v>
      </c>
    </row>
    <row r="198" spans="2:52" x14ac:dyDescent="0.35">
      <c r="B198" s="317">
        <v>45429.625</v>
      </c>
      <c r="C198">
        <v>58.1</v>
      </c>
      <c r="D198">
        <v>68.400000000000006</v>
      </c>
      <c r="E198">
        <v>43.1</v>
      </c>
      <c r="F198">
        <v>62.4</v>
      </c>
      <c r="G198">
        <v>58.2</v>
      </c>
      <c r="H198">
        <v>68</v>
      </c>
      <c r="I198">
        <v>43</v>
      </c>
      <c r="J198">
        <v>62.3</v>
      </c>
      <c r="L198">
        <v>70.8</v>
      </c>
      <c r="M198">
        <v>44.4</v>
      </c>
      <c r="N198">
        <v>63.8</v>
      </c>
      <c r="P198" t="s">
        <v>878</v>
      </c>
      <c r="Q198">
        <f t="shared" si="8"/>
        <v>43</v>
      </c>
      <c r="R198" t="str">
        <f t="shared" si="9"/>
        <v>-</v>
      </c>
      <c r="AN198" s="317">
        <v>45435.416666666664</v>
      </c>
      <c r="AO198">
        <v>66</v>
      </c>
      <c r="AP198">
        <v>82.7</v>
      </c>
      <c r="AQ198">
        <v>50.7</v>
      </c>
      <c r="AR198">
        <v>68.5</v>
      </c>
      <c r="AS198">
        <v>66</v>
      </c>
      <c r="AT198">
        <v>82.7</v>
      </c>
      <c r="AU198">
        <v>50.4</v>
      </c>
      <c r="AV198">
        <v>68.5</v>
      </c>
      <c r="AX198">
        <v>83.4</v>
      </c>
      <c r="AY198">
        <v>52.1</v>
      </c>
      <c r="AZ198">
        <v>69.8</v>
      </c>
    </row>
    <row r="199" spans="2:52" x14ac:dyDescent="0.35">
      <c r="B199" s="317">
        <v>45429.635416666664</v>
      </c>
      <c r="C199">
        <v>58.8</v>
      </c>
      <c r="D199">
        <v>70.8</v>
      </c>
      <c r="E199">
        <v>43.4</v>
      </c>
      <c r="F199">
        <v>62.8</v>
      </c>
      <c r="G199">
        <v>58.8</v>
      </c>
      <c r="H199">
        <v>70.599999999999994</v>
      </c>
      <c r="I199">
        <v>43.3</v>
      </c>
      <c r="J199">
        <v>62.9</v>
      </c>
      <c r="L199">
        <v>72.099999999999994</v>
      </c>
      <c r="M199">
        <v>44.5</v>
      </c>
      <c r="N199">
        <v>64.3</v>
      </c>
      <c r="P199" t="s">
        <v>878</v>
      </c>
      <c r="Q199">
        <f t="shared" si="8"/>
        <v>43</v>
      </c>
      <c r="R199" t="str">
        <f t="shared" si="9"/>
        <v>-</v>
      </c>
      <c r="AN199" s="317">
        <v>45435.458333333336</v>
      </c>
      <c r="AO199">
        <v>59.9</v>
      </c>
      <c r="AP199">
        <v>70.099999999999994</v>
      </c>
      <c r="AQ199">
        <v>46.8</v>
      </c>
      <c r="AR199">
        <v>64</v>
      </c>
      <c r="AS199">
        <v>60</v>
      </c>
      <c r="AT199">
        <v>71.400000000000006</v>
      </c>
      <c r="AU199">
        <v>46.7</v>
      </c>
      <c r="AV199">
        <v>64</v>
      </c>
      <c r="AX199">
        <v>71.599999999999994</v>
      </c>
      <c r="AY199">
        <v>47.8</v>
      </c>
      <c r="AZ199">
        <v>65.7</v>
      </c>
    </row>
    <row r="200" spans="2:52" x14ac:dyDescent="0.35">
      <c r="B200" s="317">
        <v>45429.645833333336</v>
      </c>
      <c r="C200">
        <v>59.1</v>
      </c>
      <c r="D200">
        <v>68.400000000000006</v>
      </c>
      <c r="E200">
        <v>47.8</v>
      </c>
      <c r="F200">
        <v>62.8</v>
      </c>
      <c r="G200">
        <v>59.1</v>
      </c>
      <c r="H200">
        <v>68.5</v>
      </c>
      <c r="I200">
        <v>47.7</v>
      </c>
      <c r="J200">
        <v>62.9</v>
      </c>
      <c r="L200">
        <v>69.099999999999994</v>
      </c>
      <c r="M200">
        <v>49.3</v>
      </c>
      <c r="N200">
        <v>64.3</v>
      </c>
      <c r="P200" t="s">
        <v>878</v>
      </c>
      <c r="Q200">
        <f t="shared" si="8"/>
        <v>48</v>
      </c>
      <c r="R200" t="str">
        <f t="shared" si="9"/>
        <v>-</v>
      </c>
      <c r="AN200" s="317" t="s">
        <v>881</v>
      </c>
      <c r="AO200">
        <v>55.4</v>
      </c>
      <c r="AP200">
        <v>91.1</v>
      </c>
      <c r="AQ200">
        <v>26.9</v>
      </c>
      <c r="AR200">
        <v>59.8</v>
      </c>
      <c r="AS200">
        <v>55.4</v>
      </c>
      <c r="AT200">
        <v>92.9</v>
      </c>
      <c r="AU200">
        <v>26.8</v>
      </c>
      <c r="AV200">
        <v>59.7</v>
      </c>
      <c r="AX200">
        <v>93.1</v>
      </c>
      <c r="AY200">
        <v>28</v>
      </c>
      <c r="AZ200">
        <v>61.6</v>
      </c>
    </row>
    <row r="201" spans="2:52" x14ac:dyDescent="0.35">
      <c r="B201" s="317">
        <v>45429.65625</v>
      </c>
      <c r="C201">
        <v>58.8</v>
      </c>
      <c r="D201">
        <v>68.099999999999994</v>
      </c>
      <c r="E201">
        <v>41.7</v>
      </c>
      <c r="F201">
        <v>62.6</v>
      </c>
      <c r="G201">
        <v>58.8</v>
      </c>
      <c r="H201">
        <v>67.7</v>
      </c>
      <c r="I201">
        <v>41.7</v>
      </c>
      <c r="J201">
        <v>62.7</v>
      </c>
      <c r="L201">
        <v>68.900000000000006</v>
      </c>
      <c r="M201">
        <v>43.2</v>
      </c>
      <c r="N201">
        <v>64.400000000000006</v>
      </c>
      <c r="P201" t="s">
        <v>878</v>
      </c>
      <c r="Q201">
        <f t="shared" si="8"/>
        <v>42</v>
      </c>
      <c r="R201" t="str">
        <f t="shared" si="9"/>
        <v>-</v>
      </c>
      <c r="AN201" s="317"/>
    </row>
    <row r="202" spans="2:52" x14ac:dyDescent="0.35">
      <c r="B202" s="317">
        <v>45429.666666666664</v>
      </c>
      <c r="C202">
        <v>58.4</v>
      </c>
      <c r="D202">
        <v>67.099999999999994</v>
      </c>
      <c r="E202">
        <v>45</v>
      </c>
      <c r="F202">
        <v>62.3</v>
      </c>
      <c r="G202">
        <v>58.5</v>
      </c>
      <c r="H202">
        <v>67.3</v>
      </c>
      <c r="I202">
        <v>45</v>
      </c>
      <c r="J202">
        <v>62.4</v>
      </c>
      <c r="L202">
        <v>68.5</v>
      </c>
      <c r="M202">
        <v>46.1</v>
      </c>
      <c r="N202">
        <v>63.8</v>
      </c>
      <c r="P202" t="s">
        <v>878</v>
      </c>
      <c r="Q202">
        <f t="shared" si="8"/>
        <v>45</v>
      </c>
      <c r="R202" t="str">
        <f t="shared" si="9"/>
        <v>-</v>
      </c>
      <c r="AN202" s="317"/>
    </row>
    <row r="203" spans="2:52" x14ac:dyDescent="0.35">
      <c r="B203" s="317">
        <v>45429.677083333336</v>
      </c>
      <c r="C203">
        <v>57.8</v>
      </c>
      <c r="D203">
        <v>72.900000000000006</v>
      </c>
      <c r="E203">
        <v>40.299999999999997</v>
      </c>
      <c r="F203">
        <v>62</v>
      </c>
      <c r="G203">
        <v>57.8</v>
      </c>
      <c r="H203">
        <v>72.5</v>
      </c>
      <c r="I203">
        <v>40.200000000000003</v>
      </c>
      <c r="J203">
        <v>62</v>
      </c>
      <c r="L203">
        <v>74</v>
      </c>
      <c r="M203">
        <v>41.3</v>
      </c>
      <c r="N203">
        <v>63.4</v>
      </c>
      <c r="P203" t="s">
        <v>878</v>
      </c>
      <c r="Q203">
        <f t="shared" si="8"/>
        <v>40</v>
      </c>
      <c r="R203" t="str">
        <f t="shared" si="9"/>
        <v>-</v>
      </c>
      <c r="AN203" s="317"/>
    </row>
    <row r="204" spans="2:52" x14ac:dyDescent="0.35">
      <c r="B204" s="317">
        <v>45429.6875</v>
      </c>
      <c r="C204">
        <v>57</v>
      </c>
      <c r="D204">
        <v>66</v>
      </c>
      <c r="E204">
        <v>40.1</v>
      </c>
      <c r="F204">
        <v>61.3</v>
      </c>
      <c r="G204">
        <v>57</v>
      </c>
      <c r="H204">
        <v>67</v>
      </c>
      <c r="I204">
        <v>40.1</v>
      </c>
      <c r="J204">
        <v>61.3</v>
      </c>
      <c r="L204">
        <v>67.5</v>
      </c>
      <c r="M204">
        <v>41.4</v>
      </c>
      <c r="N204">
        <v>62.7</v>
      </c>
      <c r="P204" t="s">
        <v>878</v>
      </c>
      <c r="Q204">
        <f t="shared" si="8"/>
        <v>40</v>
      </c>
      <c r="R204" t="str">
        <f t="shared" si="9"/>
        <v>-</v>
      </c>
      <c r="AN204" s="317"/>
    </row>
    <row r="205" spans="2:52" x14ac:dyDescent="0.35">
      <c r="B205" s="317">
        <v>45429.697916666664</v>
      </c>
      <c r="C205">
        <v>56.2</v>
      </c>
      <c r="D205">
        <v>68</v>
      </c>
      <c r="E205">
        <v>37</v>
      </c>
      <c r="F205">
        <v>60.6</v>
      </c>
      <c r="G205">
        <v>56.2</v>
      </c>
      <c r="H205">
        <v>69.599999999999994</v>
      </c>
      <c r="I205">
        <v>37.1</v>
      </c>
      <c r="J205">
        <v>60.7</v>
      </c>
      <c r="L205">
        <v>69.900000000000006</v>
      </c>
      <c r="M205">
        <v>38.9</v>
      </c>
      <c r="N205">
        <v>62.2</v>
      </c>
      <c r="P205" t="s">
        <v>878</v>
      </c>
      <c r="Q205">
        <f t="shared" ref="Q205:Q268" si="10">IF(P205="D",ROUND(I205,0),"-")</f>
        <v>37</v>
      </c>
      <c r="R205" t="str">
        <f t="shared" ref="R205:R268" si="11">IF(P205="N",ROUND(I205,0),"-")</f>
        <v>-</v>
      </c>
      <c r="AN205" s="317"/>
    </row>
    <row r="206" spans="2:52" x14ac:dyDescent="0.35">
      <c r="B206" s="317">
        <v>45429.708333333336</v>
      </c>
      <c r="C206">
        <v>56.7</v>
      </c>
      <c r="D206">
        <v>67.3</v>
      </c>
      <c r="E206">
        <v>39.200000000000003</v>
      </c>
      <c r="F206">
        <v>61.1</v>
      </c>
      <c r="G206">
        <v>56.7</v>
      </c>
      <c r="H206">
        <v>68.2</v>
      </c>
      <c r="I206">
        <v>39.299999999999997</v>
      </c>
      <c r="J206">
        <v>61.3</v>
      </c>
      <c r="L206">
        <v>69.8</v>
      </c>
      <c r="M206">
        <v>40.799999999999997</v>
      </c>
      <c r="N206">
        <v>62.8</v>
      </c>
      <c r="P206" t="s">
        <v>878</v>
      </c>
      <c r="Q206">
        <f t="shared" si="10"/>
        <v>39</v>
      </c>
      <c r="R206" t="str">
        <f t="shared" si="11"/>
        <v>-</v>
      </c>
      <c r="AN206" s="317"/>
    </row>
    <row r="207" spans="2:52" x14ac:dyDescent="0.35">
      <c r="B207" s="317">
        <v>45429.71875</v>
      </c>
      <c r="C207">
        <v>57.4</v>
      </c>
      <c r="D207">
        <v>69</v>
      </c>
      <c r="E207">
        <v>40.6</v>
      </c>
      <c r="F207">
        <v>61.9</v>
      </c>
      <c r="G207">
        <v>57.4</v>
      </c>
      <c r="H207">
        <v>68.900000000000006</v>
      </c>
      <c r="I207">
        <v>40.700000000000003</v>
      </c>
      <c r="J207">
        <v>62</v>
      </c>
      <c r="L207">
        <v>69.8</v>
      </c>
      <c r="M207">
        <v>41.7</v>
      </c>
      <c r="N207">
        <v>63.7</v>
      </c>
      <c r="P207" t="s">
        <v>878</v>
      </c>
      <c r="Q207">
        <f t="shared" si="10"/>
        <v>41</v>
      </c>
      <c r="R207" t="str">
        <f t="shared" si="11"/>
        <v>-</v>
      </c>
      <c r="AN207" s="317"/>
    </row>
    <row r="208" spans="2:52" x14ac:dyDescent="0.35">
      <c r="B208" s="317">
        <v>45429.729166666664</v>
      </c>
      <c r="C208">
        <v>57.6</v>
      </c>
      <c r="D208">
        <v>67.3</v>
      </c>
      <c r="E208">
        <v>37.9</v>
      </c>
      <c r="F208">
        <v>62.2</v>
      </c>
      <c r="G208">
        <v>57.6</v>
      </c>
      <c r="H208">
        <v>68.099999999999994</v>
      </c>
      <c r="I208">
        <v>37.700000000000003</v>
      </c>
      <c r="J208">
        <v>62.1</v>
      </c>
      <c r="L208">
        <v>68.5</v>
      </c>
      <c r="M208">
        <v>38.700000000000003</v>
      </c>
      <c r="N208">
        <v>63.8</v>
      </c>
      <c r="P208" t="s">
        <v>878</v>
      </c>
      <c r="Q208">
        <f t="shared" si="10"/>
        <v>38</v>
      </c>
      <c r="R208" t="str">
        <f t="shared" si="11"/>
        <v>-</v>
      </c>
      <c r="AN208" s="317"/>
    </row>
    <row r="209" spans="2:40" x14ac:dyDescent="0.35">
      <c r="B209" s="317">
        <v>45429.739583333336</v>
      </c>
      <c r="C209">
        <v>57.8</v>
      </c>
      <c r="D209">
        <v>69.599999999999994</v>
      </c>
      <c r="E209">
        <v>38.799999999999997</v>
      </c>
      <c r="F209">
        <v>62.1</v>
      </c>
      <c r="G209">
        <v>57.8</v>
      </c>
      <c r="H209">
        <v>69.2</v>
      </c>
      <c r="I209">
        <v>38.6</v>
      </c>
      <c r="J209">
        <v>62.2</v>
      </c>
      <c r="L209">
        <v>71.8</v>
      </c>
      <c r="M209">
        <v>40.299999999999997</v>
      </c>
      <c r="N209">
        <v>63.8</v>
      </c>
      <c r="P209" t="s">
        <v>878</v>
      </c>
      <c r="Q209">
        <f t="shared" si="10"/>
        <v>39</v>
      </c>
      <c r="R209" t="str">
        <f t="shared" si="11"/>
        <v>-</v>
      </c>
      <c r="AN209" s="317"/>
    </row>
    <row r="210" spans="2:40" x14ac:dyDescent="0.35">
      <c r="B210" s="317">
        <v>45429.75</v>
      </c>
      <c r="C210">
        <v>57.5</v>
      </c>
      <c r="D210">
        <v>70.2</v>
      </c>
      <c r="E210">
        <v>39.799999999999997</v>
      </c>
      <c r="F210">
        <v>62.1</v>
      </c>
      <c r="G210">
        <v>57.5</v>
      </c>
      <c r="H210">
        <v>71.400000000000006</v>
      </c>
      <c r="I210">
        <v>39.700000000000003</v>
      </c>
      <c r="J210">
        <v>61.9</v>
      </c>
      <c r="L210">
        <v>72.3</v>
      </c>
      <c r="M210">
        <v>41.1</v>
      </c>
      <c r="N210">
        <v>63.4</v>
      </c>
      <c r="P210" t="s">
        <v>878</v>
      </c>
      <c r="Q210">
        <f t="shared" si="10"/>
        <v>40</v>
      </c>
      <c r="R210" t="str">
        <f t="shared" si="11"/>
        <v>-</v>
      </c>
      <c r="AN210" s="317"/>
    </row>
    <row r="211" spans="2:40" x14ac:dyDescent="0.35">
      <c r="B211" s="317">
        <v>45429.760416666664</v>
      </c>
      <c r="C211">
        <v>56</v>
      </c>
      <c r="D211">
        <v>65.400000000000006</v>
      </c>
      <c r="E211">
        <v>35.4</v>
      </c>
      <c r="F211">
        <v>60.6</v>
      </c>
      <c r="G211">
        <v>56</v>
      </c>
      <c r="H211">
        <v>66.2</v>
      </c>
      <c r="I211">
        <v>35.799999999999997</v>
      </c>
      <c r="J211">
        <v>60.9</v>
      </c>
      <c r="L211">
        <v>67.3</v>
      </c>
      <c r="M211">
        <v>37</v>
      </c>
      <c r="N211">
        <v>62.8</v>
      </c>
      <c r="P211" t="s">
        <v>878</v>
      </c>
      <c r="Q211">
        <f t="shared" si="10"/>
        <v>36</v>
      </c>
      <c r="R211" t="str">
        <f t="shared" si="11"/>
        <v>-</v>
      </c>
      <c r="AN211" s="317"/>
    </row>
    <row r="212" spans="2:40" x14ac:dyDescent="0.35">
      <c r="B212" s="317">
        <v>45429.770833333336</v>
      </c>
      <c r="C212">
        <v>54.4</v>
      </c>
      <c r="D212">
        <v>68.3</v>
      </c>
      <c r="E212">
        <v>30.3</v>
      </c>
      <c r="F212">
        <v>59.8</v>
      </c>
      <c r="G212">
        <v>54.4</v>
      </c>
      <c r="H212">
        <v>68.7</v>
      </c>
      <c r="I212">
        <v>30.1</v>
      </c>
      <c r="J212">
        <v>59.8</v>
      </c>
      <c r="L212">
        <v>68.8</v>
      </c>
      <c r="M212">
        <v>31.3</v>
      </c>
      <c r="N212">
        <v>61.3</v>
      </c>
      <c r="P212" t="s">
        <v>878</v>
      </c>
      <c r="Q212">
        <f t="shared" si="10"/>
        <v>30</v>
      </c>
      <c r="R212" t="str">
        <f t="shared" si="11"/>
        <v>-</v>
      </c>
      <c r="AN212" s="317"/>
    </row>
    <row r="213" spans="2:40" x14ac:dyDescent="0.35">
      <c r="B213" s="317">
        <v>45429.78125</v>
      </c>
      <c r="C213">
        <v>56</v>
      </c>
      <c r="D213">
        <v>68.8</v>
      </c>
      <c r="E213">
        <v>33.1</v>
      </c>
      <c r="F213">
        <v>60.9</v>
      </c>
      <c r="G213">
        <v>56.1</v>
      </c>
      <c r="H213">
        <v>69.599999999999994</v>
      </c>
      <c r="I213">
        <v>32.799999999999997</v>
      </c>
      <c r="J213">
        <v>60.8</v>
      </c>
      <c r="L213">
        <v>69.7</v>
      </c>
      <c r="M213">
        <v>34.4</v>
      </c>
      <c r="N213">
        <v>62.3</v>
      </c>
      <c r="P213" t="s">
        <v>878</v>
      </c>
      <c r="Q213">
        <f t="shared" si="10"/>
        <v>33</v>
      </c>
      <c r="R213" t="str">
        <f t="shared" si="11"/>
        <v>-</v>
      </c>
      <c r="AN213" s="317"/>
    </row>
    <row r="214" spans="2:40" x14ac:dyDescent="0.35">
      <c r="B214" s="317">
        <v>45429.791666666664</v>
      </c>
      <c r="C214">
        <v>54.5</v>
      </c>
      <c r="D214">
        <v>67.400000000000006</v>
      </c>
      <c r="E214">
        <v>33.4</v>
      </c>
      <c r="F214">
        <v>59.4</v>
      </c>
      <c r="G214">
        <v>54.4</v>
      </c>
      <c r="H214">
        <v>67.900000000000006</v>
      </c>
      <c r="I214">
        <v>33.299999999999997</v>
      </c>
      <c r="J214">
        <v>59.4</v>
      </c>
      <c r="L214">
        <v>70</v>
      </c>
      <c r="M214">
        <v>34.6</v>
      </c>
      <c r="N214">
        <v>61.4</v>
      </c>
      <c r="P214" t="s">
        <v>878</v>
      </c>
      <c r="Q214">
        <f t="shared" si="10"/>
        <v>33</v>
      </c>
      <c r="R214" t="str">
        <f t="shared" si="11"/>
        <v>-</v>
      </c>
      <c r="AN214" s="317"/>
    </row>
    <row r="215" spans="2:40" x14ac:dyDescent="0.35">
      <c r="B215" s="317">
        <v>45429.802083333336</v>
      </c>
      <c r="C215">
        <v>54.1</v>
      </c>
      <c r="D215">
        <v>69.5</v>
      </c>
      <c r="E215">
        <v>32.5</v>
      </c>
      <c r="F215">
        <v>58.7</v>
      </c>
      <c r="G215">
        <v>54.2</v>
      </c>
      <c r="H215">
        <v>69.8</v>
      </c>
      <c r="I215">
        <v>32.299999999999997</v>
      </c>
      <c r="J215">
        <v>58.5</v>
      </c>
      <c r="L215">
        <v>70.3</v>
      </c>
      <c r="M215">
        <v>34.299999999999997</v>
      </c>
      <c r="N215">
        <v>60.5</v>
      </c>
      <c r="P215" t="s">
        <v>878</v>
      </c>
      <c r="Q215">
        <f t="shared" si="10"/>
        <v>32</v>
      </c>
      <c r="R215" t="str">
        <f t="shared" si="11"/>
        <v>-</v>
      </c>
      <c r="AN215" s="317"/>
    </row>
    <row r="216" spans="2:40" x14ac:dyDescent="0.35">
      <c r="B216" s="317">
        <v>45429.8125</v>
      </c>
      <c r="C216">
        <v>56.4</v>
      </c>
      <c r="D216">
        <v>78.2</v>
      </c>
      <c r="E216">
        <v>35.6</v>
      </c>
      <c r="F216">
        <v>59.3</v>
      </c>
      <c r="G216">
        <v>56.6</v>
      </c>
      <c r="H216">
        <v>78.2</v>
      </c>
      <c r="I216">
        <v>35.1</v>
      </c>
      <c r="J216">
        <v>59.4</v>
      </c>
      <c r="L216">
        <v>79.099999999999994</v>
      </c>
      <c r="M216">
        <v>37.200000000000003</v>
      </c>
      <c r="N216">
        <v>61.2</v>
      </c>
      <c r="P216" t="s">
        <v>878</v>
      </c>
      <c r="Q216">
        <f t="shared" si="10"/>
        <v>35</v>
      </c>
      <c r="R216" t="str">
        <f t="shared" si="11"/>
        <v>-</v>
      </c>
      <c r="AN216" s="317"/>
    </row>
    <row r="217" spans="2:40" x14ac:dyDescent="0.35">
      <c r="B217" s="317">
        <v>45429.822916666664</v>
      </c>
      <c r="C217">
        <v>53</v>
      </c>
      <c r="D217">
        <v>65.8</v>
      </c>
      <c r="E217">
        <v>31.2</v>
      </c>
      <c r="F217">
        <v>57.9</v>
      </c>
      <c r="G217">
        <v>53</v>
      </c>
      <c r="H217">
        <v>65.8</v>
      </c>
      <c r="I217">
        <v>31.2</v>
      </c>
      <c r="J217">
        <v>57.8</v>
      </c>
      <c r="L217">
        <v>67</v>
      </c>
      <c r="M217">
        <v>32.4</v>
      </c>
      <c r="N217">
        <v>59.6</v>
      </c>
      <c r="P217" t="s">
        <v>878</v>
      </c>
      <c r="Q217">
        <f t="shared" si="10"/>
        <v>31</v>
      </c>
      <c r="R217" t="str">
        <f t="shared" si="11"/>
        <v>-</v>
      </c>
      <c r="AN217" s="317"/>
    </row>
    <row r="218" spans="2:40" x14ac:dyDescent="0.35">
      <c r="B218" s="317">
        <v>45429.833333333336</v>
      </c>
      <c r="C218">
        <v>53.9</v>
      </c>
      <c r="D218">
        <v>72.400000000000006</v>
      </c>
      <c r="E218">
        <v>30.8</v>
      </c>
      <c r="F218">
        <v>57.6</v>
      </c>
      <c r="G218">
        <v>54</v>
      </c>
      <c r="H218">
        <v>71.599999999999994</v>
      </c>
      <c r="I218">
        <v>30.5</v>
      </c>
      <c r="J218">
        <v>57.7</v>
      </c>
      <c r="L218">
        <v>73.7</v>
      </c>
      <c r="M218">
        <v>31.8</v>
      </c>
      <c r="N218">
        <v>59.2</v>
      </c>
      <c r="P218" t="s">
        <v>878</v>
      </c>
      <c r="Q218">
        <f t="shared" si="10"/>
        <v>31</v>
      </c>
      <c r="R218" t="str">
        <f t="shared" si="11"/>
        <v>-</v>
      </c>
      <c r="AN218" s="317"/>
    </row>
    <row r="219" spans="2:40" x14ac:dyDescent="0.35">
      <c r="B219" s="317">
        <v>45429.84375</v>
      </c>
      <c r="C219">
        <v>53.7</v>
      </c>
      <c r="D219">
        <v>65.599999999999994</v>
      </c>
      <c r="E219">
        <v>35.5</v>
      </c>
      <c r="F219">
        <v>58.8</v>
      </c>
      <c r="G219">
        <v>53.7</v>
      </c>
      <c r="H219">
        <v>67.3</v>
      </c>
      <c r="I219">
        <v>35.200000000000003</v>
      </c>
      <c r="J219">
        <v>58.6</v>
      </c>
      <c r="L219">
        <v>67.599999999999994</v>
      </c>
      <c r="M219">
        <v>36.4</v>
      </c>
      <c r="N219">
        <v>60.3</v>
      </c>
      <c r="P219" t="s">
        <v>878</v>
      </c>
      <c r="Q219">
        <f t="shared" si="10"/>
        <v>35</v>
      </c>
      <c r="R219" t="str">
        <f t="shared" si="11"/>
        <v>-</v>
      </c>
      <c r="AN219" s="317"/>
    </row>
    <row r="220" spans="2:40" x14ac:dyDescent="0.35">
      <c r="B220" s="317">
        <v>45429.854166666664</v>
      </c>
      <c r="C220">
        <v>54.1</v>
      </c>
      <c r="D220">
        <v>65.599999999999994</v>
      </c>
      <c r="E220">
        <v>35.1</v>
      </c>
      <c r="F220">
        <v>58.7</v>
      </c>
      <c r="G220">
        <v>54.1</v>
      </c>
      <c r="H220">
        <v>65.599999999999994</v>
      </c>
      <c r="I220">
        <v>35.1</v>
      </c>
      <c r="J220">
        <v>58.6</v>
      </c>
      <c r="L220">
        <v>67.099999999999994</v>
      </c>
      <c r="M220">
        <v>36.299999999999997</v>
      </c>
      <c r="N220">
        <v>60.3</v>
      </c>
      <c r="P220" t="s">
        <v>878</v>
      </c>
      <c r="Q220">
        <f t="shared" si="10"/>
        <v>35</v>
      </c>
      <c r="R220" t="str">
        <f t="shared" si="11"/>
        <v>-</v>
      </c>
      <c r="AN220" s="317"/>
    </row>
    <row r="221" spans="2:40" x14ac:dyDescent="0.35">
      <c r="B221" s="317">
        <v>45429.864583333336</v>
      </c>
      <c r="C221">
        <v>54.6</v>
      </c>
      <c r="D221">
        <v>67.099999999999994</v>
      </c>
      <c r="E221">
        <v>33.700000000000003</v>
      </c>
      <c r="F221">
        <v>59.5</v>
      </c>
      <c r="G221">
        <v>54.6</v>
      </c>
      <c r="H221">
        <v>67.400000000000006</v>
      </c>
      <c r="I221">
        <v>33.6</v>
      </c>
      <c r="J221">
        <v>59.3</v>
      </c>
      <c r="L221">
        <v>69.5</v>
      </c>
      <c r="M221">
        <v>34.9</v>
      </c>
      <c r="N221">
        <v>61.2</v>
      </c>
      <c r="P221" t="s">
        <v>878</v>
      </c>
      <c r="Q221">
        <f t="shared" si="10"/>
        <v>34</v>
      </c>
      <c r="R221" t="str">
        <f t="shared" si="11"/>
        <v>-</v>
      </c>
      <c r="AN221" s="317"/>
    </row>
    <row r="222" spans="2:40" x14ac:dyDescent="0.35">
      <c r="B222" s="317">
        <v>45429.875</v>
      </c>
      <c r="C222">
        <v>52.9</v>
      </c>
      <c r="D222">
        <v>66.2</v>
      </c>
      <c r="E222">
        <v>34.1</v>
      </c>
      <c r="F222">
        <v>58</v>
      </c>
      <c r="G222">
        <v>52.9</v>
      </c>
      <c r="H222">
        <v>65.400000000000006</v>
      </c>
      <c r="I222">
        <v>33.6</v>
      </c>
      <c r="J222">
        <v>57.8</v>
      </c>
      <c r="L222">
        <v>67.7</v>
      </c>
      <c r="M222">
        <v>35.5</v>
      </c>
      <c r="N222">
        <v>59.7</v>
      </c>
      <c r="P222" t="s">
        <v>878</v>
      </c>
      <c r="Q222">
        <f t="shared" si="10"/>
        <v>34</v>
      </c>
      <c r="R222" t="str">
        <f t="shared" si="11"/>
        <v>-</v>
      </c>
      <c r="AN222" s="317"/>
    </row>
    <row r="223" spans="2:40" x14ac:dyDescent="0.35">
      <c r="B223" s="317">
        <v>45429.885416666664</v>
      </c>
      <c r="C223">
        <v>54.5</v>
      </c>
      <c r="D223">
        <v>67.5</v>
      </c>
      <c r="E223">
        <v>34.6</v>
      </c>
      <c r="F223">
        <v>59.2</v>
      </c>
      <c r="G223">
        <v>54.5</v>
      </c>
      <c r="H223">
        <v>68.7</v>
      </c>
      <c r="I223">
        <v>34.5</v>
      </c>
      <c r="J223">
        <v>59</v>
      </c>
      <c r="L223">
        <v>69.7</v>
      </c>
      <c r="M223">
        <v>37.299999999999997</v>
      </c>
      <c r="N223">
        <v>60.5</v>
      </c>
      <c r="P223" t="s">
        <v>878</v>
      </c>
      <c r="Q223">
        <f t="shared" si="10"/>
        <v>35</v>
      </c>
      <c r="R223" t="str">
        <f t="shared" si="11"/>
        <v>-</v>
      </c>
      <c r="AN223" s="317"/>
    </row>
    <row r="224" spans="2:40" x14ac:dyDescent="0.35">
      <c r="B224" s="317">
        <v>45429.895833333336</v>
      </c>
      <c r="C224">
        <v>53.3</v>
      </c>
      <c r="D224">
        <v>66.8</v>
      </c>
      <c r="E224">
        <v>31.5</v>
      </c>
      <c r="F224">
        <v>58.1</v>
      </c>
      <c r="G224">
        <v>53.3</v>
      </c>
      <c r="H224">
        <v>66.099999999999994</v>
      </c>
      <c r="I224">
        <v>31.4</v>
      </c>
      <c r="J224">
        <v>57.8</v>
      </c>
      <c r="L224">
        <v>68.5</v>
      </c>
      <c r="M224">
        <v>32.6</v>
      </c>
      <c r="N224">
        <v>59.7</v>
      </c>
      <c r="P224" t="s">
        <v>878</v>
      </c>
      <c r="Q224">
        <f t="shared" si="10"/>
        <v>31</v>
      </c>
      <c r="R224" t="str">
        <f t="shared" si="11"/>
        <v>-</v>
      </c>
      <c r="AN224" s="317"/>
    </row>
    <row r="225" spans="2:40" x14ac:dyDescent="0.35">
      <c r="B225" s="317">
        <v>45429.90625</v>
      </c>
      <c r="C225">
        <v>57.4</v>
      </c>
      <c r="D225">
        <v>81.900000000000006</v>
      </c>
      <c r="E225">
        <v>32.200000000000003</v>
      </c>
      <c r="F225">
        <v>59.8</v>
      </c>
      <c r="G225">
        <v>57.1</v>
      </c>
      <c r="H225">
        <v>80.5</v>
      </c>
      <c r="I225">
        <v>32.200000000000003</v>
      </c>
      <c r="J225">
        <v>59.7</v>
      </c>
      <c r="L225">
        <v>83.7</v>
      </c>
      <c r="M225">
        <v>32.9</v>
      </c>
      <c r="N225">
        <v>61.2</v>
      </c>
      <c r="P225" t="s">
        <v>878</v>
      </c>
      <c r="Q225">
        <f t="shared" si="10"/>
        <v>32</v>
      </c>
      <c r="R225" t="str">
        <f t="shared" si="11"/>
        <v>-</v>
      </c>
      <c r="AN225" s="317"/>
    </row>
    <row r="226" spans="2:40" x14ac:dyDescent="0.35">
      <c r="B226" s="317">
        <v>45429.916666666664</v>
      </c>
      <c r="C226">
        <v>54</v>
      </c>
      <c r="D226">
        <v>66.3</v>
      </c>
      <c r="E226">
        <v>31.7</v>
      </c>
      <c r="F226">
        <v>58.5</v>
      </c>
      <c r="G226">
        <v>54</v>
      </c>
      <c r="H226">
        <v>66.7</v>
      </c>
      <c r="I226">
        <v>32</v>
      </c>
      <c r="J226">
        <v>58.3</v>
      </c>
      <c r="L226">
        <v>68.400000000000006</v>
      </c>
      <c r="M226">
        <v>33.1</v>
      </c>
      <c r="N226">
        <v>59.7</v>
      </c>
      <c r="P226" t="s">
        <v>878</v>
      </c>
      <c r="Q226">
        <f t="shared" si="10"/>
        <v>32</v>
      </c>
      <c r="R226" t="str">
        <f t="shared" si="11"/>
        <v>-</v>
      </c>
      <c r="AN226" s="317"/>
    </row>
    <row r="227" spans="2:40" x14ac:dyDescent="0.35">
      <c r="B227" s="317">
        <v>45429.927083333336</v>
      </c>
      <c r="C227">
        <v>53.3</v>
      </c>
      <c r="D227">
        <v>67.5</v>
      </c>
      <c r="E227">
        <v>27.9</v>
      </c>
      <c r="F227">
        <v>58.6</v>
      </c>
      <c r="G227">
        <v>53.2</v>
      </c>
      <c r="H227">
        <v>66.8</v>
      </c>
      <c r="I227">
        <v>27.9</v>
      </c>
      <c r="J227">
        <v>58.5</v>
      </c>
      <c r="L227">
        <v>69.3</v>
      </c>
      <c r="M227">
        <v>28.8</v>
      </c>
      <c r="N227">
        <v>60.2</v>
      </c>
      <c r="P227" t="s">
        <v>878</v>
      </c>
      <c r="Q227">
        <f t="shared" si="10"/>
        <v>28</v>
      </c>
      <c r="R227" t="str">
        <f t="shared" si="11"/>
        <v>-</v>
      </c>
      <c r="AN227" s="317"/>
    </row>
    <row r="228" spans="2:40" x14ac:dyDescent="0.35">
      <c r="B228" s="317">
        <v>45429.9375</v>
      </c>
      <c r="C228">
        <v>48.2</v>
      </c>
      <c r="D228">
        <v>65.2</v>
      </c>
      <c r="E228">
        <v>26.3</v>
      </c>
      <c r="F228">
        <v>50.2</v>
      </c>
      <c r="G228">
        <v>48.2</v>
      </c>
      <c r="H228">
        <v>65.5</v>
      </c>
      <c r="I228">
        <v>26.1</v>
      </c>
      <c r="J228">
        <v>50.6</v>
      </c>
      <c r="L228">
        <v>65.8</v>
      </c>
      <c r="M228">
        <v>27</v>
      </c>
      <c r="N228">
        <v>51.6</v>
      </c>
      <c r="P228" t="s">
        <v>878</v>
      </c>
      <c r="Q228">
        <f t="shared" si="10"/>
        <v>26</v>
      </c>
      <c r="R228" t="str">
        <f t="shared" si="11"/>
        <v>-</v>
      </c>
      <c r="AN228" s="317"/>
    </row>
    <row r="229" spans="2:40" x14ac:dyDescent="0.35">
      <c r="B229" s="317">
        <v>45429.947916666664</v>
      </c>
      <c r="C229">
        <v>50.6</v>
      </c>
      <c r="D229">
        <v>63.5</v>
      </c>
      <c r="E229">
        <v>26.5</v>
      </c>
      <c r="F229">
        <v>56.1</v>
      </c>
      <c r="G229">
        <v>50.7</v>
      </c>
      <c r="H229">
        <v>63.1</v>
      </c>
      <c r="I229">
        <v>26.3</v>
      </c>
      <c r="J229">
        <v>56</v>
      </c>
      <c r="L229">
        <v>65.3</v>
      </c>
      <c r="M229">
        <v>27.6</v>
      </c>
      <c r="N229">
        <v>58</v>
      </c>
      <c r="P229" t="s">
        <v>878</v>
      </c>
      <c r="Q229">
        <f t="shared" si="10"/>
        <v>26</v>
      </c>
      <c r="R229" t="str">
        <f t="shared" si="11"/>
        <v>-</v>
      </c>
      <c r="AN229" s="317"/>
    </row>
    <row r="230" spans="2:40" x14ac:dyDescent="0.35">
      <c r="B230" s="317">
        <v>45429.958333333336</v>
      </c>
      <c r="C230">
        <v>45.7</v>
      </c>
      <c r="D230">
        <v>66.5</v>
      </c>
      <c r="E230">
        <v>23.2</v>
      </c>
      <c r="F230">
        <v>44.5</v>
      </c>
      <c r="G230">
        <v>45.7</v>
      </c>
      <c r="H230">
        <v>66.099999999999994</v>
      </c>
      <c r="I230">
        <v>23.1</v>
      </c>
      <c r="J230">
        <v>44</v>
      </c>
      <c r="L230">
        <v>67</v>
      </c>
      <c r="M230">
        <v>23.9</v>
      </c>
      <c r="N230">
        <v>46</v>
      </c>
      <c r="P230" t="s">
        <v>879</v>
      </c>
      <c r="Q230" t="str">
        <f t="shared" si="10"/>
        <v>-</v>
      </c>
      <c r="R230">
        <f t="shared" si="11"/>
        <v>23</v>
      </c>
      <c r="AN230" s="317"/>
    </row>
    <row r="231" spans="2:40" x14ac:dyDescent="0.35">
      <c r="B231" s="317">
        <v>45429.96875</v>
      </c>
      <c r="C231">
        <v>52.5</v>
      </c>
      <c r="D231">
        <v>66.8</v>
      </c>
      <c r="E231">
        <v>26.1</v>
      </c>
      <c r="F231">
        <v>57.5</v>
      </c>
      <c r="G231">
        <v>52.6</v>
      </c>
      <c r="H231">
        <v>67.099999999999994</v>
      </c>
      <c r="I231">
        <v>26</v>
      </c>
      <c r="J231">
        <v>57.4</v>
      </c>
      <c r="L231">
        <v>67.3</v>
      </c>
      <c r="M231">
        <v>26.9</v>
      </c>
      <c r="N231">
        <v>59.5</v>
      </c>
      <c r="P231" t="s">
        <v>879</v>
      </c>
      <c r="Q231" t="str">
        <f t="shared" si="10"/>
        <v>-</v>
      </c>
      <c r="R231">
        <f t="shared" si="11"/>
        <v>26</v>
      </c>
      <c r="AN231" s="317"/>
    </row>
    <row r="232" spans="2:40" x14ac:dyDescent="0.35">
      <c r="B232" s="317">
        <v>45429.979166666664</v>
      </c>
      <c r="C232">
        <v>48.8</v>
      </c>
      <c r="D232">
        <v>63.1</v>
      </c>
      <c r="E232">
        <v>24.3</v>
      </c>
      <c r="F232">
        <v>53.2</v>
      </c>
      <c r="G232">
        <v>48.8</v>
      </c>
      <c r="H232">
        <v>63.3</v>
      </c>
      <c r="I232">
        <v>24.2</v>
      </c>
      <c r="J232">
        <v>53.3</v>
      </c>
      <c r="L232">
        <v>64.5</v>
      </c>
      <c r="M232">
        <v>25.1</v>
      </c>
      <c r="N232">
        <v>54.7</v>
      </c>
      <c r="P232" t="s">
        <v>879</v>
      </c>
      <c r="Q232" t="str">
        <f t="shared" si="10"/>
        <v>-</v>
      </c>
      <c r="R232">
        <f t="shared" si="11"/>
        <v>24</v>
      </c>
      <c r="AN232" s="317"/>
    </row>
    <row r="233" spans="2:40" x14ac:dyDescent="0.35">
      <c r="B233" s="317">
        <v>45429.989583333336</v>
      </c>
      <c r="C233">
        <v>47.6</v>
      </c>
      <c r="D233">
        <v>62.9</v>
      </c>
      <c r="E233">
        <v>19.899999999999999</v>
      </c>
      <c r="F233">
        <v>49.4</v>
      </c>
      <c r="G233">
        <v>47.7</v>
      </c>
      <c r="H233">
        <v>63.7</v>
      </c>
      <c r="I233">
        <v>19.8</v>
      </c>
      <c r="J233">
        <v>50</v>
      </c>
      <c r="L233">
        <v>64.599999999999994</v>
      </c>
      <c r="M233">
        <v>20.7</v>
      </c>
      <c r="N233">
        <v>51.4</v>
      </c>
      <c r="P233" t="s">
        <v>879</v>
      </c>
      <c r="Q233" t="str">
        <f t="shared" si="10"/>
        <v>-</v>
      </c>
      <c r="R233">
        <f t="shared" si="11"/>
        <v>20</v>
      </c>
      <c r="AN233" s="317"/>
    </row>
    <row r="234" spans="2:40" x14ac:dyDescent="0.35">
      <c r="B234" s="317">
        <v>45430</v>
      </c>
      <c r="C234">
        <v>50.9</v>
      </c>
      <c r="D234">
        <v>66.5</v>
      </c>
      <c r="E234">
        <v>21.3</v>
      </c>
      <c r="F234">
        <v>55.7</v>
      </c>
      <c r="G234">
        <v>50.9</v>
      </c>
      <c r="H234">
        <v>67</v>
      </c>
      <c r="I234">
        <v>21.2</v>
      </c>
      <c r="J234">
        <v>55.2</v>
      </c>
      <c r="L234">
        <v>67.3</v>
      </c>
      <c r="M234">
        <v>22</v>
      </c>
      <c r="N234">
        <v>57.3</v>
      </c>
      <c r="P234" t="s">
        <v>879</v>
      </c>
      <c r="Q234" t="str">
        <f t="shared" si="10"/>
        <v>-</v>
      </c>
      <c r="R234">
        <f t="shared" si="11"/>
        <v>21</v>
      </c>
      <c r="AN234" s="317"/>
    </row>
    <row r="235" spans="2:40" x14ac:dyDescent="0.35">
      <c r="B235" s="317">
        <v>45430.010416666664</v>
      </c>
      <c r="C235">
        <v>47.2</v>
      </c>
      <c r="D235">
        <v>64</v>
      </c>
      <c r="E235">
        <v>22.3</v>
      </c>
      <c r="F235">
        <v>49.8</v>
      </c>
      <c r="G235">
        <v>47.1</v>
      </c>
      <c r="H235">
        <v>64.900000000000006</v>
      </c>
      <c r="I235">
        <v>22.3</v>
      </c>
      <c r="J235">
        <v>49.4</v>
      </c>
      <c r="L235">
        <v>65.3</v>
      </c>
      <c r="M235">
        <v>22.9</v>
      </c>
      <c r="N235">
        <v>51.4</v>
      </c>
      <c r="P235" t="s">
        <v>879</v>
      </c>
      <c r="Q235" t="str">
        <f t="shared" si="10"/>
        <v>-</v>
      </c>
      <c r="R235">
        <f t="shared" si="11"/>
        <v>22</v>
      </c>
      <c r="AN235" s="317"/>
    </row>
    <row r="236" spans="2:40" x14ac:dyDescent="0.35">
      <c r="B236" s="317">
        <v>45430.020833333336</v>
      </c>
      <c r="C236">
        <v>48.7</v>
      </c>
      <c r="D236">
        <v>62.7</v>
      </c>
      <c r="E236">
        <v>20.5</v>
      </c>
      <c r="F236">
        <v>52.5</v>
      </c>
      <c r="G236">
        <v>48.8</v>
      </c>
      <c r="H236">
        <v>63</v>
      </c>
      <c r="I236">
        <v>20.399999999999999</v>
      </c>
      <c r="J236">
        <v>52.4</v>
      </c>
      <c r="L236">
        <v>64.2</v>
      </c>
      <c r="M236">
        <v>21.4</v>
      </c>
      <c r="N236">
        <v>54</v>
      </c>
      <c r="P236" t="s">
        <v>879</v>
      </c>
      <c r="Q236" t="str">
        <f t="shared" si="10"/>
        <v>-</v>
      </c>
      <c r="R236">
        <f t="shared" si="11"/>
        <v>20</v>
      </c>
      <c r="AN236" s="317"/>
    </row>
    <row r="237" spans="2:40" x14ac:dyDescent="0.35">
      <c r="B237" s="317">
        <v>45430.03125</v>
      </c>
      <c r="C237">
        <v>48.7</v>
      </c>
      <c r="D237">
        <v>68.099999999999994</v>
      </c>
      <c r="E237">
        <v>19</v>
      </c>
      <c r="F237">
        <v>49.5</v>
      </c>
      <c r="G237">
        <v>48.6</v>
      </c>
      <c r="H237">
        <v>68</v>
      </c>
      <c r="I237">
        <v>19</v>
      </c>
      <c r="J237">
        <v>49.3</v>
      </c>
      <c r="L237">
        <v>68.7</v>
      </c>
      <c r="M237">
        <v>19.600000000000001</v>
      </c>
      <c r="N237">
        <v>51.1</v>
      </c>
      <c r="P237" t="s">
        <v>879</v>
      </c>
      <c r="Q237" t="str">
        <f t="shared" si="10"/>
        <v>-</v>
      </c>
      <c r="R237">
        <f t="shared" si="11"/>
        <v>19</v>
      </c>
      <c r="AN237" s="317"/>
    </row>
    <row r="238" spans="2:40" x14ac:dyDescent="0.35">
      <c r="B238" s="317">
        <v>45430.041666666664</v>
      </c>
      <c r="C238">
        <v>47.2</v>
      </c>
      <c r="D238">
        <v>67.900000000000006</v>
      </c>
      <c r="E238">
        <v>20.6</v>
      </c>
      <c r="F238">
        <v>42.5</v>
      </c>
      <c r="G238">
        <v>47</v>
      </c>
      <c r="H238">
        <v>68.400000000000006</v>
      </c>
      <c r="I238">
        <v>20.6</v>
      </c>
      <c r="J238">
        <v>41.1</v>
      </c>
      <c r="L238">
        <v>69</v>
      </c>
      <c r="M238">
        <v>21.5</v>
      </c>
      <c r="N238">
        <v>44.3</v>
      </c>
      <c r="P238" t="s">
        <v>879</v>
      </c>
      <c r="Q238" t="str">
        <f t="shared" si="10"/>
        <v>-</v>
      </c>
      <c r="R238">
        <f t="shared" si="11"/>
        <v>21</v>
      </c>
      <c r="AN238" s="317"/>
    </row>
    <row r="239" spans="2:40" x14ac:dyDescent="0.35">
      <c r="B239" s="317">
        <v>45430.052083333336</v>
      </c>
      <c r="C239">
        <v>50</v>
      </c>
      <c r="D239">
        <v>71.099999999999994</v>
      </c>
      <c r="E239">
        <v>21.1</v>
      </c>
      <c r="F239">
        <v>48.4</v>
      </c>
      <c r="G239">
        <v>49.8</v>
      </c>
      <c r="H239">
        <v>73.3</v>
      </c>
      <c r="I239">
        <v>21.1</v>
      </c>
      <c r="J239">
        <v>48.5</v>
      </c>
      <c r="L239">
        <v>79.2</v>
      </c>
      <c r="M239">
        <v>21.9</v>
      </c>
      <c r="N239">
        <v>50.3</v>
      </c>
      <c r="P239" t="s">
        <v>879</v>
      </c>
      <c r="Q239" t="str">
        <f t="shared" si="10"/>
        <v>-</v>
      </c>
      <c r="R239">
        <f t="shared" si="11"/>
        <v>21</v>
      </c>
      <c r="AN239" s="317"/>
    </row>
    <row r="240" spans="2:40" x14ac:dyDescent="0.35">
      <c r="B240" s="317">
        <v>45430.0625</v>
      </c>
      <c r="C240">
        <v>44.1</v>
      </c>
      <c r="D240">
        <v>65.599999999999994</v>
      </c>
      <c r="E240">
        <v>21.8</v>
      </c>
      <c r="F240">
        <v>37.1</v>
      </c>
      <c r="G240">
        <v>44.1</v>
      </c>
      <c r="H240">
        <v>65</v>
      </c>
      <c r="I240">
        <v>21.7</v>
      </c>
      <c r="J240">
        <v>37</v>
      </c>
      <c r="L240">
        <v>66.3</v>
      </c>
      <c r="M240">
        <v>22.3</v>
      </c>
      <c r="N240">
        <v>38.4</v>
      </c>
      <c r="P240" t="s">
        <v>879</v>
      </c>
      <c r="Q240" t="str">
        <f t="shared" si="10"/>
        <v>-</v>
      </c>
      <c r="R240">
        <f t="shared" si="11"/>
        <v>22</v>
      </c>
      <c r="AN240" s="317"/>
    </row>
    <row r="241" spans="2:40" x14ac:dyDescent="0.35">
      <c r="B241" s="317">
        <v>45430.072916666664</v>
      </c>
      <c r="C241">
        <v>43.5</v>
      </c>
      <c r="D241">
        <v>66.5</v>
      </c>
      <c r="E241">
        <v>20.8</v>
      </c>
      <c r="F241">
        <v>28.8</v>
      </c>
      <c r="G241">
        <v>43.4</v>
      </c>
      <c r="H241">
        <v>67.3</v>
      </c>
      <c r="I241">
        <v>20.7</v>
      </c>
      <c r="J241">
        <v>28.5</v>
      </c>
      <c r="L241">
        <v>68.400000000000006</v>
      </c>
      <c r="M241">
        <v>21.4</v>
      </c>
      <c r="N241">
        <v>30.2</v>
      </c>
      <c r="P241" t="s">
        <v>879</v>
      </c>
      <c r="Q241" t="str">
        <f t="shared" si="10"/>
        <v>-</v>
      </c>
      <c r="R241">
        <f t="shared" si="11"/>
        <v>21</v>
      </c>
      <c r="AN241" s="317"/>
    </row>
    <row r="242" spans="2:40" x14ac:dyDescent="0.35">
      <c r="B242" s="317">
        <v>45430.083333333336</v>
      </c>
      <c r="C242">
        <v>44.4</v>
      </c>
      <c r="D242">
        <v>65.8</v>
      </c>
      <c r="E242">
        <v>18.600000000000001</v>
      </c>
      <c r="F242">
        <v>35.200000000000003</v>
      </c>
      <c r="G242">
        <v>44.3</v>
      </c>
      <c r="H242">
        <v>64.3</v>
      </c>
      <c r="I242">
        <v>18.600000000000001</v>
      </c>
      <c r="J242">
        <v>35</v>
      </c>
      <c r="L242">
        <v>67.400000000000006</v>
      </c>
      <c r="M242">
        <v>19.2</v>
      </c>
      <c r="N242">
        <v>36.200000000000003</v>
      </c>
      <c r="P242" t="s">
        <v>879</v>
      </c>
      <c r="Q242" t="str">
        <f t="shared" si="10"/>
        <v>-</v>
      </c>
      <c r="R242">
        <f t="shared" si="11"/>
        <v>19</v>
      </c>
      <c r="AN242" s="317"/>
    </row>
    <row r="243" spans="2:40" x14ac:dyDescent="0.35">
      <c r="B243" s="317">
        <v>45430.09375</v>
      </c>
      <c r="C243">
        <v>48.2</v>
      </c>
      <c r="D243">
        <v>69.5</v>
      </c>
      <c r="E243">
        <v>19.2</v>
      </c>
      <c r="F243">
        <v>41.4</v>
      </c>
      <c r="G243">
        <v>48.2</v>
      </c>
      <c r="H243">
        <v>68.5</v>
      </c>
      <c r="I243">
        <v>19.100000000000001</v>
      </c>
      <c r="J243">
        <v>41.3</v>
      </c>
      <c r="L243">
        <v>70.7</v>
      </c>
      <c r="M243">
        <v>19.7</v>
      </c>
      <c r="N243">
        <v>42.5</v>
      </c>
      <c r="P243" t="s">
        <v>879</v>
      </c>
      <c r="Q243" t="str">
        <f t="shared" si="10"/>
        <v>-</v>
      </c>
      <c r="R243">
        <f t="shared" si="11"/>
        <v>19</v>
      </c>
      <c r="AN243" s="317"/>
    </row>
    <row r="244" spans="2:40" x14ac:dyDescent="0.35">
      <c r="B244" s="317">
        <v>45430.104166666664</v>
      </c>
      <c r="C244">
        <v>41.5</v>
      </c>
      <c r="D244">
        <v>61.6</v>
      </c>
      <c r="E244">
        <v>19.3</v>
      </c>
      <c r="F244">
        <v>31.5</v>
      </c>
      <c r="G244">
        <v>41.4</v>
      </c>
      <c r="H244">
        <v>62.6</v>
      </c>
      <c r="I244">
        <v>19.2</v>
      </c>
      <c r="J244">
        <v>31.4</v>
      </c>
      <c r="L244">
        <v>63.3</v>
      </c>
      <c r="M244">
        <v>19.7</v>
      </c>
      <c r="N244">
        <v>32.9</v>
      </c>
      <c r="P244" t="s">
        <v>879</v>
      </c>
      <c r="Q244" t="str">
        <f t="shared" si="10"/>
        <v>-</v>
      </c>
      <c r="R244">
        <f t="shared" si="11"/>
        <v>19</v>
      </c>
      <c r="AN244" s="317"/>
    </row>
    <row r="245" spans="2:40" x14ac:dyDescent="0.35">
      <c r="B245" s="317">
        <v>45430.114583333336</v>
      </c>
      <c r="C245">
        <v>43.9</v>
      </c>
      <c r="D245">
        <v>63.3</v>
      </c>
      <c r="E245">
        <v>19.7</v>
      </c>
      <c r="F245">
        <v>35.200000000000003</v>
      </c>
      <c r="G245">
        <v>43.9</v>
      </c>
      <c r="H245">
        <v>64.400000000000006</v>
      </c>
      <c r="I245">
        <v>19.7</v>
      </c>
      <c r="J245">
        <v>35.4</v>
      </c>
      <c r="L245">
        <v>67.3</v>
      </c>
      <c r="M245">
        <v>20.2</v>
      </c>
      <c r="N245">
        <v>36.1</v>
      </c>
      <c r="P245" t="s">
        <v>879</v>
      </c>
      <c r="Q245" t="str">
        <f t="shared" si="10"/>
        <v>-</v>
      </c>
      <c r="R245">
        <f t="shared" si="11"/>
        <v>20</v>
      </c>
      <c r="AN245" s="317"/>
    </row>
    <row r="246" spans="2:40" x14ac:dyDescent="0.35">
      <c r="B246" s="317">
        <v>45430.125</v>
      </c>
      <c r="C246">
        <v>45.6</v>
      </c>
      <c r="D246">
        <v>63</v>
      </c>
      <c r="E246">
        <v>20.6</v>
      </c>
      <c r="F246">
        <v>44.5</v>
      </c>
      <c r="G246">
        <v>45.7</v>
      </c>
      <c r="H246">
        <v>64.599999999999994</v>
      </c>
      <c r="I246">
        <v>20.5</v>
      </c>
      <c r="J246">
        <v>44.6</v>
      </c>
      <c r="L246">
        <v>65</v>
      </c>
      <c r="M246">
        <v>21.1</v>
      </c>
      <c r="N246">
        <v>46.3</v>
      </c>
      <c r="P246" t="s">
        <v>879</v>
      </c>
      <c r="Q246" t="str">
        <f t="shared" si="10"/>
        <v>-</v>
      </c>
      <c r="R246">
        <f t="shared" si="11"/>
        <v>21</v>
      </c>
      <c r="AN246" s="317"/>
    </row>
    <row r="247" spans="2:40" x14ac:dyDescent="0.35">
      <c r="B247" s="317">
        <v>45430.135416666664</v>
      </c>
      <c r="C247">
        <v>38.9</v>
      </c>
      <c r="D247">
        <v>59</v>
      </c>
      <c r="E247">
        <v>20.2</v>
      </c>
      <c r="F247">
        <v>30</v>
      </c>
      <c r="G247">
        <v>38.9</v>
      </c>
      <c r="H247">
        <v>60.4</v>
      </c>
      <c r="I247">
        <v>20.100000000000001</v>
      </c>
      <c r="J247">
        <v>30.1</v>
      </c>
      <c r="L247">
        <v>60.9</v>
      </c>
      <c r="M247">
        <v>20.6</v>
      </c>
      <c r="N247">
        <v>31.2</v>
      </c>
      <c r="P247" t="s">
        <v>879</v>
      </c>
      <c r="Q247" t="str">
        <f t="shared" si="10"/>
        <v>-</v>
      </c>
      <c r="R247">
        <f t="shared" si="11"/>
        <v>20</v>
      </c>
      <c r="AN247" s="317"/>
    </row>
    <row r="248" spans="2:40" x14ac:dyDescent="0.35">
      <c r="B248" s="317">
        <v>45430.145833333336</v>
      </c>
      <c r="C248">
        <v>39.9</v>
      </c>
      <c r="D248">
        <v>61.1</v>
      </c>
      <c r="E248">
        <v>21.1</v>
      </c>
      <c r="F248">
        <v>27.2</v>
      </c>
      <c r="G248">
        <v>40</v>
      </c>
      <c r="H248">
        <v>62.3</v>
      </c>
      <c r="I248">
        <v>21.1</v>
      </c>
      <c r="J248">
        <v>27.1</v>
      </c>
      <c r="L248">
        <v>62.6</v>
      </c>
      <c r="M248">
        <v>21.5</v>
      </c>
      <c r="N248">
        <v>28.4</v>
      </c>
      <c r="P248" t="s">
        <v>879</v>
      </c>
      <c r="Q248" t="str">
        <f t="shared" si="10"/>
        <v>-</v>
      </c>
      <c r="R248">
        <f t="shared" si="11"/>
        <v>21</v>
      </c>
      <c r="AN248" s="317"/>
    </row>
    <row r="249" spans="2:40" x14ac:dyDescent="0.35">
      <c r="B249" s="317">
        <v>45430.15625</v>
      </c>
      <c r="C249">
        <v>37.9</v>
      </c>
      <c r="D249">
        <v>59.1</v>
      </c>
      <c r="E249">
        <v>20.3</v>
      </c>
      <c r="F249">
        <v>28.9</v>
      </c>
      <c r="G249">
        <v>37.799999999999997</v>
      </c>
      <c r="H249">
        <v>59.8</v>
      </c>
      <c r="I249">
        <v>20.2</v>
      </c>
      <c r="J249">
        <v>28.7</v>
      </c>
      <c r="L249">
        <v>60.9</v>
      </c>
      <c r="M249">
        <v>20.6</v>
      </c>
      <c r="N249">
        <v>29.9</v>
      </c>
      <c r="P249" t="s">
        <v>879</v>
      </c>
      <c r="Q249" t="str">
        <f t="shared" si="10"/>
        <v>-</v>
      </c>
      <c r="R249">
        <f t="shared" si="11"/>
        <v>20</v>
      </c>
      <c r="AN249" s="317"/>
    </row>
    <row r="250" spans="2:40" x14ac:dyDescent="0.35">
      <c r="B250" s="317">
        <v>45430.166666666664</v>
      </c>
      <c r="C250">
        <v>44.7</v>
      </c>
      <c r="D250">
        <v>62</v>
      </c>
      <c r="E250">
        <v>20.100000000000001</v>
      </c>
      <c r="F250">
        <v>41</v>
      </c>
      <c r="G250">
        <v>44.7</v>
      </c>
      <c r="H250">
        <v>63</v>
      </c>
      <c r="I250">
        <v>19.899999999999999</v>
      </c>
      <c r="J250">
        <v>41.2</v>
      </c>
      <c r="L250">
        <v>64.3</v>
      </c>
      <c r="M250">
        <v>20.8</v>
      </c>
      <c r="N250">
        <v>43.5</v>
      </c>
      <c r="P250" t="s">
        <v>879</v>
      </c>
      <c r="Q250" t="str">
        <f t="shared" si="10"/>
        <v>-</v>
      </c>
      <c r="R250">
        <f t="shared" si="11"/>
        <v>20</v>
      </c>
      <c r="AN250" s="317"/>
    </row>
    <row r="251" spans="2:40" x14ac:dyDescent="0.35">
      <c r="B251" s="317">
        <v>45430.177083333336</v>
      </c>
      <c r="C251">
        <v>43.5</v>
      </c>
      <c r="D251">
        <v>63.9</v>
      </c>
      <c r="E251">
        <v>22.3</v>
      </c>
      <c r="F251">
        <v>40.6</v>
      </c>
      <c r="G251">
        <v>43.4</v>
      </c>
      <c r="H251">
        <v>64.8</v>
      </c>
      <c r="I251">
        <v>22.1</v>
      </c>
      <c r="J251">
        <v>40</v>
      </c>
      <c r="L251">
        <v>65.5</v>
      </c>
      <c r="M251">
        <v>23.3</v>
      </c>
      <c r="N251">
        <v>43.4</v>
      </c>
      <c r="P251" t="s">
        <v>879</v>
      </c>
      <c r="Q251" t="str">
        <f t="shared" si="10"/>
        <v>-</v>
      </c>
      <c r="R251">
        <f t="shared" si="11"/>
        <v>22</v>
      </c>
      <c r="AN251" s="317"/>
    </row>
    <row r="252" spans="2:40" x14ac:dyDescent="0.35">
      <c r="B252" s="317">
        <v>45430.1875</v>
      </c>
      <c r="C252">
        <v>43.3</v>
      </c>
      <c r="D252">
        <v>63.8</v>
      </c>
      <c r="E252">
        <v>24.4</v>
      </c>
      <c r="F252">
        <v>32.1</v>
      </c>
      <c r="G252">
        <v>43.5</v>
      </c>
      <c r="H252">
        <v>63.7</v>
      </c>
      <c r="I252">
        <v>23.9</v>
      </c>
      <c r="J252">
        <v>32.299999999999997</v>
      </c>
      <c r="L252">
        <v>65.099999999999994</v>
      </c>
      <c r="M252">
        <v>26.2</v>
      </c>
      <c r="N252">
        <v>34.799999999999997</v>
      </c>
      <c r="P252" t="s">
        <v>879</v>
      </c>
      <c r="Q252" t="str">
        <f t="shared" si="10"/>
        <v>-</v>
      </c>
      <c r="R252">
        <f t="shared" si="11"/>
        <v>24</v>
      </c>
      <c r="AN252" s="317"/>
    </row>
    <row r="253" spans="2:40" x14ac:dyDescent="0.35">
      <c r="B253" s="317">
        <v>45430.197916666664</v>
      </c>
      <c r="C253">
        <v>41.7</v>
      </c>
      <c r="D253">
        <v>64.599999999999994</v>
      </c>
      <c r="E253">
        <v>23.8</v>
      </c>
      <c r="F253">
        <v>30.8</v>
      </c>
      <c r="G253">
        <v>41.3</v>
      </c>
      <c r="H253">
        <v>64.8</v>
      </c>
      <c r="I253">
        <v>23.3</v>
      </c>
      <c r="J253">
        <v>31</v>
      </c>
      <c r="L253">
        <v>65.7</v>
      </c>
      <c r="M253">
        <v>25.6</v>
      </c>
      <c r="N253">
        <v>33.700000000000003</v>
      </c>
      <c r="P253" t="s">
        <v>879</v>
      </c>
      <c r="Q253" t="str">
        <f t="shared" si="10"/>
        <v>-</v>
      </c>
      <c r="R253">
        <f t="shared" si="11"/>
        <v>23</v>
      </c>
      <c r="AN253" s="317"/>
    </row>
    <row r="254" spans="2:40" x14ac:dyDescent="0.35">
      <c r="B254" s="317">
        <v>45430.208333333336</v>
      </c>
      <c r="C254">
        <v>47.4</v>
      </c>
      <c r="D254">
        <v>63.4</v>
      </c>
      <c r="E254">
        <v>25.6</v>
      </c>
      <c r="F254">
        <v>44.3</v>
      </c>
      <c r="G254">
        <v>47.4</v>
      </c>
      <c r="H254">
        <v>65.099999999999994</v>
      </c>
      <c r="I254">
        <v>25.2</v>
      </c>
      <c r="J254">
        <v>44.9</v>
      </c>
      <c r="L254">
        <v>65.400000000000006</v>
      </c>
      <c r="M254">
        <v>27.2</v>
      </c>
      <c r="N254">
        <v>46.8</v>
      </c>
      <c r="P254" t="s">
        <v>879</v>
      </c>
      <c r="Q254" t="str">
        <f t="shared" si="10"/>
        <v>-</v>
      </c>
      <c r="R254">
        <f t="shared" si="11"/>
        <v>25</v>
      </c>
      <c r="AN254" s="317"/>
    </row>
    <row r="255" spans="2:40" x14ac:dyDescent="0.35">
      <c r="B255" s="317">
        <v>45430.21875</v>
      </c>
      <c r="C255">
        <v>49.1</v>
      </c>
      <c r="D255">
        <v>66.900000000000006</v>
      </c>
      <c r="E255">
        <v>27.3</v>
      </c>
      <c r="F255">
        <v>45.7</v>
      </c>
      <c r="G255">
        <v>49</v>
      </c>
      <c r="H255">
        <v>66.5</v>
      </c>
      <c r="I255">
        <v>27.1</v>
      </c>
      <c r="J255">
        <v>45.4</v>
      </c>
      <c r="L255">
        <v>68.3</v>
      </c>
      <c r="M255">
        <v>28.8</v>
      </c>
      <c r="N255">
        <v>47.9</v>
      </c>
      <c r="P255" t="s">
        <v>879</v>
      </c>
      <c r="Q255" t="str">
        <f t="shared" si="10"/>
        <v>-</v>
      </c>
      <c r="R255">
        <f t="shared" si="11"/>
        <v>27</v>
      </c>
      <c r="AN255" s="317"/>
    </row>
    <row r="256" spans="2:40" x14ac:dyDescent="0.35">
      <c r="B256" s="317">
        <v>45430.229166666664</v>
      </c>
      <c r="C256">
        <v>50.4</v>
      </c>
      <c r="D256">
        <v>68.5</v>
      </c>
      <c r="E256">
        <v>29.7</v>
      </c>
      <c r="F256">
        <v>52.6</v>
      </c>
      <c r="G256">
        <v>50.4</v>
      </c>
      <c r="H256">
        <v>67.599999999999994</v>
      </c>
      <c r="I256">
        <v>29.3</v>
      </c>
      <c r="J256">
        <v>52.5</v>
      </c>
      <c r="L256">
        <v>69.2</v>
      </c>
      <c r="M256">
        <v>31.2</v>
      </c>
      <c r="N256">
        <v>54.4</v>
      </c>
      <c r="P256" t="s">
        <v>879</v>
      </c>
      <c r="Q256" t="str">
        <f t="shared" si="10"/>
        <v>-</v>
      </c>
      <c r="R256">
        <f t="shared" si="11"/>
        <v>29</v>
      </c>
      <c r="AN256" s="317"/>
    </row>
    <row r="257" spans="2:40" x14ac:dyDescent="0.35">
      <c r="B257" s="317">
        <v>45430.239583333336</v>
      </c>
      <c r="C257">
        <v>46.2</v>
      </c>
      <c r="D257">
        <v>63.1</v>
      </c>
      <c r="E257">
        <v>28.4</v>
      </c>
      <c r="F257">
        <v>47.2</v>
      </c>
      <c r="G257">
        <v>46</v>
      </c>
      <c r="H257">
        <v>62.8</v>
      </c>
      <c r="I257">
        <v>28.3</v>
      </c>
      <c r="J257">
        <v>46.8</v>
      </c>
      <c r="L257">
        <v>65.2</v>
      </c>
      <c r="M257">
        <v>29.6</v>
      </c>
      <c r="N257">
        <v>50</v>
      </c>
      <c r="P257" t="s">
        <v>879</v>
      </c>
      <c r="Q257" t="str">
        <f t="shared" si="10"/>
        <v>-</v>
      </c>
      <c r="R257">
        <f t="shared" si="11"/>
        <v>28</v>
      </c>
      <c r="AN257" s="317"/>
    </row>
    <row r="258" spans="2:40" x14ac:dyDescent="0.35">
      <c r="B258" s="317">
        <v>45430.25</v>
      </c>
      <c r="C258">
        <v>48</v>
      </c>
      <c r="D258">
        <v>63.8</v>
      </c>
      <c r="E258">
        <v>28.8</v>
      </c>
      <c r="F258">
        <v>50.3</v>
      </c>
      <c r="G258">
        <v>48</v>
      </c>
      <c r="H258">
        <v>64.7</v>
      </c>
      <c r="I258">
        <v>28.8</v>
      </c>
      <c r="J258">
        <v>50.5</v>
      </c>
      <c r="L258">
        <v>65.3</v>
      </c>
      <c r="M258">
        <v>30.9</v>
      </c>
      <c r="N258">
        <v>52.7</v>
      </c>
      <c r="P258" t="s">
        <v>879</v>
      </c>
      <c r="Q258" t="str">
        <f t="shared" si="10"/>
        <v>-</v>
      </c>
      <c r="R258">
        <f t="shared" si="11"/>
        <v>29</v>
      </c>
      <c r="AN258" s="317"/>
    </row>
    <row r="259" spans="2:40" x14ac:dyDescent="0.35">
      <c r="B259" s="317">
        <v>45430.260416666664</v>
      </c>
      <c r="C259">
        <v>53.3</v>
      </c>
      <c r="D259">
        <v>65.400000000000006</v>
      </c>
      <c r="E259">
        <v>32.700000000000003</v>
      </c>
      <c r="F259">
        <v>58.2</v>
      </c>
      <c r="G259">
        <v>53.3</v>
      </c>
      <c r="H259">
        <v>65.900000000000006</v>
      </c>
      <c r="I259">
        <v>32.5</v>
      </c>
      <c r="J259">
        <v>58</v>
      </c>
      <c r="L259">
        <v>67.3</v>
      </c>
      <c r="M259">
        <v>34.1</v>
      </c>
      <c r="N259">
        <v>60.1</v>
      </c>
      <c r="P259" t="s">
        <v>879</v>
      </c>
      <c r="Q259" t="str">
        <f t="shared" si="10"/>
        <v>-</v>
      </c>
      <c r="R259">
        <f t="shared" si="11"/>
        <v>33</v>
      </c>
      <c r="AN259" s="317"/>
    </row>
    <row r="260" spans="2:40" x14ac:dyDescent="0.35">
      <c r="B260" s="317">
        <v>45430.270833333336</v>
      </c>
      <c r="C260">
        <v>53.8</v>
      </c>
      <c r="D260">
        <v>66.599999999999994</v>
      </c>
      <c r="E260">
        <v>30.3</v>
      </c>
      <c r="F260">
        <v>57.9</v>
      </c>
      <c r="G260">
        <v>53.9</v>
      </c>
      <c r="H260">
        <v>68.3</v>
      </c>
      <c r="I260">
        <v>30.2</v>
      </c>
      <c r="J260">
        <v>58.2</v>
      </c>
      <c r="L260">
        <v>68.599999999999994</v>
      </c>
      <c r="M260">
        <v>32.200000000000003</v>
      </c>
      <c r="N260">
        <v>60.4</v>
      </c>
      <c r="P260" t="s">
        <v>879</v>
      </c>
      <c r="Q260" t="str">
        <f t="shared" si="10"/>
        <v>-</v>
      </c>
      <c r="R260">
        <f t="shared" si="11"/>
        <v>30</v>
      </c>
      <c r="AN260" s="317"/>
    </row>
    <row r="261" spans="2:40" x14ac:dyDescent="0.35">
      <c r="B261" s="317">
        <v>45430.28125</v>
      </c>
      <c r="C261">
        <v>54.7</v>
      </c>
      <c r="D261">
        <v>68.400000000000006</v>
      </c>
      <c r="E261">
        <v>30.8</v>
      </c>
      <c r="F261">
        <v>59.9</v>
      </c>
      <c r="G261">
        <v>54.6</v>
      </c>
      <c r="H261">
        <v>67.900000000000006</v>
      </c>
      <c r="I261">
        <v>31.1</v>
      </c>
      <c r="J261">
        <v>60</v>
      </c>
      <c r="L261">
        <v>69.7</v>
      </c>
      <c r="M261">
        <v>33.1</v>
      </c>
      <c r="N261">
        <v>61.6</v>
      </c>
      <c r="P261" t="s">
        <v>879</v>
      </c>
      <c r="Q261" t="str">
        <f t="shared" si="10"/>
        <v>-</v>
      </c>
      <c r="R261">
        <f t="shared" si="11"/>
        <v>31</v>
      </c>
      <c r="AN261" s="317"/>
    </row>
    <row r="262" spans="2:40" x14ac:dyDescent="0.35">
      <c r="B262" s="317">
        <v>45430.291666666664</v>
      </c>
      <c r="C262">
        <v>52.3</v>
      </c>
      <c r="D262">
        <v>65.7</v>
      </c>
      <c r="E262">
        <v>27.6</v>
      </c>
      <c r="F262">
        <v>57</v>
      </c>
      <c r="G262">
        <v>52.3</v>
      </c>
      <c r="H262">
        <v>66</v>
      </c>
      <c r="I262">
        <v>27.4</v>
      </c>
      <c r="J262">
        <v>56.8</v>
      </c>
      <c r="L262">
        <v>67.3</v>
      </c>
      <c r="M262">
        <v>28.7</v>
      </c>
      <c r="N262">
        <v>58.5</v>
      </c>
      <c r="P262" t="s">
        <v>878</v>
      </c>
      <c r="Q262">
        <f t="shared" si="10"/>
        <v>27</v>
      </c>
      <c r="R262" t="str">
        <f t="shared" si="11"/>
        <v>-</v>
      </c>
      <c r="AN262" s="317"/>
    </row>
    <row r="263" spans="2:40" x14ac:dyDescent="0.35">
      <c r="B263" s="317">
        <v>45430.302083333336</v>
      </c>
      <c r="C263">
        <v>54.3</v>
      </c>
      <c r="D263">
        <v>69.5</v>
      </c>
      <c r="E263">
        <v>30.4</v>
      </c>
      <c r="F263">
        <v>59.1</v>
      </c>
      <c r="G263">
        <v>54.3</v>
      </c>
      <c r="H263">
        <v>69.3</v>
      </c>
      <c r="I263">
        <v>30.1</v>
      </c>
      <c r="J263">
        <v>58.6</v>
      </c>
      <c r="L263">
        <v>71.3</v>
      </c>
      <c r="M263">
        <v>31.6</v>
      </c>
      <c r="N263">
        <v>60.9</v>
      </c>
      <c r="P263" t="s">
        <v>878</v>
      </c>
      <c r="Q263">
        <f t="shared" si="10"/>
        <v>30</v>
      </c>
      <c r="R263" t="str">
        <f t="shared" si="11"/>
        <v>-</v>
      </c>
      <c r="AN263" s="317"/>
    </row>
    <row r="264" spans="2:40" x14ac:dyDescent="0.35">
      <c r="B264" s="317">
        <v>45430.3125</v>
      </c>
      <c r="C264">
        <v>52.8</v>
      </c>
      <c r="D264">
        <v>64.5</v>
      </c>
      <c r="E264">
        <v>32.299999999999997</v>
      </c>
      <c r="F264">
        <v>57.7</v>
      </c>
      <c r="G264">
        <v>52.8</v>
      </c>
      <c r="H264">
        <v>65.400000000000006</v>
      </c>
      <c r="I264">
        <v>32.200000000000003</v>
      </c>
      <c r="J264">
        <v>57.4</v>
      </c>
      <c r="L264">
        <v>66.400000000000006</v>
      </c>
      <c r="M264">
        <v>33.5</v>
      </c>
      <c r="N264">
        <v>59.8</v>
      </c>
      <c r="P264" t="s">
        <v>878</v>
      </c>
      <c r="Q264">
        <f t="shared" si="10"/>
        <v>32</v>
      </c>
      <c r="R264" t="str">
        <f t="shared" si="11"/>
        <v>-</v>
      </c>
      <c r="AN264" s="317"/>
    </row>
    <row r="265" spans="2:40" x14ac:dyDescent="0.35">
      <c r="B265" s="317">
        <v>45430.322916666664</v>
      </c>
      <c r="C265">
        <v>53.2</v>
      </c>
      <c r="D265">
        <v>72.400000000000006</v>
      </c>
      <c r="E265">
        <v>31.7</v>
      </c>
      <c r="F265">
        <v>57.4</v>
      </c>
      <c r="G265">
        <v>53.3</v>
      </c>
      <c r="H265">
        <v>71.8</v>
      </c>
      <c r="I265">
        <v>31.7</v>
      </c>
      <c r="J265">
        <v>57.3</v>
      </c>
      <c r="L265">
        <v>73.5</v>
      </c>
      <c r="M265">
        <v>32.9</v>
      </c>
      <c r="N265">
        <v>59.5</v>
      </c>
      <c r="P265" t="s">
        <v>878</v>
      </c>
      <c r="Q265">
        <f t="shared" si="10"/>
        <v>32</v>
      </c>
      <c r="R265" t="str">
        <f t="shared" si="11"/>
        <v>-</v>
      </c>
      <c r="AN265" s="317"/>
    </row>
    <row r="266" spans="2:40" x14ac:dyDescent="0.35">
      <c r="B266" s="317">
        <v>45430.333333333336</v>
      </c>
      <c r="C266">
        <v>54.1</v>
      </c>
      <c r="D266">
        <v>67.599999999999994</v>
      </c>
      <c r="E266">
        <v>33.5</v>
      </c>
      <c r="F266">
        <v>59.2</v>
      </c>
      <c r="G266">
        <v>54.1</v>
      </c>
      <c r="H266">
        <v>66.599999999999994</v>
      </c>
      <c r="I266">
        <v>33.299999999999997</v>
      </c>
      <c r="J266">
        <v>59.4</v>
      </c>
      <c r="L266">
        <v>69.5</v>
      </c>
      <c r="M266">
        <v>34.799999999999997</v>
      </c>
      <c r="N266">
        <v>61.2</v>
      </c>
      <c r="P266" t="s">
        <v>878</v>
      </c>
      <c r="Q266">
        <f t="shared" si="10"/>
        <v>33</v>
      </c>
      <c r="R266" t="str">
        <f t="shared" si="11"/>
        <v>-</v>
      </c>
      <c r="AN266" s="317"/>
    </row>
    <row r="267" spans="2:40" x14ac:dyDescent="0.35">
      <c r="B267" s="317">
        <v>45430.34375</v>
      </c>
      <c r="C267">
        <v>55.3</v>
      </c>
      <c r="D267">
        <v>66.400000000000006</v>
      </c>
      <c r="E267">
        <v>36.200000000000003</v>
      </c>
      <c r="F267">
        <v>60.4</v>
      </c>
      <c r="G267">
        <v>55.3</v>
      </c>
      <c r="H267">
        <v>66.599999999999994</v>
      </c>
      <c r="I267">
        <v>36.200000000000003</v>
      </c>
      <c r="J267">
        <v>60.4</v>
      </c>
      <c r="L267">
        <v>67.8</v>
      </c>
      <c r="M267">
        <v>37.700000000000003</v>
      </c>
      <c r="N267">
        <v>62.4</v>
      </c>
      <c r="P267" t="s">
        <v>878</v>
      </c>
      <c r="Q267">
        <f t="shared" si="10"/>
        <v>36</v>
      </c>
      <c r="R267" t="str">
        <f t="shared" si="11"/>
        <v>-</v>
      </c>
      <c r="AN267" s="317"/>
    </row>
    <row r="268" spans="2:40" x14ac:dyDescent="0.35">
      <c r="B268" s="317">
        <v>45430.354166666664</v>
      </c>
      <c r="C268">
        <v>53.6</v>
      </c>
      <c r="D268">
        <v>67.400000000000006</v>
      </c>
      <c r="E268">
        <v>33</v>
      </c>
      <c r="F268">
        <v>58.8</v>
      </c>
      <c r="G268">
        <v>53.5</v>
      </c>
      <c r="H268">
        <v>67</v>
      </c>
      <c r="I268">
        <v>33</v>
      </c>
      <c r="J268">
        <v>58.7</v>
      </c>
      <c r="L268">
        <v>68.3</v>
      </c>
      <c r="M268">
        <v>34.700000000000003</v>
      </c>
      <c r="N268">
        <v>60.7</v>
      </c>
      <c r="P268" t="s">
        <v>878</v>
      </c>
      <c r="Q268">
        <f t="shared" si="10"/>
        <v>33</v>
      </c>
      <c r="R268" t="str">
        <f t="shared" si="11"/>
        <v>-</v>
      </c>
      <c r="AN268" s="317"/>
    </row>
    <row r="269" spans="2:40" x14ac:dyDescent="0.35">
      <c r="B269" s="317">
        <v>45430.364583333336</v>
      </c>
      <c r="C269">
        <v>53.3</v>
      </c>
      <c r="D269">
        <v>66.8</v>
      </c>
      <c r="E269">
        <v>29.5</v>
      </c>
      <c r="F269">
        <v>58.6</v>
      </c>
      <c r="G269">
        <v>53.3</v>
      </c>
      <c r="H269">
        <v>66.2</v>
      </c>
      <c r="I269">
        <v>29.2</v>
      </c>
      <c r="J269">
        <v>58.3</v>
      </c>
      <c r="L269">
        <v>67.400000000000006</v>
      </c>
      <c r="M269">
        <v>31.2</v>
      </c>
      <c r="N269">
        <v>60.4</v>
      </c>
      <c r="P269" t="s">
        <v>878</v>
      </c>
      <c r="Q269">
        <f t="shared" ref="Q269:Q332" si="12">IF(P269="D",ROUND(I269,0),"-")</f>
        <v>29</v>
      </c>
      <c r="R269" t="str">
        <f t="shared" ref="R269:R332" si="13">IF(P269="N",ROUND(I269,0),"-")</f>
        <v>-</v>
      </c>
      <c r="AN269" s="317"/>
    </row>
    <row r="270" spans="2:40" x14ac:dyDescent="0.35">
      <c r="B270" s="317">
        <v>45430.375</v>
      </c>
      <c r="C270">
        <v>52.8</v>
      </c>
      <c r="D270">
        <v>65.599999999999994</v>
      </c>
      <c r="E270">
        <v>32.4</v>
      </c>
      <c r="F270">
        <v>58.3</v>
      </c>
      <c r="G270">
        <v>52.8</v>
      </c>
      <c r="H270">
        <v>65.8</v>
      </c>
      <c r="I270">
        <v>32.4</v>
      </c>
      <c r="J270">
        <v>58.4</v>
      </c>
      <c r="L270">
        <v>66.8</v>
      </c>
      <c r="M270">
        <v>33.799999999999997</v>
      </c>
      <c r="N270">
        <v>60.2</v>
      </c>
      <c r="P270" t="s">
        <v>878</v>
      </c>
      <c r="Q270">
        <f t="shared" si="12"/>
        <v>32</v>
      </c>
      <c r="R270" t="str">
        <f t="shared" si="13"/>
        <v>-</v>
      </c>
      <c r="AN270" s="317"/>
    </row>
    <row r="271" spans="2:40" x14ac:dyDescent="0.35">
      <c r="B271" s="317">
        <v>45430.385416666664</v>
      </c>
      <c r="C271">
        <v>54.9</v>
      </c>
      <c r="D271">
        <v>69.599999999999994</v>
      </c>
      <c r="E271">
        <v>37.299999999999997</v>
      </c>
      <c r="F271">
        <v>59.8</v>
      </c>
      <c r="G271">
        <v>55.1</v>
      </c>
      <c r="H271">
        <v>69.5</v>
      </c>
      <c r="I271">
        <v>37.1</v>
      </c>
      <c r="J271">
        <v>59.8</v>
      </c>
      <c r="L271">
        <v>71.2</v>
      </c>
      <c r="M271">
        <v>39.1</v>
      </c>
      <c r="N271">
        <v>61.7</v>
      </c>
      <c r="P271" t="s">
        <v>878</v>
      </c>
      <c r="Q271">
        <f t="shared" si="12"/>
        <v>37</v>
      </c>
      <c r="R271" t="str">
        <f t="shared" si="13"/>
        <v>-</v>
      </c>
      <c r="AN271" s="317"/>
    </row>
    <row r="272" spans="2:40" x14ac:dyDescent="0.35">
      <c r="B272" s="317">
        <v>45430.395833333336</v>
      </c>
      <c r="C272">
        <v>55.9</v>
      </c>
      <c r="D272">
        <v>72.099999999999994</v>
      </c>
      <c r="E272">
        <v>35</v>
      </c>
      <c r="F272">
        <v>60.7</v>
      </c>
      <c r="G272">
        <v>55.9</v>
      </c>
      <c r="H272">
        <v>74.5</v>
      </c>
      <c r="I272">
        <v>34.799999999999997</v>
      </c>
      <c r="J272">
        <v>60.4</v>
      </c>
      <c r="L272">
        <v>75.400000000000006</v>
      </c>
      <c r="M272">
        <v>36.200000000000003</v>
      </c>
      <c r="N272">
        <v>62.6</v>
      </c>
      <c r="P272" t="s">
        <v>878</v>
      </c>
      <c r="Q272">
        <f t="shared" si="12"/>
        <v>35</v>
      </c>
      <c r="R272" t="str">
        <f t="shared" si="13"/>
        <v>-</v>
      </c>
      <c r="AN272" s="317"/>
    </row>
    <row r="273" spans="2:40" x14ac:dyDescent="0.35">
      <c r="B273" s="317">
        <v>45430.40625</v>
      </c>
      <c r="C273">
        <v>55.3</v>
      </c>
      <c r="D273">
        <v>66.2</v>
      </c>
      <c r="E273">
        <v>32.299999999999997</v>
      </c>
      <c r="F273">
        <v>60.7</v>
      </c>
      <c r="G273">
        <v>55.4</v>
      </c>
      <c r="H273">
        <v>68.2</v>
      </c>
      <c r="I273">
        <v>32.1</v>
      </c>
      <c r="J273">
        <v>60.6</v>
      </c>
      <c r="L273">
        <v>69.3</v>
      </c>
      <c r="M273">
        <v>33.200000000000003</v>
      </c>
      <c r="N273">
        <v>62.7</v>
      </c>
      <c r="P273" t="s">
        <v>878</v>
      </c>
      <c r="Q273">
        <f t="shared" si="12"/>
        <v>32</v>
      </c>
      <c r="R273" t="str">
        <f t="shared" si="13"/>
        <v>-</v>
      </c>
      <c r="AN273" s="317"/>
    </row>
    <row r="274" spans="2:40" x14ac:dyDescent="0.35">
      <c r="B274" s="317">
        <v>45430.416666666664</v>
      </c>
      <c r="C274">
        <v>55.6</v>
      </c>
      <c r="D274">
        <v>69.5</v>
      </c>
      <c r="E274">
        <v>34.1</v>
      </c>
      <c r="F274">
        <v>60.2</v>
      </c>
      <c r="G274">
        <v>55.7</v>
      </c>
      <c r="H274">
        <v>69</v>
      </c>
      <c r="I274">
        <v>34.200000000000003</v>
      </c>
      <c r="J274">
        <v>60.1</v>
      </c>
      <c r="L274">
        <v>70.5</v>
      </c>
      <c r="M274">
        <v>35</v>
      </c>
      <c r="N274">
        <v>61.9</v>
      </c>
      <c r="P274" t="s">
        <v>878</v>
      </c>
      <c r="Q274">
        <f t="shared" si="12"/>
        <v>34</v>
      </c>
      <c r="R274" t="str">
        <f t="shared" si="13"/>
        <v>-</v>
      </c>
      <c r="AN274" s="317"/>
    </row>
    <row r="275" spans="2:40" x14ac:dyDescent="0.35">
      <c r="B275" s="317">
        <v>45430.427083333336</v>
      </c>
      <c r="C275">
        <v>56.8</v>
      </c>
      <c r="D275">
        <v>77</v>
      </c>
      <c r="E275">
        <v>38.4</v>
      </c>
      <c r="F275">
        <v>60.8</v>
      </c>
      <c r="G275">
        <v>57</v>
      </c>
      <c r="H275">
        <v>78</v>
      </c>
      <c r="I275">
        <v>38.5</v>
      </c>
      <c r="J275">
        <v>60.8</v>
      </c>
      <c r="L275">
        <v>78.400000000000006</v>
      </c>
      <c r="M275">
        <v>39.9</v>
      </c>
      <c r="N275">
        <v>62.4</v>
      </c>
      <c r="P275" t="s">
        <v>878</v>
      </c>
      <c r="Q275">
        <f t="shared" si="12"/>
        <v>39</v>
      </c>
      <c r="R275" t="str">
        <f t="shared" si="13"/>
        <v>-</v>
      </c>
      <c r="AN275" s="317"/>
    </row>
    <row r="276" spans="2:40" x14ac:dyDescent="0.35">
      <c r="B276" s="317">
        <v>45430.4375</v>
      </c>
      <c r="C276">
        <v>55.6</v>
      </c>
      <c r="D276">
        <v>65.400000000000006</v>
      </c>
      <c r="E276">
        <v>34.200000000000003</v>
      </c>
      <c r="F276">
        <v>60.4</v>
      </c>
      <c r="G276">
        <v>55.7</v>
      </c>
      <c r="H276">
        <v>66.8</v>
      </c>
      <c r="I276">
        <v>34.200000000000003</v>
      </c>
      <c r="J276">
        <v>60.5</v>
      </c>
      <c r="L276">
        <v>66.8</v>
      </c>
      <c r="M276">
        <v>35.4</v>
      </c>
      <c r="N276">
        <v>62.1</v>
      </c>
      <c r="P276" t="s">
        <v>878</v>
      </c>
      <c r="Q276">
        <f t="shared" si="12"/>
        <v>34</v>
      </c>
      <c r="R276" t="str">
        <f t="shared" si="13"/>
        <v>-</v>
      </c>
      <c r="AN276" s="317"/>
    </row>
    <row r="277" spans="2:40" x14ac:dyDescent="0.35">
      <c r="B277" s="317">
        <v>45430.447916666664</v>
      </c>
      <c r="C277">
        <v>55.9</v>
      </c>
      <c r="D277">
        <v>68.3</v>
      </c>
      <c r="E277">
        <v>34.799999999999997</v>
      </c>
      <c r="F277">
        <v>60.7</v>
      </c>
      <c r="G277">
        <v>55.9</v>
      </c>
      <c r="H277">
        <v>67.400000000000006</v>
      </c>
      <c r="I277">
        <v>34.6</v>
      </c>
      <c r="J277">
        <v>60.7</v>
      </c>
      <c r="L277">
        <v>69.900000000000006</v>
      </c>
      <c r="M277">
        <v>35.6</v>
      </c>
      <c r="N277">
        <v>62.2</v>
      </c>
      <c r="P277" t="s">
        <v>878</v>
      </c>
      <c r="Q277">
        <f t="shared" si="12"/>
        <v>35</v>
      </c>
      <c r="R277" t="str">
        <f t="shared" si="13"/>
        <v>-</v>
      </c>
      <c r="AN277" s="317"/>
    </row>
    <row r="278" spans="2:40" x14ac:dyDescent="0.35">
      <c r="B278" s="317">
        <v>45430.458333333336</v>
      </c>
      <c r="C278">
        <v>55.4</v>
      </c>
      <c r="D278">
        <v>70.599999999999994</v>
      </c>
      <c r="E278">
        <v>35</v>
      </c>
      <c r="F278">
        <v>59.5</v>
      </c>
      <c r="G278">
        <v>55.4</v>
      </c>
      <c r="H278">
        <v>71.5</v>
      </c>
      <c r="I278">
        <v>34.799999999999997</v>
      </c>
      <c r="J278">
        <v>59.8</v>
      </c>
      <c r="L278">
        <v>72.5</v>
      </c>
      <c r="M278">
        <v>36</v>
      </c>
      <c r="N278">
        <v>61.4</v>
      </c>
      <c r="P278" t="s">
        <v>878</v>
      </c>
      <c r="Q278">
        <f t="shared" si="12"/>
        <v>35</v>
      </c>
      <c r="R278" t="str">
        <f t="shared" si="13"/>
        <v>-</v>
      </c>
      <c r="AN278" s="317"/>
    </row>
    <row r="279" spans="2:40" x14ac:dyDescent="0.35">
      <c r="B279" s="317">
        <v>45430.46875</v>
      </c>
      <c r="C279">
        <v>54.6</v>
      </c>
      <c r="D279">
        <v>66.099999999999994</v>
      </c>
      <c r="E279">
        <v>36.5</v>
      </c>
      <c r="F279">
        <v>59.2</v>
      </c>
      <c r="G279">
        <v>54.6</v>
      </c>
      <c r="H279">
        <v>66.400000000000006</v>
      </c>
      <c r="I279">
        <v>36.299999999999997</v>
      </c>
      <c r="J279">
        <v>59.3</v>
      </c>
      <c r="L279">
        <v>67.3</v>
      </c>
      <c r="M279">
        <v>37.9</v>
      </c>
      <c r="N279">
        <v>61.1</v>
      </c>
      <c r="P279" t="s">
        <v>878</v>
      </c>
      <c r="Q279">
        <f t="shared" si="12"/>
        <v>36</v>
      </c>
      <c r="R279" t="str">
        <f t="shared" si="13"/>
        <v>-</v>
      </c>
      <c r="AN279" s="317"/>
    </row>
    <row r="280" spans="2:40" x14ac:dyDescent="0.35">
      <c r="B280" s="317">
        <v>45430.479166666664</v>
      </c>
      <c r="C280">
        <v>55.9</v>
      </c>
      <c r="D280">
        <v>65.8</v>
      </c>
      <c r="E280">
        <v>37.799999999999997</v>
      </c>
      <c r="F280">
        <v>61</v>
      </c>
      <c r="G280">
        <v>55.9</v>
      </c>
      <c r="H280">
        <v>66.099999999999994</v>
      </c>
      <c r="I280">
        <v>37.6</v>
      </c>
      <c r="J280">
        <v>60.9</v>
      </c>
      <c r="L280">
        <v>67.5</v>
      </c>
      <c r="M280">
        <v>38.9</v>
      </c>
      <c r="N280">
        <v>62.7</v>
      </c>
      <c r="P280" t="s">
        <v>878</v>
      </c>
      <c r="Q280">
        <f t="shared" si="12"/>
        <v>38</v>
      </c>
      <c r="R280" t="str">
        <f t="shared" si="13"/>
        <v>-</v>
      </c>
      <c r="AN280" s="317"/>
    </row>
    <row r="281" spans="2:40" x14ac:dyDescent="0.35">
      <c r="B281" s="317">
        <v>45430.489583333336</v>
      </c>
      <c r="C281">
        <v>55.4</v>
      </c>
      <c r="D281">
        <v>64.599999999999994</v>
      </c>
      <c r="E281">
        <v>35.200000000000003</v>
      </c>
      <c r="F281">
        <v>60.3</v>
      </c>
      <c r="G281">
        <v>55.5</v>
      </c>
      <c r="H281">
        <v>65.7</v>
      </c>
      <c r="I281">
        <v>35</v>
      </c>
      <c r="J281">
        <v>60.6</v>
      </c>
      <c r="L281">
        <v>66.2</v>
      </c>
      <c r="M281">
        <v>36.200000000000003</v>
      </c>
      <c r="N281">
        <v>62.1</v>
      </c>
      <c r="P281" t="s">
        <v>878</v>
      </c>
      <c r="Q281">
        <f t="shared" si="12"/>
        <v>35</v>
      </c>
      <c r="R281" t="str">
        <f t="shared" si="13"/>
        <v>-</v>
      </c>
      <c r="AN281" s="317"/>
    </row>
    <row r="282" spans="2:40" x14ac:dyDescent="0.35">
      <c r="B282" s="317">
        <v>45430.5</v>
      </c>
      <c r="C282">
        <v>55.6</v>
      </c>
      <c r="D282">
        <v>68</v>
      </c>
      <c r="E282">
        <v>34.6</v>
      </c>
      <c r="F282">
        <v>60.5</v>
      </c>
      <c r="G282">
        <v>55.6</v>
      </c>
      <c r="H282">
        <v>67.599999999999994</v>
      </c>
      <c r="I282">
        <v>34.5</v>
      </c>
      <c r="J282">
        <v>60.7</v>
      </c>
      <c r="L282">
        <v>69.2</v>
      </c>
      <c r="M282">
        <v>35.6</v>
      </c>
      <c r="N282">
        <v>62.2</v>
      </c>
      <c r="P282" t="s">
        <v>878</v>
      </c>
      <c r="Q282">
        <f t="shared" si="12"/>
        <v>35</v>
      </c>
      <c r="R282" t="str">
        <f t="shared" si="13"/>
        <v>-</v>
      </c>
      <c r="AN282" s="317"/>
    </row>
    <row r="283" spans="2:40" x14ac:dyDescent="0.35">
      <c r="B283" s="317">
        <v>45430.510416666664</v>
      </c>
      <c r="C283">
        <v>55.9</v>
      </c>
      <c r="D283">
        <v>66.099999999999994</v>
      </c>
      <c r="E283">
        <v>36.200000000000003</v>
      </c>
      <c r="F283">
        <v>60.8</v>
      </c>
      <c r="G283">
        <v>55.9</v>
      </c>
      <c r="H283">
        <v>65.599999999999994</v>
      </c>
      <c r="I283">
        <v>36.299999999999997</v>
      </c>
      <c r="J283">
        <v>60.9</v>
      </c>
      <c r="L283">
        <v>67.5</v>
      </c>
      <c r="M283">
        <v>37.299999999999997</v>
      </c>
      <c r="N283">
        <v>62.7</v>
      </c>
      <c r="P283" t="s">
        <v>878</v>
      </c>
      <c r="Q283">
        <f t="shared" si="12"/>
        <v>36</v>
      </c>
      <c r="R283" t="str">
        <f t="shared" si="13"/>
        <v>-</v>
      </c>
      <c r="AN283" s="317"/>
    </row>
    <row r="284" spans="2:40" x14ac:dyDescent="0.35">
      <c r="B284" s="317">
        <v>45430.520833333336</v>
      </c>
      <c r="C284">
        <v>54.5</v>
      </c>
      <c r="D284">
        <v>70</v>
      </c>
      <c r="E284">
        <v>37.5</v>
      </c>
      <c r="F284">
        <v>59.4</v>
      </c>
      <c r="G284">
        <v>54.4</v>
      </c>
      <c r="H284">
        <v>68.599999999999994</v>
      </c>
      <c r="I284">
        <v>37.200000000000003</v>
      </c>
      <c r="J284">
        <v>59.6</v>
      </c>
      <c r="L284">
        <v>71</v>
      </c>
      <c r="M284">
        <v>38.5</v>
      </c>
      <c r="N284">
        <v>61.2</v>
      </c>
      <c r="P284" t="s">
        <v>878</v>
      </c>
      <c r="Q284">
        <f t="shared" si="12"/>
        <v>37</v>
      </c>
      <c r="R284" t="str">
        <f t="shared" si="13"/>
        <v>-</v>
      </c>
      <c r="AN284" s="317"/>
    </row>
    <row r="285" spans="2:40" x14ac:dyDescent="0.35">
      <c r="B285" s="317">
        <v>45430.53125</v>
      </c>
      <c r="C285">
        <v>55.1</v>
      </c>
      <c r="D285">
        <v>72</v>
      </c>
      <c r="E285">
        <v>35.200000000000003</v>
      </c>
      <c r="F285">
        <v>59.6</v>
      </c>
      <c r="G285">
        <v>55</v>
      </c>
      <c r="H285">
        <v>72.2</v>
      </c>
      <c r="I285">
        <v>35.1</v>
      </c>
      <c r="J285">
        <v>59.6</v>
      </c>
      <c r="L285">
        <v>73.7</v>
      </c>
      <c r="M285">
        <v>36.200000000000003</v>
      </c>
      <c r="N285">
        <v>61.3</v>
      </c>
      <c r="P285" t="s">
        <v>878</v>
      </c>
      <c r="Q285">
        <f t="shared" si="12"/>
        <v>35</v>
      </c>
      <c r="R285" t="str">
        <f t="shared" si="13"/>
        <v>-</v>
      </c>
      <c r="AN285" s="317"/>
    </row>
    <row r="286" spans="2:40" x14ac:dyDescent="0.35">
      <c r="B286" s="317">
        <v>45430.541666666664</v>
      </c>
      <c r="C286">
        <v>55.7</v>
      </c>
      <c r="D286">
        <v>67.599999999999994</v>
      </c>
      <c r="E286">
        <v>37.299999999999997</v>
      </c>
      <c r="F286">
        <v>60.6</v>
      </c>
      <c r="G286">
        <v>55.6</v>
      </c>
      <c r="H286">
        <v>68.2</v>
      </c>
      <c r="I286">
        <v>37.299999999999997</v>
      </c>
      <c r="J286">
        <v>60.7</v>
      </c>
      <c r="L286">
        <v>68.400000000000006</v>
      </c>
      <c r="M286">
        <v>38.4</v>
      </c>
      <c r="N286">
        <v>62.4</v>
      </c>
      <c r="P286" t="s">
        <v>878</v>
      </c>
      <c r="Q286">
        <f t="shared" si="12"/>
        <v>37</v>
      </c>
      <c r="R286" t="str">
        <f t="shared" si="13"/>
        <v>-</v>
      </c>
      <c r="AN286" s="317"/>
    </row>
    <row r="287" spans="2:40" x14ac:dyDescent="0.35">
      <c r="B287" s="317">
        <v>45430.552083333336</v>
      </c>
      <c r="C287">
        <v>55.7</v>
      </c>
      <c r="D287">
        <v>71.3</v>
      </c>
      <c r="E287">
        <v>36.200000000000003</v>
      </c>
      <c r="F287">
        <v>60.3</v>
      </c>
      <c r="G287">
        <v>55.8</v>
      </c>
      <c r="H287">
        <v>71.7</v>
      </c>
      <c r="I287">
        <v>36.1</v>
      </c>
      <c r="J287">
        <v>60.4</v>
      </c>
      <c r="L287">
        <v>72.599999999999994</v>
      </c>
      <c r="M287">
        <v>37.200000000000003</v>
      </c>
      <c r="N287">
        <v>62.2</v>
      </c>
      <c r="P287" t="s">
        <v>878</v>
      </c>
      <c r="Q287">
        <f t="shared" si="12"/>
        <v>36</v>
      </c>
      <c r="R287" t="str">
        <f t="shared" si="13"/>
        <v>-</v>
      </c>
      <c r="AN287" s="317"/>
    </row>
    <row r="288" spans="2:40" x14ac:dyDescent="0.35">
      <c r="B288" s="317">
        <v>45430.5625</v>
      </c>
      <c r="C288">
        <v>56.8</v>
      </c>
      <c r="D288">
        <v>73.8</v>
      </c>
      <c r="E288">
        <v>37.9</v>
      </c>
      <c r="F288">
        <v>60.9</v>
      </c>
      <c r="G288">
        <v>56.9</v>
      </c>
      <c r="H288">
        <v>76.099999999999994</v>
      </c>
      <c r="I288">
        <v>37.5</v>
      </c>
      <c r="J288">
        <v>60.7</v>
      </c>
      <c r="L288">
        <v>76.400000000000006</v>
      </c>
      <c r="M288">
        <v>39.1</v>
      </c>
      <c r="N288">
        <v>62.7</v>
      </c>
      <c r="P288" t="s">
        <v>878</v>
      </c>
      <c r="Q288">
        <f t="shared" si="12"/>
        <v>38</v>
      </c>
      <c r="R288" t="str">
        <f t="shared" si="13"/>
        <v>-</v>
      </c>
      <c r="AN288" s="317"/>
    </row>
    <row r="289" spans="2:40" x14ac:dyDescent="0.35">
      <c r="B289" s="317">
        <v>45430.572916666664</v>
      </c>
      <c r="C289">
        <v>55</v>
      </c>
      <c r="D289">
        <v>68.5</v>
      </c>
      <c r="E289">
        <v>34.9</v>
      </c>
      <c r="F289">
        <v>60.1</v>
      </c>
      <c r="G289">
        <v>55.1</v>
      </c>
      <c r="H289">
        <v>67.8</v>
      </c>
      <c r="I289">
        <v>34.799999999999997</v>
      </c>
      <c r="J289">
        <v>60.2</v>
      </c>
      <c r="L289">
        <v>69.3</v>
      </c>
      <c r="M289">
        <v>35.799999999999997</v>
      </c>
      <c r="N289">
        <v>61.9</v>
      </c>
      <c r="P289" t="s">
        <v>878</v>
      </c>
      <c r="Q289">
        <f t="shared" si="12"/>
        <v>35</v>
      </c>
      <c r="R289" t="str">
        <f t="shared" si="13"/>
        <v>-</v>
      </c>
      <c r="AN289" s="317"/>
    </row>
    <row r="290" spans="2:40" x14ac:dyDescent="0.35">
      <c r="B290" s="317">
        <v>45430.583333333336</v>
      </c>
      <c r="C290">
        <v>55</v>
      </c>
      <c r="D290">
        <v>68</v>
      </c>
      <c r="E290">
        <v>35.799999999999997</v>
      </c>
      <c r="F290">
        <v>60</v>
      </c>
      <c r="G290">
        <v>55</v>
      </c>
      <c r="H290">
        <v>67.400000000000006</v>
      </c>
      <c r="I290">
        <v>35.6</v>
      </c>
      <c r="J290">
        <v>59.8</v>
      </c>
      <c r="L290">
        <v>69.8</v>
      </c>
      <c r="M290">
        <v>36.799999999999997</v>
      </c>
      <c r="N290">
        <v>62.1</v>
      </c>
      <c r="P290" t="s">
        <v>878</v>
      </c>
      <c r="Q290">
        <f t="shared" si="12"/>
        <v>36</v>
      </c>
      <c r="R290" t="str">
        <f t="shared" si="13"/>
        <v>-</v>
      </c>
      <c r="AN290" s="317"/>
    </row>
    <row r="291" spans="2:40" x14ac:dyDescent="0.35">
      <c r="B291" s="317">
        <v>45430.59375</v>
      </c>
      <c r="C291">
        <v>55.1</v>
      </c>
      <c r="D291">
        <v>73.5</v>
      </c>
      <c r="E291">
        <v>35</v>
      </c>
      <c r="F291">
        <v>59.9</v>
      </c>
      <c r="G291">
        <v>54.9</v>
      </c>
      <c r="H291">
        <v>71.400000000000006</v>
      </c>
      <c r="I291">
        <v>34.9</v>
      </c>
      <c r="J291">
        <v>59.6</v>
      </c>
      <c r="L291">
        <v>75.7</v>
      </c>
      <c r="M291">
        <v>35.799999999999997</v>
      </c>
      <c r="N291">
        <v>61.5</v>
      </c>
      <c r="P291" t="s">
        <v>878</v>
      </c>
      <c r="Q291">
        <f t="shared" si="12"/>
        <v>35</v>
      </c>
      <c r="R291" t="str">
        <f t="shared" si="13"/>
        <v>-</v>
      </c>
      <c r="AN291" s="317"/>
    </row>
    <row r="292" spans="2:40" x14ac:dyDescent="0.35">
      <c r="B292" s="317">
        <v>45430.604166666664</v>
      </c>
      <c r="C292">
        <v>55</v>
      </c>
      <c r="D292">
        <v>71.3</v>
      </c>
      <c r="E292">
        <v>34</v>
      </c>
      <c r="F292">
        <v>60.1</v>
      </c>
      <c r="G292">
        <v>55.1</v>
      </c>
      <c r="H292">
        <v>72.7</v>
      </c>
      <c r="I292">
        <v>34.299999999999997</v>
      </c>
      <c r="J292">
        <v>60.4</v>
      </c>
      <c r="L292">
        <v>74.2</v>
      </c>
      <c r="M292">
        <v>34.9</v>
      </c>
      <c r="N292">
        <v>62.1</v>
      </c>
      <c r="P292" t="s">
        <v>878</v>
      </c>
      <c r="Q292">
        <f t="shared" si="12"/>
        <v>34</v>
      </c>
      <c r="R292" t="str">
        <f t="shared" si="13"/>
        <v>-</v>
      </c>
      <c r="AN292" s="317"/>
    </row>
    <row r="293" spans="2:40" x14ac:dyDescent="0.35">
      <c r="B293" s="317">
        <v>45430.614583333336</v>
      </c>
      <c r="C293">
        <v>57.4</v>
      </c>
      <c r="D293">
        <v>78.400000000000006</v>
      </c>
      <c r="E293">
        <v>34.5</v>
      </c>
      <c r="F293">
        <v>60.6</v>
      </c>
      <c r="G293">
        <v>57.3</v>
      </c>
      <c r="H293">
        <v>79.099999999999994</v>
      </c>
      <c r="I293">
        <v>34.700000000000003</v>
      </c>
      <c r="J293">
        <v>60.6</v>
      </c>
      <c r="L293">
        <v>81.8</v>
      </c>
      <c r="M293">
        <v>35.4</v>
      </c>
      <c r="N293">
        <v>62.3</v>
      </c>
      <c r="P293" t="s">
        <v>878</v>
      </c>
      <c r="Q293">
        <f t="shared" si="12"/>
        <v>35</v>
      </c>
      <c r="R293" t="str">
        <f t="shared" si="13"/>
        <v>-</v>
      </c>
      <c r="AN293" s="317"/>
    </row>
    <row r="294" spans="2:40" x14ac:dyDescent="0.35">
      <c r="B294" s="317">
        <v>45430.625</v>
      </c>
      <c r="C294">
        <v>56.2</v>
      </c>
      <c r="D294">
        <v>66.5</v>
      </c>
      <c r="E294">
        <v>36.1</v>
      </c>
      <c r="F294">
        <v>61.3</v>
      </c>
      <c r="G294">
        <v>56.3</v>
      </c>
      <c r="H294">
        <v>68.7</v>
      </c>
      <c r="I294">
        <v>36</v>
      </c>
      <c r="J294">
        <v>61.5</v>
      </c>
      <c r="L294">
        <v>68.900000000000006</v>
      </c>
      <c r="M294">
        <v>37</v>
      </c>
      <c r="N294">
        <v>63.5</v>
      </c>
      <c r="P294" t="s">
        <v>878</v>
      </c>
      <c r="Q294">
        <f t="shared" si="12"/>
        <v>36</v>
      </c>
      <c r="R294" t="str">
        <f t="shared" si="13"/>
        <v>-</v>
      </c>
      <c r="AN294" s="317"/>
    </row>
    <row r="295" spans="2:40" x14ac:dyDescent="0.35">
      <c r="B295" s="317">
        <v>45430.635416666664</v>
      </c>
      <c r="C295">
        <v>55.3</v>
      </c>
      <c r="D295">
        <v>70.2</v>
      </c>
      <c r="E295">
        <v>36</v>
      </c>
      <c r="F295">
        <v>60.8</v>
      </c>
      <c r="G295">
        <v>55.3</v>
      </c>
      <c r="H295">
        <v>69.3</v>
      </c>
      <c r="I295">
        <v>35.700000000000003</v>
      </c>
      <c r="J295">
        <v>60.4</v>
      </c>
      <c r="L295">
        <v>71.900000000000006</v>
      </c>
      <c r="M295">
        <v>37.1</v>
      </c>
      <c r="N295">
        <v>62.6</v>
      </c>
      <c r="P295" t="s">
        <v>878</v>
      </c>
      <c r="Q295">
        <f t="shared" si="12"/>
        <v>36</v>
      </c>
      <c r="R295" t="str">
        <f t="shared" si="13"/>
        <v>-</v>
      </c>
      <c r="AN295" s="317"/>
    </row>
    <row r="296" spans="2:40" x14ac:dyDescent="0.35">
      <c r="B296" s="317">
        <v>45430.645833333336</v>
      </c>
      <c r="C296">
        <v>54.7</v>
      </c>
      <c r="D296">
        <v>67.5</v>
      </c>
      <c r="E296">
        <v>35.5</v>
      </c>
      <c r="F296">
        <v>60.2</v>
      </c>
      <c r="G296">
        <v>54.8</v>
      </c>
      <c r="H296">
        <v>69.7</v>
      </c>
      <c r="I296">
        <v>35.299999999999997</v>
      </c>
      <c r="J296">
        <v>59.9</v>
      </c>
      <c r="L296">
        <v>70</v>
      </c>
      <c r="M296">
        <v>36.1</v>
      </c>
      <c r="N296">
        <v>62</v>
      </c>
      <c r="P296" t="s">
        <v>878</v>
      </c>
      <c r="Q296">
        <f t="shared" si="12"/>
        <v>35</v>
      </c>
      <c r="R296" t="str">
        <f t="shared" si="13"/>
        <v>-</v>
      </c>
      <c r="AN296" s="317"/>
    </row>
    <row r="297" spans="2:40" x14ac:dyDescent="0.35">
      <c r="B297" s="317">
        <v>45430.65625</v>
      </c>
      <c r="C297">
        <v>56.6</v>
      </c>
      <c r="D297">
        <v>74.599999999999994</v>
      </c>
      <c r="E297">
        <v>38.299999999999997</v>
      </c>
      <c r="F297">
        <v>60.9</v>
      </c>
      <c r="G297">
        <v>56.9</v>
      </c>
      <c r="H297">
        <v>77.7</v>
      </c>
      <c r="I297">
        <v>38.1</v>
      </c>
      <c r="J297">
        <v>60.8</v>
      </c>
      <c r="L297">
        <v>78.099999999999994</v>
      </c>
      <c r="M297">
        <v>39.4</v>
      </c>
      <c r="N297">
        <v>62.6</v>
      </c>
      <c r="P297" t="s">
        <v>878</v>
      </c>
      <c r="Q297">
        <f t="shared" si="12"/>
        <v>38</v>
      </c>
      <c r="R297" t="str">
        <f t="shared" si="13"/>
        <v>-</v>
      </c>
      <c r="AN297" s="317"/>
    </row>
    <row r="298" spans="2:40" x14ac:dyDescent="0.35">
      <c r="B298" s="317">
        <v>45430.666666666664</v>
      </c>
      <c r="C298">
        <v>56</v>
      </c>
      <c r="D298">
        <v>68.2</v>
      </c>
      <c r="E298">
        <v>36.9</v>
      </c>
      <c r="F298">
        <v>60.7</v>
      </c>
      <c r="G298">
        <v>56</v>
      </c>
      <c r="H298">
        <v>68.099999999999994</v>
      </c>
      <c r="I298">
        <v>36.700000000000003</v>
      </c>
      <c r="J298">
        <v>60.7</v>
      </c>
      <c r="L298">
        <v>68.900000000000006</v>
      </c>
      <c r="M298">
        <v>37.799999999999997</v>
      </c>
      <c r="N298">
        <v>62.7</v>
      </c>
      <c r="P298" t="s">
        <v>878</v>
      </c>
      <c r="Q298">
        <f t="shared" si="12"/>
        <v>37</v>
      </c>
      <c r="R298" t="str">
        <f t="shared" si="13"/>
        <v>-</v>
      </c>
      <c r="AN298" s="317"/>
    </row>
    <row r="299" spans="2:40" x14ac:dyDescent="0.35">
      <c r="B299" s="317">
        <v>45430.677083333336</v>
      </c>
      <c r="C299">
        <v>55.5</v>
      </c>
      <c r="D299">
        <v>65.2</v>
      </c>
      <c r="E299">
        <v>34.1</v>
      </c>
      <c r="F299">
        <v>60.5</v>
      </c>
      <c r="G299">
        <v>55.6</v>
      </c>
      <c r="H299">
        <v>66</v>
      </c>
      <c r="I299">
        <v>34</v>
      </c>
      <c r="J299">
        <v>60.5</v>
      </c>
      <c r="L299">
        <v>66.400000000000006</v>
      </c>
      <c r="M299">
        <v>34.799999999999997</v>
      </c>
      <c r="N299">
        <v>62.5</v>
      </c>
      <c r="P299" t="s">
        <v>878</v>
      </c>
      <c r="Q299">
        <f t="shared" si="12"/>
        <v>34</v>
      </c>
      <c r="R299" t="str">
        <f t="shared" si="13"/>
        <v>-</v>
      </c>
      <c r="AN299" s="317"/>
    </row>
    <row r="300" spans="2:40" x14ac:dyDescent="0.35">
      <c r="B300" s="317">
        <v>45430.6875</v>
      </c>
      <c r="C300">
        <v>55.9</v>
      </c>
      <c r="D300">
        <v>66.400000000000006</v>
      </c>
      <c r="E300">
        <v>40.200000000000003</v>
      </c>
      <c r="F300">
        <v>60.9</v>
      </c>
      <c r="G300">
        <v>55.8</v>
      </c>
      <c r="H300">
        <v>66.900000000000006</v>
      </c>
      <c r="I300">
        <v>39.9</v>
      </c>
      <c r="J300">
        <v>61</v>
      </c>
      <c r="L300">
        <v>68.400000000000006</v>
      </c>
      <c r="M300">
        <v>41.7</v>
      </c>
      <c r="N300">
        <v>62.7</v>
      </c>
      <c r="P300" t="s">
        <v>878</v>
      </c>
      <c r="Q300">
        <f t="shared" si="12"/>
        <v>40</v>
      </c>
      <c r="R300" t="str">
        <f t="shared" si="13"/>
        <v>-</v>
      </c>
      <c r="AN300" s="317"/>
    </row>
    <row r="301" spans="2:40" x14ac:dyDescent="0.35">
      <c r="B301" s="317">
        <v>45430.697916666664</v>
      </c>
      <c r="C301">
        <v>55.6</v>
      </c>
      <c r="D301">
        <v>69.099999999999994</v>
      </c>
      <c r="E301">
        <v>33.9</v>
      </c>
      <c r="F301">
        <v>60.3</v>
      </c>
      <c r="G301">
        <v>55.6</v>
      </c>
      <c r="H301">
        <v>69.3</v>
      </c>
      <c r="I301">
        <v>33.799999999999997</v>
      </c>
      <c r="J301">
        <v>60.3</v>
      </c>
      <c r="L301">
        <v>69.900000000000006</v>
      </c>
      <c r="M301">
        <v>34.9</v>
      </c>
      <c r="N301">
        <v>62.2</v>
      </c>
      <c r="P301" t="s">
        <v>878</v>
      </c>
      <c r="Q301">
        <f t="shared" si="12"/>
        <v>34</v>
      </c>
      <c r="R301" t="str">
        <f t="shared" si="13"/>
        <v>-</v>
      </c>
      <c r="AN301" s="317"/>
    </row>
    <row r="302" spans="2:40" x14ac:dyDescent="0.35">
      <c r="B302" s="317">
        <v>45430.708333333336</v>
      </c>
      <c r="C302">
        <v>53.9</v>
      </c>
      <c r="D302">
        <v>64.8</v>
      </c>
      <c r="E302">
        <v>34.1</v>
      </c>
      <c r="F302">
        <v>59.3</v>
      </c>
      <c r="G302">
        <v>53.9</v>
      </c>
      <c r="H302">
        <v>65.099999999999994</v>
      </c>
      <c r="I302">
        <v>34.1</v>
      </c>
      <c r="J302">
        <v>59.5</v>
      </c>
      <c r="L302">
        <v>66.5</v>
      </c>
      <c r="M302">
        <v>35.1</v>
      </c>
      <c r="N302">
        <v>61.4</v>
      </c>
      <c r="P302" t="s">
        <v>878</v>
      </c>
      <c r="Q302">
        <f t="shared" si="12"/>
        <v>34</v>
      </c>
      <c r="R302" t="str">
        <f t="shared" si="13"/>
        <v>-</v>
      </c>
      <c r="AN302" s="317"/>
    </row>
    <row r="303" spans="2:40" x14ac:dyDescent="0.35">
      <c r="B303" s="317">
        <v>45430.71875</v>
      </c>
      <c r="C303">
        <v>52.8</v>
      </c>
      <c r="D303">
        <v>65.3</v>
      </c>
      <c r="E303">
        <v>31.4</v>
      </c>
      <c r="F303">
        <v>58</v>
      </c>
      <c r="G303">
        <v>52.7</v>
      </c>
      <c r="H303">
        <v>64.5</v>
      </c>
      <c r="I303">
        <v>31.6</v>
      </c>
      <c r="J303">
        <v>58.2</v>
      </c>
      <c r="L303">
        <v>66.7</v>
      </c>
      <c r="M303">
        <v>32.6</v>
      </c>
      <c r="N303">
        <v>60.1</v>
      </c>
      <c r="P303" t="s">
        <v>878</v>
      </c>
      <c r="Q303">
        <f t="shared" si="12"/>
        <v>32</v>
      </c>
      <c r="R303" t="str">
        <f t="shared" si="13"/>
        <v>-</v>
      </c>
      <c r="AN303" s="317"/>
    </row>
    <row r="304" spans="2:40" x14ac:dyDescent="0.35">
      <c r="B304" s="317">
        <v>45430.729166666664</v>
      </c>
      <c r="C304">
        <v>54.6</v>
      </c>
      <c r="D304">
        <v>67.599999999999994</v>
      </c>
      <c r="E304">
        <v>32.799999999999997</v>
      </c>
      <c r="F304">
        <v>59.7</v>
      </c>
      <c r="G304">
        <v>54.6</v>
      </c>
      <c r="H304">
        <v>68.599999999999994</v>
      </c>
      <c r="I304">
        <v>32.700000000000003</v>
      </c>
      <c r="J304">
        <v>59.5</v>
      </c>
      <c r="L304">
        <v>69.7</v>
      </c>
      <c r="M304">
        <v>33.700000000000003</v>
      </c>
      <c r="N304">
        <v>61.5</v>
      </c>
      <c r="P304" t="s">
        <v>878</v>
      </c>
      <c r="Q304">
        <f t="shared" si="12"/>
        <v>33</v>
      </c>
      <c r="R304" t="str">
        <f t="shared" si="13"/>
        <v>-</v>
      </c>
      <c r="AN304" s="317"/>
    </row>
    <row r="305" spans="2:40" x14ac:dyDescent="0.35">
      <c r="B305" s="317">
        <v>45430.739583333336</v>
      </c>
      <c r="C305">
        <v>52.8</v>
      </c>
      <c r="D305">
        <v>64</v>
      </c>
      <c r="E305">
        <v>31.9</v>
      </c>
      <c r="F305">
        <v>58.3</v>
      </c>
      <c r="G305">
        <v>52.7</v>
      </c>
      <c r="H305">
        <v>64.400000000000006</v>
      </c>
      <c r="I305">
        <v>32.1</v>
      </c>
      <c r="J305">
        <v>58.3</v>
      </c>
      <c r="L305">
        <v>65.7</v>
      </c>
      <c r="M305">
        <v>33</v>
      </c>
      <c r="N305">
        <v>60.3</v>
      </c>
      <c r="P305" t="s">
        <v>878</v>
      </c>
      <c r="Q305">
        <f t="shared" si="12"/>
        <v>32</v>
      </c>
      <c r="R305" t="str">
        <f t="shared" si="13"/>
        <v>-</v>
      </c>
      <c r="AN305" s="317"/>
    </row>
    <row r="306" spans="2:40" x14ac:dyDescent="0.35">
      <c r="B306" s="317">
        <v>45430.75</v>
      </c>
      <c r="C306">
        <v>53.1</v>
      </c>
      <c r="D306">
        <v>67</v>
      </c>
      <c r="E306">
        <v>34.799999999999997</v>
      </c>
      <c r="F306">
        <v>58.3</v>
      </c>
      <c r="G306">
        <v>53.1</v>
      </c>
      <c r="H306">
        <v>67.3</v>
      </c>
      <c r="I306">
        <v>34.700000000000003</v>
      </c>
      <c r="J306">
        <v>58.6</v>
      </c>
      <c r="L306">
        <v>68.8</v>
      </c>
      <c r="M306">
        <v>36</v>
      </c>
      <c r="N306">
        <v>60.1</v>
      </c>
      <c r="P306" t="s">
        <v>878</v>
      </c>
      <c r="Q306">
        <f t="shared" si="12"/>
        <v>35</v>
      </c>
      <c r="R306" t="str">
        <f t="shared" si="13"/>
        <v>-</v>
      </c>
      <c r="AN306" s="317"/>
    </row>
    <row r="307" spans="2:40" x14ac:dyDescent="0.35">
      <c r="B307" s="317">
        <v>45430.760416666664</v>
      </c>
      <c r="C307">
        <v>53.9</v>
      </c>
      <c r="D307">
        <v>66.8</v>
      </c>
      <c r="E307">
        <v>38.9</v>
      </c>
      <c r="F307">
        <v>58.4</v>
      </c>
      <c r="G307">
        <v>53.8</v>
      </c>
      <c r="H307">
        <v>66.7</v>
      </c>
      <c r="I307">
        <v>38.700000000000003</v>
      </c>
      <c r="J307">
        <v>58.2</v>
      </c>
      <c r="L307">
        <v>68.099999999999994</v>
      </c>
      <c r="M307">
        <v>39.9</v>
      </c>
      <c r="N307">
        <v>60.1</v>
      </c>
      <c r="P307" t="s">
        <v>878</v>
      </c>
      <c r="Q307">
        <f t="shared" si="12"/>
        <v>39</v>
      </c>
      <c r="R307" t="str">
        <f t="shared" si="13"/>
        <v>-</v>
      </c>
      <c r="AN307" s="317"/>
    </row>
    <row r="308" spans="2:40" x14ac:dyDescent="0.35">
      <c r="B308" s="317">
        <v>45430.770833333336</v>
      </c>
      <c r="C308">
        <v>53.1</v>
      </c>
      <c r="D308">
        <v>65.8</v>
      </c>
      <c r="E308">
        <v>29.9</v>
      </c>
      <c r="F308">
        <v>58.1</v>
      </c>
      <c r="G308">
        <v>53.1</v>
      </c>
      <c r="H308">
        <v>66.900000000000006</v>
      </c>
      <c r="I308">
        <v>29.7</v>
      </c>
      <c r="J308">
        <v>58</v>
      </c>
      <c r="L308">
        <v>67.599999999999994</v>
      </c>
      <c r="M308">
        <v>30.8</v>
      </c>
      <c r="N308">
        <v>59.8</v>
      </c>
      <c r="P308" t="s">
        <v>878</v>
      </c>
      <c r="Q308">
        <f t="shared" si="12"/>
        <v>30</v>
      </c>
      <c r="R308" t="str">
        <f t="shared" si="13"/>
        <v>-</v>
      </c>
      <c r="AN308" s="317"/>
    </row>
    <row r="309" spans="2:40" x14ac:dyDescent="0.35">
      <c r="B309" s="317">
        <v>45430.78125</v>
      </c>
      <c r="C309">
        <v>52.2</v>
      </c>
      <c r="D309">
        <v>66.599999999999994</v>
      </c>
      <c r="E309">
        <v>29.6</v>
      </c>
      <c r="F309">
        <v>56.8</v>
      </c>
      <c r="G309">
        <v>52.2</v>
      </c>
      <c r="H309">
        <v>68.7</v>
      </c>
      <c r="I309">
        <v>29.3</v>
      </c>
      <c r="J309">
        <v>56.7</v>
      </c>
      <c r="L309">
        <v>69.8</v>
      </c>
      <c r="M309">
        <v>30.7</v>
      </c>
      <c r="N309">
        <v>59.2</v>
      </c>
      <c r="P309" t="s">
        <v>878</v>
      </c>
      <c r="Q309">
        <f t="shared" si="12"/>
        <v>29</v>
      </c>
      <c r="R309" t="str">
        <f t="shared" si="13"/>
        <v>-</v>
      </c>
      <c r="AN309" s="317"/>
    </row>
    <row r="310" spans="2:40" x14ac:dyDescent="0.35">
      <c r="B310" s="317">
        <v>45430.791666666664</v>
      </c>
      <c r="C310">
        <v>56.9</v>
      </c>
      <c r="D310">
        <v>77.099999999999994</v>
      </c>
      <c r="E310">
        <v>35.299999999999997</v>
      </c>
      <c r="F310">
        <v>60.8</v>
      </c>
      <c r="G310">
        <v>56.9</v>
      </c>
      <c r="H310">
        <v>77.3</v>
      </c>
      <c r="I310">
        <v>35.200000000000003</v>
      </c>
      <c r="J310">
        <v>60.6</v>
      </c>
      <c r="L310">
        <v>79.599999999999994</v>
      </c>
      <c r="M310">
        <v>36.799999999999997</v>
      </c>
      <c r="N310">
        <v>62.7</v>
      </c>
      <c r="P310" t="s">
        <v>878</v>
      </c>
      <c r="Q310">
        <f t="shared" si="12"/>
        <v>35</v>
      </c>
      <c r="R310" t="str">
        <f t="shared" si="13"/>
        <v>-</v>
      </c>
      <c r="AN310" s="317"/>
    </row>
    <row r="311" spans="2:40" x14ac:dyDescent="0.35">
      <c r="B311" s="317">
        <v>45430.802083333336</v>
      </c>
      <c r="C311">
        <v>55</v>
      </c>
      <c r="D311">
        <v>65.5</v>
      </c>
      <c r="E311">
        <v>35.4</v>
      </c>
      <c r="F311">
        <v>60.2</v>
      </c>
      <c r="G311">
        <v>55.1</v>
      </c>
      <c r="H311">
        <v>66.099999999999994</v>
      </c>
      <c r="I311">
        <v>35.299999999999997</v>
      </c>
      <c r="J311">
        <v>60.1</v>
      </c>
      <c r="L311">
        <v>68.400000000000006</v>
      </c>
      <c r="M311">
        <v>36.5</v>
      </c>
      <c r="N311">
        <v>62</v>
      </c>
      <c r="P311" t="s">
        <v>878</v>
      </c>
      <c r="Q311">
        <f t="shared" si="12"/>
        <v>35</v>
      </c>
      <c r="R311" t="str">
        <f t="shared" si="13"/>
        <v>-</v>
      </c>
      <c r="AN311" s="317"/>
    </row>
    <row r="312" spans="2:40" x14ac:dyDescent="0.35">
      <c r="B312" s="317">
        <v>45430.8125</v>
      </c>
      <c r="C312">
        <v>54.1</v>
      </c>
      <c r="D312">
        <v>71.8</v>
      </c>
      <c r="E312">
        <v>33.700000000000003</v>
      </c>
      <c r="F312">
        <v>58.7</v>
      </c>
      <c r="G312">
        <v>54</v>
      </c>
      <c r="H312">
        <v>69.2</v>
      </c>
      <c r="I312">
        <v>33.700000000000003</v>
      </c>
      <c r="J312">
        <v>58.6</v>
      </c>
      <c r="L312">
        <v>74.099999999999994</v>
      </c>
      <c r="M312">
        <v>34.799999999999997</v>
      </c>
      <c r="N312">
        <v>60.7</v>
      </c>
      <c r="P312" t="s">
        <v>878</v>
      </c>
      <c r="Q312">
        <f t="shared" si="12"/>
        <v>34</v>
      </c>
      <c r="R312" t="str">
        <f t="shared" si="13"/>
        <v>-</v>
      </c>
      <c r="AN312" s="317"/>
    </row>
    <row r="313" spans="2:40" x14ac:dyDescent="0.35">
      <c r="B313" s="317">
        <v>45430.822916666664</v>
      </c>
      <c r="C313">
        <v>52.7</v>
      </c>
      <c r="D313">
        <v>66.599999999999994</v>
      </c>
      <c r="E313">
        <v>28</v>
      </c>
      <c r="F313">
        <v>57.5</v>
      </c>
      <c r="G313">
        <v>52.8</v>
      </c>
      <c r="H313">
        <v>66.900000000000006</v>
      </c>
      <c r="I313">
        <v>28.1</v>
      </c>
      <c r="J313">
        <v>57.3</v>
      </c>
      <c r="L313">
        <v>67.3</v>
      </c>
      <c r="M313">
        <v>29.2</v>
      </c>
      <c r="N313">
        <v>59.5</v>
      </c>
      <c r="P313" t="s">
        <v>878</v>
      </c>
      <c r="Q313">
        <f t="shared" si="12"/>
        <v>28</v>
      </c>
      <c r="R313" t="str">
        <f t="shared" si="13"/>
        <v>-</v>
      </c>
      <c r="AN313" s="317"/>
    </row>
    <row r="314" spans="2:40" x14ac:dyDescent="0.35">
      <c r="B314" s="317">
        <v>45430.833333333336</v>
      </c>
      <c r="C314">
        <v>50.2</v>
      </c>
      <c r="D314">
        <v>65.8</v>
      </c>
      <c r="E314">
        <v>27.3</v>
      </c>
      <c r="F314">
        <v>54.9</v>
      </c>
      <c r="G314">
        <v>50.3</v>
      </c>
      <c r="H314">
        <v>65.900000000000006</v>
      </c>
      <c r="I314">
        <v>27.4</v>
      </c>
      <c r="J314">
        <v>54.4</v>
      </c>
      <c r="L314">
        <v>66.599999999999994</v>
      </c>
      <c r="M314">
        <v>28.6</v>
      </c>
      <c r="N314">
        <v>56.5</v>
      </c>
      <c r="P314" t="s">
        <v>878</v>
      </c>
      <c r="Q314">
        <f t="shared" si="12"/>
        <v>27</v>
      </c>
      <c r="R314" t="str">
        <f t="shared" si="13"/>
        <v>-</v>
      </c>
      <c r="AN314" s="317"/>
    </row>
    <row r="315" spans="2:40" x14ac:dyDescent="0.35">
      <c r="B315" s="317">
        <v>45430.84375</v>
      </c>
      <c r="C315">
        <v>50.3</v>
      </c>
      <c r="D315">
        <v>65.3</v>
      </c>
      <c r="E315">
        <v>32.5</v>
      </c>
      <c r="F315">
        <v>54.7</v>
      </c>
      <c r="G315">
        <v>50.3</v>
      </c>
      <c r="H315">
        <v>64.3</v>
      </c>
      <c r="I315">
        <v>32.200000000000003</v>
      </c>
      <c r="J315">
        <v>54.7</v>
      </c>
      <c r="L315">
        <v>66.900000000000006</v>
      </c>
      <c r="M315">
        <v>34</v>
      </c>
      <c r="N315">
        <v>56.3</v>
      </c>
      <c r="P315" t="s">
        <v>878</v>
      </c>
      <c r="Q315">
        <f t="shared" si="12"/>
        <v>32</v>
      </c>
      <c r="R315" t="str">
        <f t="shared" si="13"/>
        <v>-</v>
      </c>
      <c r="AN315" s="317"/>
    </row>
    <row r="316" spans="2:40" x14ac:dyDescent="0.35">
      <c r="B316" s="317">
        <v>45430.854166666664</v>
      </c>
      <c r="C316">
        <v>52.2</v>
      </c>
      <c r="D316">
        <v>66.8</v>
      </c>
      <c r="E316">
        <v>30.5</v>
      </c>
      <c r="F316">
        <v>56.3</v>
      </c>
      <c r="G316">
        <v>52.2</v>
      </c>
      <c r="H316">
        <v>66.5</v>
      </c>
      <c r="I316">
        <v>31.2</v>
      </c>
      <c r="J316">
        <v>56.1</v>
      </c>
      <c r="L316">
        <v>67.5</v>
      </c>
      <c r="M316">
        <v>32.9</v>
      </c>
      <c r="N316">
        <v>58</v>
      </c>
      <c r="P316" t="s">
        <v>878</v>
      </c>
      <c r="Q316">
        <f t="shared" si="12"/>
        <v>31</v>
      </c>
      <c r="R316" t="str">
        <f t="shared" si="13"/>
        <v>-</v>
      </c>
      <c r="AN316" s="317"/>
    </row>
    <row r="317" spans="2:40" x14ac:dyDescent="0.35">
      <c r="B317" s="317">
        <v>45430.864583333336</v>
      </c>
      <c r="C317">
        <v>54.1</v>
      </c>
      <c r="D317">
        <v>66.400000000000006</v>
      </c>
      <c r="E317">
        <v>40.700000000000003</v>
      </c>
      <c r="F317">
        <v>58.7</v>
      </c>
      <c r="G317">
        <v>54.2</v>
      </c>
      <c r="H317">
        <v>67.099999999999994</v>
      </c>
      <c r="I317">
        <v>40.9</v>
      </c>
      <c r="J317">
        <v>58.6</v>
      </c>
      <c r="L317">
        <v>67.599999999999994</v>
      </c>
      <c r="M317">
        <v>42</v>
      </c>
      <c r="N317">
        <v>60.3</v>
      </c>
      <c r="P317" t="s">
        <v>878</v>
      </c>
      <c r="Q317">
        <f t="shared" si="12"/>
        <v>41</v>
      </c>
      <c r="R317" t="str">
        <f t="shared" si="13"/>
        <v>-</v>
      </c>
      <c r="AN317" s="317"/>
    </row>
    <row r="318" spans="2:40" x14ac:dyDescent="0.35">
      <c r="B318" s="317">
        <v>45430.875</v>
      </c>
      <c r="C318">
        <v>50.2</v>
      </c>
      <c r="D318">
        <v>68.400000000000006</v>
      </c>
      <c r="E318">
        <v>28.7</v>
      </c>
      <c r="F318">
        <v>52.9</v>
      </c>
      <c r="G318">
        <v>50.2</v>
      </c>
      <c r="H318">
        <v>68.099999999999994</v>
      </c>
      <c r="I318">
        <v>28.5</v>
      </c>
      <c r="J318">
        <v>52.7</v>
      </c>
      <c r="L318">
        <v>69.7</v>
      </c>
      <c r="M318">
        <v>30.7</v>
      </c>
      <c r="N318">
        <v>54.8</v>
      </c>
      <c r="P318" t="s">
        <v>878</v>
      </c>
      <c r="Q318">
        <f t="shared" si="12"/>
        <v>29</v>
      </c>
      <c r="R318" t="str">
        <f t="shared" si="13"/>
        <v>-</v>
      </c>
      <c r="AN318" s="317"/>
    </row>
    <row r="319" spans="2:40" x14ac:dyDescent="0.35">
      <c r="B319" s="317">
        <v>45430.885416666664</v>
      </c>
      <c r="C319">
        <v>51.8</v>
      </c>
      <c r="D319">
        <v>68.400000000000006</v>
      </c>
      <c r="E319">
        <v>33.299999999999997</v>
      </c>
      <c r="F319">
        <v>55.9</v>
      </c>
      <c r="G319">
        <v>51.8</v>
      </c>
      <c r="H319">
        <v>69.099999999999994</v>
      </c>
      <c r="I319">
        <v>33.200000000000003</v>
      </c>
      <c r="J319">
        <v>55.9</v>
      </c>
      <c r="L319">
        <v>69.400000000000006</v>
      </c>
      <c r="M319">
        <v>34.5</v>
      </c>
      <c r="N319">
        <v>57.4</v>
      </c>
      <c r="P319" t="s">
        <v>878</v>
      </c>
      <c r="Q319">
        <f t="shared" si="12"/>
        <v>33</v>
      </c>
      <c r="R319" t="str">
        <f t="shared" si="13"/>
        <v>-</v>
      </c>
      <c r="AN319" s="317"/>
    </row>
    <row r="320" spans="2:40" x14ac:dyDescent="0.35">
      <c r="B320" s="317">
        <v>45430.895833333336</v>
      </c>
      <c r="C320">
        <v>50.3</v>
      </c>
      <c r="D320">
        <v>64.2</v>
      </c>
      <c r="E320">
        <v>27.2</v>
      </c>
      <c r="F320">
        <v>54.6</v>
      </c>
      <c r="G320">
        <v>50.3</v>
      </c>
      <c r="H320">
        <v>65</v>
      </c>
      <c r="I320">
        <v>26.8</v>
      </c>
      <c r="J320">
        <v>55.1</v>
      </c>
      <c r="L320">
        <v>65.900000000000006</v>
      </c>
      <c r="M320">
        <v>28.5</v>
      </c>
      <c r="N320">
        <v>56.6</v>
      </c>
      <c r="P320" t="s">
        <v>878</v>
      </c>
      <c r="Q320">
        <f t="shared" si="12"/>
        <v>27</v>
      </c>
      <c r="R320" t="str">
        <f t="shared" si="13"/>
        <v>-</v>
      </c>
      <c r="AN320" s="317"/>
    </row>
    <row r="321" spans="2:40" x14ac:dyDescent="0.35">
      <c r="B321" s="317">
        <v>45430.90625</v>
      </c>
      <c r="C321">
        <v>53.3</v>
      </c>
      <c r="D321">
        <v>73.900000000000006</v>
      </c>
      <c r="E321">
        <v>30</v>
      </c>
      <c r="F321">
        <v>57.1</v>
      </c>
      <c r="G321">
        <v>53.5</v>
      </c>
      <c r="H321">
        <v>76.5</v>
      </c>
      <c r="I321">
        <v>29.9</v>
      </c>
      <c r="J321">
        <v>57.4</v>
      </c>
      <c r="L321">
        <v>76.7</v>
      </c>
      <c r="M321">
        <v>30.9</v>
      </c>
      <c r="N321">
        <v>58.7</v>
      </c>
      <c r="P321" t="s">
        <v>878</v>
      </c>
      <c r="Q321">
        <f t="shared" si="12"/>
        <v>30</v>
      </c>
      <c r="R321" t="str">
        <f t="shared" si="13"/>
        <v>-</v>
      </c>
      <c r="AN321" s="317"/>
    </row>
    <row r="322" spans="2:40" x14ac:dyDescent="0.35">
      <c r="B322" s="317">
        <v>45430.916666666664</v>
      </c>
      <c r="C322">
        <v>53.6</v>
      </c>
      <c r="D322">
        <v>66.7</v>
      </c>
      <c r="E322">
        <v>26.3</v>
      </c>
      <c r="F322">
        <v>58.2</v>
      </c>
      <c r="G322">
        <v>53.6</v>
      </c>
      <c r="H322">
        <v>67.400000000000006</v>
      </c>
      <c r="I322">
        <v>26.2</v>
      </c>
      <c r="J322">
        <v>58.5</v>
      </c>
      <c r="L322">
        <v>69.099999999999994</v>
      </c>
      <c r="M322">
        <v>26.9</v>
      </c>
      <c r="N322">
        <v>60.2</v>
      </c>
      <c r="P322" t="s">
        <v>878</v>
      </c>
      <c r="Q322">
        <f t="shared" si="12"/>
        <v>26</v>
      </c>
      <c r="R322" t="str">
        <f t="shared" si="13"/>
        <v>-</v>
      </c>
      <c r="AN322" s="317"/>
    </row>
    <row r="323" spans="2:40" x14ac:dyDescent="0.35">
      <c r="B323" s="317">
        <v>45430.927083333336</v>
      </c>
      <c r="C323">
        <v>48.5</v>
      </c>
      <c r="D323">
        <v>66.5</v>
      </c>
      <c r="E323">
        <v>25.3</v>
      </c>
      <c r="F323">
        <v>52.3</v>
      </c>
      <c r="G323">
        <v>48.6</v>
      </c>
      <c r="H323">
        <v>67</v>
      </c>
      <c r="I323">
        <v>25.2</v>
      </c>
      <c r="J323">
        <v>51.8</v>
      </c>
      <c r="L323">
        <v>67.400000000000006</v>
      </c>
      <c r="M323">
        <v>26.6</v>
      </c>
      <c r="N323">
        <v>53.3</v>
      </c>
      <c r="P323" t="s">
        <v>878</v>
      </c>
      <c r="Q323">
        <f t="shared" si="12"/>
        <v>25</v>
      </c>
      <c r="R323" t="str">
        <f t="shared" si="13"/>
        <v>-</v>
      </c>
      <c r="AN323" s="317"/>
    </row>
    <row r="324" spans="2:40" x14ac:dyDescent="0.35">
      <c r="B324" s="317">
        <v>45430.9375</v>
      </c>
      <c r="C324">
        <v>51.3</v>
      </c>
      <c r="D324">
        <v>67.5</v>
      </c>
      <c r="E324">
        <v>32.700000000000003</v>
      </c>
      <c r="F324">
        <v>55.7</v>
      </c>
      <c r="G324">
        <v>51.3</v>
      </c>
      <c r="H324">
        <v>67.099999999999994</v>
      </c>
      <c r="I324">
        <v>32.5</v>
      </c>
      <c r="J324">
        <v>55.4</v>
      </c>
      <c r="L324">
        <v>68.7</v>
      </c>
      <c r="M324">
        <v>33.4</v>
      </c>
      <c r="N324">
        <v>57.5</v>
      </c>
      <c r="P324" t="s">
        <v>878</v>
      </c>
      <c r="Q324">
        <f t="shared" si="12"/>
        <v>33</v>
      </c>
      <c r="R324" t="str">
        <f t="shared" si="13"/>
        <v>-</v>
      </c>
      <c r="AN324" s="317"/>
    </row>
    <row r="325" spans="2:40" x14ac:dyDescent="0.35">
      <c r="B325" s="317">
        <v>45430.947916666664</v>
      </c>
      <c r="C325">
        <v>48.6</v>
      </c>
      <c r="D325">
        <v>62.8</v>
      </c>
      <c r="E325">
        <v>23.3</v>
      </c>
      <c r="F325">
        <v>52.9</v>
      </c>
      <c r="G325">
        <v>48.6</v>
      </c>
      <c r="H325">
        <v>62.1</v>
      </c>
      <c r="I325">
        <v>23.3</v>
      </c>
      <c r="J325">
        <v>53</v>
      </c>
      <c r="L325">
        <v>63.7</v>
      </c>
      <c r="M325">
        <v>24</v>
      </c>
      <c r="N325">
        <v>54.2</v>
      </c>
      <c r="P325" t="s">
        <v>878</v>
      </c>
      <c r="Q325">
        <f t="shared" si="12"/>
        <v>23</v>
      </c>
      <c r="R325" t="str">
        <f t="shared" si="13"/>
        <v>-</v>
      </c>
      <c r="AN325" s="317"/>
    </row>
    <row r="326" spans="2:40" x14ac:dyDescent="0.35">
      <c r="B326" s="317">
        <v>45430.958333333336</v>
      </c>
      <c r="C326">
        <v>51.1</v>
      </c>
      <c r="D326">
        <v>67.5</v>
      </c>
      <c r="E326">
        <v>25.1</v>
      </c>
      <c r="F326">
        <v>55.9</v>
      </c>
      <c r="G326">
        <v>51.1</v>
      </c>
      <c r="H326">
        <v>67.7</v>
      </c>
      <c r="I326">
        <v>25.2</v>
      </c>
      <c r="J326">
        <v>55.8</v>
      </c>
      <c r="L326">
        <v>68.3</v>
      </c>
      <c r="M326">
        <v>25.9</v>
      </c>
      <c r="N326">
        <v>57.7</v>
      </c>
      <c r="P326" t="s">
        <v>879</v>
      </c>
      <c r="Q326" t="str">
        <f t="shared" si="12"/>
        <v>-</v>
      </c>
      <c r="R326">
        <f t="shared" si="13"/>
        <v>25</v>
      </c>
      <c r="AN326" s="317"/>
    </row>
    <row r="327" spans="2:40" x14ac:dyDescent="0.35">
      <c r="B327" s="317">
        <v>45430.96875</v>
      </c>
      <c r="C327">
        <v>50.8</v>
      </c>
      <c r="D327">
        <v>66</v>
      </c>
      <c r="E327">
        <v>22</v>
      </c>
      <c r="F327">
        <v>55.4</v>
      </c>
      <c r="G327">
        <v>50.8</v>
      </c>
      <c r="H327">
        <v>68.099999999999994</v>
      </c>
      <c r="I327">
        <v>22</v>
      </c>
      <c r="J327">
        <v>55.1</v>
      </c>
      <c r="L327">
        <v>68.2</v>
      </c>
      <c r="M327">
        <v>22.6</v>
      </c>
      <c r="N327">
        <v>56.5</v>
      </c>
      <c r="P327" t="s">
        <v>879</v>
      </c>
      <c r="Q327" t="str">
        <f t="shared" si="12"/>
        <v>-</v>
      </c>
      <c r="R327">
        <f t="shared" si="13"/>
        <v>22</v>
      </c>
      <c r="AN327" s="317"/>
    </row>
    <row r="328" spans="2:40" x14ac:dyDescent="0.35">
      <c r="B328" s="317">
        <v>45430.979166666664</v>
      </c>
      <c r="C328">
        <v>48.4</v>
      </c>
      <c r="D328">
        <v>66.599999999999994</v>
      </c>
      <c r="E328">
        <v>23</v>
      </c>
      <c r="F328">
        <v>51.8</v>
      </c>
      <c r="G328">
        <v>48.2</v>
      </c>
      <c r="H328">
        <v>66.400000000000006</v>
      </c>
      <c r="I328">
        <v>22.9</v>
      </c>
      <c r="J328">
        <v>51.4</v>
      </c>
      <c r="L328">
        <v>67.400000000000006</v>
      </c>
      <c r="M328">
        <v>23.5</v>
      </c>
      <c r="N328">
        <v>53</v>
      </c>
      <c r="P328" t="s">
        <v>879</v>
      </c>
      <c r="Q328" t="str">
        <f t="shared" si="12"/>
        <v>-</v>
      </c>
      <c r="R328">
        <f t="shared" si="13"/>
        <v>23</v>
      </c>
      <c r="AN328" s="317"/>
    </row>
    <row r="329" spans="2:40" x14ac:dyDescent="0.35">
      <c r="B329" s="317">
        <v>45430.989583333336</v>
      </c>
      <c r="C329">
        <v>49.6</v>
      </c>
      <c r="D329">
        <v>64.900000000000006</v>
      </c>
      <c r="E329">
        <v>22.3</v>
      </c>
      <c r="F329">
        <v>48.5</v>
      </c>
      <c r="G329">
        <v>49.6</v>
      </c>
      <c r="H329">
        <v>64.900000000000006</v>
      </c>
      <c r="I329">
        <v>22.2</v>
      </c>
      <c r="J329">
        <v>48.6</v>
      </c>
      <c r="L329">
        <v>66.400000000000006</v>
      </c>
      <c r="M329">
        <v>22.9</v>
      </c>
      <c r="N329">
        <v>49.8</v>
      </c>
      <c r="P329" t="s">
        <v>879</v>
      </c>
      <c r="Q329" t="str">
        <f t="shared" si="12"/>
        <v>-</v>
      </c>
      <c r="R329">
        <f t="shared" si="13"/>
        <v>22</v>
      </c>
      <c r="AN329" s="317"/>
    </row>
    <row r="330" spans="2:40" x14ac:dyDescent="0.35">
      <c r="B330" s="317">
        <v>45431</v>
      </c>
      <c r="C330">
        <v>48.7</v>
      </c>
      <c r="D330">
        <v>63.7</v>
      </c>
      <c r="E330">
        <v>21.9</v>
      </c>
      <c r="F330">
        <v>46.3</v>
      </c>
      <c r="G330">
        <v>48.9</v>
      </c>
      <c r="H330">
        <v>65.3</v>
      </c>
      <c r="I330">
        <v>21.9</v>
      </c>
      <c r="J330">
        <v>46.1</v>
      </c>
      <c r="L330">
        <v>65.7</v>
      </c>
      <c r="M330">
        <v>22.7</v>
      </c>
      <c r="N330">
        <v>48.1</v>
      </c>
      <c r="P330" t="s">
        <v>879</v>
      </c>
      <c r="Q330" t="str">
        <f t="shared" si="12"/>
        <v>-</v>
      </c>
      <c r="R330">
        <f t="shared" si="13"/>
        <v>22</v>
      </c>
      <c r="AN330" s="317"/>
    </row>
    <row r="331" spans="2:40" x14ac:dyDescent="0.35">
      <c r="B331" s="317">
        <v>45431.010416666664</v>
      </c>
      <c r="C331">
        <v>48.4</v>
      </c>
      <c r="D331">
        <v>64.5</v>
      </c>
      <c r="E331">
        <v>22.2</v>
      </c>
      <c r="F331">
        <v>53.1</v>
      </c>
      <c r="G331">
        <v>48.5</v>
      </c>
      <c r="H331">
        <v>64.599999999999994</v>
      </c>
      <c r="I331">
        <v>22.1</v>
      </c>
      <c r="J331">
        <v>52.6</v>
      </c>
      <c r="L331">
        <v>65.3</v>
      </c>
      <c r="M331">
        <v>22.8</v>
      </c>
      <c r="N331">
        <v>54.6</v>
      </c>
      <c r="P331" t="s">
        <v>879</v>
      </c>
      <c r="Q331" t="str">
        <f t="shared" si="12"/>
        <v>-</v>
      </c>
      <c r="R331">
        <f t="shared" si="13"/>
        <v>22</v>
      </c>
      <c r="AN331" s="317"/>
    </row>
    <row r="332" spans="2:40" x14ac:dyDescent="0.35">
      <c r="B332" s="317">
        <v>45431.020833333336</v>
      </c>
      <c r="C332">
        <v>46.7</v>
      </c>
      <c r="D332">
        <v>62.5</v>
      </c>
      <c r="E332">
        <v>23.1</v>
      </c>
      <c r="F332">
        <v>46</v>
      </c>
      <c r="G332">
        <v>46.7</v>
      </c>
      <c r="H332">
        <v>62.6</v>
      </c>
      <c r="I332">
        <v>23</v>
      </c>
      <c r="J332">
        <v>45.8</v>
      </c>
      <c r="L332">
        <v>63.9</v>
      </c>
      <c r="M332">
        <v>23.5</v>
      </c>
      <c r="N332">
        <v>48.3</v>
      </c>
      <c r="P332" t="s">
        <v>879</v>
      </c>
      <c r="Q332" t="str">
        <f t="shared" si="12"/>
        <v>-</v>
      </c>
      <c r="R332">
        <f t="shared" si="13"/>
        <v>23</v>
      </c>
      <c r="AN332" s="317"/>
    </row>
    <row r="333" spans="2:40" x14ac:dyDescent="0.35">
      <c r="B333" s="317">
        <v>45431.03125</v>
      </c>
      <c r="C333">
        <v>47.5</v>
      </c>
      <c r="D333">
        <v>66.2</v>
      </c>
      <c r="E333">
        <v>23.1</v>
      </c>
      <c r="F333">
        <v>45.1</v>
      </c>
      <c r="G333">
        <v>47.5</v>
      </c>
      <c r="H333">
        <v>65.8</v>
      </c>
      <c r="I333">
        <v>23</v>
      </c>
      <c r="J333">
        <v>44.9</v>
      </c>
      <c r="L333">
        <v>67.2</v>
      </c>
      <c r="M333">
        <v>23.6</v>
      </c>
      <c r="N333">
        <v>47.8</v>
      </c>
      <c r="P333" t="s">
        <v>879</v>
      </c>
      <c r="Q333" t="str">
        <f t="shared" ref="Q333:Q396" si="14">IF(P333="D",ROUND(I333,0),"-")</f>
        <v>-</v>
      </c>
      <c r="R333">
        <f t="shared" ref="R333:R396" si="15">IF(P333="N",ROUND(I333,0),"-")</f>
        <v>23</v>
      </c>
      <c r="AN333" s="317"/>
    </row>
    <row r="334" spans="2:40" x14ac:dyDescent="0.35">
      <c r="B334" s="317">
        <v>45431.041666666664</v>
      </c>
      <c r="C334">
        <v>44.4</v>
      </c>
      <c r="D334">
        <v>59.8</v>
      </c>
      <c r="E334">
        <v>22.3</v>
      </c>
      <c r="F334">
        <v>43.3</v>
      </c>
      <c r="G334">
        <v>44.3</v>
      </c>
      <c r="H334">
        <v>60.9</v>
      </c>
      <c r="I334">
        <v>22.3</v>
      </c>
      <c r="J334">
        <v>43.3</v>
      </c>
      <c r="L334">
        <v>61.6</v>
      </c>
      <c r="M334">
        <v>22.9</v>
      </c>
      <c r="N334">
        <v>44.2</v>
      </c>
      <c r="P334" t="s">
        <v>879</v>
      </c>
      <c r="Q334" t="str">
        <f t="shared" si="14"/>
        <v>-</v>
      </c>
      <c r="R334">
        <f t="shared" si="15"/>
        <v>22</v>
      </c>
      <c r="AN334" s="317"/>
    </row>
    <row r="335" spans="2:40" x14ac:dyDescent="0.35">
      <c r="B335" s="317">
        <v>45431.052083333336</v>
      </c>
      <c r="C335">
        <v>53.5</v>
      </c>
      <c r="D335">
        <v>74.7</v>
      </c>
      <c r="E335">
        <v>23.9</v>
      </c>
      <c r="F335">
        <v>55.3</v>
      </c>
      <c r="G335">
        <v>53.7</v>
      </c>
      <c r="H335">
        <v>76.3</v>
      </c>
      <c r="I335">
        <v>23.7</v>
      </c>
      <c r="J335">
        <v>55.2</v>
      </c>
      <c r="L335">
        <v>76.7</v>
      </c>
      <c r="M335">
        <v>24.7</v>
      </c>
      <c r="N335">
        <v>57.1</v>
      </c>
      <c r="P335" t="s">
        <v>879</v>
      </c>
      <c r="Q335" t="str">
        <f t="shared" si="14"/>
        <v>-</v>
      </c>
      <c r="R335">
        <f t="shared" si="15"/>
        <v>24</v>
      </c>
      <c r="AN335" s="317"/>
    </row>
    <row r="336" spans="2:40" x14ac:dyDescent="0.35">
      <c r="B336" s="317">
        <v>45431.0625</v>
      </c>
      <c r="C336">
        <v>45.8</v>
      </c>
      <c r="D336">
        <v>60</v>
      </c>
      <c r="E336">
        <v>20.399999999999999</v>
      </c>
      <c r="F336">
        <v>51.3</v>
      </c>
      <c r="G336">
        <v>45.9</v>
      </c>
      <c r="H336">
        <v>60</v>
      </c>
      <c r="I336">
        <v>20.399999999999999</v>
      </c>
      <c r="J336">
        <v>51.2</v>
      </c>
      <c r="L336">
        <v>61.2</v>
      </c>
      <c r="M336">
        <v>21.2</v>
      </c>
      <c r="N336">
        <v>53</v>
      </c>
      <c r="P336" t="s">
        <v>879</v>
      </c>
      <c r="Q336" t="str">
        <f t="shared" si="14"/>
        <v>-</v>
      </c>
      <c r="R336">
        <f t="shared" si="15"/>
        <v>20</v>
      </c>
      <c r="AN336" s="317"/>
    </row>
    <row r="337" spans="2:40" x14ac:dyDescent="0.35">
      <c r="B337" s="317">
        <v>45431.072916666664</v>
      </c>
      <c r="C337">
        <v>49.5</v>
      </c>
      <c r="D337">
        <v>66.2</v>
      </c>
      <c r="E337">
        <v>22.3</v>
      </c>
      <c r="F337">
        <v>52.7</v>
      </c>
      <c r="G337">
        <v>49.6</v>
      </c>
      <c r="H337">
        <v>66.7</v>
      </c>
      <c r="I337">
        <v>22.3</v>
      </c>
      <c r="J337">
        <v>52.6</v>
      </c>
      <c r="L337">
        <v>67</v>
      </c>
      <c r="M337">
        <v>23</v>
      </c>
      <c r="N337">
        <v>54.3</v>
      </c>
      <c r="P337" t="s">
        <v>879</v>
      </c>
      <c r="Q337" t="str">
        <f t="shared" si="14"/>
        <v>-</v>
      </c>
      <c r="R337">
        <f t="shared" si="15"/>
        <v>22</v>
      </c>
      <c r="AN337" s="317"/>
    </row>
    <row r="338" spans="2:40" x14ac:dyDescent="0.35">
      <c r="B338" s="317">
        <v>45431.083333333336</v>
      </c>
      <c r="C338">
        <v>43</v>
      </c>
      <c r="D338">
        <v>62.7</v>
      </c>
      <c r="E338">
        <v>21.2</v>
      </c>
      <c r="F338">
        <v>36.6</v>
      </c>
      <c r="G338">
        <v>43.1</v>
      </c>
      <c r="H338">
        <v>63.5</v>
      </c>
      <c r="I338">
        <v>21</v>
      </c>
      <c r="J338">
        <v>35.9</v>
      </c>
      <c r="L338">
        <v>64.7</v>
      </c>
      <c r="M338">
        <v>22</v>
      </c>
      <c r="N338">
        <v>38.299999999999997</v>
      </c>
      <c r="P338" t="s">
        <v>879</v>
      </c>
      <c r="Q338" t="str">
        <f t="shared" si="14"/>
        <v>-</v>
      </c>
      <c r="R338">
        <f t="shared" si="15"/>
        <v>21</v>
      </c>
      <c r="AN338" s="317"/>
    </row>
    <row r="339" spans="2:40" x14ac:dyDescent="0.35">
      <c r="B339" s="317">
        <v>45431.09375</v>
      </c>
      <c r="C339">
        <v>45.5</v>
      </c>
      <c r="D339">
        <v>65.5</v>
      </c>
      <c r="E339">
        <v>21.1</v>
      </c>
      <c r="F339">
        <v>45.4</v>
      </c>
      <c r="G339">
        <v>45.6</v>
      </c>
      <c r="H339">
        <v>66.5</v>
      </c>
      <c r="I339">
        <v>20.9</v>
      </c>
      <c r="J339">
        <v>45</v>
      </c>
      <c r="L339">
        <v>66.7</v>
      </c>
      <c r="M339">
        <v>21.7</v>
      </c>
      <c r="N339">
        <v>46.1</v>
      </c>
      <c r="P339" t="s">
        <v>879</v>
      </c>
      <c r="Q339" t="str">
        <f t="shared" si="14"/>
        <v>-</v>
      </c>
      <c r="R339">
        <f t="shared" si="15"/>
        <v>21</v>
      </c>
      <c r="AN339" s="317"/>
    </row>
    <row r="340" spans="2:40" x14ac:dyDescent="0.35">
      <c r="B340" s="317">
        <v>45431.104166666664</v>
      </c>
      <c r="C340">
        <v>44</v>
      </c>
      <c r="D340">
        <v>60.6</v>
      </c>
      <c r="E340">
        <v>21.8</v>
      </c>
      <c r="F340">
        <v>43.3</v>
      </c>
      <c r="G340">
        <v>44</v>
      </c>
      <c r="H340">
        <v>61.7</v>
      </c>
      <c r="I340">
        <v>21.8</v>
      </c>
      <c r="J340">
        <v>43.5</v>
      </c>
      <c r="L340">
        <v>62.3</v>
      </c>
      <c r="M340">
        <v>22.6</v>
      </c>
      <c r="N340">
        <v>44.5</v>
      </c>
      <c r="P340" t="s">
        <v>879</v>
      </c>
      <c r="Q340" t="str">
        <f t="shared" si="14"/>
        <v>-</v>
      </c>
      <c r="R340">
        <f t="shared" si="15"/>
        <v>22</v>
      </c>
      <c r="AN340" s="317"/>
    </row>
    <row r="341" spans="2:40" x14ac:dyDescent="0.35">
      <c r="B341" s="317">
        <v>45431.114583333336</v>
      </c>
      <c r="C341">
        <v>45.2</v>
      </c>
      <c r="D341">
        <v>62.4</v>
      </c>
      <c r="E341">
        <v>21.5</v>
      </c>
      <c r="F341">
        <v>44.6</v>
      </c>
      <c r="G341">
        <v>45.1</v>
      </c>
      <c r="H341">
        <v>62.3</v>
      </c>
      <c r="I341">
        <v>21.5</v>
      </c>
      <c r="J341">
        <v>44.2</v>
      </c>
      <c r="L341">
        <v>65</v>
      </c>
      <c r="M341">
        <v>22.1</v>
      </c>
      <c r="N341">
        <v>46.3</v>
      </c>
      <c r="P341" t="s">
        <v>879</v>
      </c>
      <c r="Q341" t="str">
        <f t="shared" si="14"/>
        <v>-</v>
      </c>
      <c r="R341">
        <f t="shared" si="15"/>
        <v>22</v>
      </c>
      <c r="AN341" s="317"/>
    </row>
    <row r="342" spans="2:40" x14ac:dyDescent="0.35">
      <c r="B342" s="317">
        <v>45431.125</v>
      </c>
      <c r="C342">
        <v>43.4</v>
      </c>
      <c r="D342">
        <v>63.1</v>
      </c>
      <c r="E342">
        <v>20.8</v>
      </c>
      <c r="F342">
        <v>30</v>
      </c>
      <c r="G342">
        <v>43.2</v>
      </c>
      <c r="H342">
        <v>62.9</v>
      </c>
      <c r="I342">
        <v>20.7</v>
      </c>
      <c r="J342">
        <v>30.1</v>
      </c>
      <c r="L342">
        <v>64.8</v>
      </c>
      <c r="M342">
        <v>21.3</v>
      </c>
      <c r="N342">
        <v>32.200000000000003</v>
      </c>
      <c r="P342" t="s">
        <v>879</v>
      </c>
      <c r="Q342" t="str">
        <f t="shared" si="14"/>
        <v>-</v>
      </c>
      <c r="R342">
        <f t="shared" si="15"/>
        <v>21</v>
      </c>
      <c r="AN342" s="317"/>
    </row>
    <row r="343" spans="2:40" x14ac:dyDescent="0.35">
      <c r="B343" s="317">
        <v>45431.135416666664</v>
      </c>
      <c r="C343">
        <v>42.3</v>
      </c>
      <c r="D343">
        <v>59.8</v>
      </c>
      <c r="E343">
        <v>19.600000000000001</v>
      </c>
      <c r="F343">
        <v>42.2</v>
      </c>
      <c r="G343">
        <v>42.4</v>
      </c>
      <c r="H343">
        <v>61.6</v>
      </c>
      <c r="I343">
        <v>19.600000000000001</v>
      </c>
      <c r="J343">
        <v>42.3</v>
      </c>
      <c r="L343">
        <v>62.4</v>
      </c>
      <c r="M343">
        <v>20.100000000000001</v>
      </c>
      <c r="N343">
        <v>43.8</v>
      </c>
      <c r="P343" t="s">
        <v>879</v>
      </c>
      <c r="Q343" t="str">
        <f t="shared" si="14"/>
        <v>-</v>
      </c>
      <c r="R343">
        <f t="shared" si="15"/>
        <v>20</v>
      </c>
      <c r="AN343" s="317"/>
    </row>
    <row r="344" spans="2:40" x14ac:dyDescent="0.35">
      <c r="B344" s="317">
        <v>45431.145833333336</v>
      </c>
      <c r="C344">
        <v>43</v>
      </c>
      <c r="D344">
        <v>65</v>
      </c>
      <c r="E344">
        <v>21.3</v>
      </c>
      <c r="F344">
        <v>31</v>
      </c>
      <c r="G344">
        <v>42.9</v>
      </c>
      <c r="H344">
        <v>65.900000000000006</v>
      </c>
      <c r="I344">
        <v>21.2</v>
      </c>
      <c r="J344">
        <v>30.3</v>
      </c>
      <c r="L344">
        <v>67</v>
      </c>
      <c r="M344">
        <v>22</v>
      </c>
      <c r="N344">
        <v>32.5</v>
      </c>
      <c r="P344" t="s">
        <v>879</v>
      </c>
      <c r="Q344" t="str">
        <f t="shared" si="14"/>
        <v>-</v>
      </c>
      <c r="R344">
        <f t="shared" si="15"/>
        <v>21</v>
      </c>
      <c r="AN344" s="317"/>
    </row>
    <row r="345" spans="2:40" x14ac:dyDescent="0.35">
      <c r="B345" s="317">
        <v>45431.15625</v>
      </c>
      <c r="C345">
        <v>43.5</v>
      </c>
      <c r="D345">
        <v>63.6</v>
      </c>
      <c r="E345">
        <v>22.5</v>
      </c>
      <c r="F345">
        <v>37.9</v>
      </c>
      <c r="G345">
        <v>43.4</v>
      </c>
      <c r="H345">
        <v>63</v>
      </c>
      <c r="I345">
        <v>22.4</v>
      </c>
      <c r="J345">
        <v>38</v>
      </c>
      <c r="L345">
        <v>65.5</v>
      </c>
      <c r="M345">
        <v>23</v>
      </c>
      <c r="N345">
        <v>39.200000000000003</v>
      </c>
      <c r="P345" t="s">
        <v>879</v>
      </c>
      <c r="Q345" t="str">
        <f t="shared" si="14"/>
        <v>-</v>
      </c>
      <c r="R345">
        <f t="shared" si="15"/>
        <v>22</v>
      </c>
      <c r="AN345" s="317"/>
    </row>
    <row r="346" spans="2:40" x14ac:dyDescent="0.35">
      <c r="B346" s="317">
        <v>45431.166666666664</v>
      </c>
      <c r="C346">
        <v>37.1</v>
      </c>
      <c r="D346">
        <v>58.1</v>
      </c>
      <c r="E346">
        <v>21.8</v>
      </c>
      <c r="F346">
        <v>33.4</v>
      </c>
      <c r="G346">
        <v>37.1</v>
      </c>
      <c r="H346">
        <v>59.9</v>
      </c>
      <c r="I346">
        <v>21.6</v>
      </c>
      <c r="J346">
        <v>33.1</v>
      </c>
      <c r="L346">
        <v>61.1</v>
      </c>
      <c r="M346">
        <v>22.5</v>
      </c>
      <c r="N346">
        <v>35</v>
      </c>
      <c r="P346" t="s">
        <v>879</v>
      </c>
      <c r="Q346" t="str">
        <f t="shared" si="14"/>
        <v>-</v>
      </c>
      <c r="R346">
        <f t="shared" si="15"/>
        <v>22</v>
      </c>
      <c r="AN346" s="317"/>
    </row>
    <row r="347" spans="2:40" x14ac:dyDescent="0.35">
      <c r="B347" s="317">
        <v>45431.177083333336</v>
      </c>
      <c r="C347">
        <v>29.9</v>
      </c>
      <c r="D347">
        <v>45.5</v>
      </c>
      <c r="E347">
        <v>22.7</v>
      </c>
      <c r="F347">
        <v>31.5</v>
      </c>
      <c r="G347">
        <v>30.1</v>
      </c>
      <c r="H347">
        <v>47.6</v>
      </c>
      <c r="I347">
        <v>22.4</v>
      </c>
      <c r="J347">
        <v>31.9</v>
      </c>
      <c r="L347">
        <v>47.7</v>
      </c>
      <c r="M347">
        <v>24</v>
      </c>
      <c r="N347">
        <v>34.799999999999997</v>
      </c>
      <c r="P347" t="s">
        <v>879</v>
      </c>
      <c r="Q347" t="str">
        <f t="shared" si="14"/>
        <v>-</v>
      </c>
      <c r="R347">
        <f t="shared" si="15"/>
        <v>22</v>
      </c>
      <c r="AN347" s="317"/>
    </row>
    <row r="348" spans="2:40" x14ac:dyDescent="0.35">
      <c r="B348" s="317">
        <v>45431.1875</v>
      </c>
      <c r="C348">
        <v>43.3</v>
      </c>
      <c r="D348">
        <v>64</v>
      </c>
      <c r="E348">
        <v>25.1</v>
      </c>
      <c r="F348">
        <v>42</v>
      </c>
      <c r="G348">
        <v>43.1</v>
      </c>
      <c r="H348">
        <v>62.4</v>
      </c>
      <c r="I348">
        <v>24.6</v>
      </c>
      <c r="J348">
        <v>42.2</v>
      </c>
      <c r="L348">
        <v>65.5</v>
      </c>
      <c r="M348">
        <v>26.5</v>
      </c>
      <c r="N348">
        <v>44.5</v>
      </c>
      <c r="P348" t="s">
        <v>879</v>
      </c>
      <c r="Q348" t="str">
        <f t="shared" si="14"/>
        <v>-</v>
      </c>
      <c r="R348">
        <f t="shared" si="15"/>
        <v>25</v>
      </c>
      <c r="AN348" s="317"/>
    </row>
    <row r="349" spans="2:40" x14ac:dyDescent="0.35">
      <c r="B349" s="317">
        <v>45431.197916666664</v>
      </c>
      <c r="C349">
        <v>32.5</v>
      </c>
      <c r="D349">
        <v>47.1</v>
      </c>
      <c r="E349">
        <v>25.6</v>
      </c>
      <c r="F349">
        <v>34.299999999999997</v>
      </c>
      <c r="G349">
        <v>32.4</v>
      </c>
      <c r="H349">
        <v>46.4</v>
      </c>
      <c r="I349">
        <v>25</v>
      </c>
      <c r="J349">
        <v>34.1</v>
      </c>
      <c r="L349">
        <v>49.8</v>
      </c>
      <c r="M349">
        <v>27.3</v>
      </c>
      <c r="N349">
        <v>38.5</v>
      </c>
      <c r="P349" t="s">
        <v>879</v>
      </c>
      <c r="Q349" t="str">
        <f t="shared" si="14"/>
        <v>-</v>
      </c>
      <c r="R349">
        <f t="shared" si="15"/>
        <v>25</v>
      </c>
      <c r="AN349" s="317"/>
    </row>
    <row r="350" spans="2:40" x14ac:dyDescent="0.35">
      <c r="B350" s="317">
        <v>45431.208333333336</v>
      </c>
      <c r="C350">
        <v>38</v>
      </c>
      <c r="D350">
        <v>58.7</v>
      </c>
      <c r="E350">
        <v>26.1</v>
      </c>
      <c r="F350">
        <v>36.4</v>
      </c>
      <c r="G350">
        <v>38.1</v>
      </c>
      <c r="H350">
        <v>60.2</v>
      </c>
      <c r="I350">
        <v>25.5</v>
      </c>
      <c r="J350">
        <v>37.1</v>
      </c>
      <c r="L350">
        <v>60.2</v>
      </c>
      <c r="M350">
        <v>28.1</v>
      </c>
      <c r="N350">
        <v>41</v>
      </c>
      <c r="P350" t="s">
        <v>879</v>
      </c>
      <c r="Q350" t="str">
        <f t="shared" si="14"/>
        <v>-</v>
      </c>
      <c r="R350">
        <f t="shared" si="15"/>
        <v>26</v>
      </c>
      <c r="AN350" s="317"/>
    </row>
    <row r="351" spans="2:40" x14ac:dyDescent="0.35">
      <c r="B351" s="317">
        <v>45431.21875</v>
      </c>
      <c r="C351">
        <v>45.9</v>
      </c>
      <c r="D351">
        <v>60.2</v>
      </c>
      <c r="E351">
        <v>28.8</v>
      </c>
      <c r="F351">
        <v>51.6</v>
      </c>
      <c r="G351">
        <v>45.8</v>
      </c>
      <c r="H351">
        <v>61.7</v>
      </c>
      <c r="I351">
        <v>28.7</v>
      </c>
      <c r="J351">
        <v>50.2</v>
      </c>
      <c r="L351">
        <v>62.6</v>
      </c>
      <c r="M351">
        <v>30.3</v>
      </c>
      <c r="N351">
        <v>56.5</v>
      </c>
      <c r="P351" t="s">
        <v>879</v>
      </c>
      <c r="Q351" t="str">
        <f t="shared" si="14"/>
        <v>-</v>
      </c>
      <c r="R351">
        <f t="shared" si="15"/>
        <v>29</v>
      </c>
      <c r="AN351" s="317"/>
    </row>
    <row r="352" spans="2:40" x14ac:dyDescent="0.35">
      <c r="B352" s="317">
        <v>45431.229166666664</v>
      </c>
      <c r="C352">
        <v>45.4</v>
      </c>
      <c r="D352">
        <v>63.6</v>
      </c>
      <c r="E352">
        <v>27.1</v>
      </c>
      <c r="F352">
        <v>46</v>
      </c>
      <c r="G352">
        <v>45.2</v>
      </c>
      <c r="H352">
        <v>63</v>
      </c>
      <c r="I352">
        <v>26.5</v>
      </c>
      <c r="J352">
        <v>45.6</v>
      </c>
      <c r="L352">
        <v>64.400000000000006</v>
      </c>
      <c r="M352">
        <v>29.1</v>
      </c>
      <c r="N352">
        <v>49.1</v>
      </c>
      <c r="P352" t="s">
        <v>879</v>
      </c>
      <c r="Q352" t="str">
        <f t="shared" si="14"/>
        <v>-</v>
      </c>
      <c r="R352">
        <f t="shared" si="15"/>
        <v>27</v>
      </c>
      <c r="AN352" s="317"/>
    </row>
    <row r="353" spans="2:40" x14ac:dyDescent="0.35">
      <c r="B353" s="317">
        <v>45431.239583333336</v>
      </c>
      <c r="C353">
        <v>48.5</v>
      </c>
      <c r="D353">
        <v>61.9</v>
      </c>
      <c r="E353">
        <v>28.9</v>
      </c>
      <c r="F353">
        <v>54.1</v>
      </c>
      <c r="G353">
        <v>48.6</v>
      </c>
      <c r="H353">
        <v>62.8</v>
      </c>
      <c r="I353">
        <v>28.6</v>
      </c>
      <c r="J353">
        <v>53.7</v>
      </c>
      <c r="L353">
        <v>64.400000000000006</v>
      </c>
      <c r="M353">
        <v>30.7</v>
      </c>
      <c r="N353">
        <v>57.1</v>
      </c>
      <c r="P353" t="s">
        <v>879</v>
      </c>
      <c r="Q353" t="str">
        <f t="shared" si="14"/>
        <v>-</v>
      </c>
      <c r="R353">
        <f t="shared" si="15"/>
        <v>29</v>
      </c>
      <c r="AN353" s="317"/>
    </row>
    <row r="354" spans="2:40" x14ac:dyDescent="0.35">
      <c r="B354" s="317">
        <v>45431.25</v>
      </c>
      <c r="C354">
        <v>46.8</v>
      </c>
      <c r="D354">
        <v>64.3</v>
      </c>
      <c r="E354">
        <v>29.4</v>
      </c>
      <c r="F354">
        <v>49.8</v>
      </c>
      <c r="G354">
        <v>46.9</v>
      </c>
      <c r="H354">
        <v>63.7</v>
      </c>
      <c r="I354">
        <v>29</v>
      </c>
      <c r="J354">
        <v>49.6</v>
      </c>
      <c r="L354">
        <v>64.900000000000006</v>
      </c>
      <c r="M354">
        <v>31</v>
      </c>
      <c r="N354">
        <v>52.4</v>
      </c>
      <c r="P354" t="s">
        <v>879</v>
      </c>
      <c r="Q354" t="str">
        <f t="shared" si="14"/>
        <v>-</v>
      </c>
      <c r="R354">
        <f t="shared" si="15"/>
        <v>29</v>
      </c>
      <c r="AN354" s="317"/>
    </row>
    <row r="355" spans="2:40" x14ac:dyDescent="0.35">
      <c r="B355" s="317">
        <v>45431.260416666664</v>
      </c>
      <c r="C355">
        <v>45.6</v>
      </c>
      <c r="D355">
        <v>64.400000000000006</v>
      </c>
      <c r="E355">
        <v>28.8</v>
      </c>
      <c r="F355">
        <v>47.1</v>
      </c>
      <c r="G355">
        <v>45.4</v>
      </c>
      <c r="H355">
        <v>64.3</v>
      </c>
      <c r="I355">
        <v>28.4</v>
      </c>
      <c r="J355">
        <v>46.9</v>
      </c>
      <c r="L355">
        <v>65.099999999999994</v>
      </c>
      <c r="M355">
        <v>30.5</v>
      </c>
      <c r="N355">
        <v>48.9</v>
      </c>
      <c r="P355" t="s">
        <v>879</v>
      </c>
      <c r="Q355" t="str">
        <f t="shared" si="14"/>
        <v>-</v>
      </c>
      <c r="R355">
        <f t="shared" si="15"/>
        <v>28</v>
      </c>
      <c r="AN355" s="317"/>
    </row>
    <row r="356" spans="2:40" x14ac:dyDescent="0.35">
      <c r="B356" s="317">
        <v>45431.270833333336</v>
      </c>
      <c r="C356">
        <v>49</v>
      </c>
      <c r="D356">
        <v>64.5</v>
      </c>
      <c r="E356">
        <v>31</v>
      </c>
      <c r="F356">
        <v>51.7</v>
      </c>
      <c r="G356">
        <v>49</v>
      </c>
      <c r="H356">
        <v>65.7</v>
      </c>
      <c r="I356">
        <v>31</v>
      </c>
      <c r="J356">
        <v>51.8</v>
      </c>
      <c r="L356">
        <v>65.900000000000006</v>
      </c>
      <c r="M356">
        <v>32.5</v>
      </c>
      <c r="N356">
        <v>53.7</v>
      </c>
      <c r="P356" t="s">
        <v>879</v>
      </c>
      <c r="Q356" t="str">
        <f t="shared" si="14"/>
        <v>-</v>
      </c>
      <c r="R356">
        <f t="shared" si="15"/>
        <v>31</v>
      </c>
      <c r="AN356" s="317"/>
    </row>
    <row r="357" spans="2:40" x14ac:dyDescent="0.35">
      <c r="B357" s="317">
        <v>45431.28125</v>
      </c>
      <c r="C357">
        <v>48.3</v>
      </c>
      <c r="D357">
        <v>64.5</v>
      </c>
      <c r="E357">
        <v>31</v>
      </c>
      <c r="F357">
        <v>50.5</v>
      </c>
      <c r="G357">
        <v>48.3</v>
      </c>
      <c r="H357">
        <v>64.7</v>
      </c>
      <c r="I357">
        <v>30.8</v>
      </c>
      <c r="J357">
        <v>50.2</v>
      </c>
      <c r="L357">
        <v>65.3</v>
      </c>
      <c r="M357">
        <v>32.5</v>
      </c>
      <c r="N357">
        <v>52.1</v>
      </c>
      <c r="P357" t="s">
        <v>879</v>
      </c>
      <c r="Q357" t="str">
        <f t="shared" si="14"/>
        <v>-</v>
      </c>
      <c r="R357">
        <f t="shared" si="15"/>
        <v>31</v>
      </c>
      <c r="AN357" s="317"/>
    </row>
    <row r="358" spans="2:40" x14ac:dyDescent="0.35">
      <c r="B358" s="317">
        <v>45431.291666666664</v>
      </c>
      <c r="C358">
        <v>49.3</v>
      </c>
      <c r="D358">
        <v>63.8</v>
      </c>
      <c r="E358">
        <v>28.6</v>
      </c>
      <c r="F358">
        <v>53.7</v>
      </c>
      <c r="G358">
        <v>49.1</v>
      </c>
      <c r="H358">
        <v>62.9</v>
      </c>
      <c r="I358">
        <v>28.3</v>
      </c>
      <c r="J358">
        <v>53.5</v>
      </c>
      <c r="L358">
        <v>65.2</v>
      </c>
      <c r="M358">
        <v>30.4</v>
      </c>
      <c r="N358">
        <v>55.8</v>
      </c>
      <c r="P358" t="s">
        <v>878</v>
      </c>
      <c r="Q358">
        <f t="shared" si="14"/>
        <v>28</v>
      </c>
      <c r="R358" t="str">
        <f t="shared" si="15"/>
        <v>-</v>
      </c>
      <c r="AN358" s="317"/>
    </row>
    <row r="359" spans="2:40" x14ac:dyDescent="0.35">
      <c r="B359" s="317">
        <v>45431.302083333336</v>
      </c>
      <c r="C359">
        <v>50.9</v>
      </c>
      <c r="D359">
        <v>64.7</v>
      </c>
      <c r="E359">
        <v>31.7</v>
      </c>
      <c r="F359">
        <v>55.4</v>
      </c>
      <c r="G359">
        <v>50.9</v>
      </c>
      <c r="H359">
        <v>64.7</v>
      </c>
      <c r="I359">
        <v>31.7</v>
      </c>
      <c r="J359">
        <v>55.6</v>
      </c>
      <c r="L359">
        <v>65.7</v>
      </c>
      <c r="M359">
        <v>33.4</v>
      </c>
      <c r="N359">
        <v>57.7</v>
      </c>
      <c r="P359" t="s">
        <v>878</v>
      </c>
      <c r="Q359">
        <f t="shared" si="14"/>
        <v>32</v>
      </c>
      <c r="R359" t="str">
        <f t="shared" si="15"/>
        <v>-</v>
      </c>
      <c r="AN359" s="317"/>
    </row>
    <row r="360" spans="2:40" x14ac:dyDescent="0.35">
      <c r="B360" s="317">
        <v>45431.3125</v>
      </c>
      <c r="C360">
        <v>47.8</v>
      </c>
      <c r="D360">
        <v>62.5</v>
      </c>
      <c r="E360">
        <v>30.6</v>
      </c>
      <c r="F360">
        <v>51.2</v>
      </c>
      <c r="G360">
        <v>47.7</v>
      </c>
      <c r="H360">
        <v>63</v>
      </c>
      <c r="I360">
        <v>30.5</v>
      </c>
      <c r="J360">
        <v>51.2</v>
      </c>
      <c r="L360">
        <v>63.6</v>
      </c>
      <c r="M360">
        <v>31.8</v>
      </c>
      <c r="N360">
        <v>53.3</v>
      </c>
      <c r="P360" t="s">
        <v>878</v>
      </c>
      <c r="Q360">
        <f t="shared" si="14"/>
        <v>31</v>
      </c>
      <c r="R360" t="str">
        <f t="shared" si="15"/>
        <v>-</v>
      </c>
      <c r="AN360" s="317"/>
    </row>
    <row r="361" spans="2:40" x14ac:dyDescent="0.35">
      <c r="B361" s="317">
        <v>45431.322916666664</v>
      </c>
      <c r="C361">
        <v>49.3</v>
      </c>
      <c r="D361">
        <v>68.3</v>
      </c>
      <c r="E361">
        <v>29.3</v>
      </c>
      <c r="F361">
        <v>51.6</v>
      </c>
      <c r="G361">
        <v>49.4</v>
      </c>
      <c r="H361">
        <v>67.400000000000006</v>
      </c>
      <c r="I361">
        <v>29.2</v>
      </c>
      <c r="J361">
        <v>51.6</v>
      </c>
      <c r="L361">
        <v>69.2</v>
      </c>
      <c r="M361">
        <v>30.2</v>
      </c>
      <c r="N361">
        <v>53.4</v>
      </c>
      <c r="P361" t="s">
        <v>878</v>
      </c>
      <c r="Q361">
        <f t="shared" si="14"/>
        <v>29</v>
      </c>
      <c r="R361" t="str">
        <f t="shared" si="15"/>
        <v>-</v>
      </c>
      <c r="AN361" s="317"/>
    </row>
    <row r="362" spans="2:40" x14ac:dyDescent="0.35">
      <c r="B362" s="317">
        <v>45431.333333333336</v>
      </c>
      <c r="C362">
        <v>50.9</v>
      </c>
      <c r="D362">
        <v>66.900000000000006</v>
      </c>
      <c r="E362">
        <v>29.4</v>
      </c>
      <c r="F362">
        <v>56</v>
      </c>
      <c r="G362">
        <v>50.9</v>
      </c>
      <c r="H362">
        <v>66</v>
      </c>
      <c r="I362">
        <v>29.3</v>
      </c>
      <c r="J362">
        <v>55.8</v>
      </c>
      <c r="L362">
        <v>68.3</v>
      </c>
      <c r="M362">
        <v>30.1</v>
      </c>
      <c r="N362">
        <v>57.6</v>
      </c>
      <c r="P362" t="s">
        <v>878</v>
      </c>
      <c r="Q362">
        <f t="shared" si="14"/>
        <v>29</v>
      </c>
      <c r="R362" t="str">
        <f t="shared" si="15"/>
        <v>-</v>
      </c>
      <c r="AN362" s="317"/>
    </row>
    <row r="363" spans="2:40" x14ac:dyDescent="0.35">
      <c r="B363" s="317">
        <v>45431.34375</v>
      </c>
      <c r="C363">
        <v>50.8</v>
      </c>
      <c r="D363">
        <v>65.900000000000006</v>
      </c>
      <c r="E363">
        <v>30.7</v>
      </c>
      <c r="F363">
        <v>55.4</v>
      </c>
      <c r="G363">
        <v>50.9</v>
      </c>
      <c r="H363">
        <v>66.099999999999994</v>
      </c>
      <c r="I363">
        <v>30.8</v>
      </c>
      <c r="J363">
        <v>55.2</v>
      </c>
      <c r="L363">
        <v>66.599999999999994</v>
      </c>
      <c r="M363">
        <v>32</v>
      </c>
      <c r="N363">
        <v>57.5</v>
      </c>
      <c r="P363" t="s">
        <v>878</v>
      </c>
      <c r="Q363">
        <f t="shared" si="14"/>
        <v>31</v>
      </c>
      <c r="R363" t="str">
        <f t="shared" si="15"/>
        <v>-</v>
      </c>
      <c r="AN363" s="317"/>
    </row>
    <row r="364" spans="2:40" x14ac:dyDescent="0.35">
      <c r="B364" s="317">
        <v>45431.354166666664</v>
      </c>
      <c r="C364">
        <v>50.7</v>
      </c>
      <c r="D364">
        <v>62.1</v>
      </c>
      <c r="E364">
        <v>30.6</v>
      </c>
      <c r="F364">
        <v>55.6</v>
      </c>
      <c r="G364">
        <v>50.7</v>
      </c>
      <c r="H364">
        <v>61.7</v>
      </c>
      <c r="I364">
        <v>30.3</v>
      </c>
      <c r="J364">
        <v>56</v>
      </c>
      <c r="L364">
        <v>63.8</v>
      </c>
      <c r="M364">
        <v>32.1</v>
      </c>
      <c r="N364">
        <v>57.6</v>
      </c>
      <c r="P364" t="s">
        <v>878</v>
      </c>
      <c r="Q364">
        <f t="shared" si="14"/>
        <v>30</v>
      </c>
      <c r="R364" t="str">
        <f t="shared" si="15"/>
        <v>-</v>
      </c>
      <c r="AN364" s="317"/>
    </row>
    <row r="365" spans="2:40" x14ac:dyDescent="0.35">
      <c r="B365" s="317">
        <v>45431.364583333336</v>
      </c>
      <c r="C365">
        <v>51</v>
      </c>
      <c r="D365">
        <v>67</v>
      </c>
      <c r="E365">
        <v>28.9</v>
      </c>
      <c r="F365">
        <v>55.4</v>
      </c>
      <c r="G365">
        <v>51.1</v>
      </c>
      <c r="H365">
        <v>66.8</v>
      </c>
      <c r="I365">
        <v>28.6</v>
      </c>
      <c r="J365">
        <v>55.3</v>
      </c>
      <c r="L365">
        <v>67.900000000000006</v>
      </c>
      <c r="M365">
        <v>30.1</v>
      </c>
      <c r="N365">
        <v>57.7</v>
      </c>
      <c r="P365" t="s">
        <v>878</v>
      </c>
      <c r="Q365">
        <f t="shared" si="14"/>
        <v>29</v>
      </c>
      <c r="R365" t="str">
        <f t="shared" si="15"/>
        <v>-</v>
      </c>
      <c r="AN365" s="317"/>
    </row>
    <row r="366" spans="2:40" x14ac:dyDescent="0.35">
      <c r="B366" s="317">
        <v>45431.375</v>
      </c>
      <c r="C366">
        <v>50</v>
      </c>
      <c r="D366">
        <v>68.2</v>
      </c>
      <c r="E366">
        <v>32.6</v>
      </c>
      <c r="F366">
        <v>55.1</v>
      </c>
      <c r="G366">
        <v>50.2</v>
      </c>
      <c r="H366">
        <v>70.099999999999994</v>
      </c>
      <c r="I366">
        <v>32.299999999999997</v>
      </c>
      <c r="J366">
        <v>54.5</v>
      </c>
      <c r="L366">
        <v>70.3</v>
      </c>
      <c r="M366">
        <v>33.6</v>
      </c>
      <c r="N366">
        <v>57.1</v>
      </c>
      <c r="P366" t="s">
        <v>878</v>
      </c>
      <c r="Q366">
        <f t="shared" si="14"/>
        <v>32</v>
      </c>
      <c r="R366" t="str">
        <f t="shared" si="15"/>
        <v>-</v>
      </c>
      <c r="AN366" s="317"/>
    </row>
    <row r="367" spans="2:40" x14ac:dyDescent="0.35">
      <c r="B367" s="317">
        <v>45431.385416666664</v>
      </c>
      <c r="C367">
        <v>52</v>
      </c>
      <c r="D367">
        <v>63.3</v>
      </c>
      <c r="E367">
        <v>35.700000000000003</v>
      </c>
      <c r="F367">
        <v>56.9</v>
      </c>
      <c r="G367">
        <v>52</v>
      </c>
      <c r="H367">
        <v>64.3</v>
      </c>
      <c r="I367">
        <v>35.299999999999997</v>
      </c>
      <c r="J367">
        <v>56.9</v>
      </c>
      <c r="L367">
        <v>65.7</v>
      </c>
      <c r="M367">
        <v>37.200000000000003</v>
      </c>
      <c r="N367">
        <v>58.9</v>
      </c>
      <c r="P367" t="s">
        <v>878</v>
      </c>
      <c r="Q367">
        <f t="shared" si="14"/>
        <v>35</v>
      </c>
      <c r="R367" t="str">
        <f t="shared" si="15"/>
        <v>-</v>
      </c>
      <c r="AN367" s="317"/>
    </row>
    <row r="368" spans="2:40" x14ac:dyDescent="0.35">
      <c r="B368" s="317">
        <v>45431.395833333336</v>
      </c>
      <c r="C368">
        <v>52.3</v>
      </c>
      <c r="D368">
        <v>64.7</v>
      </c>
      <c r="E368">
        <v>36.1</v>
      </c>
      <c r="F368">
        <v>57</v>
      </c>
      <c r="G368">
        <v>52.2</v>
      </c>
      <c r="H368">
        <v>65.599999999999994</v>
      </c>
      <c r="I368">
        <v>36.1</v>
      </c>
      <c r="J368">
        <v>56.7</v>
      </c>
      <c r="L368">
        <v>66.7</v>
      </c>
      <c r="M368">
        <v>37.4</v>
      </c>
      <c r="N368">
        <v>58.9</v>
      </c>
      <c r="P368" t="s">
        <v>878</v>
      </c>
      <c r="Q368">
        <f t="shared" si="14"/>
        <v>36</v>
      </c>
      <c r="R368" t="str">
        <f t="shared" si="15"/>
        <v>-</v>
      </c>
      <c r="AN368" s="317"/>
    </row>
    <row r="369" spans="2:40" x14ac:dyDescent="0.35">
      <c r="B369" s="317">
        <v>45431.40625</v>
      </c>
      <c r="C369">
        <v>53.5</v>
      </c>
      <c r="D369">
        <v>64.099999999999994</v>
      </c>
      <c r="E369">
        <v>39.200000000000003</v>
      </c>
      <c r="F369">
        <v>57.8</v>
      </c>
      <c r="G369">
        <v>53.4</v>
      </c>
      <c r="H369">
        <v>64</v>
      </c>
      <c r="I369">
        <v>39</v>
      </c>
      <c r="J369">
        <v>57.6</v>
      </c>
      <c r="L369">
        <v>65.5</v>
      </c>
      <c r="M369">
        <v>40.4</v>
      </c>
      <c r="N369">
        <v>59.6</v>
      </c>
      <c r="P369" t="s">
        <v>878</v>
      </c>
      <c r="Q369">
        <f t="shared" si="14"/>
        <v>39</v>
      </c>
      <c r="R369" t="str">
        <f t="shared" si="15"/>
        <v>-</v>
      </c>
      <c r="AN369" s="317"/>
    </row>
    <row r="370" spans="2:40" x14ac:dyDescent="0.35">
      <c r="B370" s="317">
        <v>45431.416666666664</v>
      </c>
      <c r="C370">
        <v>53</v>
      </c>
      <c r="D370">
        <v>63.9</v>
      </c>
      <c r="E370">
        <v>39.700000000000003</v>
      </c>
      <c r="F370">
        <v>57.5</v>
      </c>
      <c r="G370">
        <v>53</v>
      </c>
      <c r="H370">
        <v>65.5</v>
      </c>
      <c r="I370">
        <v>39.4</v>
      </c>
      <c r="J370">
        <v>57.4</v>
      </c>
      <c r="L370">
        <v>66.900000000000006</v>
      </c>
      <c r="M370">
        <v>40.700000000000003</v>
      </c>
      <c r="N370">
        <v>59.8</v>
      </c>
      <c r="P370" t="s">
        <v>878</v>
      </c>
      <c r="Q370">
        <f t="shared" si="14"/>
        <v>39</v>
      </c>
      <c r="R370" t="str">
        <f t="shared" si="15"/>
        <v>-</v>
      </c>
      <c r="AN370" s="317"/>
    </row>
    <row r="371" spans="2:40" x14ac:dyDescent="0.35">
      <c r="B371" s="317">
        <v>45431.427083333336</v>
      </c>
      <c r="C371">
        <v>54.5</v>
      </c>
      <c r="D371">
        <v>64.2</v>
      </c>
      <c r="E371">
        <v>37.1</v>
      </c>
      <c r="F371">
        <v>58.8</v>
      </c>
      <c r="G371">
        <v>54.5</v>
      </c>
      <c r="H371">
        <v>65.3</v>
      </c>
      <c r="I371">
        <v>36.9</v>
      </c>
      <c r="J371">
        <v>59</v>
      </c>
      <c r="L371">
        <v>66.099999999999994</v>
      </c>
      <c r="M371">
        <v>38.5</v>
      </c>
      <c r="N371">
        <v>60.3</v>
      </c>
      <c r="P371" t="s">
        <v>878</v>
      </c>
      <c r="Q371">
        <f t="shared" si="14"/>
        <v>37</v>
      </c>
      <c r="R371" t="str">
        <f t="shared" si="15"/>
        <v>-</v>
      </c>
      <c r="AN371" s="317"/>
    </row>
    <row r="372" spans="2:40" x14ac:dyDescent="0.35">
      <c r="B372" s="317">
        <v>45431.4375</v>
      </c>
      <c r="C372">
        <v>57.8</v>
      </c>
      <c r="D372">
        <v>80.2</v>
      </c>
      <c r="E372">
        <v>37.299999999999997</v>
      </c>
      <c r="F372">
        <v>60.6</v>
      </c>
      <c r="G372">
        <v>57.9</v>
      </c>
      <c r="H372">
        <v>82</v>
      </c>
      <c r="I372">
        <v>37.299999999999997</v>
      </c>
      <c r="J372">
        <v>60.7</v>
      </c>
      <c r="L372">
        <v>82.5</v>
      </c>
      <c r="M372">
        <v>38.6</v>
      </c>
      <c r="N372">
        <v>61.9</v>
      </c>
      <c r="P372" t="s">
        <v>878</v>
      </c>
      <c r="Q372">
        <f t="shared" si="14"/>
        <v>37</v>
      </c>
      <c r="R372" t="str">
        <f t="shared" si="15"/>
        <v>-</v>
      </c>
      <c r="AN372" s="317"/>
    </row>
    <row r="373" spans="2:40" x14ac:dyDescent="0.35">
      <c r="B373" s="317">
        <v>45431.447916666664</v>
      </c>
      <c r="C373">
        <v>55</v>
      </c>
      <c r="D373">
        <v>67.5</v>
      </c>
      <c r="E373">
        <v>38.299999999999997</v>
      </c>
      <c r="F373">
        <v>59.2</v>
      </c>
      <c r="G373">
        <v>55</v>
      </c>
      <c r="H373">
        <v>67.599999999999994</v>
      </c>
      <c r="I373">
        <v>38.200000000000003</v>
      </c>
      <c r="J373">
        <v>59.3</v>
      </c>
      <c r="L373">
        <v>68</v>
      </c>
      <c r="M373">
        <v>39.9</v>
      </c>
      <c r="N373">
        <v>60.7</v>
      </c>
      <c r="P373" t="s">
        <v>878</v>
      </c>
      <c r="Q373">
        <f t="shared" si="14"/>
        <v>38</v>
      </c>
      <c r="R373" t="str">
        <f t="shared" si="15"/>
        <v>-</v>
      </c>
      <c r="AN373" s="317"/>
    </row>
    <row r="374" spans="2:40" x14ac:dyDescent="0.35">
      <c r="B374" s="317">
        <v>45431.458333333336</v>
      </c>
      <c r="C374">
        <v>54.8</v>
      </c>
      <c r="D374">
        <v>68.3</v>
      </c>
      <c r="E374">
        <v>40.299999999999997</v>
      </c>
      <c r="F374">
        <v>59.3</v>
      </c>
      <c r="G374">
        <v>54.8</v>
      </c>
      <c r="H374">
        <v>67.400000000000006</v>
      </c>
      <c r="I374">
        <v>40.1</v>
      </c>
      <c r="J374">
        <v>59.2</v>
      </c>
      <c r="L374">
        <v>69.400000000000006</v>
      </c>
      <c r="M374">
        <v>41.4</v>
      </c>
      <c r="N374">
        <v>60.8</v>
      </c>
      <c r="P374" t="s">
        <v>878</v>
      </c>
      <c r="Q374">
        <f t="shared" si="14"/>
        <v>40</v>
      </c>
      <c r="R374" t="str">
        <f t="shared" si="15"/>
        <v>-</v>
      </c>
      <c r="AN374" s="317"/>
    </row>
    <row r="375" spans="2:40" x14ac:dyDescent="0.35">
      <c r="B375" s="317">
        <v>45431.46875</v>
      </c>
      <c r="C375">
        <v>57.4</v>
      </c>
      <c r="D375">
        <v>79.7</v>
      </c>
      <c r="E375">
        <v>40</v>
      </c>
      <c r="F375">
        <v>60.6</v>
      </c>
      <c r="G375">
        <v>57.3</v>
      </c>
      <c r="H375">
        <v>78.3</v>
      </c>
      <c r="I375">
        <v>39.799999999999997</v>
      </c>
      <c r="J375">
        <v>60.6</v>
      </c>
      <c r="L375">
        <v>81.599999999999994</v>
      </c>
      <c r="M375">
        <v>41</v>
      </c>
      <c r="N375">
        <v>62</v>
      </c>
      <c r="P375" t="s">
        <v>878</v>
      </c>
      <c r="Q375">
        <f t="shared" si="14"/>
        <v>40</v>
      </c>
      <c r="R375" t="str">
        <f t="shared" si="15"/>
        <v>-</v>
      </c>
      <c r="AN375" s="317"/>
    </row>
    <row r="376" spans="2:40" x14ac:dyDescent="0.35">
      <c r="B376" s="317">
        <v>45431.479166666664</v>
      </c>
      <c r="C376">
        <v>56.5</v>
      </c>
      <c r="D376">
        <v>64.8</v>
      </c>
      <c r="E376">
        <v>42.2</v>
      </c>
      <c r="F376">
        <v>60.5</v>
      </c>
      <c r="G376">
        <v>56.6</v>
      </c>
      <c r="H376">
        <v>65.099999999999994</v>
      </c>
      <c r="I376">
        <v>42.3</v>
      </c>
      <c r="J376">
        <v>60.6</v>
      </c>
      <c r="L376">
        <v>65.8</v>
      </c>
      <c r="M376">
        <v>43.6</v>
      </c>
      <c r="N376">
        <v>62</v>
      </c>
      <c r="P376" t="s">
        <v>878</v>
      </c>
      <c r="Q376">
        <f t="shared" si="14"/>
        <v>42</v>
      </c>
      <c r="R376" t="str">
        <f t="shared" si="15"/>
        <v>-</v>
      </c>
      <c r="AN376" s="317"/>
    </row>
    <row r="377" spans="2:40" x14ac:dyDescent="0.35">
      <c r="B377" s="317">
        <v>45431.489583333336</v>
      </c>
      <c r="C377">
        <v>58</v>
      </c>
      <c r="D377">
        <v>71.7</v>
      </c>
      <c r="E377">
        <v>42.3</v>
      </c>
      <c r="F377">
        <v>61.7</v>
      </c>
      <c r="G377">
        <v>58</v>
      </c>
      <c r="H377">
        <v>74</v>
      </c>
      <c r="I377">
        <v>42.1</v>
      </c>
      <c r="J377">
        <v>61.8</v>
      </c>
      <c r="L377">
        <v>75</v>
      </c>
      <c r="M377">
        <v>43.3</v>
      </c>
      <c r="N377">
        <v>63.2</v>
      </c>
      <c r="P377" t="s">
        <v>878</v>
      </c>
      <c r="Q377">
        <f t="shared" si="14"/>
        <v>42</v>
      </c>
      <c r="R377" t="str">
        <f t="shared" si="15"/>
        <v>-</v>
      </c>
      <c r="AN377" s="317"/>
    </row>
    <row r="378" spans="2:40" x14ac:dyDescent="0.35">
      <c r="B378" s="317">
        <v>45431.5</v>
      </c>
      <c r="C378">
        <v>58.2</v>
      </c>
      <c r="D378">
        <v>72.5</v>
      </c>
      <c r="E378">
        <v>41.8</v>
      </c>
      <c r="F378">
        <v>62.2</v>
      </c>
      <c r="G378">
        <v>58.2</v>
      </c>
      <c r="H378">
        <v>71.7</v>
      </c>
      <c r="I378">
        <v>41.8</v>
      </c>
      <c r="J378">
        <v>62.3</v>
      </c>
      <c r="L378">
        <v>73.900000000000006</v>
      </c>
      <c r="M378">
        <v>42.9</v>
      </c>
      <c r="N378">
        <v>63.6</v>
      </c>
      <c r="P378" t="s">
        <v>878</v>
      </c>
      <c r="Q378">
        <f t="shared" si="14"/>
        <v>42</v>
      </c>
      <c r="R378" t="str">
        <f t="shared" si="15"/>
        <v>-</v>
      </c>
      <c r="AN378" s="317"/>
    </row>
    <row r="379" spans="2:40" x14ac:dyDescent="0.35">
      <c r="B379" s="317">
        <v>45431.510416666664</v>
      </c>
      <c r="C379">
        <v>57.4</v>
      </c>
      <c r="D379">
        <v>66.3</v>
      </c>
      <c r="E379">
        <v>40.700000000000003</v>
      </c>
      <c r="F379">
        <v>61.7</v>
      </c>
      <c r="G379">
        <v>57.4</v>
      </c>
      <c r="H379">
        <v>66.599999999999994</v>
      </c>
      <c r="I379">
        <v>40.700000000000003</v>
      </c>
      <c r="J379">
        <v>61.7</v>
      </c>
      <c r="L379">
        <v>67.2</v>
      </c>
      <c r="M379">
        <v>41.9</v>
      </c>
      <c r="N379">
        <v>63.3</v>
      </c>
      <c r="P379" t="s">
        <v>878</v>
      </c>
      <c r="Q379">
        <f t="shared" si="14"/>
        <v>41</v>
      </c>
      <c r="R379" t="str">
        <f t="shared" si="15"/>
        <v>-</v>
      </c>
      <c r="AN379" s="317"/>
    </row>
    <row r="380" spans="2:40" x14ac:dyDescent="0.35">
      <c r="B380" s="317">
        <v>45431.520833333336</v>
      </c>
      <c r="C380">
        <v>57.7</v>
      </c>
      <c r="D380">
        <v>69</v>
      </c>
      <c r="E380">
        <v>42.7</v>
      </c>
      <c r="F380">
        <v>61.6</v>
      </c>
      <c r="G380">
        <v>57.7</v>
      </c>
      <c r="H380">
        <v>69.599999999999994</v>
      </c>
      <c r="I380">
        <v>42.8</v>
      </c>
      <c r="J380">
        <v>61.8</v>
      </c>
      <c r="L380">
        <v>70.3</v>
      </c>
      <c r="M380">
        <v>44</v>
      </c>
      <c r="N380">
        <v>63.2</v>
      </c>
      <c r="P380" t="s">
        <v>878</v>
      </c>
      <c r="Q380">
        <f t="shared" si="14"/>
        <v>43</v>
      </c>
      <c r="R380" t="str">
        <f t="shared" si="15"/>
        <v>-</v>
      </c>
      <c r="AN380" s="317"/>
    </row>
    <row r="381" spans="2:40" x14ac:dyDescent="0.35">
      <c r="B381" s="317">
        <v>45431.53125</v>
      </c>
      <c r="C381">
        <v>58.7</v>
      </c>
      <c r="D381">
        <v>66.7</v>
      </c>
      <c r="E381">
        <v>44.1</v>
      </c>
      <c r="F381">
        <v>63</v>
      </c>
      <c r="G381">
        <v>58.7</v>
      </c>
      <c r="H381">
        <v>67.900000000000006</v>
      </c>
      <c r="I381">
        <v>44.1</v>
      </c>
      <c r="J381">
        <v>63.1</v>
      </c>
      <c r="L381">
        <v>68.5</v>
      </c>
      <c r="M381">
        <v>45.2</v>
      </c>
      <c r="N381">
        <v>64.5</v>
      </c>
      <c r="P381" t="s">
        <v>878</v>
      </c>
      <c r="Q381">
        <f t="shared" si="14"/>
        <v>44</v>
      </c>
      <c r="R381" t="str">
        <f t="shared" si="15"/>
        <v>-</v>
      </c>
      <c r="AN381" s="317"/>
    </row>
    <row r="382" spans="2:40" x14ac:dyDescent="0.35">
      <c r="B382" s="317">
        <v>45431.541666666664</v>
      </c>
      <c r="C382">
        <v>58.1</v>
      </c>
      <c r="D382">
        <v>71.5</v>
      </c>
      <c r="E382">
        <v>43.6</v>
      </c>
      <c r="F382">
        <v>62.5</v>
      </c>
      <c r="G382">
        <v>58.1</v>
      </c>
      <c r="H382">
        <v>71.099999999999994</v>
      </c>
      <c r="I382">
        <v>43.5</v>
      </c>
      <c r="J382">
        <v>62.4</v>
      </c>
      <c r="L382">
        <v>72.3</v>
      </c>
      <c r="M382">
        <v>44.5</v>
      </c>
      <c r="N382">
        <v>63.9</v>
      </c>
      <c r="P382" t="s">
        <v>878</v>
      </c>
      <c r="Q382">
        <f t="shared" si="14"/>
        <v>44</v>
      </c>
      <c r="R382" t="str">
        <f t="shared" si="15"/>
        <v>-</v>
      </c>
      <c r="AN382" s="317"/>
    </row>
    <row r="383" spans="2:40" x14ac:dyDescent="0.35">
      <c r="B383" s="317">
        <v>45431.552083333336</v>
      </c>
      <c r="C383">
        <v>59.1</v>
      </c>
      <c r="D383">
        <v>74.900000000000006</v>
      </c>
      <c r="E383">
        <v>44.9</v>
      </c>
      <c r="F383">
        <v>62.7</v>
      </c>
      <c r="G383">
        <v>59.2</v>
      </c>
      <c r="H383">
        <v>77.7</v>
      </c>
      <c r="I383">
        <v>44.7</v>
      </c>
      <c r="J383">
        <v>62.9</v>
      </c>
      <c r="L383">
        <v>77.900000000000006</v>
      </c>
      <c r="M383">
        <v>46.1</v>
      </c>
      <c r="N383">
        <v>64.3</v>
      </c>
      <c r="P383" t="s">
        <v>878</v>
      </c>
      <c r="Q383">
        <f t="shared" si="14"/>
        <v>45</v>
      </c>
      <c r="R383" t="str">
        <f t="shared" si="15"/>
        <v>-</v>
      </c>
      <c r="AN383" s="317"/>
    </row>
    <row r="384" spans="2:40" x14ac:dyDescent="0.35">
      <c r="B384" s="317">
        <v>45431.5625</v>
      </c>
      <c r="C384">
        <v>57.4</v>
      </c>
      <c r="D384">
        <v>67</v>
      </c>
      <c r="E384">
        <v>39.5</v>
      </c>
      <c r="F384">
        <v>61.9</v>
      </c>
      <c r="G384">
        <v>57.4</v>
      </c>
      <c r="H384">
        <v>67.400000000000006</v>
      </c>
      <c r="I384">
        <v>39.5</v>
      </c>
      <c r="J384">
        <v>62.1</v>
      </c>
      <c r="L384">
        <v>68.2</v>
      </c>
      <c r="M384">
        <v>40.6</v>
      </c>
      <c r="N384">
        <v>63.6</v>
      </c>
      <c r="P384" t="s">
        <v>878</v>
      </c>
      <c r="Q384">
        <f t="shared" si="14"/>
        <v>40</v>
      </c>
      <c r="R384" t="str">
        <f t="shared" si="15"/>
        <v>-</v>
      </c>
      <c r="AN384" s="317"/>
    </row>
    <row r="385" spans="2:40" x14ac:dyDescent="0.35">
      <c r="B385" s="317">
        <v>45431.572916666664</v>
      </c>
      <c r="C385">
        <v>57.9</v>
      </c>
      <c r="D385">
        <v>71.8</v>
      </c>
      <c r="E385">
        <v>41.2</v>
      </c>
      <c r="F385">
        <v>62.1</v>
      </c>
      <c r="G385">
        <v>57.9</v>
      </c>
      <c r="H385">
        <v>72.5</v>
      </c>
      <c r="I385">
        <v>41.3</v>
      </c>
      <c r="J385">
        <v>62.4</v>
      </c>
      <c r="L385">
        <v>74.2</v>
      </c>
      <c r="M385">
        <v>42.2</v>
      </c>
      <c r="N385">
        <v>63.5</v>
      </c>
      <c r="P385" t="s">
        <v>878</v>
      </c>
      <c r="Q385">
        <f t="shared" si="14"/>
        <v>41</v>
      </c>
      <c r="R385" t="str">
        <f t="shared" si="15"/>
        <v>-</v>
      </c>
      <c r="AN385" s="317"/>
    </row>
    <row r="386" spans="2:40" x14ac:dyDescent="0.35">
      <c r="B386" s="317">
        <v>45431.583333333336</v>
      </c>
      <c r="C386">
        <v>59.4</v>
      </c>
      <c r="D386">
        <v>76</v>
      </c>
      <c r="E386">
        <v>44.3</v>
      </c>
      <c r="F386">
        <v>63</v>
      </c>
      <c r="G386">
        <v>59.5</v>
      </c>
      <c r="H386">
        <v>76.8</v>
      </c>
      <c r="I386">
        <v>44.3</v>
      </c>
      <c r="J386">
        <v>62.8</v>
      </c>
      <c r="L386">
        <v>78.599999999999994</v>
      </c>
      <c r="M386">
        <v>45.7</v>
      </c>
      <c r="N386">
        <v>64.400000000000006</v>
      </c>
      <c r="P386" t="s">
        <v>878</v>
      </c>
      <c r="Q386">
        <f t="shared" si="14"/>
        <v>44</v>
      </c>
      <c r="R386" t="str">
        <f t="shared" si="15"/>
        <v>-</v>
      </c>
      <c r="AN386" s="317"/>
    </row>
    <row r="387" spans="2:40" x14ac:dyDescent="0.35">
      <c r="B387" s="317">
        <v>45431.59375</v>
      </c>
      <c r="C387">
        <v>57.5</v>
      </c>
      <c r="D387">
        <v>68.8</v>
      </c>
      <c r="E387">
        <v>43</v>
      </c>
      <c r="F387">
        <v>61.8</v>
      </c>
      <c r="G387">
        <v>57.6</v>
      </c>
      <c r="H387">
        <v>69</v>
      </c>
      <c r="I387">
        <v>42.8</v>
      </c>
      <c r="J387">
        <v>62</v>
      </c>
      <c r="L387">
        <v>70.5</v>
      </c>
      <c r="M387">
        <v>44.2</v>
      </c>
      <c r="N387">
        <v>63.5</v>
      </c>
      <c r="P387" t="s">
        <v>878</v>
      </c>
      <c r="Q387">
        <f t="shared" si="14"/>
        <v>43</v>
      </c>
      <c r="R387" t="str">
        <f t="shared" si="15"/>
        <v>-</v>
      </c>
      <c r="AN387" s="317"/>
    </row>
    <row r="388" spans="2:40" x14ac:dyDescent="0.35">
      <c r="B388" s="317">
        <v>45431.604166666664</v>
      </c>
      <c r="C388">
        <v>58.1</v>
      </c>
      <c r="D388">
        <v>67.5</v>
      </c>
      <c r="E388">
        <v>44.4</v>
      </c>
      <c r="F388">
        <v>62.4</v>
      </c>
      <c r="G388">
        <v>58.1</v>
      </c>
      <c r="H388">
        <v>67.400000000000006</v>
      </c>
      <c r="I388">
        <v>44.5</v>
      </c>
      <c r="J388">
        <v>62.3</v>
      </c>
      <c r="L388">
        <v>68.8</v>
      </c>
      <c r="M388">
        <v>45.7</v>
      </c>
      <c r="N388">
        <v>63.9</v>
      </c>
      <c r="P388" t="s">
        <v>878</v>
      </c>
      <c r="Q388">
        <f t="shared" si="14"/>
        <v>45</v>
      </c>
      <c r="R388" t="str">
        <f t="shared" si="15"/>
        <v>-</v>
      </c>
      <c r="AN388" s="317"/>
    </row>
    <row r="389" spans="2:40" x14ac:dyDescent="0.35">
      <c r="B389" s="317">
        <v>45431.614583333336</v>
      </c>
      <c r="C389">
        <v>56.9</v>
      </c>
      <c r="D389">
        <v>69.7</v>
      </c>
      <c r="E389">
        <v>42.1</v>
      </c>
      <c r="F389">
        <v>61.4</v>
      </c>
      <c r="G389">
        <v>56.9</v>
      </c>
      <c r="H389">
        <v>68.8</v>
      </c>
      <c r="I389">
        <v>42</v>
      </c>
      <c r="J389">
        <v>61.1</v>
      </c>
      <c r="L389">
        <v>72</v>
      </c>
      <c r="M389">
        <v>43.2</v>
      </c>
      <c r="N389">
        <v>63</v>
      </c>
      <c r="P389" t="s">
        <v>878</v>
      </c>
      <c r="Q389">
        <f t="shared" si="14"/>
        <v>42</v>
      </c>
      <c r="R389" t="str">
        <f t="shared" si="15"/>
        <v>-</v>
      </c>
      <c r="AN389" s="317"/>
    </row>
    <row r="390" spans="2:40" x14ac:dyDescent="0.35">
      <c r="B390" s="317">
        <v>45431.625</v>
      </c>
      <c r="C390">
        <v>62.1</v>
      </c>
      <c r="D390">
        <v>88.9</v>
      </c>
      <c r="E390">
        <v>40.9</v>
      </c>
      <c r="F390">
        <v>60.4</v>
      </c>
      <c r="G390">
        <v>62.3</v>
      </c>
      <c r="H390">
        <v>89.1</v>
      </c>
      <c r="I390">
        <v>40.9</v>
      </c>
      <c r="J390">
        <v>60.4</v>
      </c>
      <c r="L390">
        <v>90.8</v>
      </c>
      <c r="M390">
        <v>41.8</v>
      </c>
      <c r="N390">
        <v>62</v>
      </c>
      <c r="P390" t="s">
        <v>878</v>
      </c>
      <c r="Q390">
        <f t="shared" si="14"/>
        <v>41</v>
      </c>
      <c r="R390" t="str">
        <f t="shared" si="15"/>
        <v>-</v>
      </c>
      <c r="AN390" s="317"/>
    </row>
    <row r="391" spans="2:40" x14ac:dyDescent="0.35">
      <c r="B391" s="317">
        <v>45431.635416666664</v>
      </c>
      <c r="C391">
        <v>57</v>
      </c>
      <c r="D391">
        <v>73.5</v>
      </c>
      <c r="E391">
        <v>41.1</v>
      </c>
      <c r="F391">
        <v>61.1</v>
      </c>
      <c r="G391">
        <v>57</v>
      </c>
      <c r="H391">
        <v>74.7</v>
      </c>
      <c r="I391">
        <v>40.799999999999997</v>
      </c>
      <c r="J391">
        <v>61.2</v>
      </c>
      <c r="L391">
        <v>74.8</v>
      </c>
      <c r="M391">
        <v>41.9</v>
      </c>
      <c r="N391">
        <v>62.6</v>
      </c>
      <c r="P391" t="s">
        <v>878</v>
      </c>
      <c r="Q391">
        <f t="shared" si="14"/>
        <v>41</v>
      </c>
      <c r="R391" t="str">
        <f t="shared" si="15"/>
        <v>-</v>
      </c>
      <c r="AN391" s="317"/>
    </row>
    <row r="392" spans="2:40" x14ac:dyDescent="0.35">
      <c r="B392" s="317">
        <v>45431.645833333336</v>
      </c>
      <c r="C392">
        <v>57.6</v>
      </c>
      <c r="D392">
        <v>70.5</v>
      </c>
      <c r="E392">
        <v>43.6</v>
      </c>
      <c r="F392">
        <v>61.8</v>
      </c>
      <c r="G392">
        <v>57.6</v>
      </c>
      <c r="H392">
        <v>70.099999999999994</v>
      </c>
      <c r="I392">
        <v>43.5</v>
      </c>
      <c r="J392">
        <v>62</v>
      </c>
      <c r="L392">
        <v>71.900000000000006</v>
      </c>
      <c r="M392">
        <v>44.8</v>
      </c>
      <c r="N392">
        <v>63.6</v>
      </c>
      <c r="P392" t="s">
        <v>878</v>
      </c>
      <c r="Q392">
        <f t="shared" si="14"/>
        <v>44</v>
      </c>
      <c r="R392" t="str">
        <f t="shared" si="15"/>
        <v>-</v>
      </c>
      <c r="AN392" s="317"/>
    </row>
    <row r="393" spans="2:40" x14ac:dyDescent="0.35">
      <c r="B393" s="317">
        <v>45431.65625</v>
      </c>
      <c r="C393">
        <v>58.1</v>
      </c>
      <c r="D393">
        <v>75.2</v>
      </c>
      <c r="E393">
        <v>42.7</v>
      </c>
      <c r="F393">
        <v>61.9</v>
      </c>
      <c r="G393">
        <v>58.1</v>
      </c>
      <c r="H393">
        <v>73.900000000000006</v>
      </c>
      <c r="I393">
        <v>42.6</v>
      </c>
      <c r="J393">
        <v>61.9</v>
      </c>
      <c r="L393">
        <v>76.400000000000006</v>
      </c>
      <c r="M393">
        <v>43.7</v>
      </c>
      <c r="N393">
        <v>63.5</v>
      </c>
      <c r="P393" t="s">
        <v>878</v>
      </c>
      <c r="Q393">
        <f t="shared" si="14"/>
        <v>43</v>
      </c>
      <c r="R393" t="str">
        <f t="shared" si="15"/>
        <v>-</v>
      </c>
      <c r="AN393" s="317"/>
    </row>
    <row r="394" spans="2:40" x14ac:dyDescent="0.35">
      <c r="B394" s="317">
        <v>45431.666666666664</v>
      </c>
      <c r="C394">
        <v>57.1</v>
      </c>
      <c r="D394">
        <v>68.7</v>
      </c>
      <c r="E394">
        <v>40.9</v>
      </c>
      <c r="F394">
        <v>61.2</v>
      </c>
      <c r="G394">
        <v>57.1</v>
      </c>
      <c r="H394">
        <v>68.599999999999994</v>
      </c>
      <c r="I394">
        <v>40.9</v>
      </c>
      <c r="J394">
        <v>61.4</v>
      </c>
      <c r="L394">
        <v>69.400000000000006</v>
      </c>
      <c r="M394">
        <v>42.1</v>
      </c>
      <c r="N394">
        <v>63</v>
      </c>
      <c r="P394" t="s">
        <v>878</v>
      </c>
      <c r="Q394">
        <f t="shared" si="14"/>
        <v>41</v>
      </c>
      <c r="R394" t="str">
        <f t="shared" si="15"/>
        <v>-</v>
      </c>
      <c r="AN394" s="317"/>
    </row>
    <row r="395" spans="2:40" x14ac:dyDescent="0.35">
      <c r="B395" s="317">
        <v>45431.677083333336</v>
      </c>
      <c r="C395">
        <v>57</v>
      </c>
      <c r="D395">
        <v>67.2</v>
      </c>
      <c r="E395">
        <v>41.3</v>
      </c>
      <c r="F395">
        <v>61</v>
      </c>
      <c r="G395">
        <v>57</v>
      </c>
      <c r="H395">
        <v>68.400000000000006</v>
      </c>
      <c r="I395">
        <v>41.1</v>
      </c>
      <c r="J395">
        <v>61.1</v>
      </c>
      <c r="L395">
        <v>68.599999999999994</v>
      </c>
      <c r="M395">
        <v>42.5</v>
      </c>
      <c r="N395">
        <v>62.6</v>
      </c>
      <c r="P395" t="s">
        <v>878</v>
      </c>
      <c r="Q395">
        <f t="shared" si="14"/>
        <v>41</v>
      </c>
      <c r="R395" t="str">
        <f t="shared" si="15"/>
        <v>-</v>
      </c>
      <c r="AN395" s="317"/>
    </row>
    <row r="396" spans="2:40" x14ac:dyDescent="0.35">
      <c r="B396" s="317">
        <v>45431.6875</v>
      </c>
      <c r="C396">
        <v>55.8</v>
      </c>
      <c r="D396">
        <v>72.400000000000006</v>
      </c>
      <c r="E396">
        <v>39.700000000000003</v>
      </c>
      <c r="F396">
        <v>59.9</v>
      </c>
      <c r="G396">
        <v>55.9</v>
      </c>
      <c r="H396">
        <v>72.599999999999994</v>
      </c>
      <c r="I396">
        <v>39.5</v>
      </c>
      <c r="J396">
        <v>59.9</v>
      </c>
      <c r="L396">
        <v>73.7</v>
      </c>
      <c r="M396">
        <v>40.700000000000003</v>
      </c>
      <c r="N396">
        <v>61.6</v>
      </c>
      <c r="P396" t="s">
        <v>878</v>
      </c>
      <c r="Q396">
        <f t="shared" si="14"/>
        <v>40</v>
      </c>
      <c r="R396" t="str">
        <f t="shared" si="15"/>
        <v>-</v>
      </c>
      <c r="AN396" s="317"/>
    </row>
    <row r="397" spans="2:40" x14ac:dyDescent="0.35">
      <c r="B397" s="317">
        <v>45431.697916666664</v>
      </c>
      <c r="C397">
        <v>57.6</v>
      </c>
      <c r="D397">
        <v>68.900000000000006</v>
      </c>
      <c r="E397">
        <v>41</v>
      </c>
      <c r="F397">
        <v>61.3</v>
      </c>
      <c r="G397">
        <v>57.6</v>
      </c>
      <c r="H397">
        <v>69.5</v>
      </c>
      <c r="I397">
        <v>40.700000000000003</v>
      </c>
      <c r="J397">
        <v>61.3</v>
      </c>
      <c r="L397">
        <v>70.400000000000006</v>
      </c>
      <c r="M397">
        <v>42</v>
      </c>
      <c r="N397">
        <v>62.6</v>
      </c>
      <c r="P397" t="s">
        <v>878</v>
      </c>
      <c r="Q397">
        <f t="shared" ref="Q397:Q460" si="16">IF(P397="D",ROUND(I397,0),"-")</f>
        <v>41</v>
      </c>
      <c r="R397" t="str">
        <f t="shared" ref="R397:R460" si="17">IF(P397="N",ROUND(I397,0),"-")</f>
        <v>-</v>
      </c>
      <c r="AN397" s="317"/>
    </row>
    <row r="398" spans="2:40" x14ac:dyDescent="0.35">
      <c r="B398" s="317">
        <v>45431.708333333336</v>
      </c>
      <c r="C398">
        <v>56.4</v>
      </c>
      <c r="D398">
        <v>76</v>
      </c>
      <c r="E398">
        <v>37.6</v>
      </c>
      <c r="F398">
        <v>59.7</v>
      </c>
      <c r="G398">
        <v>56.5</v>
      </c>
      <c r="H398">
        <v>76.599999999999994</v>
      </c>
      <c r="I398">
        <v>37.299999999999997</v>
      </c>
      <c r="J398">
        <v>59.7</v>
      </c>
      <c r="L398">
        <v>76.8</v>
      </c>
      <c r="M398">
        <v>38.700000000000003</v>
      </c>
      <c r="N398">
        <v>61.4</v>
      </c>
      <c r="P398" t="s">
        <v>878</v>
      </c>
      <c r="Q398">
        <f t="shared" si="16"/>
        <v>37</v>
      </c>
      <c r="R398" t="str">
        <f t="shared" si="17"/>
        <v>-</v>
      </c>
      <c r="AN398" s="317"/>
    </row>
    <row r="399" spans="2:40" x14ac:dyDescent="0.35">
      <c r="B399" s="317">
        <v>45431.71875</v>
      </c>
      <c r="C399">
        <v>53.8</v>
      </c>
      <c r="D399">
        <v>67.599999999999994</v>
      </c>
      <c r="E399">
        <v>32.1</v>
      </c>
      <c r="F399">
        <v>58.9</v>
      </c>
      <c r="G399">
        <v>53.8</v>
      </c>
      <c r="H399">
        <v>67.900000000000006</v>
      </c>
      <c r="I399">
        <v>32.1</v>
      </c>
      <c r="J399">
        <v>58.6</v>
      </c>
      <c r="L399">
        <v>68.7</v>
      </c>
      <c r="M399">
        <v>33.200000000000003</v>
      </c>
      <c r="N399">
        <v>60.4</v>
      </c>
      <c r="P399" t="s">
        <v>878</v>
      </c>
      <c r="Q399">
        <f t="shared" si="16"/>
        <v>32</v>
      </c>
      <c r="R399" t="str">
        <f t="shared" si="17"/>
        <v>-</v>
      </c>
      <c r="AN399" s="317"/>
    </row>
    <row r="400" spans="2:40" x14ac:dyDescent="0.35">
      <c r="B400" s="317">
        <v>45431.729166666664</v>
      </c>
      <c r="C400">
        <v>56.4</v>
      </c>
      <c r="D400">
        <v>71.5</v>
      </c>
      <c r="E400">
        <v>35.5</v>
      </c>
      <c r="F400">
        <v>60.6</v>
      </c>
      <c r="G400">
        <v>56.4</v>
      </c>
      <c r="H400">
        <v>71.8</v>
      </c>
      <c r="I400">
        <v>35.5</v>
      </c>
      <c r="J400">
        <v>60.7</v>
      </c>
      <c r="L400">
        <v>72.2</v>
      </c>
      <c r="M400">
        <v>36.700000000000003</v>
      </c>
      <c r="N400">
        <v>62.4</v>
      </c>
      <c r="P400" t="s">
        <v>878</v>
      </c>
      <c r="Q400">
        <f t="shared" si="16"/>
        <v>36</v>
      </c>
      <c r="R400" t="str">
        <f t="shared" si="17"/>
        <v>-</v>
      </c>
      <c r="AN400" s="317"/>
    </row>
    <row r="401" spans="2:40" x14ac:dyDescent="0.35">
      <c r="B401" s="317">
        <v>45431.739583333336</v>
      </c>
      <c r="C401">
        <v>55.4</v>
      </c>
      <c r="D401">
        <v>69.7</v>
      </c>
      <c r="E401">
        <v>34.4</v>
      </c>
      <c r="F401">
        <v>60.5</v>
      </c>
      <c r="G401">
        <v>55.5</v>
      </c>
      <c r="H401">
        <v>71.400000000000006</v>
      </c>
      <c r="I401">
        <v>34.4</v>
      </c>
      <c r="J401">
        <v>60.2</v>
      </c>
      <c r="L401">
        <v>71.5</v>
      </c>
      <c r="M401">
        <v>35.6</v>
      </c>
      <c r="N401">
        <v>62.3</v>
      </c>
      <c r="P401" t="s">
        <v>878</v>
      </c>
      <c r="Q401">
        <f t="shared" si="16"/>
        <v>34</v>
      </c>
      <c r="R401" t="str">
        <f t="shared" si="17"/>
        <v>-</v>
      </c>
      <c r="AN401" s="317"/>
    </row>
    <row r="402" spans="2:40" x14ac:dyDescent="0.35">
      <c r="B402" s="317">
        <v>45431.75</v>
      </c>
      <c r="C402">
        <v>53.2</v>
      </c>
      <c r="D402">
        <v>64.8</v>
      </c>
      <c r="E402">
        <v>33.299999999999997</v>
      </c>
      <c r="F402">
        <v>58.6</v>
      </c>
      <c r="G402">
        <v>53.2</v>
      </c>
      <c r="H402">
        <v>67.400000000000006</v>
      </c>
      <c r="I402">
        <v>33.4</v>
      </c>
      <c r="J402">
        <v>58.4</v>
      </c>
      <c r="L402">
        <v>67.5</v>
      </c>
      <c r="M402">
        <v>34.299999999999997</v>
      </c>
      <c r="N402">
        <v>60.4</v>
      </c>
      <c r="P402" t="s">
        <v>878</v>
      </c>
      <c r="Q402">
        <f t="shared" si="16"/>
        <v>33</v>
      </c>
      <c r="R402" t="str">
        <f t="shared" si="17"/>
        <v>-</v>
      </c>
      <c r="AN402" s="317"/>
    </row>
    <row r="403" spans="2:40" x14ac:dyDescent="0.35">
      <c r="B403" s="317">
        <v>45431.760416666664</v>
      </c>
      <c r="C403">
        <v>53.1</v>
      </c>
      <c r="D403">
        <v>65.7</v>
      </c>
      <c r="E403">
        <v>33.299999999999997</v>
      </c>
      <c r="F403">
        <v>57.7</v>
      </c>
      <c r="G403">
        <v>53.1</v>
      </c>
      <c r="H403">
        <v>67.099999999999994</v>
      </c>
      <c r="I403">
        <v>33.200000000000003</v>
      </c>
      <c r="J403">
        <v>57.9</v>
      </c>
      <c r="L403">
        <v>67.400000000000006</v>
      </c>
      <c r="M403">
        <v>34.299999999999997</v>
      </c>
      <c r="N403">
        <v>59.4</v>
      </c>
      <c r="P403" t="s">
        <v>878</v>
      </c>
      <c r="Q403">
        <f t="shared" si="16"/>
        <v>33</v>
      </c>
      <c r="R403" t="str">
        <f t="shared" si="17"/>
        <v>-</v>
      </c>
      <c r="AN403" s="317"/>
    </row>
    <row r="404" spans="2:40" x14ac:dyDescent="0.35">
      <c r="B404" s="317">
        <v>45431.770833333336</v>
      </c>
      <c r="C404">
        <v>54.7</v>
      </c>
      <c r="D404">
        <v>68</v>
      </c>
      <c r="E404">
        <v>37.700000000000003</v>
      </c>
      <c r="F404">
        <v>59.6</v>
      </c>
      <c r="G404">
        <v>54.8</v>
      </c>
      <c r="H404">
        <v>68.3</v>
      </c>
      <c r="I404">
        <v>37.5</v>
      </c>
      <c r="J404">
        <v>59.5</v>
      </c>
      <c r="L404">
        <v>68.599999999999994</v>
      </c>
      <c r="M404">
        <v>38.9</v>
      </c>
      <c r="N404">
        <v>61.3</v>
      </c>
      <c r="P404" t="s">
        <v>878</v>
      </c>
      <c r="Q404">
        <f t="shared" si="16"/>
        <v>38</v>
      </c>
      <c r="R404" t="str">
        <f t="shared" si="17"/>
        <v>-</v>
      </c>
      <c r="AN404" s="317"/>
    </row>
    <row r="405" spans="2:40" x14ac:dyDescent="0.35">
      <c r="B405" s="317">
        <v>45431.78125</v>
      </c>
      <c r="C405">
        <v>53.2</v>
      </c>
      <c r="D405">
        <v>64.099999999999994</v>
      </c>
      <c r="E405">
        <v>33.299999999999997</v>
      </c>
      <c r="F405">
        <v>58.5</v>
      </c>
      <c r="G405">
        <v>53.2</v>
      </c>
      <c r="H405">
        <v>64.5</v>
      </c>
      <c r="I405">
        <v>33.299999999999997</v>
      </c>
      <c r="J405">
        <v>58.3</v>
      </c>
      <c r="L405">
        <v>67.099999999999994</v>
      </c>
      <c r="M405">
        <v>34.6</v>
      </c>
      <c r="N405">
        <v>60.5</v>
      </c>
      <c r="P405" t="s">
        <v>878</v>
      </c>
      <c r="Q405">
        <f t="shared" si="16"/>
        <v>33</v>
      </c>
      <c r="R405" t="str">
        <f t="shared" si="17"/>
        <v>-</v>
      </c>
      <c r="AN405" s="317"/>
    </row>
    <row r="406" spans="2:40" x14ac:dyDescent="0.35">
      <c r="B406" s="317">
        <v>45431.791666666664</v>
      </c>
      <c r="C406">
        <v>50.2</v>
      </c>
      <c r="D406">
        <v>63.1</v>
      </c>
      <c r="E406">
        <v>32.200000000000003</v>
      </c>
      <c r="F406">
        <v>55</v>
      </c>
      <c r="G406">
        <v>50</v>
      </c>
      <c r="H406">
        <v>64.3</v>
      </c>
      <c r="I406">
        <v>32.1</v>
      </c>
      <c r="J406">
        <v>54.8</v>
      </c>
      <c r="L406">
        <v>65.7</v>
      </c>
      <c r="M406">
        <v>33.299999999999997</v>
      </c>
      <c r="N406">
        <v>57.8</v>
      </c>
      <c r="P406" t="s">
        <v>878</v>
      </c>
      <c r="Q406">
        <f t="shared" si="16"/>
        <v>32</v>
      </c>
      <c r="R406" t="str">
        <f t="shared" si="17"/>
        <v>-</v>
      </c>
      <c r="AN406" s="317"/>
    </row>
    <row r="407" spans="2:40" x14ac:dyDescent="0.35">
      <c r="B407" s="317">
        <v>45431.802083333336</v>
      </c>
      <c r="C407">
        <v>52</v>
      </c>
      <c r="D407">
        <v>69.5</v>
      </c>
      <c r="E407">
        <v>32.9</v>
      </c>
      <c r="F407">
        <v>55.3</v>
      </c>
      <c r="G407">
        <v>52</v>
      </c>
      <c r="H407">
        <v>71.2</v>
      </c>
      <c r="I407">
        <v>32.5</v>
      </c>
      <c r="J407">
        <v>55.2</v>
      </c>
      <c r="L407">
        <v>72.5</v>
      </c>
      <c r="M407">
        <v>34.200000000000003</v>
      </c>
      <c r="N407">
        <v>57</v>
      </c>
      <c r="P407" t="s">
        <v>878</v>
      </c>
      <c r="Q407">
        <f t="shared" si="16"/>
        <v>33</v>
      </c>
      <c r="R407" t="str">
        <f t="shared" si="17"/>
        <v>-</v>
      </c>
      <c r="AN407" s="317"/>
    </row>
    <row r="408" spans="2:40" x14ac:dyDescent="0.35">
      <c r="B408" s="317">
        <v>45431.8125</v>
      </c>
      <c r="C408">
        <v>53.4</v>
      </c>
      <c r="D408">
        <v>66.900000000000006</v>
      </c>
      <c r="E408">
        <v>32.799999999999997</v>
      </c>
      <c r="F408">
        <v>57.6</v>
      </c>
      <c r="G408">
        <v>53.3</v>
      </c>
      <c r="H408">
        <v>66.7</v>
      </c>
      <c r="I408">
        <v>32.200000000000003</v>
      </c>
      <c r="J408">
        <v>57.5</v>
      </c>
      <c r="L408">
        <v>67.900000000000006</v>
      </c>
      <c r="M408">
        <v>34.4</v>
      </c>
      <c r="N408">
        <v>59.1</v>
      </c>
      <c r="P408" t="s">
        <v>878</v>
      </c>
      <c r="Q408">
        <f t="shared" si="16"/>
        <v>32</v>
      </c>
      <c r="R408" t="str">
        <f t="shared" si="17"/>
        <v>-</v>
      </c>
      <c r="AN408" s="317"/>
    </row>
    <row r="409" spans="2:40" x14ac:dyDescent="0.35">
      <c r="B409" s="317">
        <v>45431.822916666664</v>
      </c>
      <c r="C409">
        <v>53.3</v>
      </c>
      <c r="D409">
        <v>64.900000000000006</v>
      </c>
      <c r="E409">
        <v>32.6</v>
      </c>
      <c r="F409">
        <v>57.7</v>
      </c>
      <c r="G409">
        <v>53.3</v>
      </c>
      <c r="H409">
        <v>65.3</v>
      </c>
      <c r="I409">
        <v>32.799999999999997</v>
      </c>
      <c r="J409">
        <v>57.4</v>
      </c>
      <c r="L409">
        <v>65.900000000000006</v>
      </c>
      <c r="M409">
        <v>33.799999999999997</v>
      </c>
      <c r="N409">
        <v>59.4</v>
      </c>
      <c r="P409" t="s">
        <v>878</v>
      </c>
      <c r="Q409">
        <f t="shared" si="16"/>
        <v>33</v>
      </c>
      <c r="R409" t="str">
        <f t="shared" si="17"/>
        <v>-</v>
      </c>
      <c r="AN409" s="317"/>
    </row>
    <row r="410" spans="2:40" x14ac:dyDescent="0.35">
      <c r="B410" s="317">
        <v>45431.833333333336</v>
      </c>
      <c r="C410">
        <v>53.8</v>
      </c>
      <c r="D410">
        <v>65.599999999999994</v>
      </c>
      <c r="E410">
        <v>31.2</v>
      </c>
      <c r="F410">
        <v>59.4</v>
      </c>
      <c r="G410">
        <v>53.9</v>
      </c>
      <c r="H410">
        <v>65.400000000000006</v>
      </c>
      <c r="I410">
        <v>31.2</v>
      </c>
      <c r="J410">
        <v>58.9</v>
      </c>
      <c r="L410">
        <v>67.900000000000006</v>
      </c>
      <c r="M410">
        <v>32.299999999999997</v>
      </c>
      <c r="N410">
        <v>61.1</v>
      </c>
      <c r="P410" t="s">
        <v>878</v>
      </c>
      <c r="Q410">
        <f t="shared" si="16"/>
        <v>31</v>
      </c>
      <c r="R410" t="str">
        <f t="shared" si="17"/>
        <v>-</v>
      </c>
      <c r="AN410" s="317"/>
    </row>
    <row r="411" spans="2:40" x14ac:dyDescent="0.35">
      <c r="B411" s="317">
        <v>45431.84375</v>
      </c>
      <c r="C411">
        <v>51.7</v>
      </c>
      <c r="D411">
        <v>68.8</v>
      </c>
      <c r="E411">
        <v>27.8</v>
      </c>
      <c r="F411">
        <v>56.2</v>
      </c>
      <c r="G411">
        <v>51.7</v>
      </c>
      <c r="H411">
        <v>69.099999999999994</v>
      </c>
      <c r="I411">
        <v>27.7</v>
      </c>
      <c r="J411">
        <v>56</v>
      </c>
      <c r="L411">
        <v>70.900000000000006</v>
      </c>
      <c r="M411">
        <v>29.2</v>
      </c>
      <c r="N411">
        <v>57.7</v>
      </c>
      <c r="P411" t="s">
        <v>878</v>
      </c>
      <c r="Q411">
        <f t="shared" si="16"/>
        <v>28</v>
      </c>
      <c r="R411" t="str">
        <f t="shared" si="17"/>
        <v>-</v>
      </c>
      <c r="AN411" s="317"/>
    </row>
    <row r="412" spans="2:40" x14ac:dyDescent="0.35">
      <c r="B412" s="317">
        <v>45431.854166666664</v>
      </c>
      <c r="C412">
        <v>52.1</v>
      </c>
      <c r="D412">
        <v>68.400000000000006</v>
      </c>
      <c r="E412">
        <v>27.4</v>
      </c>
      <c r="F412">
        <v>56.6</v>
      </c>
      <c r="G412">
        <v>52.1</v>
      </c>
      <c r="H412">
        <v>69.3</v>
      </c>
      <c r="I412">
        <v>27.3</v>
      </c>
      <c r="J412">
        <v>56.5</v>
      </c>
      <c r="L412">
        <v>70.3</v>
      </c>
      <c r="M412">
        <v>28.8</v>
      </c>
      <c r="N412">
        <v>58.2</v>
      </c>
      <c r="P412" t="s">
        <v>878</v>
      </c>
      <c r="Q412">
        <f t="shared" si="16"/>
        <v>27</v>
      </c>
      <c r="R412" t="str">
        <f t="shared" si="17"/>
        <v>-</v>
      </c>
      <c r="AN412" s="317"/>
    </row>
    <row r="413" spans="2:40" x14ac:dyDescent="0.35">
      <c r="B413" s="317">
        <v>45431.864583333336</v>
      </c>
      <c r="C413">
        <v>53.2</v>
      </c>
      <c r="D413">
        <v>66.8</v>
      </c>
      <c r="E413">
        <v>33.4</v>
      </c>
      <c r="F413">
        <v>57.6</v>
      </c>
      <c r="G413">
        <v>53.2</v>
      </c>
      <c r="H413">
        <v>66.7</v>
      </c>
      <c r="I413">
        <v>33.4</v>
      </c>
      <c r="J413">
        <v>57.7</v>
      </c>
      <c r="L413">
        <v>68.5</v>
      </c>
      <c r="M413">
        <v>34.4</v>
      </c>
      <c r="N413">
        <v>59.4</v>
      </c>
      <c r="P413" t="s">
        <v>878</v>
      </c>
      <c r="Q413">
        <f t="shared" si="16"/>
        <v>33</v>
      </c>
      <c r="R413" t="str">
        <f t="shared" si="17"/>
        <v>-</v>
      </c>
      <c r="AN413" s="317"/>
    </row>
    <row r="414" spans="2:40" x14ac:dyDescent="0.35">
      <c r="B414" s="317">
        <v>45431.875</v>
      </c>
      <c r="C414">
        <v>52.5</v>
      </c>
      <c r="D414">
        <v>68</v>
      </c>
      <c r="E414">
        <v>31.7</v>
      </c>
      <c r="F414">
        <v>57.6</v>
      </c>
      <c r="G414">
        <v>52.6</v>
      </c>
      <c r="H414">
        <v>66.2</v>
      </c>
      <c r="I414">
        <v>31.1</v>
      </c>
      <c r="J414">
        <v>57.4</v>
      </c>
      <c r="L414">
        <v>70.3</v>
      </c>
      <c r="M414">
        <v>33.5</v>
      </c>
      <c r="N414">
        <v>59.1</v>
      </c>
      <c r="P414" t="s">
        <v>878</v>
      </c>
      <c r="Q414">
        <f t="shared" si="16"/>
        <v>31</v>
      </c>
      <c r="R414" t="str">
        <f t="shared" si="17"/>
        <v>-</v>
      </c>
      <c r="AN414" s="317"/>
    </row>
    <row r="415" spans="2:40" x14ac:dyDescent="0.35">
      <c r="B415" s="317">
        <v>45431.885416666664</v>
      </c>
      <c r="C415">
        <v>52.9</v>
      </c>
      <c r="D415">
        <v>68.7</v>
      </c>
      <c r="E415">
        <v>29.2</v>
      </c>
      <c r="F415">
        <v>57.4</v>
      </c>
      <c r="G415">
        <v>53</v>
      </c>
      <c r="H415">
        <v>70.3</v>
      </c>
      <c r="I415">
        <v>28.9</v>
      </c>
      <c r="J415">
        <v>57.2</v>
      </c>
      <c r="L415">
        <v>70.900000000000006</v>
      </c>
      <c r="M415">
        <v>30.1</v>
      </c>
      <c r="N415">
        <v>58.9</v>
      </c>
      <c r="P415" t="s">
        <v>878</v>
      </c>
      <c r="Q415">
        <f t="shared" si="16"/>
        <v>29</v>
      </c>
      <c r="R415" t="str">
        <f t="shared" si="17"/>
        <v>-</v>
      </c>
      <c r="AN415" s="317"/>
    </row>
    <row r="416" spans="2:40" x14ac:dyDescent="0.35">
      <c r="B416" s="317">
        <v>45431.895833333336</v>
      </c>
      <c r="C416">
        <v>49.9</v>
      </c>
      <c r="D416">
        <v>65.099999999999994</v>
      </c>
      <c r="E416">
        <v>27.1</v>
      </c>
      <c r="F416">
        <v>52.3</v>
      </c>
      <c r="G416">
        <v>49.9</v>
      </c>
      <c r="H416">
        <v>65.7</v>
      </c>
      <c r="I416">
        <v>26.7</v>
      </c>
      <c r="J416">
        <v>52.4</v>
      </c>
      <c r="L416">
        <v>66.599999999999994</v>
      </c>
      <c r="M416">
        <v>28.5</v>
      </c>
      <c r="N416">
        <v>53.8</v>
      </c>
      <c r="P416" t="s">
        <v>878</v>
      </c>
      <c r="Q416">
        <f t="shared" si="16"/>
        <v>27</v>
      </c>
      <c r="R416" t="str">
        <f t="shared" si="17"/>
        <v>-</v>
      </c>
      <c r="AN416" s="317"/>
    </row>
    <row r="417" spans="2:40" x14ac:dyDescent="0.35">
      <c r="B417" s="317">
        <v>45431.90625</v>
      </c>
      <c r="C417">
        <v>50.9</v>
      </c>
      <c r="D417">
        <v>66.400000000000006</v>
      </c>
      <c r="E417">
        <v>25.9</v>
      </c>
      <c r="F417">
        <v>54.6</v>
      </c>
      <c r="G417">
        <v>50.8</v>
      </c>
      <c r="H417">
        <v>65.8</v>
      </c>
      <c r="I417">
        <v>25.7</v>
      </c>
      <c r="J417">
        <v>54.6</v>
      </c>
      <c r="L417">
        <v>68.2</v>
      </c>
      <c r="M417">
        <v>26.8</v>
      </c>
      <c r="N417">
        <v>55.9</v>
      </c>
      <c r="P417" t="s">
        <v>878</v>
      </c>
      <c r="Q417">
        <f t="shared" si="16"/>
        <v>26</v>
      </c>
      <c r="R417" t="str">
        <f t="shared" si="17"/>
        <v>-</v>
      </c>
      <c r="AN417" s="317"/>
    </row>
    <row r="418" spans="2:40" x14ac:dyDescent="0.35">
      <c r="B418" s="317">
        <v>45431.916666666664</v>
      </c>
      <c r="C418">
        <v>51</v>
      </c>
      <c r="D418">
        <v>67.5</v>
      </c>
      <c r="E418">
        <v>25.9</v>
      </c>
      <c r="F418">
        <v>53.4</v>
      </c>
      <c r="G418">
        <v>51</v>
      </c>
      <c r="H418">
        <v>68.400000000000006</v>
      </c>
      <c r="I418">
        <v>25.5</v>
      </c>
      <c r="J418">
        <v>53.7</v>
      </c>
      <c r="L418">
        <v>69.099999999999994</v>
      </c>
      <c r="M418">
        <v>26.8</v>
      </c>
      <c r="N418">
        <v>54.8</v>
      </c>
      <c r="P418" t="s">
        <v>878</v>
      </c>
      <c r="Q418">
        <f t="shared" si="16"/>
        <v>26</v>
      </c>
      <c r="R418" t="str">
        <f t="shared" si="17"/>
        <v>-</v>
      </c>
      <c r="AN418" s="317"/>
    </row>
    <row r="419" spans="2:40" x14ac:dyDescent="0.35">
      <c r="B419" s="317">
        <v>45431.927083333336</v>
      </c>
      <c r="C419">
        <v>51.6</v>
      </c>
      <c r="D419">
        <v>67.7</v>
      </c>
      <c r="E419">
        <v>26.3</v>
      </c>
      <c r="F419">
        <v>54.6</v>
      </c>
      <c r="G419">
        <v>51.5</v>
      </c>
      <c r="H419">
        <v>68.2</v>
      </c>
      <c r="I419">
        <v>26.3</v>
      </c>
      <c r="J419">
        <v>54.7</v>
      </c>
      <c r="L419">
        <v>68.900000000000006</v>
      </c>
      <c r="M419">
        <v>27.4</v>
      </c>
      <c r="N419">
        <v>55.7</v>
      </c>
      <c r="P419" t="s">
        <v>878</v>
      </c>
      <c r="Q419">
        <f t="shared" si="16"/>
        <v>26</v>
      </c>
      <c r="R419" t="str">
        <f t="shared" si="17"/>
        <v>-</v>
      </c>
      <c r="AN419" s="317"/>
    </row>
    <row r="420" spans="2:40" x14ac:dyDescent="0.35">
      <c r="B420" s="317">
        <v>45431.9375</v>
      </c>
      <c r="C420">
        <v>48.3</v>
      </c>
      <c r="D420">
        <v>64.400000000000006</v>
      </c>
      <c r="E420">
        <v>25</v>
      </c>
      <c r="F420">
        <v>52</v>
      </c>
      <c r="G420">
        <v>48.3</v>
      </c>
      <c r="H420">
        <v>65.099999999999994</v>
      </c>
      <c r="I420">
        <v>25.1</v>
      </c>
      <c r="J420">
        <v>51.9</v>
      </c>
      <c r="L420">
        <v>66.400000000000006</v>
      </c>
      <c r="M420">
        <v>25.6</v>
      </c>
      <c r="N420">
        <v>53.2</v>
      </c>
      <c r="P420" t="s">
        <v>878</v>
      </c>
      <c r="Q420">
        <f t="shared" si="16"/>
        <v>25</v>
      </c>
      <c r="R420" t="str">
        <f t="shared" si="17"/>
        <v>-</v>
      </c>
      <c r="AN420" s="317"/>
    </row>
    <row r="421" spans="2:40" x14ac:dyDescent="0.35">
      <c r="B421" s="317">
        <v>45431.947916666664</v>
      </c>
      <c r="C421">
        <v>51.6</v>
      </c>
      <c r="D421">
        <v>66.2</v>
      </c>
      <c r="E421">
        <v>23.7</v>
      </c>
      <c r="F421">
        <v>55.4</v>
      </c>
      <c r="G421">
        <v>51.6</v>
      </c>
      <c r="H421">
        <v>66.900000000000006</v>
      </c>
      <c r="I421">
        <v>23.5</v>
      </c>
      <c r="J421">
        <v>55.4</v>
      </c>
      <c r="L421">
        <v>67</v>
      </c>
      <c r="M421">
        <v>24.5</v>
      </c>
      <c r="N421">
        <v>56.7</v>
      </c>
      <c r="P421" t="s">
        <v>878</v>
      </c>
      <c r="Q421">
        <f t="shared" si="16"/>
        <v>24</v>
      </c>
      <c r="R421" t="str">
        <f t="shared" si="17"/>
        <v>-</v>
      </c>
      <c r="AN421" s="317"/>
    </row>
    <row r="422" spans="2:40" x14ac:dyDescent="0.35">
      <c r="B422" s="317">
        <v>45431.958333333336</v>
      </c>
      <c r="C422">
        <v>46.6</v>
      </c>
      <c r="D422">
        <v>66.5</v>
      </c>
      <c r="E422">
        <v>21.1</v>
      </c>
      <c r="F422">
        <v>43.3</v>
      </c>
      <c r="G422">
        <v>46.7</v>
      </c>
      <c r="H422">
        <v>66.8</v>
      </c>
      <c r="I422">
        <v>21</v>
      </c>
      <c r="J422">
        <v>43</v>
      </c>
      <c r="L422">
        <v>67.099999999999994</v>
      </c>
      <c r="M422">
        <v>21.6</v>
      </c>
      <c r="N422">
        <v>44.1</v>
      </c>
      <c r="P422" t="s">
        <v>879</v>
      </c>
      <c r="Q422" t="str">
        <f t="shared" si="16"/>
        <v>-</v>
      </c>
      <c r="R422">
        <f t="shared" si="17"/>
        <v>21</v>
      </c>
      <c r="AN422" s="317"/>
    </row>
    <row r="423" spans="2:40" x14ac:dyDescent="0.35">
      <c r="B423" s="317">
        <v>45431.96875</v>
      </c>
      <c r="C423">
        <v>49.2</v>
      </c>
      <c r="D423">
        <v>65.599999999999994</v>
      </c>
      <c r="E423">
        <v>23.9</v>
      </c>
      <c r="F423">
        <v>50.8</v>
      </c>
      <c r="G423">
        <v>49.2</v>
      </c>
      <c r="H423">
        <v>67.8</v>
      </c>
      <c r="I423">
        <v>23.9</v>
      </c>
      <c r="J423">
        <v>50.9</v>
      </c>
      <c r="L423">
        <v>67.900000000000006</v>
      </c>
      <c r="M423">
        <v>24.5</v>
      </c>
      <c r="N423">
        <v>52.2</v>
      </c>
      <c r="P423" t="s">
        <v>879</v>
      </c>
      <c r="Q423" t="str">
        <f t="shared" si="16"/>
        <v>-</v>
      </c>
      <c r="R423">
        <f t="shared" si="17"/>
        <v>24</v>
      </c>
      <c r="AN423" s="317"/>
    </row>
    <row r="424" spans="2:40" x14ac:dyDescent="0.35">
      <c r="B424" s="317">
        <v>45431.979166666664</v>
      </c>
      <c r="C424">
        <v>45.5</v>
      </c>
      <c r="D424">
        <v>65.400000000000006</v>
      </c>
      <c r="E424">
        <v>20.3</v>
      </c>
      <c r="F424">
        <v>41.9</v>
      </c>
      <c r="G424">
        <v>45.3</v>
      </c>
      <c r="H424">
        <v>65.099999999999994</v>
      </c>
      <c r="I424">
        <v>20.2</v>
      </c>
      <c r="J424">
        <v>42</v>
      </c>
      <c r="L424">
        <v>67</v>
      </c>
      <c r="M424">
        <v>20.6</v>
      </c>
      <c r="N424">
        <v>43.2</v>
      </c>
      <c r="P424" t="s">
        <v>879</v>
      </c>
      <c r="Q424" t="str">
        <f t="shared" si="16"/>
        <v>-</v>
      </c>
      <c r="R424">
        <f t="shared" si="17"/>
        <v>20</v>
      </c>
      <c r="AN424" s="317"/>
    </row>
    <row r="425" spans="2:40" x14ac:dyDescent="0.35">
      <c r="B425" s="317">
        <v>45431.989583333336</v>
      </c>
      <c r="C425">
        <v>48.5</v>
      </c>
      <c r="D425">
        <v>66.400000000000006</v>
      </c>
      <c r="E425">
        <v>21.1</v>
      </c>
      <c r="F425">
        <v>46.5</v>
      </c>
      <c r="G425">
        <v>48.6</v>
      </c>
      <c r="H425">
        <v>67.3</v>
      </c>
      <c r="I425">
        <v>21</v>
      </c>
      <c r="J425">
        <v>46.4</v>
      </c>
      <c r="L425">
        <v>67.5</v>
      </c>
      <c r="M425">
        <v>21.6</v>
      </c>
      <c r="N425">
        <v>47.5</v>
      </c>
      <c r="P425" t="s">
        <v>879</v>
      </c>
      <c r="Q425" t="str">
        <f t="shared" si="16"/>
        <v>-</v>
      </c>
      <c r="R425">
        <f t="shared" si="17"/>
        <v>21</v>
      </c>
      <c r="AN425" s="317"/>
    </row>
    <row r="426" spans="2:40" x14ac:dyDescent="0.35">
      <c r="B426" s="317">
        <v>45432</v>
      </c>
      <c r="C426">
        <v>46</v>
      </c>
      <c r="D426">
        <v>67.2</v>
      </c>
      <c r="E426">
        <v>21.1</v>
      </c>
      <c r="F426">
        <v>41.3</v>
      </c>
      <c r="G426">
        <v>46</v>
      </c>
      <c r="H426">
        <v>67.3</v>
      </c>
      <c r="I426">
        <v>21.1</v>
      </c>
      <c r="J426">
        <v>41.5</v>
      </c>
      <c r="L426">
        <v>68.400000000000006</v>
      </c>
      <c r="M426">
        <v>21.8</v>
      </c>
      <c r="N426">
        <v>42.5</v>
      </c>
      <c r="P426" t="s">
        <v>879</v>
      </c>
      <c r="Q426" t="str">
        <f t="shared" si="16"/>
        <v>-</v>
      </c>
      <c r="R426">
        <f t="shared" si="17"/>
        <v>21</v>
      </c>
      <c r="AN426" s="317"/>
    </row>
    <row r="427" spans="2:40" x14ac:dyDescent="0.35">
      <c r="B427" s="317">
        <v>45432.010416666664</v>
      </c>
      <c r="C427">
        <v>48.1</v>
      </c>
      <c r="D427">
        <v>68.3</v>
      </c>
      <c r="E427">
        <v>20.5</v>
      </c>
      <c r="F427">
        <v>48.9</v>
      </c>
      <c r="G427">
        <v>48</v>
      </c>
      <c r="H427">
        <v>68.2</v>
      </c>
      <c r="I427">
        <v>20.6</v>
      </c>
      <c r="J427">
        <v>49.1</v>
      </c>
      <c r="L427">
        <v>69.2</v>
      </c>
      <c r="M427">
        <v>21.1</v>
      </c>
      <c r="N427">
        <v>50.4</v>
      </c>
      <c r="P427" t="s">
        <v>879</v>
      </c>
      <c r="Q427" t="str">
        <f t="shared" si="16"/>
        <v>-</v>
      </c>
      <c r="R427">
        <f t="shared" si="17"/>
        <v>21</v>
      </c>
      <c r="AN427" s="317"/>
    </row>
    <row r="428" spans="2:40" x14ac:dyDescent="0.35">
      <c r="B428" s="317">
        <v>45432.020833333336</v>
      </c>
      <c r="C428">
        <v>40.1</v>
      </c>
      <c r="D428">
        <v>59.4</v>
      </c>
      <c r="E428">
        <v>19.600000000000001</v>
      </c>
      <c r="F428">
        <v>30.9</v>
      </c>
      <c r="G428">
        <v>40.4</v>
      </c>
      <c r="H428">
        <v>61.7</v>
      </c>
      <c r="I428">
        <v>19.600000000000001</v>
      </c>
      <c r="J428">
        <v>30.3</v>
      </c>
      <c r="L428">
        <v>61.8</v>
      </c>
      <c r="M428">
        <v>20.2</v>
      </c>
      <c r="N428">
        <v>32.200000000000003</v>
      </c>
      <c r="P428" t="s">
        <v>879</v>
      </c>
      <c r="Q428" t="str">
        <f t="shared" si="16"/>
        <v>-</v>
      </c>
      <c r="R428">
        <f t="shared" si="17"/>
        <v>20</v>
      </c>
      <c r="AN428" s="317"/>
    </row>
    <row r="429" spans="2:40" x14ac:dyDescent="0.35">
      <c r="B429" s="317">
        <v>45432.03125</v>
      </c>
      <c r="C429">
        <v>49.1</v>
      </c>
      <c r="D429">
        <v>69</v>
      </c>
      <c r="E429">
        <v>19.399999999999999</v>
      </c>
      <c r="F429">
        <v>40.799999999999997</v>
      </c>
      <c r="G429">
        <v>49.1</v>
      </c>
      <c r="H429">
        <v>69.8</v>
      </c>
      <c r="I429">
        <v>19.399999999999999</v>
      </c>
      <c r="J429">
        <v>40.5</v>
      </c>
      <c r="L429">
        <v>70.8</v>
      </c>
      <c r="M429">
        <v>20</v>
      </c>
      <c r="N429">
        <v>41.7</v>
      </c>
      <c r="P429" t="s">
        <v>879</v>
      </c>
      <c r="Q429" t="str">
        <f t="shared" si="16"/>
        <v>-</v>
      </c>
      <c r="R429">
        <f t="shared" si="17"/>
        <v>19</v>
      </c>
      <c r="AN429" s="317"/>
    </row>
    <row r="430" spans="2:40" x14ac:dyDescent="0.35">
      <c r="B430" s="317">
        <v>45432.041666666664</v>
      </c>
      <c r="C430">
        <v>39.4</v>
      </c>
      <c r="D430">
        <v>62.5</v>
      </c>
      <c r="E430">
        <v>20.100000000000001</v>
      </c>
      <c r="F430">
        <v>32.1</v>
      </c>
      <c r="G430">
        <v>39.200000000000003</v>
      </c>
      <c r="H430">
        <v>60.7</v>
      </c>
      <c r="I430">
        <v>20</v>
      </c>
      <c r="J430">
        <v>31.9</v>
      </c>
      <c r="L430">
        <v>64.099999999999994</v>
      </c>
      <c r="M430">
        <v>20.8</v>
      </c>
      <c r="N430">
        <v>33.1</v>
      </c>
      <c r="P430" t="s">
        <v>879</v>
      </c>
      <c r="Q430" t="str">
        <f t="shared" si="16"/>
        <v>-</v>
      </c>
      <c r="R430">
        <f t="shared" si="17"/>
        <v>20</v>
      </c>
      <c r="AN430" s="317"/>
    </row>
    <row r="431" spans="2:40" x14ac:dyDescent="0.35">
      <c r="B431" s="317">
        <v>45432.052083333336</v>
      </c>
      <c r="C431">
        <v>39.1</v>
      </c>
      <c r="D431">
        <v>60.9</v>
      </c>
      <c r="E431">
        <v>19.5</v>
      </c>
      <c r="F431">
        <v>28.9</v>
      </c>
      <c r="G431">
        <v>39.5</v>
      </c>
      <c r="H431">
        <v>61.8</v>
      </c>
      <c r="I431">
        <v>19.399999999999999</v>
      </c>
      <c r="J431">
        <v>28.7</v>
      </c>
      <c r="L431">
        <v>63.2</v>
      </c>
      <c r="M431">
        <v>20</v>
      </c>
      <c r="N431">
        <v>31.1</v>
      </c>
      <c r="P431" t="s">
        <v>879</v>
      </c>
      <c r="Q431" t="str">
        <f t="shared" si="16"/>
        <v>-</v>
      </c>
      <c r="R431">
        <f t="shared" si="17"/>
        <v>19</v>
      </c>
      <c r="AN431" s="317"/>
    </row>
    <row r="432" spans="2:40" x14ac:dyDescent="0.35">
      <c r="B432" s="317">
        <v>45432.0625</v>
      </c>
      <c r="C432">
        <v>24.4</v>
      </c>
      <c r="D432">
        <v>38.9</v>
      </c>
      <c r="E432">
        <v>18.100000000000001</v>
      </c>
      <c r="F432">
        <v>27</v>
      </c>
      <c r="G432">
        <v>24.5</v>
      </c>
      <c r="H432">
        <v>39.299999999999997</v>
      </c>
      <c r="I432">
        <v>18</v>
      </c>
      <c r="J432">
        <v>26.8</v>
      </c>
      <c r="L432">
        <v>39.9</v>
      </c>
      <c r="M432">
        <v>18.600000000000001</v>
      </c>
      <c r="N432">
        <v>28.2</v>
      </c>
      <c r="P432" t="s">
        <v>879</v>
      </c>
      <c r="Q432" t="str">
        <f t="shared" si="16"/>
        <v>-</v>
      </c>
      <c r="R432">
        <f t="shared" si="17"/>
        <v>18</v>
      </c>
      <c r="AN432" s="317"/>
    </row>
    <row r="433" spans="2:40" x14ac:dyDescent="0.35">
      <c r="B433" s="317">
        <v>45432.072916666664</v>
      </c>
      <c r="C433">
        <v>46.7</v>
      </c>
      <c r="D433">
        <v>67.400000000000006</v>
      </c>
      <c r="E433">
        <v>18.7</v>
      </c>
      <c r="F433">
        <v>40.6</v>
      </c>
      <c r="G433">
        <v>46.7</v>
      </c>
      <c r="H433">
        <v>67.400000000000006</v>
      </c>
      <c r="I433">
        <v>18.7</v>
      </c>
      <c r="J433">
        <v>40.700000000000003</v>
      </c>
      <c r="L433">
        <v>68.400000000000006</v>
      </c>
      <c r="M433">
        <v>19.2</v>
      </c>
      <c r="N433">
        <v>42</v>
      </c>
      <c r="P433" t="s">
        <v>879</v>
      </c>
      <c r="Q433" t="str">
        <f t="shared" si="16"/>
        <v>-</v>
      </c>
      <c r="R433">
        <f t="shared" si="17"/>
        <v>19</v>
      </c>
      <c r="AN433" s="317"/>
    </row>
    <row r="434" spans="2:40" x14ac:dyDescent="0.35">
      <c r="B434" s="317">
        <v>45432.083333333336</v>
      </c>
      <c r="C434">
        <v>49.2</v>
      </c>
      <c r="D434">
        <v>67.400000000000006</v>
      </c>
      <c r="E434">
        <v>21.4</v>
      </c>
      <c r="F434">
        <v>47.7</v>
      </c>
      <c r="G434">
        <v>49.1</v>
      </c>
      <c r="H434">
        <v>67.099999999999994</v>
      </c>
      <c r="I434">
        <v>21.3</v>
      </c>
      <c r="J434">
        <v>47.9</v>
      </c>
      <c r="L434">
        <v>68.099999999999994</v>
      </c>
      <c r="M434">
        <v>22.1</v>
      </c>
      <c r="N434">
        <v>49</v>
      </c>
      <c r="P434" t="s">
        <v>879</v>
      </c>
      <c r="Q434" t="str">
        <f t="shared" si="16"/>
        <v>-</v>
      </c>
      <c r="R434">
        <f t="shared" si="17"/>
        <v>21</v>
      </c>
      <c r="AN434" s="317"/>
    </row>
    <row r="435" spans="2:40" x14ac:dyDescent="0.35">
      <c r="B435" s="317">
        <v>45432.09375</v>
      </c>
      <c r="C435">
        <v>43.4</v>
      </c>
      <c r="D435">
        <v>63.8</v>
      </c>
      <c r="E435">
        <v>20.8</v>
      </c>
      <c r="F435">
        <v>24.4</v>
      </c>
      <c r="G435">
        <v>43.5</v>
      </c>
      <c r="H435">
        <v>65.5</v>
      </c>
      <c r="I435">
        <v>20.8</v>
      </c>
      <c r="J435">
        <v>24.6</v>
      </c>
      <c r="L435">
        <v>65.7</v>
      </c>
      <c r="M435">
        <v>21.3</v>
      </c>
      <c r="N435">
        <v>25.6</v>
      </c>
      <c r="P435" t="s">
        <v>879</v>
      </c>
      <c r="Q435" t="str">
        <f t="shared" si="16"/>
        <v>-</v>
      </c>
      <c r="R435">
        <f t="shared" si="17"/>
        <v>21</v>
      </c>
      <c r="AN435" s="317"/>
    </row>
    <row r="436" spans="2:40" x14ac:dyDescent="0.35">
      <c r="B436" s="317">
        <v>45432.104166666664</v>
      </c>
      <c r="C436">
        <v>44.2</v>
      </c>
      <c r="D436">
        <v>63.2</v>
      </c>
      <c r="E436">
        <v>20.9</v>
      </c>
      <c r="F436">
        <v>28.6</v>
      </c>
      <c r="G436">
        <v>44.1</v>
      </c>
      <c r="H436">
        <v>64.599999999999994</v>
      </c>
      <c r="I436">
        <v>20.8</v>
      </c>
      <c r="J436">
        <v>28.5</v>
      </c>
      <c r="L436">
        <v>65.099999999999994</v>
      </c>
      <c r="M436">
        <v>21.3</v>
      </c>
      <c r="N436">
        <v>30.4</v>
      </c>
      <c r="P436" t="s">
        <v>879</v>
      </c>
      <c r="Q436" t="str">
        <f t="shared" si="16"/>
        <v>-</v>
      </c>
      <c r="R436">
        <f t="shared" si="17"/>
        <v>21</v>
      </c>
      <c r="AN436" s="317"/>
    </row>
    <row r="437" spans="2:40" x14ac:dyDescent="0.35">
      <c r="B437" s="317">
        <v>45432.114583333336</v>
      </c>
      <c r="C437">
        <v>40.799999999999997</v>
      </c>
      <c r="D437">
        <v>58.4</v>
      </c>
      <c r="E437">
        <v>21</v>
      </c>
      <c r="F437">
        <v>33.299999999999997</v>
      </c>
      <c r="G437">
        <v>41</v>
      </c>
      <c r="H437">
        <v>60.1</v>
      </c>
      <c r="I437">
        <v>20.9</v>
      </c>
      <c r="J437">
        <v>33.1</v>
      </c>
      <c r="L437">
        <v>60.9</v>
      </c>
      <c r="M437">
        <v>21.5</v>
      </c>
      <c r="N437">
        <v>34.4</v>
      </c>
      <c r="P437" t="s">
        <v>879</v>
      </c>
      <c r="Q437" t="str">
        <f t="shared" si="16"/>
        <v>-</v>
      </c>
      <c r="R437">
        <f t="shared" si="17"/>
        <v>21</v>
      </c>
      <c r="AN437" s="317"/>
    </row>
    <row r="438" spans="2:40" x14ac:dyDescent="0.35">
      <c r="B438" s="317">
        <v>45432.125</v>
      </c>
      <c r="C438">
        <v>26.1</v>
      </c>
      <c r="D438">
        <v>39.799999999999997</v>
      </c>
      <c r="E438">
        <v>21.2</v>
      </c>
      <c r="F438">
        <v>28.8</v>
      </c>
      <c r="G438">
        <v>26.1</v>
      </c>
      <c r="H438">
        <v>39.6</v>
      </c>
      <c r="I438">
        <v>21.2</v>
      </c>
      <c r="J438">
        <v>28.8</v>
      </c>
      <c r="L438">
        <v>41.5</v>
      </c>
      <c r="M438">
        <v>21.7</v>
      </c>
      <c r="N438">
        <v>29.8</v>
      </c>
      <c r="P438" t="s">
        <v>879</v>
      </c>
      <c r="Q438" t="str">
        <f t="shared" si="16"/>
        <v>-</v>
      </c>
      <c r="R438">
        <f t="shared" si="17"/>
        <v>21</v>
      </c>
      <c r="AN438" s="317"/>
    </row>
    <row r="439" spans="2:40" x14ac:dyDescent="0.35">
      <c r="B439" s="317">
        <v>45432.135416666664</v>
      </c>
      <c r="C439">
        <v>43.4</v>
      </c>
      <c r="D439">
        <v>62.1</v>
      </c>
      <c r="E439">
        <v>19.399999999999999</v>
      </c>
      <c r="F439">
        <v>40.200000000000003</v>
      </c>
      <c r="G439">
        <v>43.2</v>
      </c>
      <c r="H439">
        <v>60.4</v>
      </c>
      <c r="I439">
        <v>19.399999999999999</v>
      </c>
      <c r="J439">
        <v>39.9</v>
      </c>
      <c r="L439">
        <v>64.3</v>
      </c>
      <c r="M439">
        <v>19.899999999999999</v>
      </c>
      <c r="N439">
        <v>41.6</v>
      </c>
      <c r="P439" t="s">
        <v>879</v>
      </c>
      <c r="Q439" t="str">
        <f t="shared" si="16"/>
        <v>-</v>
      </c>
      <c r="R439">
        <f t="shared" si="17"/>
        <v>19</v>
      </c>
      <c r="AN439" s="317"/>
    </row>
    <row r="440" spans="2:40" x14ac:dyDescent="0.35">
      <c r="B440" s="317">
        <v>45432.145833333336</v>
      </c>
      <c r="C440">
        <v>45.1</v>
      </c>
      <c r="D440">
        <v>64.3</v>
      </c>
      <c r="E440">
        <v>20.2</v>
      </c>
      <c r="F440">
        <v>42</v>
      </c>
      <c r="G440">
        <v>44.9</v>
      </c>
      <c r="H440">
        <v>64</v>
      </c>
      <c r="I440">
        <v>20</v>
      </c>
      <c r="J440">
        <v>41.6</v>
      </c>
      <c r="L440">
        <v>66.900000000000006</v>
      </c>
      <c r="M440">
        <v>20.8</v>
      </c>
      <c r="N440">
        <v>43.3</v>
      </c>
      <c r="P440" t="s">
        <v>879</v>
      </c>
      <c r="Q440" t="str">
        <f t="shared" si="16"/>
        <v>-</v>
      </c>
      <c r="R440">
        <f t="shared" si="17"/>
        <v>20</v>
      </c>
      <c r="AN440" s="317"/>
    </row>
    <row r="441" spans="2:40" x14ac:dyDescent="0.35">
      <c r="B441" s="317">
        <v>45432.15625</v>
      </c>
      <c r="C441">
        <v>24</v>
      </c>
      <c r="D441">
        <v>40</v>
      </c>
      <c r="E441">
        <v>19.399999999999999</v>
      </c>
      <c r="F441">
        <v>24.8</v>
      </c>
      <c r="G441">
        <v>24</v>
      </c>
      <c r="H441">
        <v>41.6</v>
      </c>
      <c r="I441">
        <v>19.399999999999999</v>
      </c>
      <c r="J441">
        <v>25.1</v>
      </c>
      <c r="L441">
        <v>42.3</v>
      </c>
      <c r="M441">
        <v>19.899999999999999</v>
      </c>
      <c r="N441">
        <v>26.1</v>
      </c>
      <c r="P441" t="s">
        <v>879</v>
      </c>
      <c r="Q441" t="str">
        <f t="shared" si="16"/>
        <v>-</v>
      </c>
      <c r="R441">
        <f t="shared" si="17"/>
        <v>19</v>
      </c>
      <c r="AN441" s="317"/>
    </row>
    <row r="442" spans="2:40" x14ac:dyDescent="0.35">
      <c r="B442" s="317">
        <v>45432.166666666664</v>
      </c>
      <c r="C442">
        <v>42.5</v>
      </c>
      <c r="D442">
        <v>60.8</v>
      </c>
      <c r="E442">
        <v>21.1</v>
      </c>
      <c r="F442">
        <v>35.799999999999997</v>
      </c>
      <c r="G442">
        <v>42.5</v>
      </c>
      <c r="H442">
        <v>60.9</v>
      </c>
      <c r="I442">
        <v>21.1</v>
      </c>
      <c r="J442">
        <v>36.1</v>
      </c>
      <c r="L442">
        <v>62.8</v>
      </c>
      <c r="M442">
        <v>21.8</v>
      </c>
      <c r="N442">
        <v>38.200000000000003</v>
      </c>
      <c r="P442" t="s">
        <v>879</v>
      </c>
      <c r="Q442" t="str">
        <f t="shared" si="16"/>
        <v>-</v>
      </c>
      <c r="R442">
        <f t="shared" si="17"/>
        <v>21</v>
      </c>
      <c r="AN442" s="317"/>
    </row>
    <row r="443" spans="2:40" x14ac:dyDescent="0.35">
      <c r="B443" s="317">
        <v>45432.177083333336</v>
      </c>
      <c r="C443">
        <v>45.9</v>
      </c>
      <c r="D443">
        <v>64.900000000000006</v>
      </c>
      <c r="E443">
        <v>25</v>
      </c>
      <c r="F443">
        <v>49.2</v>
      </c>
      <c r="G443">
        <v>45.9</v>
      </c>
      <c r="H443">
        <v>64</v>
      </c>
      <c r="I443">
        <v>24.7</v>
      </c>
      <c r="J443">
        <v>49.1</v>
      </c>
      <c r="L443">
        <v>65.400000000000006</v>
      </c>
      <c r="M443">
        <v>26.4</v>
      </c>
      <c r="N443">
        <v>50.4</v>
      </c>
      <c r="P443" t="s">
        <v>879</v>
      </c>
      <c r="Q443" t="str">
        <f t="shared" si="16"/>
        <v>-</v>
      </c>
      <c r="R443">
        <f t="shared" si="17"/>
        <v>25</v>
      </c>
      <c r="AN443" s="317"/>
    </row>
    <row r="444" spans="2:40" x14ac:dyDescent="0.35">
      <c r="B444" s="317">
        <v>45432.1875</v>
      </c>
      <c r="C444">
        <v>47.1</v>
      </c>
      <c r="D444">
        <v>64.3</v>
      </c>
      <c r="E444">
        <v>25.3</v>
      </c>
      <c r="F444">
        <v>47.6</v>
      </c>
      <c r="G444">
        <v>47.2</v>
      </c>
      <c r="H444">
        <v>65.5</v>
      </c>
      <c r="I444">
        <v>25</v>
      </c>
      <c r="J444">
        <v>47.5</v>
      </c>
      <c r="L444">
        <v>66.400000000000006</v>
      </c>
      <c r="M444">
        <v>26.9</v>
      </c>
      <c r="N444">
        <v>50</v>
      </c>
      <c r="P444" t="s">
        <v>879</v>
      </c>
      <c r="Q444" t="str">
        <f t="shared" si="16"/>
        <v>-</v>
      </c>
      <c r="R444">
        <f t="shared" si="17"/>
        <v>25</v>
      </c>
      <c r="AN444" s="317"/>
    </row>
    <row r="445" spans="2:40" x14ac:dyDescent="0.35">
      <c r="B445" s="317">
        <v>45432.197916666664</v>
      </c>
      <c r="C445">
        <v>45.2</v>
      </c>
      <c r="D445">
        <v>64.900000000000006</v>
      </c>
      <c r="E445">
        <v>24.1</v>
      </c>
      <c r="F445">
        <v>44.3</v>
      </c>
      <c r="G445">
        <v>45.1</v>
      </c>
      <c r="H445">
        <v>65.400000000000006</v>
      </c>
      <c r="I445">
        <v>23.8</v>
      </c>
      <c r="J445">
        <v>44.4</v>
      </c>
      <c r="L445">
        <v>66.2</v>
      </c>
      <c r="M445">
        <v>25.5</v>
      </c>
      <c r="N445">
        <v>45.9</v>
      </c>
      <c r="P445" t="s">
        <v>879</v>
      </c>
      <c r="Q445" t="str">
        <f t="shared" si="16"/>
        <v>-</v>
      </c>
      <c r="R445">
        <f t="shared" si="17"/>
        <v>24</v>
      </c>
      <c r="AN445" s="317"/>
    </row>
    <row r="446" spans="2:40" x14ac:dyDescent="0.35">
      <c r="B446" s="317">
        <v>45432.208333333336</v>
      </c>
      <c r="C446">
        <v>46.4</v>
      </c>
      <c r="D446">
        <v>61</v>
      </c>
      <c r="E446">
        <v>25.1</v>
      </c>
      <c r="F446">
        <v>51.7</v>
      </c>
      <c r="G446">
        <v>46.6</v>
      </c>
      <c r="H446">
        <v>62.6</v>
      </c>
      <c r="I446">
        <v>25</v>
      </c>
      <c r="J446">
        <v>50.5</v>
      </c>
      <c r="L446">
        <v>63.4</v>
      </c>
      <c r="M446">
        <v>26.4</v>
      </c>
      <c r="N446">
        <v>56.1</v>
      </c>
      <c r="P446" t="s">
        <v>879</v>
      </c>
      <c r="Q446" t="str">
        <f t="shared" si="16"/>
        <v>-</v>
      </c>
      <c r="R446">
        <f t="shared" si="17"/>
        <v>25</v>
      </c>
      <c r="AN446" s="317"/>
    </row>
    <row r="447" spans="2:40" x14ac:dyDescent="0.35">
      <c r="B447" s="317">
        <v>45432.21875</v>
      </c>
      <c r="C447">
        <v>47.9</v>
      </c>
      <c r="D447">
        <v>63.1</v>
      </c>
      <c r="E447">
        <v>27.3</v>
      </c>
      <c r="F447">
        <v>52</v>
      </c>
      <c r="G447">
        <v>47.9</v>
      </c>
      <c r="H447">
        <v>64.7</v>
      </c>
      <c r="I447">
        <v>26.7</v>
      </c>
      <c r="J447">
        <v>52.3</v>
      </c>
      <c r="L447">
        <v>64.8</v>
      </c>
      <c r="M447">
        <v>29.1</v>
      </c>
      <c r="N447">
        <v>54.3</v>
      </c>
      <c r="P447" t="s">
        <v>879</v>
      </c>
      <c r="Q447" t="str">
        <f t="shared" si="16"/>
        <v>-</v>
      </c>
      <c r="R447">
        <f t="shared" si="17"/>
        <v>27</v>
      </c>
      <c r="AN447" s="317"/>
    </row>
    <row r="448" spans="2:40" x14ac:dyDescent="0.35">
      <c r="B448" s="317">
        <v>45432.229166666664</v>
      </c>
      <c r="C448">
        <v>49.2</v>
      </c>
      <c r="D448">
        <v>64.400000000000006</v>
      </c>
      <c r="E448">
        <v>32.799999999999997</v>
      </c>
      <c r="F448">
        <v>53</v>
      </c>
      <c r="G448">
        <v>49.1</v>
      </c>
      <c r="H448">
        <v>65.400000000000006</v>
      </c>
      <c r="I448">
        <v>32.4</v>
      </c>
      <c r="J448">
        <v>52.7</v>
      </c>
      <c r="L448">
        <v>65.900000000000006</v>
      </c>
      <c r="M448">
        <v>34.200000000000003</v>
      </c>
      <c r="N448">
        <v>54.5</v>
      </c>
      <c r="P448" t="s">
        <v>879</v>
      </c>
      <c r="Q448" t="str">
        <f t="shared" si="16"/>
        <v>-</v>
      </c>
      <c r="R448">
        <f t="shared" si="17"/>
        <v>32</v>
      </c>
      <c r="AN448" s="317"/>
    </row>
    <row r="449" spans="2:40" x14ac:dyDescent="0.35">
      <c r="B449" s="317">
        <v>45432.239583333336</v>
      </c>
      <c r="C449">
        <v>52.8</v>
      </c>
      <c r="D449">
        <v>65.3</v>
      </c>
      <c r="E449">
        <v>33</v>
      </c>
      <c r="F449">
        <v>57.6</v>
      </c>
      <c r="G449">
        <v>52.8</v>
      </c>
      <c r="H449">
        <v>65.400000000000006</v>
      </c>
      <c r="I449">
        <v>32.799999999999997</v>
      </c>
      <c r="J449">
        <v>57.6</v>
      </c>
      <c r="L449">
        <v>66.2</v>
      </c>
      <c r="M449">
        <v>34.5</v>
      </c>
      <c r="N449">
        <v>59.1</v>
      </c>
      <c r="P449" t="s">
        <v>879</v>
      </c>
      <c r="Q449" t="str">
        <f t="shared" si="16"/>
        <v>-</v>
      </c>
      <c r="R449">
        <f t="shared" si="17"/>
        <v>33</v>
      </c>
      <c r="AN449" s="317"/>
    </row>
    <row r="450" spans="2:40" x14ac:dyDescent="0.35">
      <c r="B450" s="317">
        <v>45432.25</v>
      </c>
      <c r="C450">
        <v>52.7</v>
      </c>
      <c r="D450">
        <v>66</v>
      </c>
      <c r="E450">
        <v>31.9</v>
      </c>
      <c r="F450">
        <v>56.8</v>
      </c>
      <c r="G450">
        <v>52.6</v>
      </c>
      <c r="H450">
        <v>66.099999999999994</v>
      </c>
      <c r="I450">
        <v>31.9</v>
      </c>
      <c r="J450">
        <v>56.7</v>
      </c>
      <c r="L450">
        <v>67.400000000000006</v>
      </c>
      <c r="M450">
        <v>33.299999999999997</v>
      </c>
      <c r="N450">
        <v>58.3</v>
      </c>
      <c r="P450" t="s">
        <v>879</v>
      </c>
      <c r="Q450" t="str">
        <f t="shared" si="16"/>
        <v>-</v>
      </c>
      <c r="R450">
        <f t="shared" si="17"/>
        <v>32</v>
      </c>
      <c r="AN450" s="317"/>
    </row>
    <row r="451" spans="2:40" x14ac:dyDescent="0.35">
      <c r="B451" s="317">
        <v>45432.260416666664</v>
      </c>
      <c r="C451">
        <v>61</v>
      </c>
      <c r="D451">
        <v>86.6</v>
      </c>
      <c r="E451">
        <v>41.2</v>
      </c>
      <c r="F451">
        <v>58.3</v>
      </c>
      <c r="G451">
        <v>60.5</v>
      </c>
      <c r="H451">
        <v>86.1</v>
      </c>
      <c r="I451">
        <v>41.2</v>
      </c>
      <c r="J451">
        <v>58.1</v>
      </c>
      <c r="L451">
        <v>90.3</v>
      </c>
      <c r="M451">
        <v>42</v>
      </c>
      <c r="N451">
        <v>59.8</v>
      </c>
      <c r="P451" t="s">
        <v>879</v>
      </c>
      <c r="Q451" t="str">
        <f t="shared" si="16"/>
        <v>-</v>
      </c>
      <c r="R451">
        <f t="shared" si="17"/>
        <v>41</v>
      </c>
      <c r="AN451" s="317"/>
    </row>
    <row r="452" spans="2:40" x14ac:dyDescent="0.35">
      <c r="B452" s="317">
        <v>45432.270833333336</v>
      </c>
      <c r="C452">
        <v>53</v>
      </c>
      <c r="D452">
        <v>66.3</v>
      </c>
      <c r="E452">
        <v>41.9</v>
      </c>
      <c r="F452">
        <v>56.9</v>
      </c>
      <c r="G452">
        <v>53</v>
      </c>
      <c r="H452">
        <v>67.599999999999994</v>
      </c>
      <c r="I452">
        <v>41.9</v>
      </c>
      <c r="J452">
        <v>56.9</v>
      </c>
      <c r="L452">
        <v>68.3</v>
      </c>
      <c r="M452">
        <v>42.9</v>
      </c>
      <c r="N452">
        <v>58.7</v>
      </c>
      <c r="P452" t="s">
        <v>879</v>
      </c>
      <c r="Q452" t="str">
        <f t="shared" si="16"/>
        <v>-</v>
      </c>
      <c r="R452">
        <f t="shared" si="17"/>
        <v>42</v>
      </c>
      <c r="AN452" s="317"/>
    </row>
    <row r="453" spans="2:40" x14ac:dyDescent="0.35">
      <c r="B453" s="317">
        <v>45432.28125</v>
      </c>
      <c r="C453">
        <v>55.5</v>
      </c>
      <c r="D453">
        <v>67.7</v>
      </c>
      <c r="E453">
        <v>47.5</v>
      </c>
      <c r="F453">
        <v>59.4</v>
      </c>
      <c r="G453">
        <v>55.6</v>
      </c>
      <c r="H453">
        <v>68.8</v>
      </c>
      <c r="I453">
        <v>47.4</v>
      </c>
      <c r="J453">
        <v>59.5</v>
      </c>
      <c r="L453">
        <v>70.8</v>
      </c>
      <c r="M453">
        <v>48.3</v>
      </c>
      <c r="N453">
        <v>61.3</v>
      </c>
      <c r="P453" t="s">
        <v>879</v>
      </c>
      <c r="Q453" t="str">
        <f t="shared" si="16"/>
        <v>-</v>
      </c>
      <c r="R453">
        <f t="shared" si="17"/>
        <v>47</v>
      </c>
      <c r="AN453" s="317"/>
    </row>
    <row r="454" spans="2:40" x14ac:dyDescent="0.35">
      <c r="B454" s="317">
        <v>45432.291666666664</v>
      </c>
      <c r="C454">
        <v>55.1</v>
      </c>
      <c r="D454">
        <v>65.900000000000006</v>
      </c>
      <c r="E454">
        <v>41.8</v>
      </c>
      <c r="F454">
        <v>59.8</v>
      </c>
      <c r="G454">
        <v>55.1</v>
      </c>
      <c r="H454">
        <v>66.599999999999994</v>
      </c>
      <c r="I454">
        <v>41.9</v>
      </c>
      <c r="J454">
        <v>59.7</v>
      </c>
      <c r="L454">
        <v>67.400000000000006</v>
      </c>
      <c r="M454">
        <v>42.6</v>
      </c>
      <c r="N454">
        <v>61.6</v>
      </c>
      <c r="P454" t="s">
        <v>878</v>
      </c>
      <c r="Q454">
        <f t="shared" si="16"/>
        <v>42</v>
      </c>
      <c r="R454" t="str">
        <f t="shared" si="17"/>
        <v>-</v>
      </c>
      <c r="AN454" s="317"/>
    </row>
    <row r="455" spans="2:40" x14ac:dyDescent="0.35">
      <c r="B455" s="317">
        <v>45432.302083333336</v>
      </c>
      <c r="C455">
        <v>53.7</v>
      </c>
      <c r="D455">
        <v>65.8</v>
      </c>
      <c r="E455">
        <v>41.6</v>
      </c>
      <c r="F455">
        <v>58.5</v>
      </c>
      <c r="G455">
        <v>53.7</v>
      </c>
      <c r="H455">
        <v>65.900000000000006</v>
      </c>
      <c r="I455">
        <v>41.6</v>
      </c>
      <c r="J455">
        <v>58.4</v>
      </c>
      <c r="L455">
        <v>67.2</v>
      </c>
      <c r="M455">
        <v>42.5</v>
      </c>
      <c r="N455">
        <v>60.5</v>
      </c>
      <c r="P455" t="s">
        <v>878</v>
      </c>
      <c r="Q455">
        <f t="shared" si="16"/>
        <v>42</v>
      </c>
      <c r="R455" t="str">
        <f t="shared" si="17"/>
        <v>-</v>
      </c>
      <c r="AN455" s="317"/>
    </row>
    <row r="456" spans="2:40" x14ac:dyDescent="0.35">
      <c r="B456" s="317">
        <v>45432.3125</v>
      </c>
      <c r="C456">
        <v>54.4</v>
      </c>
      <c r="D456">
        <v>66</v>
      </c>
      <c r="E456">
        <v>38.1</v>
      </c>
      <c r="F456">
        <v>59.4</v>
      </c>
      <c r="G456">
        <v>54.4</v>
      </c>
      <c r="H456">
        <v>66.5</v>
      </c>
      <c r="I456">
        <v>38.1</v>
      </c>
      <c r="J456">
        <v>59</v>
      </c>
      <c r="L456">
        <v>67.099999999999994</v>
      </c>
      <c r="M456">
        <v>38.9</v>
      </c>
      <c r="N456">
        <v>61.1</v>
      </c>
      <c r="P456" t="s">
        <v>878</v>
      </c>
      <c r="Q456">
        <f t="shared" si="16"/>
        <v>38</v>
      </c>
      <c r="R456" t="str">
        <f t="shared" si="17"/>
        <v>-</v>
      </c>
      <c r="AN456" s="317"/>
    </row>
    <row r="457" spans="2:40" x14ac:dyDescent="0.35">
      <c r="B457" s="317">
        <v>45432.322916666664</v>
      </c>
      <c r="C457">
        <v>54.2</v>
      </c>
      <c r="D457">
        <v>65.599999999999994</v>
      </c>
      <c r="E457">
        <v>35.700000000000003</v>
      </c>
      <c r="F457">
        <v>58.9</v>
      </c>
      <c r="G457">
        <v>54.2</v>
      </c>
      <c r="H457">
        <v>67</v>
      </c>
      <c r="I457">
        <v>35.6</v>
      </c>
      <c r="J457">
        <v>59</v>
      </c>
      <c r="L457">
        <v>67.2</v>
      </c>
      <c r="M457">
        <v>36.700000000000003</v>
      </c>
      <c r="N457">
        <v>61.3</v>
      </c>
      <c r="P457" t="s">
        <v>878</v>
      </c>
      <c r="Q457">
        <f t="shared" si="16"/>
        <v>36</v>
      </c>
      <c r="R457" t="str">
        <f t="shared" si="17"/>
        <v>-</v>
      </c>
      <c r="AN457" s="317"/>
    </row>
    <row r="458" spans="2:40" x14ac:dyDescent="0.35">
      <c r="B458" s="317">
        <v>45432.333333333336</v>
      </c>
      <c r="C458">
        <v>52.2</v>
      </c>
      <c r="D458">
        <v>66.2</v>
      </c>
      <c r="E458">
        <v>33.799999999999997</v>
      </c>
      <c r="F458">
        <v>57.5</v>
      </c>
      <c r="G458">
        <v>52.2</v>
      </c>
      <c r="H458">
        <v>66.8</v>
      </c>
      <c r="I458">
        <v>33.799999999999997</v>
      </c>
      <c r="J458">
        <v>57.2</v>
      </c>
      <c r="L458">
        <v>67.599999999999994</v>
      </c>
      <c r="M458">
        <v>34.9</v>
      </c>
      <c r="N458">
        <v>59.6</v>
      </c>
      <c r="P458" t="s">
        <v>878</v>
      </c>
      <c r="Q458">
        <f t="shared" si="16"/>
        <v>34</v>
      </c>
      <c r="R458" t="str">
        <f t="shared" si="17"/>
        <v>-</v>
      </c>
      <c r="AN458" s="317"/>
    </row>
    <row r="459" spans="2:40" x14ac:dyDescent="0.35">
      <c r="B459" s="317">
        <v>45432.34375</v>
      </c>
      <c r="C459">
        <v>53.4</v>
      </c>
      <c r="D459">
        <v>71.599999999999994</v>
      </c>
      <c r="E459">
        <v>34</v>
      </c>
      <c r="F459">
        <v>57.7</v>
      </c>
      <c r="G459">
        <v>53.4</v>
      </c>
      <c r="H459">
        <v>70</v>
      </c>
      <c r="I459">
        <v>33.799999999999997</v>
      </c>
      <c r="J459">
        <v>57.6</v>
      </c>
      <c r="L459">
        <v>74.400000000000006</v>
      </c>
      <c r="M459">
        <v>34.9</v>
      </c>
      <c r="N459">
        <v>59.6</v>
      </c>
      <c r="P459" t="s">
        <v>878</v>
      </c>
      <c r="Q459">
        <f t="shared" si="16"/>
        <v>34</v>
      </c>
      <c r="R459" t="str">
        <f t="shared" si="17"/>
        <v>-</v>
      </c>
      <c r="AN459" s="317"/>
    </row>
    <row r="460" spans="2:40" x14ac:dyDescent="0.35">
      <c r="B460" s="317">
        <v>45432.354166666664</v>
      </c>
      <c r="C460">
        <v>51.7</v>
      </c>
      <c r="D460">
        <v>67.3</v>
      </c>
      <c r="E460">
        <v>31.5</v>
      </c>
      <c r="F460">
        <v>56.8</v>
      </c>
      <c r="G460">
        <v>51.8</v>
      </c>
      <c r="H460">
        <v>67.3</v>
      </c>
      <c r="I460">
        <v>31.4</v>
      </c>
      <c r="J460">
        <v>56.7</v>
      </c>
      <c r="L460">
        <v>68.400000000000006</v>
      </c>
      <c r="M460">
        <v>32.200000000000003</v>
      </c>
      <c r="N460">
        <v>58.9</v>
      </c>
      <c r="P460" t="s">
        <v>878</v>
      </c>
      <c r="Q460">
        <f t="shared" si="16"/>
        <v>31</v>
      </c>
      <c r="R460" t="str">
        <f t="shared" si="17"/>
        <v>-</v>
      </c>
      <c r="AN460" s="317"/>
    </row>
    <row r="461" spans="2:40" x14ac:dyDescent="0.35">
      <c r="B461" s="317">
        <v>45432.364583333336</v>
      </c>
      <c r="C461">
        <v>51.9</v>
      </c>
      <c r="D461">
        <v>64.900000000000006</v>
      </c>
      <c r="E461">
        <v>32.1</v>
      </c>
      <c r="F461">
        <v>57.3</v>
      </c>
      <c r="G461">
        <v>51.9</v>
      </c>
      <c r="H461">
        <v>65.3</v>
      </c>
      <c r="I461">
        <v>32</v>
      </c>
      <c r="J461">
        <v>57.1</v>
      </c>
      <c r="L461">
        <v>66.900000000000006</v>
      </c>
      <c r="M461">
        <v>33.1</v>
      </c>
      <c r="N461">
        <v>59.5</v>
      </c>
      <c r="P461" t="s">
        <v>878</v>
      </c>
      <c r="Q461">
        <f t="shared" ref="Q461:Q524" si="18">IF(P461="D",ROUND(I461,0),"-")</f>
        <v>32</v>
      </c>
      <c r="R461" t="str">
        <f t="shared" ref="R461:R524" si="19">IF(P461="N",ROUND(I461,0),"-")</f>
        <v>-</v>
      </c>
      <c r="AN461" s="317"/>
    </row>
    <row r="462" spans="2:40" x14ac:dyDescent="0.35">
      <c r="B462" s="317">
        <v>45432.375</v>
      </c>
      <c r="C462">
        <v>52.8</v>
      </c>
      <c r="D462">
        <v>68.7</v>
      </c>
      <c r="E462">
        <v>33.4</v>
      </c>
      <c r="F462">
        <v>57.6</v>
      </c>
      <c r="G462">
        <v>52.7</v>
      </c>
      <c r="H462">
        <v>66.099999999999994</v>
      </c>
      <c r="I462">
        <v>33.200000000000003</v>
      </c>
      <c r="J462">
        <v>57.5</v>
      </c>
      <c r="L462">
        <v>70.5</v>
      </c>
      <c r="M462">
        <v>34.1</v>
      </c>
      <c r="N462">
        <v>59.6</v>
      </c>
      <c r="P462" t="s">
        <v>878</v>
      </c>
      <c r="Q462">
        <f t="shared" si="18"/>
        <v>33</v>
      </c>
      <c r="R462" t="str">
        <f t="shared" si="19"/>
        <v>-</v>
      </c>
      <c r="AN462" s="317"/>
    </row>
    <row r="463" spans="2:40" x14ac:dyDescent="0.35">
      <c r="B463" s="317">
        <v>45432.385416666664</v>
      </c>
      <c r="C463">
        <v>51.3</v>
      </c>
      <c r="D463">
        <v>64.5</v>
      </c>
      <c r="E463">
        <v>31.7</v>
      </c>
      <c r="F463">
        <v>56.4</v>
      </c>
      <c r="G463">
        <v>51.3</v>
      </c>
      <c r="H463">
        <v>64.7</v>
      </c>
      <c r="I463">
        <v>31.6</v>
      </c>
      <c r="J463">
        <v>56.7</v>
      </c>
      <c r="L463">
        <v>67.5</v>
      </c>
      <c r="M463">
        <v>32.6</v>
      </c>
      <c r="N463">
        <v>59</v>
      </c>
      <c r="P463" t="s">
        <v>878</v>
      </c>
      <c r="Q463">
        <f t="shared" si="18"/>
        <v>32</v>
      </c>
      <c r="R463" t="str">
        <f t="shared" si="19"/>
        <v>-</v>
      </c>
      <c r="AN463" s="317"/>
    </row>
    <row r="464" spans="2:40" x14ac:dyDescent="0.35">
      <c r="B464" s="317">
        <v>45432.395833333336</v>
      </c>
      <c r="C464">
        <v>51.4</v>
      </c>
      <c r="D464">
        <v>64.900000000000006</v>
      </c>
      <c r="E464">
        <v>31.9</v>
      </c>
      <c r="F464">
        <v>56.6</v>
      </c>
      <c r="G464">
        <v>51.4</v>
      </c>
      <c r="H464">
        <v>65.7</v>
      </c>
      <c r="I464">
        <v>31.9</v>
      </c>
      <c r="J464">
        <v>56.3</v>
      </c>
      <c r="L464">
        <v>66.099999999999994</v>
      </c>
      <c r="M464">
        <v>32.700000000000003</v>
      </c>
      <c r="N464">
        <v>58.6</v>
      </c>
      <c r="P464" t="s">
        <v>878</v>
      </c>
      <c r="Q464">
        <f t="shared" si="18"/>
        <v>32</v>
      </c>
      <c r="R464" t="str">
        <f t="shared" si="19"/>
        <v>-</v>
      </c>
      <c r="AN464" s="317"/>
    </row>
    <row r="465" spans="2:40" x14ac:dyDescent="0.35">
      <c r="B465" s="317">
        <v>45432.40625</v>
      </c>
      <c r="C465">
        <v>50.3</v>
      </c>
      <c r="D465">
        <v>64.2</v>
      </c>
      <c r="E465">
        <v>30.8</v>
      </c>
      <c r="F465">
        <v>55.8</v>
      </c>
      <c r="G465">
        <v>50.3</v>
      </c>
      <c r="H465">
        <v>62.9</v>
      </c>
      <c r="I465">
        <v>30.8</v>
      </c>
      <c r="J465">
        <v>55.6</v>
      </c>
      <c r="L465">
        <v>65.599999999999994</v>
      </c>
      <c r="M465">
        <v>31.8</v>
      </c>
      <c r="N465">
        <v>58.3</v>
      </c>
      <c r="P465" t="s">
        <v>878</v>
      </c>
      <c r="Q465">
        <f t="shared" si="18"/>
        <v>31</v>
      </c>
      <c r="R465" t="str">
        <f t="shared" si="19"/>
        <v>-</v>
      </c>
      <c r="AN465" s="317"/>
    </row>
    <row r="466" spans="2:40" x14ac:dyDescent="0.35">
      <c r="B466" s="317">
        <v>45432.416666666664</v>
      </c>
      <c r="C466">
        <v>52.6</v>
      </c>
      <c r="D466">
        <v>72.599999999999994</v>
      </c>
      <c r="E466">
        <v>32.200000000000003</v>
      </c>
      <c r="F466">
        <v>57</v>
      </c>
      <c r="G466">
        <v>52.6</v>
      </c>
      <c r="H466">
        <v>72.400000000000006</v>
      </c>
      <c r="I466">
        <v>32.200000000000003</v>
      </c>
      <c r="J466">
        <v>57.2</v>
      </c>
      <c r="L466">
        <v>74.099999999999994</v>
      </c>
      <c r="M466">
        <v>33.1</v>
      </c>
      <c r="N466">
        <v>59.2</v>
      </c>
      <c r="P466" t="s">
        <v>878</v>
      </c>
      <c r="Q466">
        <f t="shared" si="18"/>
        <v>32</v>
      </c>
      <c r="R466" t="str">
        <f t="shared" si="19"/>
        <v>-</v>
      </c>
      <c r="AN466" s="317"/>
    </row>
    <row r="467" spans="2:40" x14ac:dyDescent="0.35">
      <c r="B467" s="317">
        <v>45432.427083333336</v>
      </c>
      <c r="C467">
        <v>51.8</v>
      </c>
      <c r="D467">
        <v>67.3</v>
      </c>
      <c r="E467">
        <v>32.5</v>
      </c>
      <c r="F467">
        <v>56.9</v>
      </c>
      <c r="G467">
        <v>51.8</v>
      </c>
      <c r="H467">
        <v>65.8</v>
      </c>
      <c r="I467">
        <v>32.299999999999997</v>
      </c>
      <c r="J467">
        <v>56.8</v>
      </c>
      <c r="L467">
        <v>71.099999999999994</v>
      </c>
      <c r="M467">
        <v>33.5</v>
      </c>
      <c r="N467">
        <v>58.9</v>
      </c>
      <c r="P467" t="s">
        <v>878</v>
      </c>
      <c r="Q467">
        <f t="shared" si="18"/>
        <v>32</v>
      </c>
      <c r="R467" t="str">
        <f t="shared" si="19"/>
        <v>-</v>
      </c>
      <c r="AN467" s="317"/>
    </row>
    <row r="468" spans="2:40" x14ac:dyDescent="0.35">
      <c r="B468" s="317">
        <v>45432.4375</v>
      </c>
      <c r="C468">
        <v>51.6</v>
      </c>
      <c r="D468">
        <v>65.400000000000006</v>
      </c>
      <c r="E468">
        <v>32.1</v>
      </c>
      <c r="F468">
        <v>56.7</v>
      </c>
      <c r="G468">
        <v>51.7</v>
      </c>
      <c r="H468">
        <v>64.400000000000006</v>
      </c>
      <c r="I468">
        <v>32</v>
      </c>
      <c r="J468">
        <v>56.6</v>
      </c>
      <c r="L468">
        <v>66.3</v>
      </c>
      <c r="M468">
        <v>33</v>
      </c>
      <c r="N468">
        <v>58.6</v>
      </c>
      <c r="P468" t="s">
        <v>878</v>
      </c>
      <c r="Q468">
        <f t="shared" si="18"/>
        <v>32</v>
      </c>
      <c r="R468" t="str">
        <f t="shared" si="19"/>
        <v>-</v>
      </c>
      <c r="AN468" s="317"/>
    </row>
    <row r="469" spans="2:40" x14ac:dyDescent="0.35">
      <c r="B469" s="317">
        <v>45432.447916666664</v>
      </c>
      <c r="C469">
        <v>52.7</v>
      </c>
      <c r="D469">
        <v>65.400000000000006</v>
      </c>
      <c r="E469">
        <v>34.6</v>
      </c>
      <c r="F469">
        <v>57.8</v>
      </c>
      <c r="G469">
        <v>52.7</v>
      </c>
      <c r="H469">
        <v>65.7</v>
      </c>
      <c r="I469">
        <v>34.4</v>
      </c>
      <c r="J469">
        <v>57.7</v>
      </c>
      <c r="L469">
        <v>67</v>
      </c>
      <c r="M469">
        <v>35.4</v>
      </c>
      <c r="N469">
        <v>59.7</v>
      </c>
      <c r="P469" t="s">
        <v>878</v>
      </c>
      <c r="Q469">
        <f t="shared" si="18"/>
        <v>34</v>
      </c>
      <c r="R469" t="str">
        <f t="shared" si="19"/>
        <v>-</v>
      </c>
      <c r="AN469" s="317"/>
    </row>
    <row r="470" spans="2:40" x14ac:dyDescent="0.35">
      <c r="B470" s="317">
        <v>45432.458333333336</v>
      </c>
      <c r="C470">
        <v>54</v>
      </c>
      <c r="D470">
        <v>67.900000000000006</v>
      </c>
      <c r="E470">
        <v>33.1</v>
      </c>
      <c r="F470">
        <v>58.8</v>
      </c>
      <c r="G470">
        <v>54</v>
      </c>
      <c r="H470">
        <v>68.2</v>
      </c>
      <c r="I470">
        <v>32.9</v>
      </c>
      <c r="J470">
        <v>58.9</v>
      </c>
      <c r="L470">
        <v>69.2</v>
      </c>
      <c r="M470">
        <v>34</v>
      </c>
      <c r="N470">
        <v>60.5</v>
      </c>
      <c r="P470" t="s">
        <v>878</v>
      </c>
      <c r="Q470">
        <f t="shared" si="18"/>
        <v>33</v>
      </c>
      <c r="R470" t="str">
        <f t="shared" si="19"/>
        <v>-</v>
      </c>
      <c r="AN470" s="317"/>
    </row>
    <row r="471" spans="2:40" x14ac:dyDescent="0.35">
      <c r="B471" s="317">
        <v>45432.46875</v>
      </c>
      <c r="C471">
        <v>52.7</v>
      </c>
      <c r="D471">
        <v>66.400000000000006</v>
      </c>
      <c r="E471">
        <v>32.4</v>
      </c>
      <c r="F471">
        <v>57.4</v>
      </c>
      <c r="G471">
        <v>52.7</v>
      </c>
      <c r="H471">
        <v>66.7</v>
      </c>
      <c r="I471">
        <v>32.4</v>
      </c>
      <c r="J471">
        <v>57.5</v>
      </c>
      <c r="L471">
        <v>67.599999999999994</v>
      </c>
      <c r="M471">
        <v>33.1</v>
      </c>
      <c r="N471">
        <v>59.7</v>
      </c>
      <c r="P471" t="s">
        <v>878</v>
      </c>
      <c r="Q471">
        <f t="shared" si="18"/>
        <v>32</v>
      </c>
      <c r="R471" t="str">
        <f t="shared" si="19"/>
        <v>-</v>
      </c>
      <c r="AN471" s="317"/>
    </row>
    <row r="472" spans="2:40" x14ac:dyDescent="0.35">
      <c r="B472" s="317">
        <v>45432.479166666664</v>
      </c>
      <c r="C472">
        <v>51.7</v>
      </c>
      <c r="D472">
        <v>64.400000000000006</v>
      </c>
      <c r="E472">
        <v>30.9</v>
      </c>
      <c r="F472">
        <v>56.8</v>
      </c>
      <c r="G472">
        <v>51.8</v>
      </c>
      <c r="H472">
        <v>64.400000000000006</v>
      </c>
      <c r="I472">
        <v>31</v>
      </c>
      <c r="J472">
        <v>56.6</v>
      </c>
      <c r="L472">
        <v>65</v>
      </c>
      <c r="M472">
        <v>31.7</v>
      </c>
      <c r="N472">
        <v>58.7</v>
      </c>
      <c r="P472" t="s">
        <v>878</v>
      </c>
      <c r="Q472">
        <f t="shared" si="18"/>
        <v>31</v>
      </c>
      <c r="R472" t="str">
        <f t="shared" si="19"/>
        <v>-</v>
      </c>
      <c r="AN472" s="317"/>
    </row>
    <row r="473" spans="2:40" x14ac:dyDescent="0.35">
      <c r="B473" s="317">
        <v>45432.489583333336</v>
      </c>
      <c r="C473">
        <v>50.9</v>
      </c>
      <c r="D473">
        <v>63.7</v>
      </c>
      <c r="E473">
        <v>30.4</v>
      </c>
      <c r="F473">
        <v>56.4</v>
      </c>
      <c r="G473">
        <v>50.8</v>
      </c>
      <c r="H473">
        <v>63.7</v>
      </c>
      <c r="I473">
        <v>30.4</v>
      </c>
      <c r="J473">
        <v>56.2</v>
      </c>
      <c r="L473">
        <v>65.2</v>
      </c>
      <c r="M473">
        <v>31.2</v>
      </c>
      <c r="N473">
        <v>58.3</v>
      </c>
      <c r="P473" t="s">
        <v>878</v>
      </c>
      <c r="Q473">
        <f t="shared" si="18"/>
        <v>30</v>
      </c>
      <c r="R473" t="str">
        <f t="shared" si="19"/>
        <v>-</v>
      </c>
      <c r="AN473" s="317"/>
    </row>
    <row r="474" spans="2:40" x14ac:dyDescent="0.35">
      <c r="B474" s="317">
        <v>45432.5</v>
      </c>
      <c r="C474">
        <v>55.1</v>
      </c>
      <c r="D474">
        <v>66.599999999999994</v>
      </c>
      <c r="E474">
        <v>35</v>
      </c>
      <c r="F474">
        <v>59.8</v>
      </c>
      <c r="G474">
        <v>55.1</v>
      </c>
      <c r="H474">
        <v>66.5</v>
      </c>
      <c r="I474">
        <v>34.9</v>
      </c>
      <c r="J474">
        <v>59.8</v>
      </c>
      <c r="L474">
        <v>67.8</v>
      </c>
      <c r="M474">
        <v>35.799999999999997</v>
      </c>
      <c r="N474">
        <v>61.5</v>
      </c>
      <c r="P474" t="s">
        <v>878</v>
      </c>
      <c r="Q474">
        <f t="shared" si="18"/>
        <v>35</v>
      </c>
      <c r="R474" t="str">
        <f t="shared" si="19"/>
        <v>-</v>
      </c>
      <c r="AN474" s="317"/>
    </row>
    <row r="475" spans="2:40" x14ac:dyDescent="0.35">
      <c r="B475" s="317">
        <v>45432.510416666664</v>
      </c>
      <c r="C475">
        <v>57.1</v>
      </c>
      <c r="D475">
        <v>68.7</v>
      </c>
      <c r="E475">
        <v>37.5</v>
      </c>
      <c r="F475">
        <v>61.3</v>
      </c>
      <c r="G475">
        <v>57.1</v>
      </c>
      <c r="H475">
        <v>69.5</v>
      </c>
      <c r="I475">
        <v>37.4</v>
      </c>
      <c r="J475">
        <v>61.3</v>
      </c>
      <c r="L475">
        <v>69.5</v>
      </c>
      <c r="M475">
        <v>39.1</v>
      </c>
      <c r="N475">
        <v>63.1</v>
      </c>
      <c r="P475" t="s">
        <v>878</v>
      </c>
      <c r="Q475">
        <f t="shared" si="18"/>
        <v>37</v>
      </c>
      <c r="R475" t="str">
        <f t="shared" si="19"/>
        <v>-</v>
      </c>
      <c r="AN475" s="317"/>
    </row>
    <row r="476" spans="2:40" x14ac:dyDescent="0.35">
      <c r="B476" s="317">
        <v>45432.520833333336</v>
      </c>
      <c r="C476">
        <v>56.1</v>
      </c>
      <c r="D476">
        <v>67.2</v>
      </c>
      <c r="E476">
        <v>38.9</v>
      </c>
      <c r="F476">
        <v>60.7</v>
      </c>
      <c r="G476">
        <v>56.2</v>
      </c>
      <c r="H476">
        <v>66.8</v>
      </c>
      <c r="I476">
        <v>38.9</v>
      </c>
      <c r="J476">
        <v>60.7</v>
      </c>
      <c r="L476">
        <v>68.3</v>
      </c>
      <c r="M476">
        <v>40.9</v>
      </c>
      <c r="N476">
        <v>62.7</v>
      </c>
      <c r="P476" t="s">
        <v>878</v>
      </c>
      <c r="Q476">
        <f t="shared" si="18"/>
        <v>39</v>
      </c>
      <c r="R476" t="str">
        <f t="shared" si="19"/>
        <v>-</v>
      </c>
      <c r="AN476" s="317"/>
    </row>
    <row r="477" spans="2:40" x14ac:dyDescent="0.35">
      <c r="B477" s="317">
        <v>45432.53125</v>
      </c>
      <c r="C477">
        <v>55.5</v>
      </c>
      <c r="D477">
        <v>68.099999999999994</v>
      </c>
      <c r="E477">
        <v>34.5</v>
      </c>
      <c r="F477">
        <v>60</v>
      </c>
      <c r="G477">
        <v>55.5</v>
      </c>
      <c r="H477">
        <v>69.5</v>
      </c>
      <c r="I477">
        <v>34.6</v>
      </c>
      <c r="J477">
        <v>60</v>
      </c>
      <c r="L477">
        <v>72</v>
      </c>
      <c r="M477">
        <v>35.299999999999997</v>
      </c>
      <c r="N477">
        <v>61.7</v>
      </c>
      <c r="P477" t="s">
        <v>878</v>
      </c>
      <c r="Q477">
        <f t="shared" si="18"/>
        <v>35</v>
      </c>
      <c r="R477" t="str">
        <f t="shared" si="19"/>
        <v>-</v>
      </c>
      <c r="AN477" s="317"/>
    </row>
    <row r="478" spans="2:40" x14ac:dyDescent="0.35">
      <c r="B478" s="317">
        <v>45432.541666666664</v>
      </c>
      <c r="C478">
        <v>56.8</v>
      </c>
      <c r="D478">
        <v>68.099999999999994</v>
      </c>
      <c r="E478">
        <v>34.1</v>
      </c>
      <c r="F478">
        <v>61.6</v>
      </c>
      <c r="G478">
        <v>56.8</v>
      </c>
      <c r="H478">
        <v>68</v>
      </c>
      <c r="I478">
        <v>34</v>
      </c>
      <c r="J478">
        <v>61.7</v>
      </c>
      <c r="L478">
        <v>69.7</v>
      </c>
      <c r="M478">
        <v>34.799999999999997</v>
      </c>
      <c r="N478">
        <v>63.2</v>
      </c>
      <c r="P478" t="s">
        <v>878</v>
      </c>
      <c r="Q478">
        <f t="shared" si="18"/>
        <v>34</v>
      </c>
      <c r="R478" t="str">
        <f t="shared" si="19"/>
        <v>-</v>
      </c>
      <c r="AN478" s="317"/>
    </row>
    <row r="479" spans="2:40" x14ac:dyDescent="0.35">
      <c r="B479" s="317">
        <v>45432.552083333336</v>
      </c>
      <c r="C479">
        <v>55</v>
      </c>
      <c r="D479">
        <v>68.599999999999994</v>
      </c>
      <c r="E479">
        <v>33.700000000000003</v>
      </c>
      <c r="F479">
        <v>60.4</v>
      </c>
      <c r="G479">
        <v>55.1</v>
      </c>
      <c r="H479">
        <v>69.5</v>
      </c>
      <c r="I479">
        <v>33.700000000000003</v>
      </c>
      <c r="J479">
        <v>60.1</v>
      </c>
      <c r="L479">
        <v>69.7</v>
      </c>
      <c r="M479">
        <v>34.4</v>
      </c>
      <c r="N479">
        <v>62.2</v>
      </c>
      <c r="P479" t="s">
        <v>878</v>
      </c>
      <c r="Q479">
        <f t="shared" si="18"/>
        <v>34</v>
      </c>
      <c r="R479" t="str">
        <f t="shared" si="19"/>
        <v>-</v>
      </c>
      <c r="AN479" s="317"/>
    </row>
    <row r="480" spans="2:40" x14ac:dyDescent="0.35">
      <c r="B480" s="317">
        <v>45432.5625</v>
      </c>
      <c r="C480">
        <v>56.9</v>
      </c>
      <c r="D480">
        <v>75.3</v>
      </c>
      <c r="E480">
        <v>37.200000000000003</v>
      </c>
      <c r="F480">
        <v>60.9</v>
      </c>
      <c r="G480">
        <v>56.7</v>
      </c>
      <c r="H480">
        <v>75.099999999999994</v>
      </c>
      <c r="I480">
        <v>37.4</v>
      </c>
      <c r="J480">
        <v>60.8</v>
      </c>
      <c r="L480">
        <v>78.3</v>
      </c>
      <c r="M480">
        <v>38.200000000000003</v>
      </c>
      <c r="N480">
        <v>62.7</v>
      </c>
      <c r="P480" t="s">
        <v>878</v>
      </c>
      <c r="Q480">
        <f t="shared" si="18"/>
        <v>37</v>
      </c>
      <c r="R480" t="str">
        <f t="shared" si="19"/>
        <v>-</v>
      </c>
      <c r="AN480" s="317"/>
    </row>
    <row r="481" spans="2:40" x14ac:dyDescent="0.35">
      <c r="B481" s="317">
        <v>45432.572916666664</v>
      </c>
      <c r="C481">
        <v>55.5</v>
      </c>
      <c r="D481">
        <v>68.099999999999994</v>
      </c>
      <c r="E481">
        <v>34.700000000000003</v>
      </c>
      <c r="F481">
        <v>60.4</v>
      </c>
      <c r="G481">
        <v>55.5</v>
      </c>
      <c r="H481">
        <v>68.3</v>
      </c>
      <c r="I481">
        <v>34.799999999999997</v>
      </c>
      <c r="J481">
        <v>60.2</v>
      </c>
      <c r="L481">
        <v>69.5</v>
      </c>
      <c r="M481">
        <v>35.700000000000003</v>
      </c>
      <c r="N481">
        <v>62.3</v>
      </c>
      <c r="P481" t="s">
        <v>878</v>
      </c>
      <c r="Q481">
        <f t="shared" si="18"/>
        <v>35</v>
      </c>
      <c r="R481" t="str">
        <f t="shared" si="19"/>
        <v>-</v>
      </c>
      <c r="AN481" s="317"/>
    </row>
    <row r="482" spans="2:40" x14ac:dyDescent="0.35">
      <c r="B482" s="317">
        <v>45432.583333333336</v>
      </c>
      <c r="C482">
        <v>56.3</v>
      </c>
      <c r="D482">
        <v>68.7</v>
      </c>
      <c r="E482">
        <v>34.799999999999997</v>
      </c>
      <c r="F482">
        <v>60.9</v>
      </c>
      <c r="G482">
        <v>56.2</v>
      </c>
      <c r="H482">
        <v>69.3</v>
      </c>
      <c r="I482">
        <v>34.799999999999997</v>
      </c>
      <c r="J482">
        <v>61</v>
      </c>
      <c r="L482">
        <v>71.900000000000006</v>
      </c>
      <c r="M482">
        <v>35.9</v>
      </c>
      <c r="N482">
        <v>62.7</v>
      </c>
      <c r="P482" t="s">
        <v>878</v>
      </c>
      <c r="Q482">
        <f t="shared" si="18"/>
        <v>35</v>
      </c>
      <c r="R482" t="str">
        <f t="shared" si="19"/>
        <v>-</v>
      </c>
      <c r="AN482" s="317"/>
    </row>
    <row r="483" spans="2:40" x14ac:dyDescent="0.35">
      <c r="B483" s="317">
        <v>45432.59375</v>
      </c>
      <c r="C483">
        <v>57.4</v>
      </c>
      <c r="D483">
        <v>69.400000000000006</v>
      </c>
      <c r="E483">
        <v>37</v>
      </c>
      <c r="F483">
        <v>61.6</v>
      </c>
      <c r="G483">
        <v>57.4</v>
      </c>
      <c r="H483">
        <v>70.3</v>
      </c>
      <c r="I483">
        <v>36.799999999999997</v>
      </c>
      <c r="J483">
        <v>61.5</v>
      </c>
      <c r="L483">
        <v>70.3</v>
      </c>
      <c r="M483">
        <v>37.700000000000003</v>
      </c>
      <c r="N483">
        <v>63.4</v>
      </c>
      <c r="P483" t="s">
        <v>878</v>
      </c>
      <c r="Q483">
        <f t="shared" si="18"/>
        <v>37</v>
      </c>
      <c r="R483" t="str">
        <f t="shared" si="19"/>
        <v>-</v>
      </c>
      <c r="AN483" s="317"/>
    </row>
    <row r="484" spans="2:40" x14ac:dyDescent="0.35">
      <c r="B484" s="317">
        <v>45432.604166666664</v>
      </c>
      <c r="C484">
        <v>56.5</v>
      </c>
      <c r="D484">
        <v>66.400000000000006</v>
      </c>
      <c r="E484">
        <v>38.5</v>
      </c>
      <c r="F484">
        <v>61</v>
      </c>
      <c r="G484">
        <v>56.4</v>
      </c>
      <c r="H484">
        <v>67.8</v>
      </c>
      <c r="I484">
        <v>38.4</v>
      </c>
      <c r="J484">
        <v>61.2</v>
      </c>
      <c r="L484">
        <v>68.599999999999994</v>
      </c>
      <c r="M484">
        <v>39.4</v>
      </c>
      <c r="N484">
        <v>62.7</v>
      </c>
      <c r="P484" t="s">
        <v>878</v>
      </c>
      <c r="Q484">
        <f t="shared" si="18"/>
        <v>38</v>
      </c>
      <c r="R484" t="str">
        <f t="shared" si="19"/>
        <v>-</v>
      </c>
      <c r="AN484" s="317"/>
    </row>
    <row r="485" spans="2:40" x14ac:dyDescent="0.35">
      <c r="B485" s="317">
        <v>45432.614583333336</v>
      </c>
      <c r="C485">
        <v>56.8</v>
      </c>
      <c r="D485">
        <v>68.599999999999994</v>
      </c>
      <c r="E485">
        <v>39</v>
      </c>
      <c r="F485">
        <v>60.9</v>
      </c>
      <c r="G485">
        <v>56.8</v>
      </c>
      <c r="H485">
        <v>68.900000000000006</v>
      </c>
      <c r="I485">
        <v>39.1</v>
      </c>
      <c r="J485">
        <v>60.9</v>
      </c>
      <c r="L485">
        <v>69.7</v>
      </c>
      <c r="M485">
        <v>40.299999999999997</v>
      </c>
      <c r="N485">
        <v>62.8</v>
      </c>
      <c r="P485" t="s">
        <v>878</v>
      </c>
      <c r="Q485">
        <f t="shared" si="18"/>
        <v>39</v>
      </c>
      <c r="R485" t="str">
        <f t="shared" si="19"/>
        <v>-</v>
      </c>
      <c r="AN485" s="317"/>
    </row>
    <row r="486" spans="2:40" x14ac:dyDescent="0.35">
      <c r="B486" s="317">
        <v>45432.625</v>
      </c>
      <c r="C486">
        <v>57.4</v>
      </c>
      <c r="D486">
        <v>72.599999999999994</v>
      </c>
      <c r="E486">
        <v>36.9</v>
      </c>
      <c r="F486">
        <v>61.6</v>
      </c>
      <c r="G486">
        <v>57.4</v>
      </c>
      <c r="H486">
        <v>71.5</v>
      </c>
      <c r="I486">
        <v>36.6</v>
      </c>
      <c r="J486">
        <v>61.8</v>
      </c>
      <c r="L486">
        <v>75.099999999999994</v>
      </c>
      <c r="M486">
        <v>37.6</v>
      </c>
      <c r="N486">
        <v>63.4</v>
      </c>
      <c r="P486" t="s">
        <v>878</v>
      </c>
      <c r="Q486">
        <f t="shared" si="18"/>
        <v>37</v>
      </c>
      <c r="R486" t="str">
        <f t="shared" si="19"/>
        <v>-</v>
      </c>
      <c r="AN486" s="317"/>
    </row>
    <row r="487" spans="2:40" x14ac:dyDescent="0.35">
      <c r="B487" s="317">
        <v>45432.635416666664</v>
      </c>
      <c r="C487">
        <v>60.5</v>
      </c>
      <c r="D487">
        <v>87.1</v>
      </c>
      <c r="E487">
        <v>38.799999999999997</v>
      </c>
      <c r="F487">
        <v>61.4</v>
      </c>
      <c r="G487">
        <v>59.2</v>
      </c>
      <c r="H487">
        <v>82.7</v>
      </c>
      <c r="I487">
        <v>38.6</v>
      </c>
      <c r="J487">
        <v>61.7</v>
      </c>
      <c r="L487">
        <v>91.8</v>
      </c>
      <c r="M487">
        <v>39.700000000000003</v>
      </c>
      <c r="N487">
        <v>63.3</v>
      </c>
      <c r="P487" t="s">
        <v>878</v>
      </c>
      <c r="Q487">
        <f t="shared" si="18"/>
        <v>39</v>
      </c>
      <c r="R487" t="str">
        <f t="shared" si="19"/>
        <v>-</v>
      </c>
      <c r="AN487" s="317"/>
    </row>
    <row r="488" spans="2:40" x14ac:dyDescent="0.35">
      <c r="B488" s="317">
        <v>45432.645833333336</v>
      </c>
      <c r="C488">
        <v>57.6</v>
      </c>
      <c r="D488">
        <v>68.3</v>
      </c>
      <c r="E488">
        <v>41.6</v>
      </c>
      <c r="F488">
        <v>61.8</v>
      </c>
      <c r="G488">
        <v>57.6</v>
      </c>
      <c r="H488">
        <v>68.2</v>
      </c>
      <c r="I488">
        <v>41.3</v>
      </c>
      <c r="J488">
        <v>61.7</v>
      </c>
      <c r="L488">
        <v>68.599999999999994</v>
      </c>
      <c r="M488">
        <v>43.3</v>
      </c>
      <c r="N488">
        <v>63.5</v>
      </c>
      <c r="P488" t="s">
        <v>878</v>
      </c>
      <c r="Q488">
        <f t="shared" si="18"/>
        <v>41</v>
      </c>
      <c r="R488" t="str">
        <f t="shared" si="19"/>
        <v>-</v>
      </c>
      <c r="AN488" s="317"/>
    </row>
    <row r="489" spans="2:40" x14ac:dyDescent="0.35">
      <c r="B489" s="317">
        <v>45432.65625</v>
      </c>
      <c r="C489">
        <v>58.1</v>
      </c>
      <c r="D489">
        <v>67.900000000000006</v>
      </c>
      <c r="E489">
        <v>41.5</v>
      </c>
      <c r="F489">
        <v>62.7</v>
      </c>
      <c r="G489">
        <v>58.1</v>
      </c>
      <c r="H489">
        <v>67.5</v>
      </c>
      <c r="I489">
        <v>41.4</v>
      </c>
      <c r="J489">
        <v>62.7</v>
      </c>
      <c r="L489">
        <v>71.900000000000006</v>
      </c>
      <c r="M489">
        <v>42.6</v>
      </c>
      <c r="N489">
        <v>64.3</v>
      </c>
      <c r="P489" t="s">
        <v>878</v>
      </c>
      <c r="Q489">
        <f t="shared" si="18"/>
        <v>41</v>
      </c>
      <c r="R489" t="str">
        <f t="shared" si="19"/>
        <v>-</v>
      </c>
      <c r="AN489" s="317"/>
    </row>
    <row r="490" spans="2:40" x14ac:dyDescent="0.35">
      <c r="B490" s="317">
        <v>45432.666666666664</v>
      </c>
      <c r="C490">
        <v>58.4</v>
      </c>
      <c r="D490">
        <v>69.3</v>
      </c>
      <c r="E490">
        <v>43.8</v>
      </c>
      <c r="F490">
        <v>62.6</v>
      </c>
      <c r="G490">
        <v>58.4</v>
      </c>
      <c r="H490">
        <v>69.099999999999994</v>
      </c>
      <c r="I490">
        <v>43.8</v>
      </c>
      <c r="J490">
        <v>62.7</v>
      </c>
      <c r="L490">
        <v>71.099999999999994</v>
      </c>
      <c r="M490">
        <v>45.3</v>
      </c>
      <c r="N490">
        <v>64.2</v>
      </c>
      <c r="P490" t="s">
        <v>878</v>
      </c>
      <c r="Q490">
        <f t="shared" si="18"/>
        <v>44</v>
      </c>
      <c r="R490" t="str">
        <f t="shared" si="19"/>
        <v>-</v>
      </c>
      <c r="AN490" s="317"/>
    </row>
    <row r="491" spans="2:40" x14ac:dyDescent="0.35">
      <c r="B491" s="317">
        <v>45432.677083333336</v>
      </c>
      <c r="C491">
        <v>57.4</v>
      </c>
      <c r="D491">
        <v>70.099999999999994</v>
      </c>
      <c r="E491">
        <v>38</v>
      </c>
      <c r="F491">
        <v>61.8</v>
      </c>
      <c r="G491">
        <v>57.4</v>
      </c>
      <c r="H491">
        <v>68.8</v>
      </c>
      <c r="I491">
        <v>37.799999999999997</v>
      </c>
      <c r="J491">
        <v>61.8</v>
      </c>
      <c r="L491">
        <v>72.3</v>
      </c>
      <c r="M491">
        <v>39</v>
      </c>
      <c r="N491">
        <v>63.5</v>
      </c>
      <c r="P491" t="s">
        <v>878</v>
      </c>
      <c r="Q491">
        <f t="shared" si="18"/>
        <v>38</v>
      </c>
      <c r="R491" t="str">
        <f t="shared" si="19"/>
        <v>-</v>
      </c>
      <c r="AN491" s="317"/>
    </row>
    <row r="492" spans="2:40" x14ac:dyDescent="0.35">
      <c r="B492" s="317">
        <v>45432.6875</v>
      </c>
      <c r="C492">
        <v>58.6</v>
      </c>
      <c r="D492">
        <v>66.900000000000006</v>
      </c>
      <c r="E492">
        <v>44.4</v>
      </c>
      <c r="F492">
        <v>62.4</v>
      </c>
      <c r="G492">
        <v>58.5</v>
      </c>
      <c r="H492">
        <v>67.900000000000006</v>
      </c>
      <c r="I492">
        <v>44.1</v>
      </c>
      <c r="J492">
        <v>62.5</v>
      </c>
      <c r="L492">
        <v>68.900000000000006</v>
      </c>
      <c r="M492">
        <v>46.1</v>
      </c>
      <c r="N492">
        <v>64.099999999999994</v>
      </c>
      <c r="P492" t="s">
        <v>878</v>
      </c>
      <c r="Q492">
        <f t="shared" si="18"/>
        <v>44</v>
      </c>
      <c r="R492" t="str">
        <f t="shared" si="19"/>
        <v>-</v>
      </c>
      <c r="AN492" s="317"/>
    </row>
    <row r="493" spans="2:40" x14ac:dyDescent="0.35">
      <c r="B493" s="317">
        <v>45432.697916666664</v>
      </c>
      <c r="C493">
        <v>60.7</v>
      </c>
      <c r="D493">
        <v>83.6</v>
      </c>
      <c r="E493">
        <v>40.799999999999997</v>
      </c>
      <c r="F493">
        <v>62</v>
      </c>
      <c r="G493">
        <v>60.7</v>
      </c>
      <c r="H493">
        <v>82.8</v>
      </c>
      <c r="I493">
        <v>40.6</v>
      </c>
      <c r="J493">
        <v>62.4</v>
      </c>
      <c r="L493">
        <v>84.9</v>
      </c>
      <c r="M493">
        <v>42.4</v>
      </c>
      <c r="N493">
        <v>63.9</v>
      </c>
      <c r="P493" t="s">
        <v>878</v>
      </c>
      <c r="Q493">
        <f t="shared" si="18"/>
        <v>41</v>
      </c>
      <c r="R493" t="str">
        <f t="shared" si="19"/>
        <v>-</v>
      </c>
      <c r="AN493" s="317"/>
    </row>
    <row r="494" spans="2:40" x14ac:dyDescent="0.35">
      <c r="B494" s="317">
        <v>45432.708333333336</v>
      </c>
      <c r="C494">
        <v>57.9</v>
      </c>
      <c r="D494">
        <v>67.099999999999994</v>
      </c>
      <c r="E494">
        <v>37.6</v>
      </c>
      <c r="F494">
        <v>62.6</v>
      </c>
      <c r="G494">
        <v>57.9</v>
      </c>
      <c r="H494">
        <v>67.900000000000006</v>
      </c>
      <c r="I494">
        <v>37.5</v>
      </c>
      <c r="J494">
        <v>62.5</v>
      </c>
      <c r="L494">
        <v>69.599999999999994</v>
      </c>
      <c r="M494">
        <v>38.799999999999997</v>
      </c>
      <c r="N494">
        <v>64.099999999999994</v>
      </c>
      <c r="P494" t="s">
        <v>878</v>
      </c>
      <c r="Q494">
        <f t="shared" si="18"/>
        <v>38</v>
      </c>
      <c r="R494" t="str">
        <f t="shared" si="19"/>
        <v>-</v>
      </c>
      <c r="AN494" s="317"/>
    </row>
    <row r="495" spans="2:40" x14ac:dyDescent="0.35">
      <c r="B495" s="317">
        <v>45432.71875</v>
      </c>
      <c r="C495">
        <v>57.7</v>
      </c>
      <c r="D495">
        <v>68.099999999999994</v>
      </c>
      <c r="E495">
        <v>40.1</v>
      </c>
      <c r="F495">
        <v>62.2</v>
      </c>
      <c r="G495">
        <v>57.8</v>
      </c>
      <c r="H495">
        <v>68.099999999999994</v>
      </c>
      <c r="I495">
        <v>40.1</v>
      </c>
      <c r="J495">
        <v>62</v>
      </c>
      <c r="L495">
        <v>71</v>
      </c>
      <c r="M495">
        <v>41.4</v>
      </c>
      <c r="N495">
        <v>63.7</v>
      </c>
      <c r="P495" t="s">
        <v>878</v>
      </c>
      <c r="Q495">
        <f t="shared" si="18"/>
        <v>40</v>
      </c>
      <c r="R495" t="str">
        <f t="shared" si="19"/>
        <v>-</v>
      </c>
      <c r="AN495" s="317"/>
    </row>
    <row r="496" spans="2:40" x14ac:dyDescent="0.35">
      <c r="B496" s="317">
        <v>45432.729166666664</v>
      </c>
      <c r="C496">
        <v>58.3</v>
      </c>
      <c r="D496">
        <v>80.5</v>
      </c>
      <c r="E496">
        <v>35.799999999999997</v>
      </c>
      <c r="F496">
        <v>61.5</v>
      </c>
      <c r="G496">
        <v>58.1</v>
      </c>
      <c r="H496">
        <v>79.099999999999994</v>
      </c>
      <c r="I496">
        <v>35.5</v>
      </c>
      <c r="J496">
        <v>61.6</v>
      </c>
      <c r="L496">
        <v>82.6</v>
      </c>
      <c r="M496">
        <v>37.6</v>
      </c>
      <c r="N496">
        <v>63.1</v>
      </c>
      <c r="P496" t="s">
        <v>878</v>
      </c>
      <c r="Q496">
        <f t="shared" si="18"/>
        <v>36</v>
      </c>
      <c r="R496" t="str">
        <f t="shared" si="19"/>
        <v>-</v>
      </c>
      <c r="AN496" s="317"/>
    </row>
    <row r="497" spans="2:40" x14ac:dyDescent="0.35">
      <c r="B497" s="317">
        <v>45432.739583333336</v>
      </c>
      <c r="C497">
        <v>57.1</v>
      </c>
      <c r="D497">
        <v>69</v>
      </c>
      <c r="E497">
        <v>37.700000000000003</v>
      </c>
      <c r="F497">
        <v>61.6</v>
      </c>
      <c r="G497">
        <v>57</v>
      </c>
      <c r="H497">
        <v>68.900000000000006</v>
      </c>
      <c r="I497">
        <v>37.1</v>
      </c>
      <c r="J497">
        <v>61.5</v>
      </c>
      <c r="L497">
        <v>69.8</v>
      </c>
      <c r="M497">
        <v>39.6</v>
      </c>
      <c r="N497">
        <v>63.3</v>
      </c>
      <c r="P497" t="s">
        <v>878</v>
      </c>
      <c r="Q497">
        <f t="shared" si="18"/>
        <v>37</v>
      </c>
      <c r="R497" t="str">
        <f t="shared" si="19"/>
        <v>-</v>
      </c>
      <c r="AN497" s="317"/>
    </row>
    <row r="498" spans="2:40" x14ac:dyDescent="0.35">
      <c r="B498" s="317">
        <v>45432.75</v>
      </c>
      <c r="C498">
        <v>56.2</v>
      </c>
      <c r="D498">
        <v>67.2</v>
      </c>
      <c r="E498">
        <v>32.700000000000003</v>
      </c>
      <c r="F498">
        <v>61.1</v>
      </c>
      <c r="G498">
        <v>56.3</v>
      </c>
      <c r="H498">
        <v>68.900000000000006</v>
      </c>
      <c r="I498">
        <v>32.9</v>
      </c>
      <c r="J498">
        <v>61</v>
      </c>
      <c r="L498">
        <v>69.5</v>
      </c>
      <c r="M498">
        <v>33.700000000000003</v>
      </c>
      <c r="N498">
        <v>62.6</v>
      </c>
      <c r="P498" t="s">
        <v>878</v>
      </c>
      <c r="Q498">
        <f t="shared" si="18"/>
        <v>33</v>
      </c>
      <c r="R498" t="str">
        <f t="shared" si="19"/>
        <v>-</v>
      </c>
      <c r="AN498" s="317"/>
    </row>
    <row r="499" spans="2:40" x14ac:dyDescent="0.35">
      <c r="B499" s="317">
        <v>45432.760416666664</v>
      </c>
      <c r="C499">
        <v>56.6</v>
      </c>
      <c r="D499">
        <v>66.8</v>
      </c>
      <c r="E499">
        <v>36.9</v>
      </c>
      <c r="F499">
        <v>61</v>
      </c>
      <c r="G499">
        <v>56.6</v>
      </c>
      <c r="H499">
        <v>67</v>
      </c>
      <c r="I499">
        <v>36.799999999999997</v>
      </c>
      <c r="J499">
        <v>61.1</v>
      </c>
      <c r="L499">
        <v>69</v>
      </c>
      <c r="M499">
        <v>38</v>
      </c>
      <c r="N499">
        <v>62.9</v>
      </c>
      <c r="P499" t="s">
        <v>878</v>
      </c>
      <c r="Q499">
        <f t="shared" si="18"/>
        <v>37</v>
      </c>
      <c r="R499" t="str">
        <f t="shared" si="19"/>
        <v>-</v>
      </c>
      <c r="AN499" s="317"/>
    </row>
    <row r="500" spans="2:40" x14ac:dyDescent="0.35">
      <c r="B500" s="317">
        <v>45432.770833333336</v>
      </c>
      <c r="C500">
        <v>54.4</v>
      </c>
      <c r="D500">
        <v>65.099999999999994</v>
      </c>
      <c r="E500">
        <v>34.4</v>
      </c>
      <c r="F500">
        <v>59.5</v>
      </c>
      <c r="G500">
        <v>54.5</v>
      </c>
      <c r="H500">
        <v>65.7</v>
      </c>
      <c r="I500">
        <v>34.1</v>
      </c>
      <c r="J500">
        <v>59.4</v>
      </c>
      <c r="L500">
        <v>66.599999999999994</v>
      </c>
      <c r="M500">
        <v>35.6</v>
      </c>
      <c r="N500">
        <v>61.1</v>
      </c>
      <c r="P500" t="s">
        <v>878</v>
      </c>
      <c r="Q500">
        <f t="shared" si="18"/>
        <v>34</v>
      </c>
      <c r="R500" t="str">
        <f t="shared" si="19"/>
        <v>-</v>
      </c>
      <c r="AN500" s="317"/>
    </row>
    <row r="501" spans="2:40" x14ac:dyDescent="0.35">
      <c r="B501" s="317">
        <v>45432.78125</v>
      </c>
      <c r="C501">
        <v>55.7</v>
      </c>
      <c r="D501">
        <v>71.3</v>
      </c>
      <c r="E501">
        <v>38.5</v>
      </c>
      <c r="F501">
        <v>60.3</v>
      </c>
      <c r="G501">
        <v>55.6</v>
      </c>
      <c r="H501">
        <v>71.099999999999994</v>
      </c>
      <c r="I501">
        <v>38.299999999999997</v>
      </c>
      <c r="J501">
        <v>60.3</v>
      </c>
      <c r="L501">
        <v>73.2</v>
      </c>
      <c r="M501">
        <v>39.799999999999997</v>
      </c>
      <c r="N501">
        <v>62</v>
      </c>
      <c r="P501" t="s">
        <v>878</v>
      </c>
      <c r="Q501">
        <f t="shared" si="18"/>
        <v>38</v>
      </c>
      <c r="R501" t="str">
        <f t="shared" si="19"/>
        <v>-</v>
      </c>
      <c r="AN501" s="317"/>
    </row>
    <row r="502" spans="2:40" x14ac:dyDescent="0.35">
      <c r="B502" s="317">
        <v>45432.791666666664</v>
      </c>
      <c r="C502">
        <v>55.8</v>
      </c>
      <c r="D502">
        <v>65.7</v>
      </c>
      <c r="E502">
        <v>38.700000000000003</v>
      </c>
      <c r="F502">
        <v>61.2</v>
      </c>
      <c r="G502">
        <v>55.9</v>
      </c>
      <c r="H502">
        <v>66.8</v>
      </c>
      <c r="I502">
        <v>38.700000000000003</v>
      </c>
      <c r="J502">
        <v>60.8</v>
      </c>
      <c r="L502">
        <v>67.5</v>
      </c>
      <c r="M502">
        <v>39.6</v>
      </c>
      <c r="N502">
        <v>62.9</v>
      </c>
      <c r="P502" t="s">
        <v>878</v>
      </c>
      <c r="Q502">
        <f t="shared" si="18"/>
        <v>39</v>
      </c>
      <c r="R502" t="str">
        <f t="shared" si="19"/>
        <v>-</v>
      </c>
      <c r="AN502" s="317"/>
    </row>
    <row r="503" spans="2:40" x14ac:dyDescent="0.35">
      <c r="B503" s="317">
        <v>45432.802083333336</v>
      </c>
      <c r="C503">
        <v>54.2</v>
      </c>
      <c r="D503">
        <v>70.3</v>
      </c>
      <c r="E503">
        <v>33.799999999999997</v>
      </c>
      <c r="F503">
        <v>59</v>
      </c>
      <c r="G503">
        <v>54.2</v>
      </c>
      <c r="H503">
        <v>70.900000000000006</v>
      </c>
      <c r="I503">
        <v>33.6</v>
      </c>
      <c r="J503">
        <v>58.9</v>
      </c>
      <c r="L503">
        <v>71.599999999999994</v>
      </c>
      <c r="M503">
        <v>34.9</v>
      </c>
      <c r="N503">
        <v>60.9</v>
      </c>
      <c r="P503" t="s">
        <v>878</v>
      </c>
      <c r="Q503">
        <f t="shared" si="18"/>
        <v>34</v>
      </c>
      <c r="R503" t="str">
        <f t="shared" si="19"/>
        <v>-</v>
      </c>
      <c r="AN503" s="317"/>
    </row>
    <row r="504" spans="2:40" x14ac:dyDescent="0.35">
      <c r="B504" s="317">
        <v>45432.8125</v>
      </c>
      <c r="C504">
        <v>53.8</v>
      </c>
      <c r="D504">
        <v>66.7</v>
      </c>
      <c r="E504">
        <v>36.9</v>
      </c>
      <c r="F504">
        <v>58.9</v>
      </c>
      <c r="G504">
        <v>53.8</v>
      </c>
      <c r="H504">
        <v>67.400000000000006</v>
      </c>
      <c r="I504">
        <v>36.799999999999997</v>
      </c>
      <c r="J504">
        <v>58.6</v>
      </c>
      <c r="L504">
        <v>68.3</v>
      </c>
      <c r="M504">
        <v>38</v>
      </c>
      <c r="N504">
        <v>60.4</v>
      </c>
      <c r="P504" t="s">
        <v>878</v>
      </c>
      <c r="Q504">
        <f t="shared" si="18"/>
        <v>37</v>
      </c>
      <c r="R504" t="str">
        <f t="shared" si="19"/>
        <v>-</v>
      </c>
      <c r="AN504" s="317"/>
    </row>
    <row r="505" spans="2:40" x14ac:dyDescent="0.35">
      <c r="B505" s="317">
        <v>45432.822916666664</v>
      </c>
      <c r="C505">
        <v>56.3</v>
      </c>
      <c r="D505">
        <v>70.599999999999994</v>
      </c>
      <c r="E505">
        <v>40.200000000000003</v>
      </c>
      <c r="F505">
        <v>60.2</v>
      </c>
      <c r="G505">
        <v>56.2</v>
      </c>
      <c r="H505">
        <v>72.5</v>
      </c>
      <c r="I505">
        <v>40.1</v>
      </c>
      <c r="J505">
        <v>59.8</v>
      </c>
      <c r="L505">
        <v>72.7</v>
      </c>
      <c r="M505">
        <v>41.7</v>
      </c>
      <c r="N505">
        <v>62.2</v>
      </c>
      <c r="P505" t="s">
        <v>878</v>
      </c>
      <c r="Q505">
        <f t="shared" si="18"/>
        <v>40</v>
      </c>
      <c r="R505" t="str">
        <f t="shared" si="19"/>
        <v>-</v>
      </c>
      <c r="AN505" s="317"/>
    </row>
    <row r="506" spans="2:40" x14ac:dyDescent="0.35">
      <c r="B506" s="317">
        <v>45432.833333333336</v>
      </c>
      <c r="C506">
        <v>56</v>
      </c>
      <c r="D506">
        <v>67.400000000000006</v>
      </c>
      <c r="E506">
        <v>38.200000000000003</v>
      </c>
      <c r="F506">
        <v>60.9</v>
      </c>
      <c r="G506">
        <v>56</v>
      </c>
      <c r="H506">
        <v>69.099999999999994</v>
      </c>
      <c r="I506">
        <v>38.200000000000003</v>
      </c>
      <c r="J506">
        <v>60.8</v>
      </c>
      <c r="L506">
        <v>69.599999999999994</v>
      </c>
      <c r="M506">
        <v>39.4</v>
      </c>
      <c r="N506">
        <v>62.8</v>
      </c>
      <c r="P506" t="s">
        <v>878</v>
      </c>
      <c r="Q506">
        <f t="shared" si="18"/>
        <v>38</v>
      </c>
      <c r="R506" t="str">
        <f t="shared" si="19"/>
        <v>-</v>
      </c>
      <c r="AN506" s="317"/>
    </row>
    <row r="507" spans="2:40" x14ac:dyDescent="0.35">
      <c r="B507" s="317">
        <v>45432.84375</v>
      </c>
      <c r="C507">
        <v>54.1</v>
      </c>
      <c r="D507">
        <v>70.599999999999994</v>
      </c>
      <c r="E507">
        <v>33.700000000000003</v>
      </c>
      <c r="F507">
        <v>59.4</v>
      </c>
      <c r="G507">
        <v>53.9</v>
      </c>
      <c r="H507">
        <v>67.599999999999994</v>
      </c>
      <c r="I507">
        <v>33.5</v>
      </c>
      <c r="J507">
        <v>59.4</v>
      </c>
      <c r="L507">
        <v>78.5</v>
      </c>
      <c r="M507">
        <v>34.6</v>
      </c>
      <c r="N507">
        <v>61.1</v>
      </c>
      <c r="P507" t="s">
        <v>878</v>
      </c>
      <c r="Q507">
        <f t="shared" si="18"/>
        <v>34</v>
      </c>
      <c r="R507" t="str">
        <f t="shared" si="19"/>
        <v>-</v>
      </c>
      <c r="AN507" s="317"/>
    </row>
    <row r="508" spans="2:40" x14ac:dyDescent="0.35">
      <c r="B508" s="317">
        <v>45432.854166666664</v>
      </c>
      <c r="C508">
        <v>48.8</v>
      </c>
      <c r="D508">
        <v>66.5</v>
      </c>
      <c r="E508">
        <v>31.8</v>
      </c>
      <c r="F508">
        <v>51.3</v>
      </c>
      <c r="G508">
        <v>49.1</v>
      </c>
      <c r="H508">
        <v>67.2</v>
      </c>
      <c r="I508">
        <v>31.8</v>
      </c>
      <c r="J508">
        <v>50.9</v>
      </c>
      <c r="L508">
        <v>69.7</v>
      </c>
      <c r="M508">
        <v>32.5</v>
      </c>
      <c r="N508">
        <v>53</v>
      </c>
      <c r="P508" t="s">
        <v>878</v>
      </c>
      <c r="Q508">
        <f t="shared" si="18"/>
        <v>32</v>
      </c>
      <c r="R508" t="str">
        <f t="shared" si="19"/>
        <v>-</v>
      </c>
      <c r="AN508" s="317"/>
    </row>
    <row r="509" spans="2:40" x14ac:dyDescent="0.35">
      <c r="B509" s="317">
        <v>45432.864583333336</v>
      </c>
      <c r="C509">
        <v>52.9</v>
      </c>
      <c r="D509">
        <v>69.5</v>
      </c>
      <c r="E509">
        <v>32.9</v>
      </c>
      <c r="F509">
        <v>56.5</v>
      </c>
      <c r="G509">
        <v>53</v>
      </c>
      <c r="H509">
        <v>70.2</v>
      </c>
      <c r="I509">
        <v>32.799999999999997</v>
      </c>
      <c r="J509">
        <v>56.5</v>
      </c>
      <c r="L509">
        <v>72.2</v>
      </c>
      <c r="M509">
        <v>33.6</v>
      </c>
      <c r="N509">
        <v>58.5</v>
      </c>
      <c r="P509" t="s">
        <v>878</v>
      </c>
      <c r="Q509">
        <f t="shared" si="18"/>
        <v>33</v>
      </c>
      <c r="R509" t="str">
        <f t="shared" si="19"/>
        <v>-</v>
      </c>
      <c r="AN509" s="317"/>
    </row>
    <row r="510" spans="2:40" x14ac:dyDescent="0.35">
      <c r="B510" s="317">
        <v>45432.875</v>
      </c>
      <c r="C510">
        <v>51.5</v>
      </c>
      <c r="D510">
        <v>68.5</v>
      </c>
      <c r="E510">
        <v>34</v>
      </c>
      <c r="F510">
        <v>55.5</v>
      </c>
      <c r="G510">
        <v>51.4</v>
      </c>
      <c r="H510">
        <v>68.099999999999994</v>
      </c>
      <c r="I510">
        <v>34.1</v>
      </c>
      <c r="J510">
        <v>55.5</v>
      </c>
      <c r="L510">
        <v>70.099999999999994</v>
      </c>
      <c r="M510">
        <v>35.1</v>
      </c>
      <c r="N510">
        <v>57.5</v>
      </c>
      <c r="P510" t="s">
        <v>878</v>
      </c>
      <c r="Q510">
        <f t="shared" si="18"/>
        <v>34</v>
      </c>
      <c r="R510" t="str">
        <f t="shared" si="19"/>
        <v>-</v>
      </c>
      <c r="AN510" s="317"/>
    </row>
    <row r="511" spans="2:40" x14ac:dyDescent="0.35">
      <c r="B511" s="317">
        <v>45432.885416666664</v>
      </c>
      <c r="C511">
        <v>54</v>
      </c>
      <c r="D511">
        <v>68.099999999999994</v>
      </c>
      <c r="E511">
        <v>35.9</v>
      </c>
      <c r="F511">
        <v>58.5</v>
      </c>
      <c r="G511">
        <v>54</v>
      </c>
      <c r="H511">
        <v>67.599999999999994</v>
      </c>
      <c r="I511">
        <v>35.700000000000003</v>
      </c>
      <c r="J511">
        <v>58.6</v>
      </c>
      <c r="L511">
        <v>69.3</v>
      </c>
      <c r="M511">
        <v>37.1</v>
      </c>
      <c r="N511">
        <v>60.2</v>
      </c>
      <c r="P511" t="s">
        <v>878</v>
      </c>
      <c r="Q511">
        <f t="shared" si="18"/>
        <v>36</v>
      </c>
      <c r="R511" t="str">
        <f t="shared" si="19"/>
        <v>-</v>
      </c>
      <c r="AN511" s="317"/>
    </row>
    <row r="512" spans="2:40" x14ac:dyDescent="0.35">
      <c r="B512" s="317">
        <v>45432.895833333336</v>
      </c>
      <c r="C512">
        <v>53.2</v>
      </c>
      <c r="D512">
        <v>67</v>
      </c>
      <c r="E512">
        <v>32.4</v>
      </c>
      <c r="F512">
        <v>58.4</v>
      </c>
      <c r="G512">
        <v>53.3</v>
      </c>
      <c r="H512">
        <v>67.2</v>
      </c>
      <c r="I512">
        <v>32.299999999999997</v>
      </c>
      <c r="J512">
        <v>58.2</v>
      </c>
      <c r="L512">
        <v>69.400000000000006</v>
      </c>
      <c r="M512">
        <v>33.6</v>
      </c>
      <c r="N512">
        <v>59.8</v>
      </c>
      <c r="P512" t="s">
        <v>878</v>
      </c>
      <c r="Q512">
        <f t="shared" si="18"/>
        <v>32</v>
      </c>
      <c r="R512" t="str">
        <f t="shared" si="19"/>
        <v>-</v>
      </c>
      <c r="AN512" s="317"/>
    </row>
    <row r="513" spans="2:40" x14ac:dyDescent="0.35">
      <c r="B513" s="317">
        <v>45432.90625</v>
      </c>
      <c r="C513">
        <v>52.6</v>
      </c>
      <c r="D513">
        <v>65.8</v>
      </c>
      <c r="E513">
        <v>31.8</v>
      </c>
      <c r="F513">
        <v>57.3</v>
      </c>
      <c r="G513">
        <v>52.7</v>
      </c>
      <c r="H513">
        <v>67</v>
      </c>
      <c r="I513">
        <v>31.4</v>
      </c>
      <c r="J513">
        <v>57.2</v>
      </c>
      <c r="L513">
        <v>67.3</v>
      </c>
      <c r="M513">
        <v>33.1</v>
      </c>
      <c r="N513">
        <v>58.9</v>
      </c>
      <c r="P513" t="s">
        <v>878</v>
      </c>
      <c r="Q513">
        <f t="shared" si="18"/>
        <v>31</v>
      </c>
      <c r="R513" t="str">
        <f t="shared" si="19"/>
        <v>-</v>
      </c>
      <c r="AN513" s="317"/>
    </row>
    <row r="514" spans="2:40" x14ac:dyDescent="0.35">
      <c r="B514" s="317">
        <v>45432.916666666664</v>
      </c>
      <c r="C514">
        <v>52.5</v>
      </c>
      <c r="D514">
        <v>65.3</v>
      </c>
      <c r="E514">
        <v>29.1</v>
      </c>
      <c r="F514">
        <v>57.5</v>
      </c>
      <c r="G514">
        <v>52.5</v>
      </c>
      <c r="H514">
        <v>67.5</v>
      </c>
      <c r="I514">
        <v>28.9</v>
      </c>
      <c r="J514">
        <v>57.5</v>
      </c>
      <c r="L514">
        <v>67.5</v>
      </c>
      <c r="M514">
        <v>30.1</v>
      </c>
      <c r="N514">
        <v>58.9</v>
      </c>
      <c r="P514" t="s">
        <v>878</v>
      </c>
      <c r="Q514">
        <f t="shared" si="18"/>
        <v>29</v>
      </c>
      <c r="R514" t="str">
        <f t="shared" si="19"/>
        <v>-</v>
      </c>
      <c r="AN514" s="317"/>
    </row>
    <row r="515" spans="2:40" x14ac:dyDescent="0.35">
      <c r="B515" s="317">
        <v>45432.927083333336</v>
      </c>
      <c r="C515">
        <v>50.7</v>
      </c>
      <c r="D515">
        <v>67.099999999999994</v>
      </c>
      <c r="E515">
        <v>27.3</v>
      </c>
      <c r="F515">
        <v>53.3</v>
      </c>
      <c r="G515">
        <v>50.6</v>
      </c>
      <c r="H515">
        <v>67.599999999999994</v>
      </c>
      <c r="I515">
        <v>27.1</v>
      </c>
      <c r="J515">
        <v>53.4</v>
      </c>
      <c r="L515">
        <v>69.3</v>
      </c>
      <c r="M515">
        <v>28</v>
      </c>
      <c r="N515">
        <v>54.8</v>
      </c>
      <c r="P515" t="s">
        <v>878</v>
      </c>
      <c r="Q515">
        <f t="shared" si="18"/>
        <v>27</v>
      </c>
      <c r="R515" t="str">
        <f t="shared" si="19"/>
        <v>-</v>
      </c>
      <c r="AN515" s="317"/>
    </row>
    <row r="516" spans="2:40" x14ac:dyDescent="0.35">
      <c r="B516" s="317">
        <v>45432.9375</v>
      </c>
      <c r="C516">
        <v>50.5</v>
      </c>
      <c r="D516">
        <v>67</v>
      </c>
      <c r="E516">
        <v>25.1</v>
      </c>
      <c r="F516">
        <v>53.9</v>
      </c>
      <c r="G516">
        <v>50.5</v>
      </c>
      <c r="H516">
        <v>68.099999999999994</v>
      </c>
      <c r="I516">
        <v>25.1</v>
      </c>
      <c r="J516">
        <v>53.7</v>
      </c>
      <c r="L516">
        <v>69.5</v>
      </c>
      <c r="M516">
        <v>26</v>
      </c>
      <c r="N516">
        <v>55.2</v>
      </c>
      <c r="P516" t="s">
        <v>878</v>
      </c>
      <c r="Q516">
        <f t="shared" si="18"/>
        <v>25</v>
      </c>
      <c r="R516" t="str">
        <f t="shared" si="19"/>
        <v>-</v>
      </c>
      <c r="AN516" s="317"/>
    </row>
    <row r="517" spans="2:40" x14ac:dyDescent="0.35">
      <c r="B517" s="317">
        <v>45432.947916666664</v>
      </c>
      <c r="C517">
        <v>47.8</v>
      </c>
      <c r="D517">
        <v>66</v>
      </c>
      <c r="E517">
        <v>24.2</v>
      </c>
      <c r="F517">
        <v>44.2</v>
      </c>
      <c r="G517">
        <v>47.7</v>
      </c>
      <c r="H517">
        <v>67.099999999999994</v>
      </c>
      <c r="I517">
        <v>24.2</v>
      </c>
      <c r="J517">
        <v>44.3</v>
      </c>
      <c r="L517">
        <v>68.099999999999994</v>
      </c>
      <c r="M517">
        <v>25</v>
      </c>
      <c r="N517">
        <v>45.5</v>
      </c>
      <c r="P517" t="s">
        <v>878</v>
      </c>
      <c r="Q517">
        <f t="shared" si="18"/>
        <v>24</v>
      </c>
      <c r="R517" t="str">
        <f t="shared" si="19"/>
        <v>-</v>
      </c>
      <c r="AN517" s="317"/>
    </row>
    <row r="518" spans="2:40" x14ac:dyDescent="0.35">
      <c r="B518" s="317">
        <v>45432.958333333336</v>
      </c>
      <c r="C518">
        <v>41.1</v>
      </c>
      <c r="D518">
        <v>60.4</v>
      </c>
      <c r="E518">
        <v>22.8</v>
      </c>
      <c r="F518">
        <v>33</v>
      </c>
      <c r="G518">
        <v>41.4</v>
      </c>
      <c r="H518">
        <v>62.5</v>
      </c>
      <c r="I518">
        <v>22.7</v>
      </c>
      <c r="J518">
        <v>33.4</v>
      </c>
      <c r="L518">
        <v>62.5</v>
      </c>
      <c r="M518">
        <v>23.5</v>
      </c>
      <c r="N518">
        <v>34.5</v>
      </c>
      <c r="P518" t="s">
        <v>879</v>
      </c>
      <c r="Q518" t="str">
        <f t="shared" si="18"/>
        <v>-</v>
      </c>
      <c r="R518">
        <f t="shared" si="19"/>
        <v>23</v>
      </c>
      <c r="AN518" s="317"/>
    </row>
    <row r="519" spans="2:40" x14ac:dyDescent="0.35">
      <c r="B519" s="317">
        <v>45432.96875</v>
      </c>
      <c r="C519">
        <v>46.8</v>
      </c>
      <c r="D519">
        <v>64.599999999999994</v>
      </c>
      <c r="E519">
        <v>23.3</v>
      </c>
      <c r="F519">
        <v>49.1</v>
      </c>
      <c r="G519">
        <v>46.8</v>
      </c>
      <c r="H519">
        <v>65.8</v>
      </c>
      <c r="I519">
        <v>23.3</v>
      </c>
      <c r="J519">
        <v>48.4</v>
      </c>
      <c r="L519">
        <v>65.8</v>
      </c>
      <c r="M519">
        <v>24</v>
      </c>
      <c r="N519">
        <v>50.4</v>
      </c>
      <c r="P519" t="s">
        <v>879</v>
      </c>
      <c r="Q519" t="str">
        <f t="shared" si="18"/>
        <v>-</v>
      </c>
      <c r="R519">
        <f t="shared" si="19"/>
        <v>23</v>
      </c>
      <c r="AN519" s="317"/>
    </row>
    <row r="520" spans="2:40" x14ac:dyDescent="0.35">
      <c r="B520" s="317">
        <v>45432.979166666664</v>
      </c>
      <c r="C520">
        <v>49.5</v>
      </c>
      <c r="D520">
        <v>66.599999999999994</v>
      </c>
      <c r="E520">
        <v>23</v>
      </c>
      <c r="F520">
        <v>53.2</v>
      </c>
      <c r="G520">
        <v>49.4</v>
      </c>
      <c r="H520">
        <v>66.7</v>
      </c>
      <c r="I520">
        <v>22.9</v>
      </c>
      <c r="J520">
        <v>53.2</v>
      </c>
      <c r="L520">
        <v>68.2</v>
      </c>
      <c r="M520">
        <v>23.8</v>
      </c>
      <c r="N520">
        <v>54.3</v>
      </c>
      <c r="P520" t="s">
        <v>879</v>
      </c>
      <c r="Q520" t="str">
        <f t="shared" si="18"/>
        <v>-</v>
      </c>
      <c r="R520">
        <f t="shared" si="19"/>
        <v>23</v>
      </c>
      <c r="AN520" s="317"/>
    </row>
    <row r="521" spans="2:40" x14ac:dyDescent="0.35">
      <c r="B521" s="317">
        <v>45432.989583333336</v>
      </c>
      <c r="C521">
        <v>44.9</v>
      </c>
      <c r="D521">
        <v>61.5</v>
      </c>
      <c r="E521">
        <v>20.6</v>
      </c>
      <c r="F521">
        <v>41.2</v>
      </c>
      <c r="G521">
        <v>45</v>
      </c>
      <c r="H521">
        <v>62.4</v>
      </c>
      <c r="I521">
        <v>20.5</v>
      </c>
      <c r="J521">
        <v>41.3</v>
      </c>
      <c r="L521">
        <v>62.8</v>
      </c>
      <c r="M521">
        <v>21.4</v>
      </c>
      <c r="N521">
        <v>42.5</v>
      </c>
      <c r="P521" t="s">
        <v>879</v>
      </c>
      <c r="Q521" t="str">
        <f t="shared" si="18"/>
        <v>-</v>
      </c>
      <c r="R521">
        <f t="shared" si="19"/>
        <v>21</v>
      </c>
      <c r="AN521" s="317"/>
    </row>
    <row r="522" spans="2:40" x14ac:dyDescent="0.35">
      <c r="B522" s="317">
        <v>45433</v>
      </c>
      <c r="C522">
        <v>51.4</v>
      </c>
      <c r="D522">
        <v>71.599999999999994</v>
      </c>
      <c r="E522">
        <v>21.3</v>
      </c>
      <c r="F522">
        <v>54.2</v>
      </c>
      <c r="G522">
        <v>51.4</v>
      </c>
      <c r="H522">
        <v>70.8</v>
      </c>
      <c r="I522">
        <v>21.2</v>
      </c>
      <c r="J522">
        <v>54.2</v>
      </c>
      <c r="L522">
        <v>72.7</v>
      </c>
      <c r="M522">
        <v>22.3</v>
      </c>
      <c r="N522">
        <v>55.9</v>
      </c>
      <c r="P522" t="s">
        <v>879</v>
      </c>
      <c r="Q522" t="str">
        <f t="shared" si="18"/>
        <v>-</v>
      </c>
      <c r="R522">
        <f t="shared" si="19"/>
        <v>21</v>
      </c>
      <c r="AN522" s="317"/>
    </row>
    <row r="523" spans="2:40" x14ac:dyDescent="0.35">
      <c r="B523" s="317">
        <v>45433.010416666664</v>
      </c>
      <c r="C523">
        <v>45.8</v>
      </c>
      <c r="D523">
        <v>64.3</v>
      </c>
      <c r="E523">
        <v>24.4</v>
      </c>
      <c r="F523">
        <v>44</v>
      </c>
      <c r="G523">
        <v>45.6</v>
      </c>
      <c r="H523">
        <v>64.7</v>
      </c>
      <c r="I523">
        <v>24.2</v>
      </c>
      <c r="J523">
        <v>44</v>
      </c>
      <c r="L523">
        <v>65.900000000000006</v>
      </c>
      <c r="M523">
        <v>25.2</v>
      </c>
      <c r="N523">
        <v>45.2</v>
      </c>
      <c r="P523" t="s">
        <v>879</v>
      </c>
      <c r="Q523" t="str">
        <f t="shared" si="18"/>
        <v>-</v>
      </c>
      <c r="R523">
        <f t="shared" si="19"/>
        <v>24</v>
      </c>
      <c r="AN523" s="317"/>
    </row>
    <row r="524" spans="2:40" x14ac:dyDescent="0.35">
      <c r="B524" s="317">
        <v>45433.020833333336</v>
      </c>
      <c r="C524">
        <v>46.3</v>
      </c>
      <c r="D524">
        <v>65.8</v>
      </c>
      <c r="E524">
        <v>24.6</v>
      </c>
      <c r="F524">
        <v>47.3</v>
      </c>
      <c r="G524">
        <v>46.4</v>
      </c>
      <c r="H524">
        <v>65.7</v>
      </c>
      <c r="I524">
        <v>24.7</v>
      </c>
      <c r="J524">
        <v>47.3</v>
      </c>
      <c r="L524">
        <v>66.599999999999994</v>
      </c>
      <c r="M524">
        <v>25.4</v>
      </c>
      <c r="N524">
        <v>48.7</v>
      </c>
      <c r="P524" t="s">
        <v>879</v>
      </c>
      <c r="Q524" t="str">
        <f t="shared" si="18"/>
        <v>-</v>
      </c>
      <c r="R524">
        <f t="shared" si="19"/>
        <v>25</v>
      </c>
      <c r="AN524" s="317"/>
    </row>
    <row r="525" spans="2:40" x14ac:dyDescent="0.35">
      <c r="B525" s="317">
        <v>45433.03125</v>
      </c>
      <c r="C525">
        <v>43.7</v>
      </c>
      <c r="D525">
        <v>66</v>
      </c>
      <c r="E525">
        <v>22.6</v>
      </c>
      <c r="F525">
        <v>37.299999999999997</v>
      </c>
      <c r="G525">
        <v>43.9</v>
      </c>
      <c r="H525">
        <v>66.8</v>
      </c>
      <c r="I525">
        <v>22.6</v>
      </c>
      <c r="J525">
        <v>37.6</v>
      </c>
      <c r="L525">
        <v>66.900000000000006</v>
      </c>
      <c r="M525">
        <v>23.1</v>
      </c>
      <c r="N525">
        <v>38.6</v>
      </c>
      <c r="P525" t="s">
        <v>879</v>
      </c>
      <c r="Q525" t="str">
        <f t="shared" ref="Q525:Q588" si="20">IF(P525="D",ROUND(I525,0),"-")</f>
        <v>-</v>
      </c>
      <c r="R525">
        <f t="shared" ref="R525:R588" si="21">IF(P525="N",ROUND(I525,0),"-")</f>
        <v>23</v>
      </c>
      <c r="AN525" s="317"/>
    </row>
    <row r="526" spans="2:40" x14ac:dyDescent="0.35">
      <c r="B526" s="317">
        <v>45433.041666666664</v>
      </c>
      <c r="C526">
        <v>49.2</v>
      </c>
      <c r="D526">
        <v>70.7</v>
      </c>
      <c r="E526">
        <v>20.7</v>
      </c>
      <c r="F526">
        <v>44.3</v>
      </c>
      <c r="G526">
        <v>49.1</v>
      </c>
      <c r="H526">
        <v>70.7</v>
      </c>
      <c r="I526">
        <v>20.7</v>
      </c>
      <c r="J526">
        <v>44.5</v>
      </c>
      <c r="L526">
        <v>71.900000000000006</v>
      </c>
      <c r="M526">
        <v>21.3</v>
      </c>
      <c r="N526">
        <v>46.1</v>
      </c>
      <c r="P526" t="s">
        <v>879</v>
      </c>
      <c r="Q526" t="str">
        <f t="shared" si="20"/>
        <v>-</v>
      </c>
      <c r="R526">
        <f t="shared" si="21"/>
        <v>21</v>
      </c>
      <c r="AN526" s="317"/>
    </row>
    <row r="527" spans="2:40" x14ac:dyDescent="0.35">
      <c r="B527" s="317">
        <v>45433.052083333336</v>
      </c>
      <c r="C527">
        <v>35.6</v>
      </c>
      <c r="D527">
        <v>57.1</v>
      </c>
      <c r="E527">
        <v>21</v>
      </c>
      <c r="F527">
        <v>30.6</v>
      </c>
      <c r="G527">
        <v>35.299999999999997</v>
      </c>
      <c r="H527">
        <v>56.2</v>
      </c>
      <c r="I527">
        <v>21</v>
      </c>
      <c r="J527">
        <v>31</v>
      </c>
      <c r="L527">
        <v>59.8</v>
      </c>
      <c r="M527">
        <v>21.5</v>
      </c>
      <c r="N527">
        <v>33.1</v>
      </c>
      <c r="P527" t="s">
        <v>879</v>
      </c>
      <c r="Q527" t="str">
        <f t="shared" si="20"/>
        <v>-</v>
      </c>
      <c r="R527">
        <f t="shared" si="21"/>
        <v>21</v>
      </c>
      <c r="AN527" s="317"/>
    </row>
    <row r="528" spans="2:40" x14ac:dyDescent="0.35">
      <c r="B528" s="317">
        <v>45433.0625</v>
      </c>
      <c r="C528">
        <v>26.2</v>
      </c>
      <c r="D528">
        <v>45.1</v>
      </c>
      <c r="E528">
        <v>21.2</v>
      </c>
      <c r="F528">
        <v>27.6</v>
      </c>
      <c r="G528">
        <v>26.3</v>
      </c>
      <c r="H528">
        <v>47.6</v>
      </c>
      <c r="I528">
        <v>21.1</v>
      </c>
      <c r="J528">
        <v>27.2</v>
      </c>
      <c r="L528">
        <v>47.8</v>
      </c>
      <c r="M528">
        <v>21.6</v>
      </c>
      <c r="N528">
        <v>29.9</v>
      </c>
      <c r="P528" t="s">
        <v>879</v>
      </c>
      <c r="Q528" t="str">
        <f t="shared" si="20"/>
        <v>-</v>
      </c>
      <c r="R528">
        <f t="shared" si="21"/>
        <v>21</v>
      </c>
      <c r="AN528" s="317"/>
    </row>
    <row r="529" spans="2:40" x14ac:dyDescent="0.35">
      <c r="B529" s="317">
        <v>45433.072916666664</v>
      </c>
      <c r="C529">
        <v>47.4</v>
      </c>
      <c r="D529">
        <v>66.5</v>
      </c>
      <c r="E529">
        <v>21.1</v>
      </c>
      <c r="F529">
        <v>47.4</v>
      </c>
      <c r="G529">
        <v>47.4</v>
      </c>
      <c r="H529">
        <v>67.400000000000006</v>
      </c>
      <c r="I529">
        <v>21</v>
      </c>
      <c r="J529">
        <v>46.9</v>
      </c>
      <c r="L529">
        <v>67.900000000000006</v>
      </c>
      <c r="M529">
        <v>21.5</v>
      </c>
      <c r="N529">
        <v>48.4</v>
      </c>
      <c r="P529" t="s">
        <v>879</v>
      </c>
      <c r="Q529" t="str">
        <f t="shared" si="20"/>
        <v>-</v>
      </c>
      <c r="R529">
        <f t="shared" si="21"/>
        <v>21</v>
      </c>
      <c r="AN529" s="317"/>
    </row>
    <row r="530" spans="2:40" x14ac:dyDescent="0.35">
      <c r="B530" s="317">
        <v>45433.083333333336</v>
      </c>
      <c r="C530">
        <v>47</v>
      </c>
      <c r="D530">
        <v>67.5</v>
      </c>
      <c r="E530">
        <v>20.399999999999999</v>
      </c>
      <c r="F530">
        <v>43.8</v>
      </c>
      <c r="G530">
        <v>47</v>
      </c>
      <c r="H530">
        <v>67.599999999999994</v>
      </c>
      <c r="I530">
        <v>20.399999999999999</v>
      </c>
      <c r="J530">
        <v>43.4</v>
      </c>
      <c r="L530">
        <v>67.900000000000006</v>
      </c>
      <c r="M530">
        <v>20.8</v>
      </c>
      <c r="N530">
        <v>44.8</v>
      </c>
      <c r="P530" t="s">
        <v>879</v>
      </c>
      <c r="Q530" t="str">
        <f t="shared" si="20"/>
        <v>-</v>
      </c>
      <c r="R530">
        <f t="shared" si="21"/>
        <v>20</v>
      </c>
      <c r="AN530" s="317"/>
    </row>
    <row r="531" spans="2:40" x14ac:dyDescent="0.35">
      <c r="B531" s="317">
        <v>45433.09375</v>
      </c>
      <c r="C531">
        <v>47.1</v>
      </c>
      <c r="D531">
        <v>66.5</v>
      </c>
      <c r="E531">
        <v>22.6</v>
      </c>
      <c r="F531">
        <v>42.3</v>
      </c>
      <c r="G531">
        <v>47.1</v>
      </c>
      <c r="H531">
        <v>67.8</v>
      </c>
      <c r="I531">
        <v>22.4</v>
      </c>
      <c r="J531">
        <v>42.6</v>
      </c>
      <c r="L531">
        <v>68</v>
      </c>
      <c r="M531">
        <v>23.6</v>
      </c>
      <c r="N531">
        <v>44.1</v>
      </c>
      <c r="P531" t="s">
        <v>879</v>
      </c>
      <c r="Q531" t="str">
        <f t="shared" si="20"/>
        <v>-</v>
      </c>
      <c r="R531">
        <f t="shared" si="21"/>
        <v>22</v>
      </c>
      <c r="AN531" s="317"/>
    </row>
    <row r="532" spans="2:40" x14ac:dyDescent="0.35">
      <c r="B532" s="317">
        <v>45433.104166666664</v>
      </c>
      <c r="C532">
        <v>41</v>
      </c>
      <c r="D532">
        <v>64.400000000000006</v>
      </c>
      <c r="E532">
        <v>21.8</v>
      </c>
      <c r="F532">
        <v>28.5</v>
      </c>
      <c r="G532">
        <v>41</v>
      </c>
      <c r="H532">
        <v>64.7</v>
      </c>
      <c r="I532">
        <v>21.8</v>
      </c>
      <c r="J532">
        <v>28.8</v>
      </c>
      <c r="L532">
        <v>65.400000000000006</v>
      </c>
      <c r="M532">
        <v>22.2</v>
      </c>
      <c r="N532">
        <v>29.8</v>
      </c>
      <c r="P532" t="s">
        <v>879</v>
      </c>
      <c r="Q532" t="str">
        <f t="shared" si="20"/>
        <v>-</v>
      </c>
      <c r="R532">
        <f t="shared" si="21"/>
        <v>22</v>
      </c>
      <c r="AN532" s="317"/>
    </row>
    <row r="533" spans="2:40" x14ac:dyDescent="0.35">
      <c r="B533" s="317">
        <v>45433.114583333336</v>
      </c>
      <c r="C533">
        <v>26.8</v>
      </c>
      <c r="D533">
        <v>32.700000000000003</v>
      </c>
      <c r="E533">
        <v>24.2</v>
      </c>
      <c r="F533">
        <v>29</v>
      </c>
      <c r="G533">
        <v>26.8</v>
      </c>
      <c r="H533">
        <v>33</v>
      </c>
      <c r="I533">
        <v>24.2</v>
      </c>
      <c r="J533">
        <v>28.9</v>
      </c>
      <c r="L533">
        <v>33.4</v>
      </c>
      <c r="M533">
        <v>24.7</v>
      </c>
      <c r="N533">
        <v>29.6</v>
      </c>
      <c r="P533" t="s">
        <v>879</v>
      </c>
      <c r="Q533" t="str">
        <f t="shared" si="20"/>
        <v>-</v>
      </c>
      <c r="R533">
        <f t="shared" si="21"/>
        <v>24</v>
      </c>
      <c r="AN533" s="317"/>
    </row>
    <row r="534" spans="2:40" x14ac:dyDescent="0.35">
      <c r="B534" s="317">
        <v>45433.125</v>
      </c>
      <c r="C534">
        <v>41.3</v>
      </c>
      <c r="D534">
        <v>62.8</v>
      </c>
      <c r="E534">
        <v>20.5</v>
      </c>
      <c r="F534">
        <v>29.7</v>
      </c>
      <c r="G534">
        <v>41.1</v>
      </c>
      <c r="H534">
        <v>62.9</v>
      </c>
      <c r="I534">
        <v>20.399999999999999</v>
      </c>
      <c r="J534">
        <v>29.7</v>
      </c>
      <c r="L534">
        <v>64</v>
      </c>
      <c r="M534">
        <v>20.9</v>
      </c>
      <c r="N534">
        <v>31.8</v>
      </c>
      <c r="P534" t="s">
        <v>879</v>
      </c>
      <c r="Q534" t="str">
        <f t="shared" si="20"/>
        <v>-</v>
      </c>
      <c r="R534">
        <f t="shared" si="21"/>
        <v>20</v>
      </c>
      <c r="AN534" s="317"/>
    </row>
    <row r="535" spans="2:40" x14ac:dyDescent="0.35">
      <c r="B535" s="317">
        <v>45433.135416666664</v>
      </c>
      <c r="C535">
        <v>23.2</v>
      </c>
      <c r="D535">
        <v>33.5</v>
      </c>
      <c r="E535">
        <v>18.3</v>
      </c>
      <c r="F535">
        <v>25.7</v>
      </c>
      <c r="G535">
        <v>23.2</v>
      </c>
      <c r="H535">
        <v>34.5</v>
      </c>
      <c r="I535">
        <v>18.3</v>
      </c>
      <c r="J535">
        <v>25.7</v>
      </c>
      <c r="L535">
        <v>35.6</v>
      </c>
      <c r="M535">
        <v>18.600000000000001</v>
      </c>
      <c r="N535">
        <v>27.2</v>
      </c>
      <c r="P535" t="s">
        <v>879</v>
      </c>
      <c r="Q535" t="str">
        <f t="shared" si="20"/>
        <v>-</v>
      </c>
      <c r="R535">
        <f t="shared" si="21"/>
        <v>18</v>
      </c>
      <c r="AN535" s="317"/>
    </row>
    <row r="536" spans="2:40" x14ac:dyDescent="0.35">
      <c r="B536" s="317">
        <v>45433.145833333336</v>
      </c>
      <c r="C536">
        <v>46.3</v>
      </c>
      <c r="D536">
        <v>68.400000000000006</v>
      </c>
      <c r="E536">
        <v>20.9</v>
      </c>
      <c r="F536">
        <v>33.9</v>
      </c>
      <c r="G536">
        <v>46.2</v>
      </c>
      <c r="H536">
        <v>69.5</v>
      </c>
      <c r="I536">
        <v>20.8</v>
      </c>
      <c r="J536">
        <v>33.700000000000003</v>
      </c>
      <c r="L536">
        <v>69.599999999999994</v>
      </c>
      <c r="M536">
        <v>21.5</v>
      </c>
      <c r="N536">
        <v>35.299999999999997</v>
      </c>
      <c r="P536" t="s">
        <v>879</v>
      </c>
      <c r="Q536" t="str">
        <f t="shared" si="20"/>
        <v>-</v>
      </c>
      <c r="R536">
        <f t="shared" si="21"/>
        <v>21</v>
      </c>
      <c r="AN536" s="317"/>
    </row>
    <row r="537" spans="2:40" x14ac:dyDescent="0.35">
      <c r="B537" s="317">
        <v>45433.15625</v>
      </c>
      <c r="C537">
        <v>41.6</v>
      </c>
      <c r="D537">
        <v>61.9</v>
      </c>
      <c r="E537">
        <v>23.1</v>
      </c>
      <c r="F537">
        <v>34.6</v>
      </c>
      <c r="G537">
        <v>41.6</v>
      </c>
      <c r="H537">
        <v>62.1</v>
      </c>
      <c r="I537">
        <v>23</v>
      </c>
      <c r="J537">
        <v>34.299999999999997</v>
      </c>
      <c r="L537">
        <v>63.4</v>
      </c>
      <c r="M537">
        <v>23.5</v>
      </c>
      <c r="N537">
        <v>35.5</v>
      </c>
      <c r="P537" t="s">
        <v>879</v>
      </c>
      <c r="Q537" t="str">
        <f t="shared" si="20"/>
        <v>-</v>
      </c>
      <c r="R537">
        <f t="shared" si="21"/>
        <v>23</v>
      </c>
      <c r="AN537" s="317"/>
    </row>
    <row r="538" spans="2:40" x14ac:dyDescent="0.35">
      <c r="B538" s="317">
        <v>45433.166666666664</v>
      </c>
      <c r="C538">
        <v>46.1</v>
      </c>
      <c r="D538">
        <v>65.7</v>
      </c>
      <c r="E538">
        <v>18.7</v>
      </c>
      <c r="F538">
        <v>43.1</v>
      </c>
      <c r="G538">
        <v>46.1</v>
      </c>
      <c r="H538">
        <v>65.5</v>
      </c>
      <c r="I538">
        <v>18.600000000000001</v>
      </c>
      <c r="J538">
        <v>43.7</v>
      </c>
      <c r="L538">
        <v>66.2</v>
      </c>
      <c r="M538">
        <v>19.3</v>
      </c>
      <c r="N538">
        <v>44.7</v>
      </c>
      <c r="P538" t="s">
        <v>879</v>
      </c>
      <c r="Q538" t="str">
        <f t="shared" si="20"/>
        <v>-</v>
      </c>
      <c r="R538">
        <f t="shared" si="21"/>
        <v>19</v>
      </c>
      <c r="AN538" s="317"/>
    </row>
    <row r="539" spans="2:40" x14ac:dyDescent="0.35">
      <c r="B539" s="317">
        <v>45433.177083333336</v>
      </c>
      <c r="C539">
        <v>45.7</v>
      </c>
      <c r="D539">
        <v>63.3</v>
      </c>
      <c r="E539">
        <v>18.7</v>
      </c>
      <c r="F539">
        <v>38.700000000000003</v>
      </c>
      <c r="G539">
        <v>45.8</v>
      </c>
      <c r="H539">
        <v>65.599999999999994</v>
      </c>
      <c r="I539">
        <v>18.399999999999999</v>
      </c>
      <c r="J539">
        <v>39.6</v>
      </c>
      <c r="L539">
        <v>65.7</v>
      </c>
      <c r="M539">
        <v>20.100000000000001</v>
      </c>
      <c r="N539">
        <v>41</v>
      </c>
      <c r="P539" t="s">
        <v>879</v>
      </c>
      <c r="Q539" t="str">
        <f t="shared" si="20"/>
        <v>-</v>
      </c>
      <c r="R539">
        <f t="shared" si="21"/>
        <v>18</v>
      </c>
      <c r="AN539" s="317"/>
    </row>
    <row r="540" spans="2:40" x14ac:dyDescent="0.35">
      <c r="B540" s="317">
        <v>45433.1875</v>
      </c>
      <c r="C540">
        <v>45.5</v>
      </c>
      <c r="D540">
        <v>64.7</v>
      </c>
      <c r="E540">
        <v>22.1</v>
      </c>
      <c r="F540">
        <v>37.9</v>
      </c>
      <c r="G540">
        <v>45.6</v>
      </c>
      <c r="H540">
        <v>64.900000000000006</v>
      </c>
      <c r="I540">
        <v>21.6</v>
      </c>
      <c r="J540">
        <v>38.200000000000003</v>
      </c>
      <c r="L540">
        <v>65.8</v>
      </c>
      <c r="M540">
        <v>24.3</v>
      </c>
      <c r="N540">
        <v>39.4</v>
      </c>
      <c r="P540" t="s">
        <v>879</v>
      </c>
      <c r="Q540" t="str">
        <f t="shared" si="20"/>
        <v>-</v>
      </c>
      <c r="R540">
        <f t="shared" si="21"/>
        <v>22</v>
      </c>
      <c r="AN540" s="317"/>
    </row>
    <row r="541" spans="2:40" x14ac:dyDescent="0.35">
      <c r="B541" s="317">
        <v>45433.197916666664</v>
      </c>
      <c r="C541">
        <v>42.1</v>
      </c>
      <c r="D541">
        <v>61.1</v>
      </c>
      <c r="E541">
        <v>23.7</v>
      </c>
      <c r="F541">
        <v>38.9</v>
      </c>
      <c r="G541">
        <v>42</v>
      </c>
      <c r="H541">
        <v>61</v>
      </c>
      <c r="I541">
        <v>23.5</v>
      </c>
      <c r="J541">
        <v>38.200000000000003</v>
      </c>
      <c r="L541">
        <v>61.6</v>
      </c>
      <c r="M541">
        <v>25.1</v>
      </c>
      <c r="N541">
        <v>42.2</v>
      </c>
      <c r="P541" t="s">
        <v>879</v>
      </c>
      <c r="Q541" t="str">
        <f t="shared" si="20"/>
        <v>-</v>
      </c>
      <c r="R541">
        <f t="shared" si="21"/>
        <v>24</v>
      </c>
      <c r="AN541" s="317"/>
    </row>
    <row r="542" spans="2:40" x14ac:dyDescent="0.35">
      <c r="B542" s="317">
        <v>45433.208333333336</v>
      </c>
      <c r="C542">
        <v>46.2</v>
      </c>
      <c r="D542">
        <v>65.099999999999994</v>
      </c>
      <c r="E542">
        <v>23.9</v>
      </c>
      <c r="F542">
        <v>44.5</v>
      </c>
      <c r="G542">
        <v>46.3</v>
      </c>
      <c r="H542">
        <v>65.7</v>
      </c>
      <c r="I542">
        <v>23.4</v>
      </c>
      <c r="J542">
        <v>44.1</v>
      </c>
      <c r="L542">
        <v>66.900000000000006</v>
      </c>
      <c r="M542">
        <v>25.6</v>
      </c>
      <c r="N542">
        <v>45.8</v>
      </c>
      <c r="P542" t="s">
        <v>879</v>
      </c>
      <c r="Q542" t="str">
        <f t="shared" si="20"/>
        <v>-</v>
      </c>
      <c r="R542">
        <f t="shared" si="21"/>
        <v>23</v>
      </c>
      <c r="AN542" s="317"/>
    </row>
    <row r="543" spans="2:40" x14ac:dyDescent="0.35">
      <c r="B543" s="317">
        <v>45433.21875</v>
      </c>
      <c r="C543">
        <v>50.7</v>
      </c>
      <c r="D543">
        <v>66.400000000000006</v>
      </c>
      <c r="E543">
        <v>27.3</v>
      </c>
      <c r="F543">
        <v>54.7</v>
      </c>
      <c r="G543">
        <v>50.7</v>
      </c>
      <c r="H543">
        <v>66.7</v>
      </c>
      <c r="I543">
        <v>27.2</v>
      </c>
      <c r="J543">
        <v>55.2</v>
      </c>
      <c r="L543">
        <v>67.400000000000006</v>
      </c>
      <c r="M543">
        <v>29.4</v>
      </c>
      <c r="N543">
        <v>57.1</v>
      </c>
      <c r="P543" t="s">
        <v>879</v>
      </c>
      <c r="Q543" t="str">
        <f t="shared" si="20"/>
        <v>-</v>
      </c>
      <c r="R543">
        <f t="shared" si="21"/>
        <v>27</v>
      </c>
      <c r="AN543" s="317"/>
    </row>
    <row r="544" spans="2:40" x14ac:dyDescent="0.35">
      <c r="B544" s="317">
        <v>45433.229166666664</v>
      </c>
      <c r="C544">
        <v>45.5</v>
      </c>
      <c r="D544">
        <v>63.1</v>
      </c>
      <c r="E544">
        <v>26.8</v>
      </c>
      <c r="F544">
        <v>47</v>
      </c>
      <c r="G544">
        <v>45.6</v>
      </c>
      <c r="H544">
        <v>62.8</v>
      </c>
      <c r="I544">
        <v>26.4</v>
      </c>
      <c r="J544">
        <v>47.3</v>
      </c>
      <c r="L544">
        <v>63.9</v>
      </c>
      <c r="M544">
        <v>28.5</v>
      </c>
      <c r="N544">
        <v>49.3</v>
      </c>
      <c r="P544" t="s">
        <v>879</v>
      </c>
      <c r="Q544" t="str">
        <f t="shared" si="20"/>
        <v>-</v>
      </c>
      <c r="R544">
        <f t="shared" si="21"/>
        <v>26</v>
      </c>
      <c r="AN544" s="317"/>
    </row>
    <row r="545" spans="2:40" x14ac:dyDescent="0.35">
      <c r="B545" s="317">
        <v>45433.239583333336</v>
      </c>
      <c r="C545">
        <v>52.4</v>
      </c>
      <c r="D545">
        <v>65.8</v>
      </c>
      <c r="E545">
        <v>29.4</v>
      </c>
      <c r="F545">
        <v>57.3</v>
      </c>
      <c r="G545">
        <v>52.4</v>
      </c>
      <c r="H545">
        <v>66.3</v>
      </c>
      <c r="I545">
        <v>29.1</v>
      </c>
      <c r="J545">
        <v>56.7</v>
      </c>
      <c r="L545">
        <v>67.400000000000006</v>
      </c>
      <c r="M545">
        <v>31</v>
      </c>
      <c r="N545">
        <v>58.7</v>
      </c>
      <c r="P545" t="s">
        <v>879</v>
      </c>
      <c r="Q545" t="str">
        <f t="shared" si="20"/>
        <v>-</v>
      </c>
      <c r="R545">
        <f t="shared" si="21"/>
        <v>29</v>
      </c>
      <c r="AN545" s="317"/>
    </row>
    <row r="546" spans="2:40" x14ac:dyDescent="0.35">
      <c r="B546" s="317">
        <v>45433.25</v>
      </c>
      <c r="C546">
        <v>54</v>
      </c>
      <c r="D546">
        <v>70.5</v>
      </c>
      <c r="E546">
        <v>29.5</v>
      </c>
      <c r="F546">
        <v>58.9</v>
      </c>
      <c r="G546">
        <v>54</v>
      </c>
      <c r="H546">
        <v>70.8</v>
      </c>
      <c r="I546">
        <v>29.3</v>
      </c>
      <c r="J546">
        <v>58.7</v>
      </c>
      <c r="L546">
        <v>71.3</v>
      </c>
      <c r="M546">
        <v>30.7</v>
      </c>
      <c r="N546">
        <v>60.5</v>
      </c>
      <c r="P546" t="s">
        <v>879</v>
      </c>
      <c r="Q546" t="str">
        <f t="shared" si="20"/>
        <v>-</v>
      </c>
      <c r="R546">
        <f t="shared" si="21"/>
        <v>29</v>
      </c>
      <c r="AN546" s="317"/>
    </row>
    <row r="547" spans="2:40" x14ac:dyDescent="0.35">
      <c r="B547" s="317">
        <v>45433.260416666664</v>
      </c>
      <c r="C547">
        <v>53.7</v>
      </c>
      <c r="D547">
        <v>65.3</v>
      </c>
      <c r="E547">
        <v>34.200000000000003</v>
      </c>
      <c r="F547">
        <v>58.7</v>
      </c>
      <c r="G547">
        <v>53.8</v>
      </c>
      <c r="H547">
        <v>66.099999999999994</v>
      </c>
      <c r="I547">
        <v>34.200000000000003</v>
      </c>
      <c r="J547">
        <v>58.6</v>
      </c>
      <c r="L547">
        <v>66.3</v>
      </c>
      <c r="M547">
        <v>35.5</v>
      </c>
      <c r="N547">
        <v>60.1</v>
      </c>
      <c r="P547" t="s">
        <v>879</v>
      </c>
      <c r="Q547" t="str">
        <f t="shared" si="20"/>
        <v>-</v>
      </c>
      <c r="R547">
        <f t="shared" si="21"/>
        <v>34</v>
      </c>
      <c r="AN547" s="317"/>
    </row>
    <row r="548" spans="2:40" x14ac:dyDescent="0.35">
      <c r="B548" s="317">
        <v>45433.270833333336</v>
      </c>
      <c r="C548">
        <v>53.2</v>
      </c>
      <c r="D548">
        <v>65.2</v>
      </c>
      <c r="E548">
        <v>34.200000000000003</v>
      </c>
      <c r="F548">
        <v>57.5</v>
      </c>
      <c r="G548">
        <v>53.2</v>
      </c>
      <c r="H548">
        <v>65.3</v>
      </c>
      <c r="I548">
        <v>34</v>
      </c>
      <c r="J548">
        <v>57.6</v>
      </c>
      <c r="L548">
        <v>66.400000000000006</v>
      </c>
      <c r="M548">
        <v>35.5</v>
      </c>
      <c r="N548">
        <v>59.4</v>
      </c>
      <c r="P548" t="s">
        <v>879</v>
      </c>
      <c r="Q548" t="str">
        <f t="shared" si="20"/>
        <v>-</v>
      </c>
      <c r="R548">
        <f t="shared" si="21"/>
        <v>34</v>
      </c>
      <c r="AN548" s="317"/>
    </row>
    <row r="549" spans="2:40" x14ac:dyDescent="0.35">
      <c r="B549" s="317">
        <v>45433.28125</v>
      </c>
      <c r="C549">
        <v>61.9</v>
      </c>
      <c r="D549">
        <v>88.4</v>
      </c>
      <c r="E549">
        <v>38.9</v>
      </c>
      <c r="F549">
        <v>59.9</v>
      </c>
      <c r="G549">
        <v>63.3</v>
      </c>
      <c r="H549">
        <v>91.6</v>
      </c>
      <c r="I549">
        <v>38.700000000000003</v>
      </c>
      <c r="J549">
        <v>59.4</v>
      </c>
      <c r="L549">
        <v>92</v>
      </c>
      <c r="M549">
        <v>39.799999999999997</v>
      </c>
      <c r="N549">
        <v>61.6</v>
      </c>
      <c r="P549" t="s">
        <v>879</v>
      </c>
      <c r="Q549" t="str">
        <f t="shared" si="20"/>
        <v>-</v>
      </c>
      <c r="R549">
        <f t="shared" si="21"/>
        <v>39</v>
      </c>
      <c r="AN549" s="317"/>
    </row>
    <row r="550" spans="2:40" x14ac:dyDescent="0.35">
      <c r="B550" s="317">
        <v>45433.291666666664</v>
      </c>
      <c r="C550">
        <v>54.4</v>
      </c>
      <c r="D550">
        <v>66.7</v>
      </c>
      <c r="E550">
        <v>36.5</v>
      </c>
      <c r="F550">
        <v>59.3</v>
      </c>
      <c r="G550">
        <v>54.4</v>
      </c>
      <c r="H550">
        <v>67</v>
      </c>
      <c r="I550">
        <v>36.200000000000003</v>
      </c>
      <c r="J550">
        <v>59.2</v>
      </c>
      <c r="L550">
        <v>68.8</v>
      </c>
      <c r="M550">
        <v>37.6</v>
      </c>
      <c r="N550">
        <v>61.2</v>
      </c>
      <c r="P550" t="s">
        <v>878</v>
      </c>
      <c r="Q550">
        <f t="shared" si="20"/>
        <v>36</v>
      </c>
      <c r="R550" t="str">
        <f t="shared" si="21"/>
        <v>-</v>
      </c>
      <c r="AN550" s="317"/>
    </row>
    <row r="551" spans="2:40" x14ac:dyDescent="0.35">
      <c r="B551" s="317">
        <v>45433.302083333336</v>
      </c>
      <c r="C551">
        <v>54.3</v>
      </c>
      <c r="D551">
        <v>64.3</v>
      </c>
      <c r="E551">
        <v>36.6</v>
      </c>
      <c r="F551">
        <v>59.6</v>
      </c>
      <c r="G551">
        <v>54.3</v>
      </c>
      <c r="H551">
        <v>65.099999999999994</v>
      </c>
      <c r="I551">
        <v>36.5</v>
      </c>
      <c r="J551">
        <v>59.7</v>
      </c>
      <c r="L551">
        <v>65.8</v>
      </c>
      <c r="M551">
        <v>37.6</v>
      </c>
      <c r="N551">
        <v>61.3</v>
      </c>
      <c r="P551" t="s">
        <v>878</v>
      </c>
      <c r="Q551">
        <f t="shared" si="20"/>
        <v>37</v>
      </c>
      <c r="R551" t="str">
        <f t="shared" si="21"/>
        <v>-</v>
      </c>
      <c r="AN551" s="317"/>
    </row>
    <row r="552" spans="2:40" x14ac:dyDescent="0.35">
      <c r="B552" s="317">
        <v>45433.3125</v>
      </c>
      <c r="C552">
        <v>56</v>
      </c>
      <c r="D552">
        <v>74.3</v>
      </c>
      <c r="E552">
        <v>31.9</v>
      </c>
      <c r="F552">
        <v>60.1</v>
      </c>
      <c r="G552">
        <v>56.1</v>
      </c>
      <c r="H552">
        <v>75.3</v>
      </c>
      <c r="I552">
        <v>32.299999999999997</v>
      </c>
      <c r="J552">
        <v>60</v>
      </c>
      <c r="L552">
        <v>75.599999999999994</v>
      </c>
      <c r="M552">
        <v>33</v>
      </c>
      <c r="N552">
        <v>61.8</v>
      </c>
      <c r="P552" t="s">
        <v>878</v>
      </c>
      <c r="Q552">
        <f t="shared" si="20"/>
        <v>32</v>
      </c>
      <c r="R552" t="str">
        <f t="shared" si="21"/>
        <v>-</v>
      </c>
      <c r="AN552" s="317"/>
    </row>
    <row r="553" spans="2:40" x14ac:dyDescent="0.35">
      <c r="B553" s="317">
        <v>45433.322916666664</v>
      </c>
      <c r="C553">
        <v>55.7</v>
      </c>
      <c r="D553">
        <v>66.599999999999994</v>
      </c>
      <c r="E553">
        <v>37.200000000000003</v>
      </c>
      <c r="F553">
        <v>60.3</v>
      </c>
      <c r="G553">
        <v>55.8</v>
      </c>
      <c r="H553">
        <v>67.400000000000006</v>
      </c>
      <c r="I553">
        <v>37.1</v>
      </c>
      <c r="J553">
        <v>60.3</v>
      </c>
      <c r="L553">
        <v>67.900000000000006</v>
      </c>
      <c r="M553">
        <v>38.299999999999997</v>
      </c>
      <c r="N553">
        <v>62</v>
      </c>
      <c r="P553" t="s">
        <v>878</v>
      </c>
      <c r="Q553">
        <f t="shared" si="20"/>
        <v>37</v>
      </c>
      <c r="R553" t="str">
        <f t="shared" si="21"/>
        <v>-</v>
      </c>
      <c r="AN553" s="317"/>
    </row>
    <row r="554" spans="2:40" x14ac:dyDescent="0.35">
      <c r="B554" s="317">
        <v>45433.333333333336</v>
      </c>
      <c r="C554">
        <v>53.9</v>
      </c>
      <c r="D554">
        <v>69.599999999999994</v>
      </c>
      <c r="E554">
        <v>27.9</v>
      </c>
      <c r="F554">
        <v>59</v>
      </c>
      <c r="G554">
        <v>53.9</v>
      </c>
      <c r="H554">
        <v>69.5</v>
      </c>
      <c r="I554">
        <v>27.7</v>
      </c>
      <c r="J554">
        <v>59</v>
      </c>
      <c r="L554">
        <v>70.599999999999994</v>
      </c>
      <c r="M554">
        <v>29.1</v>
      </c>
      <c r="N554">
        <v>60.8</v>
      </c>
      <c r="P554" t="s">
        <v>878</v>
      </c>
      <c r="Q554">
        <f t="shared" si="20"/>
        <v>28</v>
      </c>
      <c r="R554" t="str">
        <f t="shared" si="21"/>
        <v>-</v>
      </c>
      <c r="AN554" s="317"/>
    </row>
    <row r="555" spans="2:40" x14ac:dyDescent="0.35">
      <c r="B555" s="317">
        <v>45433.34375</v>
      </c>
      <c r="C555">
        <v>55.4</v>
      </c>
      <c r="D555">
        <v>68</v>
      </c>
      <c r="E555">
        <v>35.4</v>
      </c>
      <c r="F555">
        <v>60.1</v>
      </c>
      <c r="G555">
        <v>55.3</v>
      </c>
      <c r="H555">
        <v>67.7</v>
      </c>
      <c r="I555">
        <v>35.5</v>
      </c>
      <c r="J555">
        <v>60.2</v>
      </c>
      <c r="L555">
        <v>68.8</v>
      </c>
      <c r="M555">
        <v>36.4</v>
      </c>
      <c r="N555">
        <v>61.9</v>
      </c>
      <c r="P555" t="s">
        <v>878</v>
      </c>
      <c r="Q555">
        <f t="shared" si="20"/>
        <v>36</v>
      </c>
      <c r="R555" t="str">
        <f t="shared" si="21"/>
        <v>-</v>
      </c>
      <c r="AN555" s="317"/>
    </row>
    <row r="556" spans="2:40" x14ac:dyDescent="0.35">
      <c r="B556" s="317">
        <v>45433.354166666664</v>
      </c>
      <c r="C556">
        <v>53.8</v>
      </c>
      <c r="D556">
        <v>66.099999999999994</v>
      </c>
      <c r="E556">
        <v>33</v>
      </c>
      <c r="F556">
        <v>59</v>
      </c>
      <c r="G556">
        <v>53.9</v>
      </c>
      <c r="H556">
        <v>66.400000000000006</v>
      </c>
      <c r="I556">
        <v>32.6</v>
      </c>
      <c r="J556">
        <v>58.9</v>
      </c>
      <c r="L556">
        <v>67.400000000000006</v>
      </c>
      <c r="M556">
        <v>34.200000000000003</v>
      </c>
      <c r="N556">
        <v>60.8</v>
      </c>
      <c r="P556" t="s">
        <v>878</v>
      </c>
      <c r="Q556">
        <f t="shared" si="20"/>
        <v>33</v>
      </c>
      <c r="R556" t="str">
        <f t="shared" si="21"/>
        <v>-</v>
      </c>
      <c r="AN556" s="317"/>
    </row>
    <row r="557" spans="2:40" x14ac:dyDescent="0.35">
      <c r="B557" s="317">
        <v>45433.364583333336</v>
      </c>
      <c r="C557">
        <v>55.2</v>
      </c>
      <c r="D557">
        <v>67.7</v>
      </c>
      <c r="E557">
        <v>33.5</v>
      </c>
      <c r="F557">
        <v>59.8</v>
      </c>
      <c r="G557">
        <v>55.3</v>
      </c>
      <c r="H557">
        <v>68.099999999999994</v>
      </c>
      <c r="I557">
        <v>33.5</v>
      </c>
      <c r="J557">
        <v>59.9</v>
      </c>
      <c r="L557">
        <v>68.900000000000006</v>
      </c>
      <c r="M557">
        <v>34.700000000000003</v>
      </c>
      <c r="N557">
        <v>61.4</v>
      </c>
      <c r="P557" t="s">
        <v>878</v>
      </c>
      <c r="Q557">
        <f t="shared" si="20"/>
        <v>34</v>
      </c>
      <c r="R557" t="str">
        <f t="shared" si="21"/>
        <v>-</v>
      </c>
      <c r="AN557" s="317"/>
    </row>
    <row r="558" spans="2:40" x14ac:dyDescent="0.35">
      <c r="B558" s="317">
        <v>45433.375</v>
      </c>
      <c r="C558">
        <v>54.6</v>
      </c>
      <c r="D558">
        <v>69.400000000000006</v>
      </c>
      <c r="E558">
        <v>33.700000000000003</v>
      </c>
      <c r="F558">
        <v>59.2</v>
      </c>
      <c r="G558">
        <v>54.5</v>
      </c>
      <c r="H558">
        <v>68.8</v>
      </c>
      <c r="I558">
        <v>33.700000000000003</v>
      </c>
      <c r="J558">
        <v>59</v>
      </c>
      <c r="L558">
        <v>70.3</v>
      </c>
      <c r="M558">
        <v>34.799999999999997</v>
      </c>
      <c r="N558">
        <v>61</v>
      </c>
      <c r="P558" t="s">
        <v>878</v>
      </c>
      <c r="Q558">
        <f t="shared" si="20"/>
        <v>34</v>
      </c>
      <c r="R558" t="str">
        <f t="shared" si="21"/>
        <v>-</v>
      </c>
      <c r="AN558" s="317"/>
    </row>
    <row r="559" spans="2:40" x14ac:dyDescent="0.35">
      <c r="B559" s="317">
        <v>45433.385416666664</v>
      </c>
      <c r="C559">
        <v>53.7</v>
      </c>
      <c r="D559">
        <v>65.7</v>
      </c>
      <c r="E559">
        <v>31.1</v>
      </c>
      <c r="F559">
        <v>58.8</v>
      </c>
      <c r="G559">
        <v>53.7</v>
      </c>
      <c r="H559">
        <v>66.5</v>
      </c>
      <c r="I559">
        <v>31.2</v>
      </c>
      <c r="J559">
        <v>58.6</v>
      </c>
      <c r="L559">
        <v>67.099999999999994</v>
      </c>
      <c r="M559">
        <v>32</v>
      </c>
      <c r="N559">
        <v>60.5</v>
      </c>
      <c r="P559" t="s">
        <v>878</v>
      </c>
      <c r="Q559">
        <f t="shared" si="20"/>
        <v>31</v>
      </c>
      <c r="R559" t="str">
        <f t="shared" si="21"/>
        <v>-</v>
      </c>
      <c r="AN559" s="317"/>
    </row>
    <row r="560" spans="2:40" x14ac:dyDescent="0.35">
      <c r="B560" s="317">
        <v>45433.395833333336</v>
      </c>
      <c r="C560">
        <v>54.4</v>
      </c>
      <c r="D560">
        <v>65</v>
      </c>
      <c r="E560">
        <v>35</v>
      </c>
      <c r="F560">
        <v>59</v>
      </c>
      <c r="G560">
        <v>54.3</v>
      </c>
      <c r="H560">
        <v>65.599999999999994</v>
      </c>
      <c r="I560">
        <v>35</v>
      </c>
      <c r="J560">
        <v>59.1</v>
      </c>
      <c r="L560">
        <v>66.099999999999994</v>
      </c>
      <c r="M560">
        <v>35.799999999999997</v>
      </c>
      <c r="N560">
        <v>60.7</v>
      </c>
      <c r="P560" t="s">
        <v>878</v>
      </c>
      <c r="Q560">
        <f t="shared" si="20"/>
        <v>35</v>
      </c>
      <c r="R560" t="str">
        <f t="shared" si="21"/>
        <v>-</v>
      </c>
      <c r="AN560" s="317"/>
    </row>
    <row r="561" spans="2:40" x14ac:dyDescent="0.35">
      <c r="B561" s="317">
        <v>45433.40625</v>
      </c>
      <c r="C561">
        <v>53.3</v>
      </c>
      <c r="D561">
        <v>67.2</v>
      </c>
      <c r="E561">
        <v>34.6</v>
      </c>
      <c r="F561">
        <v>58.5</v>
      </c>
      <c r="G561">
        <v>53.3</v>
      </c>
      <c r="H561">
        <v>67.5</v>
      </c>
      <c r="I561">
        <v>34.5</v>
      </c>
      <c r="J561">
        <v>58.7</v>
      </c>
      <c r="L561">
        <v>68.2</v>
      </c>
      <c r="M561">
        <v>36</v>
      </c>
      <c r="N561">
        <v>60.4</v>
      </c>
      <c r="P561" t="s">
        <v>878</v>
      </c>
      <c r="Q561">
        <f t="shared" si="20"/>
        <v>35</v>
      </c>
      <c r="R561" t="str">
        <f t="shared" si="21"/>
        <v>-</v>
      </c>
      <c r="AN561" s="317"/>
    </row>
    <row r="562" spans="2:40" x14ac:dyDescent="0.35">
      <c r="B562" s="317">
        <v>45433.416666666664</v>
      </c>
      <c r="C562">
        <v>54.9</v>
      </c>
      <c r="D562">
        <v>65.400000000000006</v>
      </c>
      <c r="E562">
        <v>37</v>
      </c>
      <c r="F562">
        <v>59.5</v>
      </c>
      <c r="G562">
        <v>54.8</v>
      </c>
      <c r="H562">
        <v>65.5</v>
      </c>
      <c r="I562">
        <v>37.200000000000003</v>
      </c>
      <c r="J562">
        <v>59.5</v>
      </c>
      <c r="L562">
        <v>68.3</v>
      </c>
      <c r="M562">
        <v>38.200000000000003</v>
      </c>
      <c r="N562">
        <v>61.3</v>
      </c>
      <c r="P562" t="s">
        <v>878</v>
      </c>
      <c r="Q562">
        <f t="shared" si="20"/>
        <v>37</v>
      </c>
      <c r="R562" t="str">
        <f t="shared" si="21"/>
        <v>-</v>
      </c>
      <c r="AN562" s="317"/>
    </row>
    <row r="563" spans="2:40" x14ac:dyDescent="0.35">
      <c r="B563" s="317">
        <v>45433.427083333336</v>
      </c>
      <c r="C563">
        <v>54</v>
      </c>
      <c r="D563">
        <v>66.3</v>
      </c>
      <c r="E563">
        <v>36.299999999999997</v>
      </c>
      <c r="F563">
        <v>58.5</v>
      </c>
      <c r="G563">
        <v>54</v>
      </c>
      <c r="H563">
        <v>66.2</v>
      </c>
      <c r="I563">
        <v>36.200000000000003</v>
      </c>
      <c r="J563">
        <v>58.6</v>
      </c>
      <c r="L563">
        <v>67.5</v>
      </c>
      <c r="M563">
        <v>37.299999999999997</v>
      </c>
      <c r="N563">
        <v>60.3</v>
      </c>
      <c r="P563" t="s">
        <v>878</v>
      </c>
      <c r="Q563">
        <f t="shared" si="20"/>
        <v>36</v>
      </c>
      <c r="R563" t="str">
        <f t="shared" si="21"/>
        <v>-</v>
      </c>
      <c r="AN563" s="317"/>
    </row>
    <row r="564" spans="2:40" x14ac:dyDescent="0.35">
      <c r="B564" s="317">
        <v>45433.4375</v>
      </c>
      <c r="C564">
        <v>54.3</v>
      </c>
      <c r="D564">
        <v>66.2</v>
      </c>
      <c r="E564">
        <v>37</v>
      </c>
      <c r="F564">
        <v>58.9</v>
      </c>
      <c r="G564">
        <v>54.3</v>
      </c>
      <c r="H564">
        <v>66.599999999999994</v>
      </c>
      <c r="I564">
        <v>36.9</v>
      </c>
      <c r="J564">
        <v>59</v>
      </c>
      <c r="L564">
        <v>66.8</v>
      </c>
      <c r="M564">
        <v>38</v>
      </c>
      <c r="N564">
        <v>60.5</v>
      </c>
      <c r="P564" t="s">
        <v>878</v>
      </c>
      <c r="Q564">
        <f t="shared" si="20"/>
        <v>37</v>
      </c>
      <c r="R564" t="str">
        <f t="shared" si="21"/>
        <v>-</v>
      </c>
      <c r="AN564" s="317"/>
    </row>
    <row r="565" spans="2:40" x14ac:dyDescent="0.35">
      <c r="B565" s="317">
        <v>45433.447916666664</v>
      </c>
      <c r="C565">
        <v>54.6</v>
      </c>
      <c r="D565">
        <v>67.900000000000006</v>
      </c>
      <c r="E565">
        <v>36.799999999999997</v>
      </c>
      <c r="F565">
        <v>59.1</v>
      </c>
      <c r="G565">
        <v>54.5</v>
      </c>
      <c r="H565">
        <v>66.599999999999994</v>
      </c>
      <c r="I565">
        <v>36.5</v>
      </c>
      <c r="J565">
        <v>59.1</v>
      </c>
      <c r="L565">
        <v>68.7</v>
      </c>
      <c r="M565">
        <v>37.799999999999997</v>
      </c>
      <c r="N565">
        <v>60.8</v>
      </c>
      <c r="P565" t="s">
        <v>878</v>
      </c>
      <c r="Q565">
        <f t="shared" si="20"/>
        <v>37</v>
      </c>
      <c r="R565" t="str">
        <f t="shared" si="21"/>
        <v>-</v>
      </c>
      <c r="AN565" s="317"/>
    </row>
    <row r="566" spans="2:40" x14ac:dyDescent="0.35">
      <c r="B566" s="317">
        <v>45433.458333333336</v>
      </c>
      <c r="C566">
        <v>54.1</v>
      </c>
      <c r="D566">
        <v>65.8</v>
      </c>
      <c r="E566">
        <v>34.299999999999997</v>
      </c>
      <c r="F566">
        <v>58.8</v>
      </c>
      <c r="G566">
        <v>54</v>
      </c>
      <c r="H566">
        <v>66.3</v>
      </c>
      <c r="I566">
        <v>34.1</v>
      </c>
      <c r="J566">
        <v>58.7</v>
      </c>
      <c r="L566">
        <v>66.400000000000006</v>
      </c>
      <c r="M566">
        <v>35.6</v>
      </c>
      <c r="N566">
        <v>60.6</v>
      </c>
      <c r="P566" t="s">
        <v>878</v>
      </c>
      <c r="Q566">
        <f t="shared" si="20"/>
        <v>34</v>
      </c>
      <c r="R566" t="str">
        <f t="shared" si="21"/>
        <v>-</v>
      </c>
      <c r="AN566" s="317"/>
    </row>
    <row r="567" spans="2:40" x14ac:dyDescent="0.35">
      <c r="B567" s="317">
        <v>45433.46875</v>
      </c>
      <c r="C567">
        <v>55.7</v>
      </c>
      <c r="D567">
        <v>68.5</v>
      </c>
      <c r="E567">
        <v>38.700000000000003</v>
      </c>
      <c r="F567">
        <v>59.6</v>
      </c>
      <c r="G567">
        <v>55.6</v>
      </c>
      <c r="H567">
        <v>69.7</v>
      </c>
      <c r="I567">
        <v>38.799999999999997</v>
      </c>
      <c r="J567">
        <v>59.7</v>
      </c>
      <c r="L567">
        <v>70.599999999999994</v>
      </c>
      <c r="M567">
        <v>40.200000000000003</v>
      </c>
      <c r="N567">
        <v>61.5</v>
      </c>
      <c r="P567" t="s">
        <v>878</v>
      </c>
      <c r="Q567">
        <f t="shared" si="20"/>
        <v>39</v>
      </c>
      <c r="R567" t="str">
        <f t="shared" si="21"/>
        <v>-</v>
      </c>
      <c r="AN567" s="317"/>
    </row>
    <row r="568" spans="2:40" x14ac:dyDescent="0.35">
      <c r="B568" s="317">
        <v>45433.479166666664</v>
      </c>
      <c r="C568">
        <v>54.4</v>
      </c>
      <c r="D568">
        <v>66.900000000000006</v>
      </c>
      <c r="E568">
        <v>33.700000000000003</v>
      </c>
      <c r="F568">
        <v>59.4</v>
      </c>
      <c r="G568">
        <v>54.4</v>
      </c>
      <c r="H568">
        <v>66.400000000000006</v>
      </c>
      <c r="I568">
        <v>33.700000000000003</v>
      </c>
      <c r="J568">
        <v>59.5</v>
      </c>
      <c r="L568">
        <v>68</v>
      </c>
      <c r="M568">
        <v>34.5</v>
      </c>
      <c r="N568">
        <v>61.3</v>
      </c>
      <c r="P568" t="s">
        <v>878</v>
      </c>
      <c r="Q568">
        <f t="shared" si="20"/>
        <v>34</v>
      </c>
      <c r="R568" t="str">
        <f t="shared" si="21"/>
        <v>-</v>
      </c>
      <c r="AN568" s="317"/>
    </row>
    <row r="569" spans="2:40" x14ac:dyDescent="0.35">
      <c r="B569" s="317">
        <v>45433.489583333336</v>
      </c>
      <c r="C569">
        <v>56.7</v>
      </c>
      <c r="D569">
        <v>71.8</v>
      </c>
      <c r="E569">
        <v>36</v>
      </c>
      <c r="F569">
        <v>60.8</v>
      </c>
      <c r="G569">
        <v>56.7</v>
      </c>
      <c r="H569">
        <v>72.5</v>
      </c>
      <c r="I569">
        <v>35.9</v>
      </c>
      <c r="J569">
        <v>61.1</v>
      </c>
      <c r="L569">
        <v>74.2</v>
      </c>
      <c r="M569">
        <v>37.1</v>
      </c>
      <c r="N569">
        <v>62.7</v>
      </c>
      <c r="P569" t="s">
        <v>878</v>
      </c>
      <c r="Q569">
        <f t="shared" si="20"/>
        <v>36</v>
      </c>
      <c r="R569" t="str">
        <f t="shared" si="21"/>
        <v>-</v>
      </c>
      <c r="AN569" s="317"/>
    </row>
    <row r="570" spans="2:40" x14ac:dyDescent="0.35">
      <c r="B570" s="317">
        <v>45433.5</v>
      </c>
      <c r="C570">
        <v>54.8</v>
      </c>
      <c r="D570">
        <v>68.099999999999994</v>
      </c>
      <c r="E570">
        <v>34.9</v>
      </c>
      <c r="F570">
        <v>59.2</v>
      </c>
      <c r="G570">
        <v>54.8</v>
      </c>
      <c r="H570">
        <v>68.400000000000006</v>
      </c>
      <c r="I570">
        <v>35.1</v>
      </c>
      <c r="J570">
        <v>59.3</v>
      </c>
      <c r="L570">
        <v>69.400000000000006</v>
      </c>
      <c r="M570">
        <v>36</v>
      </c>
      <c r="N570">
        <v>60.9</v>
      </c>
      <c r="P570" t="s">
        <v>878</v>
      </c>
      <c r="Q570">
        <f t="shared" si="20"/>
        <v>35</v>
      </c>
      <c r="R570" t="str">
        <f t="shared" si="21"/>
        <v>-</v>
      </c>
      <c r="AN570" s="317"/>
    </row>
    <row r="571" spans="2:40" x14ac:dyDescent="0.35">
      <c r="B571" s="317">
        <v>45433.510416666664</v>
      </c>
      <c r="C571">
        <v>55.1</v>
      </c>
      <c r="D571">
        <v>72.599999999999994</v>
      </c>
      <c r="E571">
        <v>36.799999999999997</v>
      </c>
      <c r="F571">
        <v>59.9</v>
      </c>
      <c r="G571">
        <v>55.1</v>
      </c>
      <c r="H571">
        <v>72</v>
      </c>
      <c r="I571">
        <v>36.700000000000003</v>
      </c>
      <c r="J571">
        <v>59.8</v>
      </c>
      <c r="L571">
        <v>73.8</v>
      </c>
      <c r="M571">
        <v>37.799999999999997</v>
      </c>
      <c r="N571">
        <v>61.6</v>
      </c>
      <c r="P571" t="s">
        <v>878</v>
      </c>
      <c r="Q571">
        <f t="shared" si="20"/>
        <v>37</v>
      </c>
      <c r="R571" t="str">
        <f t="shared" si="21"/>
        <v>-</v>
      </c>
      <c r="AN571" s="317"/>
    </row>
    <row r="572" spans="2:40" x14ac:dyDescent="0.35">
      <c r="B572" s="317">
        <v>45433.520833333336</v>
      </c>
      <c r="C572">
        <v>55.4</v>
      </c>
      <c r="D572">
        <v>69.900000000000006</v>
      </c>
      <c r="E572">
        <v>37.299999999999997</v>
      </c>
      <c r="F572">
        <v>59.9</v>
      </c>
      <c r="G572">
        <v>55.3</v>
      </c>
      <c r="H572">
        <v>68.3</v>
      </c>
      <c r="I572">
        <v>37.200000000000003</v>
      </c>
      <c r="J572">
        <v>59.9</v>
      </c>
      <c r="L572">
        <v>71.7</v>
      </c>
      <c r="M572">
        <v>38.4</v>
      </c>
      <c r="N572">
        <v>61.8</v>
      </c>
      <c r="P572" t="s">
        <v>878</v>
      </c>
      <c r="Q572">
        <f t="shared" si="20"/>
        <v>37</v>
      </c>
      <c r="R572" t="str">
        <f t="shared" si="21"/>
        <v>-</v>
      </c>
      <c r="AN572" s="317"/>
    </row>
    <row r="573" spans="2:40" x14ac:dyDescent="0.35">
      <c r="B573" s="317">
        <v>45433.53125</v>
      </c>
      <c r="C573">
        <v>54.2</v>
      </c>
      <c r="D573">
        <v>66.5</v>
      </c>
      <c r="E573">
        <v>36.799999999999997</v>
      </c>
      <c r="F573">
        <v>59.3</v>
      </c>
      <c r="G573">
        <v>54.2</v>
      </c>
      <c r="H573">
        <v>66.8</v>
      </c>
      <c r="I573">
        <v>36.9</v>
      </c>
      <c r="J573">
        <v>59.5</v>
      </c>
      <c r="L573">
        <v>67.099999999999994</v>
      </c>
      <c r="M573">
        <v>37.700000000000003</v>
      </c>
      <c r="N573">
        <v>61.4</v>
      </c>
      <c r="P573" t="s">
        <v>878</v>
      </c>
      <c r="Q573">
        <f t="shared" si="20"/>
        <v>37</v>
      </c>
      <c r="R573" t="str">
        <f t="shared" si="21"/>
        <v>-</v>
      </c>
      <c r="AN573" s="317"/>
    </row>
    <row r="574" spans="2:40" x14ac:dyDescent="0.35">
      <c r="B574" s="317">
        <v>45433.541666666664</v>
      </c>
      <c r="C574">
        <v>55.8</v>
      </c>
      <c r="D574">
        <v>67.5</v>
      </c>
      <c r="E574">
        <v>37.4</v>
      </c>
      <c r="F574">
        <v>60.4</v>
      </c>
      <c r="G574">
        <v>55.9</v>
      </c>
      <c r="H574">
        <v>71.5</v>
      </c>
      <c r="I574">
        <v>37.299999999999997</v>
      </c>
      <c r="J574">
        <v>60.5</v>
      </c>
      <c r="L574">
        <v>71.599999999999994</v>
      </c>
      <c r="M574">
        <v>38.4</v>
      </c>
      <c r="N574">
        <v>62.1</v>
      </c>
      <c r="P574" t="s">
        <v>878</v>
      </c>
      <c r="Q574">
        <f t="shared" si="20"/>
        <v>37</v>
      </c>
      <c r="R574" t="str">
        <f t="shared" si="21"/>
        <v>-</v>
      </c>
      <c r="AN574" s="317"/>
    </row>
    <row r="575" spans="2:40" x14ac:dyDescent="0.35">
      <c r="B575" s="317">
        <v>45433.552083333336</v>
      </c>
      <c r="C575">
        <v>55.1</v>
      </c>
      <c r="D575">
        <v>71.400000000000006</v>
      </c>
      <c r="E575">
        <v>35.700000000000003</v>
      </c>
      <c r="F575">
        <v>59.8</v>
      </c>
      <c r="G575">
        <v>55.2</v>
      </c>
      <c r="H575">
        <v>72.400000000000006</v>
      </c>
      <c r="I575">
        <v>35.5</v>
      </c>
      <c r="J575">
        <v>60</v>
      </c>
      <c r="L575">
        <v>75.8</v>
      </c>
      <c r="M575">
        <v>36.4</v>
      </c>
      <c r="N575">
        <v>61.4</v>
      </c>
      <c r="P575" t="s">
        <v>878</v>
      </c>
      <c r="Q575">
        <f t="shared" si="20"/>
        <v>36</v>
      </c>
      <c r="R575" t="str">
        <f t="shared" si="21"/>
        <v>-</v>
      </c>
      <c r="AN575" s="317"/>
    </row>
    <row r="576" spans="2:40" x14ac:dyDescent="0.35">
      <c r="B576" s="317">
        <v>45433.5625</v>
      </c>
      <c r="C576">
        <v>55.2</v>
      </c>
      <c r="D576">
        <v>67.2</v>
      </c>
      <c r="E576">
        <v>36.5</v>
      </c>
      <c r="F576">
        <v>59.7</v>
      </c>
      <c r="G576">
        <v>55.2</v>
      </c>
      <c r="H576">
        <v>67.7</v>
      </c>
      <c r="I576">
        <v>36.4</v>
      </c>
      <c r="J576">
        <v>59.5</v>
      </c>
      <c r="L576">
        <v>68.7</v>
      </c>
      <c r="M576">
        <v>37.5</v>
      </c>
      <c r="N576">
        <v>61.6</v>
      </c>
      <c r="P576" t="s">
        <v>878</v>
      </c>
      <c r="Q576">
        <f t="shared" si="20"/>
        <v>36</v>
      </c>
      <c r="R576" t="str">
        <f t="shared" si="21"/>
        <v>-</v>
      </c>
      <c r="AN576" s="317"/>
    </row>
    <row r="577" spans="2:40" x14ac:dyDescent="0.35">
      <c r="B577" s="317">
        <v>45433.572916666664</v>
      </c>
      <c r="C577">
        <v>55.9</v>
      </c>
      <c r="D577">
        <v>67.900000000000006</v>
      </c>
      <c r="E577">
        <v>35.700000000000003</v>
      </c>
      <c r="F577">
        <v>61</v>
      </c>
      <c r="G577">
        <v>55.9</v>
      </c>
      <c r="H577">
        <v>69.2</v>
      </c>
      <c r="I577">
        <v>35.799999999999997</v>
      </c>
      <c r="J577">
        <v>61</v>
      </c>
      <c r="L577">
        <v>69.7</v>
      </c>
      <c r="M577">
        <v>36.4</v>
      </c>
      <c r="N577">
        <v>62.5</v>
      </c>
      <c r="P577" t="s">
        <v>878</v>
      </c>
      <c r="Q577">
        <f t="shared" si="20"/>
        <v>36</v>
      </c>
      <c r="R577" t="str">
        <f t="shared" si="21"/>
        <v>-</v>
      </c>
      <c r="AN577" s="317"/>
    </row>
    <row r="578" spans="2:40" x14ac:dyDescent="0.35">
      <c r="B578" s="317">
        <v>45433.583333333336</v>
      </c>
      <c r="C578">
        <v>56.2</v>
      </c>
      <c r="D578">
        <v>69.7</v>
      </c>
      <c r="E578">
        <v>38.700000000000003</v>
      </c>
      <c r="F578">
        <v>61.3</v>
      </c>
      <c r="G578">
        <v>56.2</v>
      </c>
      <c r="H578">
        <v>69.900000000000006</v>
      </c>
      <c r="I578">
        <v>38.700000000000003</v>
      </c>
      <c r="J578">
        <v>61.1</v>
      </c>
      <c r="L578">
        <v>70.3</v>
      </c>
      <c r="M578">
        <v>39.6</v>
      </c>
      <c r="N578">
        <v>62.9</v>
      </c>
      <c r="P578" t="s">
        <v>878</v>
      </c>
      <c r="Q578">
        <f t="shared" si="20"/>
        <v>39</v>
      </c>
      <c r="R578" t="str">
        <f t="shared" si="21"/>
        <v>-</v>
      </c>
      <c r="AN578" s="317"/>
    </row>
    <row r="579" spans="2:40" x14ac:dyDescent="0.35">
      <c r="B579" s="317">
        <v>45433.59375</v>
      </c>
      <c r="C579">
        <v>56.4</v>
      </c>
      <c r="D579">
        <v>68.7</v>
      </c>
      <c r="E579">
        <v>39.1</v>
      </c>
      <c r="F579">
        <v>60.9</v>
      </c>
      <c r="G579">
        <v>56.4</v>
      </c>
      <c r="H579">
        <v>69</v>
      </c>
      <c r="I579">
        <v>39.200000000000003</v>
      </c>
      <c r="J579">
        <v>61.1</v>
      </c>
      <c r="L579">
        <v>71.599999999999994</v>
      </c>
      <c r="M579">
        <v>40</v>
      </c>
      <c r="N579">
        <v>62.6</v>
      </c>
      <c r="P579" t="s">
        <v>878</v>
      </c>
      <c r="Q579">
        <f t="shared" si="20"/>
        <v>39</v>
      </c>
      <c r="R579" t="str">
        <f t="shared" si="21"/>
        <v>-</v>
      </c>
      <c r="AN579" s="317"/>
    </row>
    <row r="580" spans="2:40" x14ac:dyDescent="0.35">
      <c r="B580" s="317">
        <v>45433.604166666664</v>
      </c>
      <c r="C580">
        <v>56.9</v>
      </c>
      <c r="D580">
        <v>67.400000000000006</v>
      </c>
      <c r="E580">
        <v>40.1</v>
      </c>
      <c r="F580">
        <v>61.4</v>
      </c>
      <c r="G580">
        <v>56.9</v>
      </c>
      <c r="H580">
        <v>67.8</v>
      </c>
      <c r="I580">
        <v>40.1</v>
      </c>
      <c r="J580">
        <v>61.5</v>
      </c>
      <c r="L580">
        <v>68.3</v>
      </c>
      <c r="M580">
        <v>41.1</v>
      </c>
      <c r="N580">
        <v>63.2</v>
      </c>
      <c r="P580" t="s">
        <v>878</v>
      </c>
      <c r="Q580">
        <f t="shared" si="20"/>
        <v>40</v>
      </c>
      <c r="R580" t="str">
        <f t="shared" si="21"/>
        <v>-</v>
      </c>
      <c r="AN580" s="317"/>
    </row>
    <row r="581" spans="2:40" x14ac:dyDescent="0.35">
      <c r="B581" s="317">
        <v>45433.614583333336</v>
      </c>
      <c r="C581">
        <v>58.2</v>
      </c>
      <c r="D581">
        <v>79.5</v>
      </c>
      <c r="E581">
        <v>39.799999999999997</v>
      </c>
      <c r="F581">
        <v>61.9</v>
      </c>
      <c r="G581">
        <v>57.8</v>
      </c>
      <c r="H581">
        <v>78.3</v>
      </c>
      <c r="I581">
        <v>39.700000000000003</v>
      </c>
      <c r="J581">
        <v>62</v>
      </c>
      <c r="L581">
        <v>83.7</v>
      </c>
      <c r="M581">
        <v>40.6</v>
      </c>
      <c r="N581">
        <v>63.5</v>
      </c>
      <c r="P581" t="s">
        <v>878</v>
      </c>
      <c r="Q581">
        <f t="shared" si="20"/>
        <v>40</v>
      </c>
      <c r="R581" t="str">
        <f t="shared" si="21"/>
        <v>-</v>
      </c>
      <c r="AN581" s="317"/>
    </row>
    <row r="582" spans="2:40" x14ac:dyDescent="0.35">
      <c r="B582" s="317">
        <v>45433.625</v>
      </c>
      <c r="C582">
        <v>57</v>
      </c>
      <c r="D582">
        <v>68.099999999999994</v>
      </c>
      <c r="E582">
        <v>40.700000000000003</v>
      </c>
      <c r="F582">
        <v>61.5</v>
      </c>
      <c r="G582">
        <v>57</v>
      </c>
      <c r="H582">
        <v>68.5</v>
      </c>
      <c r="I582">
        <v>40.5</v>
      </c>
      <c r="J582">
        <v>61.7</v>
      </c>
      <c r="L582">
        <v>69.3</v>
      </c>
      <c r="M582">
        <v>41.8</v>
      </c>
      <c r="N582">
        <v>63.2</v>
      </c>
      <c r="P582" t="s">
        <v>878</v>
      </c>
      <c r="Q582">
        <f t="shared" si="20"/>
        <v>41</v>
      </c>
      <c r="R582" t="str">
        <f t="shared" si="21"/>
        <v>-</v>
      </c>
      <c r="AN582" s="317"/>
    </row>
    <row r="583" spans="2:40" x14ac:dyDescent="0.35">
      <c r="B583" s="317">
        <v>45433.635416666664</v>
      </c>
      <c r="C583">
        <v>56.6</v>
      </c>
      <c r="D583">
        <v>71.599999999999994</v>
      </c>
      <c r="E583">
        <v>38.4</v>
      </c>
      <c r="F583">
        <v>61.3</v>
      </c>
      <c r="G583">
        <v>56.4</v>
      </c>
      <c r="H583">
        <v>71</v>
      </c>
      <c r="I583">
        <v>38.5</v>
      </c>
      <c r="J583">
        <v>61.1</v>
      </c>
      <c r="L583">
        <v>73.8</v>
      </c>
      <c r="M583">
        <v>39.200000000000003</v>
      </c>
      <c r="N583">
        <v>63</v>
      </c>
      <c r="P583" t="s">
        <v>878</v>
      </c>
      <c r="Q583">
        <f t="shared" si="20"/>
        <v>39</v>
      </c>
      <c r="R583" t="str">
        <f t="shared" si="21"/>
        <v>-</v>
      </c>
      <c r="AN583" s="317"/>
    </row>
    <row r="584" spans="2:40" x14ac:dyDescent="0.35">
      <c r="B584" s="317">
        <v>45433.645833333336</v>
      </c>
      <c r="C584">
        <v>57.6</v>
      </c>
      <c r="D584">
        <v>75</v>
      </c>
      <c r="E584">
        <v>39.200000000000003</v>
      </c>
      <c r="F584">
        <v>61.5</v>
      </c>
      <c r="G584">
        <v>57.7</v>
      </c>
      <c r="H584">
        <v>75</v>
      </c>
      <c r="I584">
        <v>39.200000000000003</v>
      </c>
      <c r="J584">
        <v>61.3</v>
      </c>
      <c r="L584">
        <v>75.8</v>
      </c>
      <c r="M584">
        <v>40.200000000000003</v>
      </c>
      <c r="N584">
        <v>63.1</v>
      </c>
      <c r="P584" t="s">
        <v>878</v>
      </c>
      <c r="Q584">
        <f t="shared" si="20"/>
        <v>39</v>
      </c>
      <c r="R584" t="str">
        <f t="shared" si="21"/>
        <v>-</v>
      </c>
      <c r="AN584" s="317"/>
    </row>
    <row r="585" spans="2:40" x14ac:dyDescent="0.35">
      <c r="B585" s="317">
        <v>45433.65625</v>
      </c>
      <c r="C585">
        <v>55.7</v>
      </c>
      <c r="D585">
        <v>66</v>
      </c>
      <c r="E585">
        <v>37.5</v>
      </c>
      <c r="F585">
        <v>60.7</v>
      </c>
      <c r="G585">
        <v>55.7</v>
      </c>
      <c r="H585">
        <v>67.099999999999994</v>
      </c>
      <c r="I585">
        <v>37.4</v>
      </c>
      <c r="J585">
        <v>60.8</v>
      </c>
      <c r="L585">
        <v>68.099999999999994</v>
      </c>
      <c r="M585">
        <v>38.6</v>
      </c>
      <c r="N585">
        <v>62.5</v>
      </c>
      <c r="P585" t="s">
        <v>878</v>
      </c>
      <c r="Q585">
        <f t="shared" si="20"/>
        <v>37</v>
      </c>
      <c r="R585" t="str">
        <f t="shared" si="21"/>
        <v>-</v>
      </c>
      <c r="AN585" s="317"/>
    </row>
    <row r="586" spans="2:40" x14ac:dyDescent="0.35">
      <c r="B586" s="317">
        <v>45433.666666666664</v>
      </c>
      <c r="C586">
        <v>56.2</v>
      </c>
      <c r="D586">
        <v>68.400000000000006</v>
      </c>
      <c r="E586">
        <v>37.700000000000003</v>
      </c>
      <c r="F586">
        <v>60.9</v>
      </c>
      <c r="G586">
        <v>56.2</v>
      </c>
      <c r="H586">
        <v>68.3</v>
      </c>
      <c r="I586">
        <v>37.5</v>
      </c>
      <c r="J586">
        <v>61</v>
      </c>
      <c r="L586">
        <v>69.099999999999994</v>
      </c>
      <c r="M586">
        <v>38.700000000000003</v>
      </c>
      <c r="N586">
        <v>62.7</v>
      </c>
      <c r="P586" t="s">
        <v>878</v>
      </c>
      <c r="Q586">
        <f t="shared" si="20"/>
        <v>38</v>
      </c>
      <c r="R586" t="str">
        <f t="shared" si="21"/>
        <v>-</v>
      </c>
      <c r="AN586" s="317"/>
    </row>
    <row r="587" spans="2:40" x14ac:dyDescent="0.35">
      <c r="B587" s="317">
        <v>45433.677083333336</v>
      </c>
      <c r="C587">
        <v>56.1</v>
      </c>
      <c r="D587">
        <v>66.3</v>
      </c>
      <c r="E587">
        <v>40.5</v>
      </c>
      <c r="F587">
        <v>60.5</v>
      </c>
      <c r="G587">
        <v>56</v>
      </c>
      <c r="H587">
        <v>65.2</v>
      </c>
      <c r="I587">
        <v>40.700000000000003</v>
      </c>
      <c r="J587">
        <v>60.6</v>
      </c>
      <c r="L587">
        <v>69.2</v>
      </c>
      <c r="M587">
        <v>42.1</v>
      </c>
      <c r="N587">
        <v>62.4</v>
      </c>
      <c r="P587" t="s">
        <v>878</v>
      </c>
      <c r="Q587">
        <f t="shared" si="20"/>
        <v>41</v>
      </c>
      <c r="R587" t="str">
        <f t="shared" si="21"/>
        <v>-</v>
      </c>
      <c r="AN587" s="317"/>
    </row>
    <row r="588" spans="2:40" x14ac:dyDescent="0.35">
      <c r="B588" s="317">
        <v>45433.6875</v>
      </c>
      <c r="C588">
        <v>56</v>
      </c>
      <c r="D588">
        <v>66.3</v>
      </c>
      <c r="E588">
        <v>38.200000000000003</v>
      </c>
      <c r="F588">
        <v>60.5</v>
      </c>
      <c r="G588">
        <v>56</v>
      </c>
      <c r="H588">
        <v>67.3</v>
      </c>
      <c r="I588">
        <v>38.1</v>
      </c>
      <c r="J588">
        <v>60.6</v>
      </c>
      <c r="L588">
        <v>67.400000000000006</v>
      </c>
      <c r="M588">
        <v>39.6</v>
      </c>
      <c r="N588">
        <v>62.4</v>
      </c>
      <c r="P588" t="s">
        <v>878</v>
      </c>
      <c r="Q588">
        <f t="shared" si="20"/>
        <v>38</v>
      </c>
      <c r="R588" t="str">
        <f t="shared" si="21"/>
        <v>-</v>
      </c>
      <c r="AN588" s="317"/>
    </row>
    <row r="589" spans="2:40" x14ac:dyDescent="0.35">
      <c r="B589" s="317">
        <v>45433.697916666664</v>
      </c>
      <c r="C589">
        <v>56.8</v>
      </c>
      <c r="D589">
        <v>67.900000000000006</v>
      </c>
      <c r="E589">
        <v>37.200000000000003</v>
      </c>
      <c r="F589">
        <v>61.3</v>
      </c>
      <c r="G589">
        <v>56.7</v>
      </c>
      <c r="H589">
        <v>68</v>
      </c>
      <c r="I589">
        <v>37.200000000000003</v>
      </c>
      <c r="J589">
        <v>61.5</v>
      </c>
      <c r="L589">
        <v>68.900000000000006</v>
      </c>
      <c r="M589">
        <v>38.1</v>
      </c>
      <c r="N589">
        <v>63</v>
      </c>
      <c r="P589" t="s">
        <v>878</v>
      </c>
      <c r="Q589">
        <f t="shared" ref="Q589:Q652" si="22">IF(P589="D",ROUND(I589,0),"-")</f>
        <v>37</v>
      </c>
      <c r="R589" t="str">
        <f t="shared" ref="R589:R652" si="23">IF(P589="N",ROUND(I589,0),"-")</f>
        <v>-</v>
      </c>
      <c r="AN589" s="317"/>
    </row>
    <row r="590" spans="2:40" x14ac:dyDescent="0.35">
      <c r="B590" s="317">
        <v>45433.708333333336</v>
      </c>
      <c r="C590">
        <v>56.7</v>
      </c>
      <c r="D590">
        <v>68</v>
      </c>
      <c r="E590">
        <v>37.200000000000003</v>
      </c>
      <c r="F590">
        <v>61.4</v>
      </c>
      <c r="G590">
        <v>56.8</v>
      </c>
      <c r="H590">
        <v>69.099999999999994</v>
      </c>
      <c r="I590">
        <v>37.299999999999997</v>
      </c>
      <c r="J590">
        <v>61.5</v>
      </c>
      <c r="L590">
        <v>70.400000000000006</v>
      </c>
      <c r="M590">
        <v>38</v>
      </c>
      <c r="N590">
        <v>63.2</v>
      </c>
      <c r="P590" t="s">
        <v>878</v>
      </c>
      <c r="Q590">
        <f t="shared" si="22"/>
        <v>37</v>
      </c>
      <c r="R590" t="str">
        <f t="shared" si="23"/>
        <v>-</v>
      </c>
      <c r="AN590" s="317"/>
    </row>
    <row r="591" spans="2:40" x14ac:dyDescent="0.35">
      <c r="B591" s="317">
        <v>45433.71875</v>
      </c>
      <c r="C591">
        <v>57.7</v>
      </c>
      <c r="D591">
        <v>67.099999999999994</v>
      </c>
      <c r="E591">
        <v>40</v>
      </c>
      <c r="F591">
        <v>62.1</v>
      </c>
      <c r="G591">
        <v>57.7</v>
      </c>
      <c r="H591">
        <v>68</v>
      </c>
      <c r="I591">
        <v>40.1</v>
      </c>
      <c r="J591">
        <v>62.1</v>
      </c>
      <c r="L591">
        <v>68.900000000000006</v>
      </c>
      <c r="M591">
        <v>41</v>
      </c>
      <c r="N591">
        <v>64</v>
      </c>
      <c r="P591" t="s">
        <v>878</v>
      </c>
      <c r="Q591">
        <f t="shared" si="22"/>
        <v>40</v>
      </c>
      <c r="R591" t="str">
        <f t="shared" si="23"/>
        <v>-</v>
      </c>
      <c r="AN591" s="317"/>
    </row>
    <row r="592" spans="2:40" x14ac:dyDescent="0.35">
      <c r="B592" s="317">
        <v>45433.729166666664</v>
      </c>
      <c r="C592">
        <v>56.5</v>
      </c>
      <c r="D592">
        <v>67.2</v>
      </c>
      <c r="E592">
        <v>37.299999999999997</v>
      </c>
      <c r="F592">
        <v>61.4</v>
      </c>
      <c r="G592">
        <v>56.5</v>
      </c>
      <c r="H592">
        <v>67.099999999999994</v>
      </c>
      <c r="I592">
        <v>37.299999999999997</v>
      </c>
      <c r="J592">
        <v>61.3</v>
      </c>
      <c r="L592">
        <v>69</v>
      </c>
      <c r="M592">
        <v>38.299999999999997</v>
      </c>
      <c r="N592">
        <v>63</v>
      </c>
      <c r="P592" t="s">
        <v>878</v>
      </c>
      <c r="Q592">
        <f t="shared" si="22"/>
        <v>37</v>
      </c>
      <c r="R592" t="str">
        <f t="shared" si="23"/>
        <v>-</v>
      </c>
      <c r="AN592" s="317"/>
    </row>
    <row r="593" spans="2:40" x14ac:dyDescent="0.35">
      <c r="B593" s="317">
        <v>45433.739583333336</v>
      </c>
      <c r="C593">
        <v>53.9</v>
      </c>
      <c r="D593">
        <v>64.099999999999994</v>
      </c>
      <c r="E593">
        <v>35.799999999999997</v>
      </c>
      <c r="F593">
        <v>59.3</v>
      </c>
      <c r="G593">
        <v>54</v>
      </c>
      <c r="H593">
        <v>65.5</v>
      </c>
      <c r="I593">
        <v>35.700000000000003</v>
      </c>
      <c r="J593">
        <v>59.2</v>
      </c>
      <c r="L593">
        <v>65.7</v>
      </c>
      <c r="M593">
        <v>36.700000000000003</v>
      </c>
      <c r="N593">
        <v>60.8</v>
      </c>
      <c r="P593" t="s">
        <v>878</v>
      </c>
      <c r="Q593">
        <f t="shared" si="22"/>
        <v>36</v>
      </c>
      <c r="R593" t="str">
        <f t="shared" si="23"/>
        <v>-</v>
      </c>
      <c r="AN593" s="317"/>
    </row>
    <row r="594" spans="2:40" x14ac:dyDescent="0.35">
      <c r="B594" s="317">
        <v>45433.75</v>
      </c>
      <c r="C594">
        <v>55.2</v>
      </c>
      <c r="D594">
        <v>65.900000000000006</v>
      </c>
      <c r="E594">
        <v>39.299999999999997</v>
      </c>
      <c r="F594">
        <v>60.1</v>
      </c>
      <c r="G594">
        <v>55.3</v>
      </c>
      <c r="H594">
        <v>66.7</v>
      </c>
      <c r="I594">
        <v>39.1</v>
      </c>
      <c r="J594">
        <v>60</v>
      </c>
      <c r="L594">
        <v>67.3</v>
      </c>
      <c r="M594">
        <v>40.4</v>
      </c>
      <c r="N594">
        <v>62.2</v>
      </c>
      <c r="P594" t="s">
        <v>878</v>
      </c>
      <c r="Q594">
        <f t="shared" si="22"/>
        <v>39</v>
      </c>
      <c r="R594" t="str">
        <f t="shared" si="23"/>
        <v>-</v>
      </c>
      <c r="AN594" s="317"/>
    </row>
    <row r="595" spans="2:40" x14ac:dyDescent="0.35">
      <c r="B595" s="317">
        <v>45433.760416666664</v>
      </c>
      <c r="C595">
        <v>55.5</v>
      </c>
      <c r="D595">
        <v>65.5</v>
      </c>
      <c r="E595">
        <v>36.700000000000003</v>
      </c>
      <c r="F595">
        <v>60.6</v>
      </c>
      <c r="G595">
        <v>55.4</v>
      </c>
      <c r="H595">
        <v>65.900000000000006</v>
      </c>
      <c r="I595">
        <v>36.6</v>
      </c>
      <c r="J595">
        <v>60.5</v>
      </c>
      <c r="L595">
        <v>67.7</v>
      </c>
      <c r="M595">
        <v>38.1</v>
      </c>
      <c r="N595">
        <v>62</v>
      </c>
      <c r="P595" t="s">
        <v>878</v>
      </c>
      <c r="Q595">
        <f t="shared" si="22"/>
        <v>37</v>
      </c>
      <c r="R595" t="str">
        <f t="shared" si="23"/>
        <v>-</v>
      </c>
      <c r="AN595" s="317"/>
    </row>
    <row r="596" spans="2:40" x14ac:dyDescent="0.35">
      <c r="B596" s="317">
        <v>45433.770833333336</v>
      </c>
      <c r="C596">
        <v>55.9</v>
      </c>
      <c r="D596">
        <v>71.3</v>
      </c>
      <c r="E596">
        <v>40.1</v>
      </c>
      <c r="F596">
        <v>60.4</v>
      </c>
      <c r="G596">
        <v>55.9</v>
      </c>
      <c r="H596">
        <v>72.8</v>
      </c>
      <c r="I596">
        <v>40.1</v>
      </c>
      <c r="J596">
        <v>60.1</v>
      </c>
      <c r="L596">
        <v>73.3</v>
      </c>
      <c r="M596">
        <v>41.2</v>
      </c>
      <c r="N596">
        <v>62.3</v>
      </c>
      <c r="P596" t="s">
        <v>878</v>
      </c>
      <c r="Q596">
        <f t="shared" si="22"/>
        <v>40</v>
      </c>
      <c r="R596" t="str">
        <f t="shared" si="23"/>
        <v>-</v>
      </c>
      <c r="AN596" s="317"/>
    </row>
    <row r="597" spans="2:40" x14ac:dyDescent="0.35">
      <c r="B597" s="317">
        <v>45433.78125</v>
      </c>
      <c r="C597">
        <v>54.1</v>
      </c>
      <c r="D597">
        <v>70</v>
      </c>
      <c r="E597">
        <v>38.799999999999997</v>
      </c>
      <c r="F597">
        <v>58.5</v>
      </c>
      <c r="G597">
        <v>53.9</v>
      </c>
      <c r="H597">
        <v>69.7</v>
      </c>
      <c r="I597">
        <v>38.4</v>
      </c>
      <c r="J597">
        <v>58.1</v>
      </c>
      <c r="L597">
        <v>70.599999999999994</v>
      </c>
      <c r="M597">
        <v>39.6</v>
      </c>
      <c r="N597">
        <v>60</v>
      </c>
      <c r="P597" t="s">
        <v>878</v>
      </c>
      <c r="Q597">
        <f t="shared" si="22"/>
        <v>38</v>
      </c>
      <c r="R597" t="str">
        <f t="shared" si="23"/>
        <v>-</v>
      </c>
      <c r="AN597" s="317"/>
    </row>
    <row r="598" spans="2:40" x14ac:dyDescent="0.35">
      <c r="B598" s="317">
        <v>45433.791666666664</v>
      </c>
      <c r="C598">
        <v>54.9</v>
      </c>
      <c r="D598">
        <v>67.2</v>
      </c>
      <c r="E598">
        <v>36.6</v>
      </c>
      <c r="F598">
        <v>59.8</v>
      </c>
      <c r="G598">
        <v>54.9</v>
      </c>
      <c r="H598">
        <v>66.900000000000006</v>
      </c>
      <c r="I598">
        <v>36.4</v>
      </c>
      <c r="J598">
        <v>59.7</v>
      </c>
      <c r="L598">
        <v>68.099999999999994</v>
      </c>
      <c r="M598">
        <v>37.6</v>
      </c>
      <c r="N598">
        <v>61.7</v>
      </c>
      <c r="P598" t="s">
        <v>878</v>
      </c>
      <c r="Q598">
        <f t="shared" si="22"/>
        <v>36</v>
      </c>
      <c r="R598" t="str">
        <f t="shared" si="23"/>
        <v>-</v>
      </c>
      <c r="AN598" s="317"/>
    </row>
    <row r="599" spans="2:40" x14ac:dyDescent="0.35">
      <c r="B599" s="317">
        <v>45433.802083333336</v>
      </c>
      <c r="C599">
        <v>55.1</v>
      </c>
      <c r="D599">
        <v>67.3</v>
      </c>
      <c r="E599">
        <v>39.9</v>
      </c>
      <c r="F599">
        <v>59.4</v>
      </c>
      <c r="G599">
        <v>55.1</v>
      </c>
      <c r="H599">
        <v>67.900000000000006</v>
      </c>
      <c r="I599">
        <v>39.5</v>
      </c>
      <c r="J599">
        <v>59.4</v>
      </c>
      <c r="L599">
        <v>68.2</v>
      </c>
      <c r="M599">
        <v>41.2</v>
      </c>
      <c r="N599">
        <v>61.1</v>
      </c>
      <c r="P599" t="s">
        <v>878</v>
      </c>
      <c r="Q599">
        <f t="shared" si="22"/>
        <v>40</v>
      </c>
      <c r="R599" t="str">
        <f t="shared" si="23"/>
        <v>-</v>
      </c>
      <c r="AN599" s="317"/>
    </row>
    <row r="600" spans="2:40" x14ac:dyDescent="0.35">
      <c r="B600" s="317">
        <v>45433.8125</v>
      </c>
      <c r="C600">
        <v>55.4</v>
      </c>
      <c r="D600">
        <v>74.599999999999994</v>
      </c>
      <c r="E600">
        <v>33.4</v>
      </c>
      <c r="F600">
        <v>59.5</v>
      </c>
      <c r="G600">
        <v>55.4</v>
      </c>
      <c r="H600">
        <v>74.900000000000006</v>
      </c>
      <c r="I600">
        <v>33</v>
      </c>
      <c r="J600">
        <v>59.7</v>
      </c>
      <c r="L600">
        <v>75.8</v>
      </c>
      <c r="M600">
        <v>34.799999999999997</v>
      </c>
      <c r="N600">
        <v>61.4</v>
      </c>
      <c r="P600" t="s">
        <v>878</v>
      </c>
      <c r="Q600">
        <f t="shared" si="22"/>
        <v>33</v>
      </c>
      <c r="R600" t="str">
        <f t="shared" si="23"/>
        <v>-</v>
      </c>
      <c r="AN600" s="317"/>
    </row>
    <row r="601" spans="2:40" x14ac:dyDescent="0.35">
      <c r="B601" s="317">
        <v>45433.822916666664</v>
      </c>
      <c r="C601">
        <v>51.9</v>
      </c>
      <c r="D601">
        <v>66.900000000000006</v>
      </c>
      <c r="E601">
        <v>32.6</v>
      </c>
      <c r="F601">
        <v>56.2</v>
      </c>
      <c r="G601">
        <v>51.9</v>
      </c>
      <c r="H601">
        <v>66.2</v>
      </c>
      <c r="I601">
        <v>32.4</v>
      </c>
      <c r="J601">
        <v>56</v>
      </c>
      <c r="L601">
        <v>68.599999999999994</v>
      </c>
      <c r="M601">
        <v>33.6</v>
      </c>
      <c r="N601">
        <v>58.4</v>
      </c>
      <c r="P601" t="s">
        <v>878</v>
      </c>
      <c r="Q601">
        <f t="shared" si="22"/>
        <v>32</v>
      </c>
      <c r="R601" t="str">
        <f t="shared" si="23"/>
        <v>-</v>
      </c>
      <c r="AN601" s="317"/>
    </row>
    <row r="602" spans="2:40" x14ac:dyDescent="0.35">
      <c r="B602" s="317">
        <v>45433.833333333336</v>
      </c>
      <c r="C602">
        <v>53.3</v>
      </c>
      <c r="D602">
        <v>66.099999999999994</v>
      </c>
      <c r="E602">
        <v>31.5</v>
      </c>
      <c r="F602">
        <v>58.4</v>
      </c>
      <c r="G602">
        <v>53.3</v>
      </c>
      <c r="H602">
        <v>65.7</v>
      </c>
      <c r="I602">
        <v>31.4</v>
      </c>
      <c r="J602">
        <v>58.3</v>
      </c>
      <c r="L602">
        <v>68.900000000000006</v>
      </c>
      <c r="M602">
        <v>32.6</v>
      </c>
      <c r="N602">
        <v>60</v>
      </c>
      <c r="P602" t="s">
        <v>878</v>
      </c>
      <c r="Q602">
        <f t="shared" si="22"/>
        <v>31</v>
      </c>
      <c r="R602" t="str">
        <f t="shared" si="23"/>
        <v>-</v>
      </c>
      <c r="AN602" s="317"/>
    </row>
    <row r="603" spans="2:40" x14ac:dyDescent="0.35">
      <c r="B603" s="317">
        <v>45433.84375</v>
      </c>
      <c r="C603">
        <v>54.2</v>
      </c>
      <c r="D603">
        <v>67.099999999999994</v>
      </c>
      <c r="E603">
        <v>33.700000000000003</v>
      </c>
      <c r="F603">
        <v>59</v>
      </c>
      <c r="G603">
        <v>54.2</v>
      </c>
      <c r="H603">
        <v>67.5</v>
      </c>
      <c r="I603">
        <v>33.6</v>
      </c>
      <c r="J603">
        <v>59</v>
      </c>
      <c r="L603">
        <v>68.099999999999994</v>
      </c>
      <c r="M603">
        <v>34.9</v>
      </c>
      <c r="N603">
        <v>60.6</v>
      </c>
      <c r="P603" t="s">
        <v>878</v>
      </c>
      <c r="Q603">
        <f t="shared" si="22"/>
        <v>34</v>
      </c>
      <c r="R603" t="str">
        <f t="shared" si="23"/>
        <v>-</v>
      </c>
      <c r="AN603" s="317"/>
    </row>
    <row r="604" spans="2:40" x14ac:dyDescent="0.35">
      <c r="B604" s="317">
        <v>45433.854166666664</v>
      </c>
      <c r="C604">
        <v>54.5</v>
      </c>
      <c r="D604">
        <v>70.7</v>
      </c>
      <c r="E604">
        <v>35.5</v>
      </c>
      <c r="F604">
        <v>58.8</v>
      </c>
      <c r="G604">
        <v>54.5</v>
      </c>
      <c r="H604">
        <v>71</v>
      </c>
      <c r="I604">
        <v>35.4</v>
      </c>
      <c r="J604">
        <v>58.7</v>
      </c>
      <c r="L604">
        <v>73.3</v>
      </c>
      <c r="M604">
        <v>36.5</v>
      </c>
      <c r="N604">
        <v>60.4</v>
      </c>
      <c r="P604" t="s">
        <v>878</v>
      </c>
      <c r="Q604">
        <f t="shared" si="22"/>
        <v>35</v>
      </c>
      <c r="R604" t="str">
        <f t="shared" si="23"/>
        <v>-</v>
      </c>
      <c r="AN604" s="317"/>
    </row>
    <row r="605" spans="2:40" x14ac:dyDescent="0.35">
      <c r="B605" s="317">
        <v>45433.864583333336</v>
      </c>
      <c r="C605">
        <v>52.5</v>
      </c>
      <c r="D605">
        <v>66.7</v>
      </c>
      <c r="E605">
        <v>31.2</v>
      </c>
      <c r="F605">
        <v>57</v>
      </c>
      <c r="G605">
        <v>52.5</v>
      </c>
      <c r="H605">
        <v>67.099999999999994</v>
      </c>
      <c r="I605">
        <v>31.2</v>
      </c>
      <c r="J605">
        <v>56.9</v>
      </c>
      <c r="L605">
        <v>68.8</v>
      </c>
      <c r="M605">
        <v>32.5</v>
      </c>
      <c r="N605">
        <v>58.6</v>
      </c>
      <c r="P605" t="s">
        <v>878</v>
      </c>
      <c r="Q605">
        <f t="shared" si="22"/>
        <v>31</v>
      </c>
      <c r="R605" t="str">
        <f t="shared" si="23"/>
        <v>-</v>
      </c>
      <c r="AN605" s="317"/>
    </row>
    <row r="606" spans="2:40" x14ac:dyDescent="0.35">
      <c r="B606" s="317">
        <v>45433.875</v>
      </c>
      <c r="C606">
        <v>52.9</v>
      </c>
      <c r="D606">
        <v>66.5</v>
      </c>
      <c r="E606">
        <v>33</v>
      </c>
      <c r="F606">
        <v>57.7</v>
      </c>
      <c r="G606">
        <v>52.8</v>
      </c>
      <c r="H606">
        <v>66.7</v>
      </c>
      <c r="I606">
        <v>32.799999999999997</v>
      </c>
      <c r="J606">
        <v>57.4</v>
      </c>
      <c r="L606">
        <v>67.5</v>
      </c>
      <c r="M606">
        <v>33.799999999999997</v>
      </c>
      <c r="N606">
        <v>59.4</v>
      </c>
      <c r="P606" t="s">
        <v>878</v>
      </c>
      <c r="Q606">
        <f t="shared" si="22"/>
        <v>33</v>
      </c>
      <c r="R606" t="str">
        <f t="shared" si="23"/>
        <v>-</v>
      </c>
      <c r="AN606" s="317"/>
    </row>
    <row r="607" spans="2:40" x14ac:dyDescent="0.35">
      <c r="B607" s="317">
        <v>45433.885416666664</v>
      </c>
      <c r="C607">
        <v>54.8</v>
      </c>
      <c r="D607">
        <v>68</v>
      </c>
      <c r="E607">
        <v>35</v>
      </c>
      <c r="F607">
        <v>59.4</v>
      </c>
      <c r="G607">
        <v>54.9</v>
      </c>
      <c r="H607">
        <v>69.599999999999994</v>
      </c>
      <c r="I607">
        <v>35</v>
      </c>
      <c r="J607">
        <v>59</v>
      </c>
      <c r="L607">
        <v>70.3</v>
      </c>
      <c r="M607">
        <v>36.1</v>
      </c>
      <c r="N607">
        <v>61.3</v>
      </c>
      <c r="P607" t="s">
        <v>878</v>
      </c>
      <c r="Q607">
        <f t="shared" si="22"/>
        <v>35</v>
      </c>
      <c r="R607" t="str">
        <f t="shared" si="23"/>
        <v>-</v>
      </c>
      <c r="AN607" s="317"/>
    </row>
    <row r="608" spans="2:40" x14ac:dyDescent="0.35">
      <c r="B608" s="317">
        <v>45433.895833333336</v>
      </c>
      <c r="C608">
        <v>53.4</v>
      </c>
      <c r="D608">
        <v>65.8</v>
      </c>
      <c r="E608">
        <v>33.700000000000003</v>
      </c>
      <c r="F608">
        <v>58.1</v>
      </c>
      <c r="G608">
        <v>53.4</v>
      </c>
      <c r="H608">
        <v>66.599999999999994</v>
      </c>
      <c r="I608">
        <v>33.299999999999997</v>
      </c>
      <c r="J608">
        <v>58.3</v>
      </c>
      <c r="L608">
        <v>67.8</v>
      </c>
      <c r="M608">
        <v>34.9</v>
      </c>
      <c r="N608">
        <v>60</v>
      </c>
      <c r="P608" t="s">
        <v>878</v>
      </c>
      <c r="Q608">
        <f t="shared" si="22"/>
        <v>33</v>
      </c>
      <c r="R608" t="str">
        <f t="shared" si="23"/>
        <v>-</v>
      </c>
      <c r="AN608" s="317"/>
    </row>
    <row r="609" spans="2:40" x14ac:dyDescent="0.35">
      <c r="B609" s="317">
        <v>45433.90625</v>
      </c>
      <c r="C609">
        <v>51.5</v>
      </c>
      <c r="D609">
        <v>66.2</v>
      </c>
      <c r="E609">
        <v>34.700000000000003</v>
      </c>
      <c r="F609">
        <v>56.2</v>
      </c>
      <c r="G609">
        <v>51.5</v>
      </c>
      <c r="H609">
        <v>66.2</v>
      </c>
      <c r="I609">
        <v>34.4</v>
      </c>
      <c r="J609">
        <v>56</v>
      </c>
      <c r="L609">
        <v>68.400000000000006</v>
      </c>
      <c r="M609">
        <v>35.799999999999997</v>
      </c>
      <c r="N609">
        <v>58</v>
      </c>
      <c r="P609" t="s">
        <v>878</v>
      </c>
      <c r="Q609">
        <f t="shared" si="22"/>
        <v>34</v>
      </c>
      <c r="R609" t="str">
        <f t="shared" si="23"/>
        <v>-</v>
      </c>
      <c r="AN609" s="317"/>
    </row>
    <row r="610" spans="2:40" x14ac:dyDescent="0.35">
      <c r="B610" s="317">
        <v>45433.916666666664</v>
      </c>
      <c r="C610">
        <v>52.5</v>
      </c>
      <c r="D610">
        <v>66.8</v>
      </c>
      <c r="E610">
        <v>34.200000000000003</v>
      </c>
      <c r="F610">
        <v>56.9</v>
      </c>
      <c r="G610">
        <v>52.5</v>
      </c>
      <c r="H610">
        <v>67</v>
      </c>
      <c r="I610">
        <v>34.299999999999997</v>
      </c>
      <c r="J610">
        <v>56.8</v>
      </c>
      <c r="L610">
        <v>67.599999999999994</v>
      </c>
      <c r="M610">
        <v>35.200000000000003</v>
      </c>
      <c r="N610">
        <v>58.8</v>
      </c>
      <c r="P610" t="s">
        <v>878</v>
      </c>
      <c r="Q610">
        <f t="shared" si="22"/>
        <v>34</v>
      </c>
      <c r="R610" t="str">
        <f t="shared" si="23"/>
        <v>-</v>
      </c>
      <c r="AN610" s="317"/>
    </row>
    <row r="611" spans="2:40" x14ac:dyDescent="0.35">
      <c r="B611" s="317">
        <v>45433.927083333336</v>
      </c>
      <c r="C611">
        <v>48</v>
      </c>
      <c r="D611">
        <v>65.599999999999994</v>
      </c>
      <c r="E611">
        <v>35.1</v>
      </c>
      <c r="F611">
        <v>50.4</v>
      </c>
      <c r="G611">
        <v>47.9</v>
      </c>
      <c r="H611">
        <v>65.599999999999994</v>
      </c>
      <c r="I611">
        <v>34.9</v>
      </c>
      <c r="J611">
        <v>50.1</v>
      </c>
      <c r="L611">
        <v>67.5</v>
      </c>
      <c r="M611">
        <v>35.700000000000003</v>
      </c>
      <c r="N611">
        <v>52.2</v>
      </c>
      <c r="P611" t="s">
        <v>878</v>
      </c>
      <c r="Q611">
        <f t="shared" si="22"/>
        <v>35</v>
      </c>
      <c r="R611" t="str">
        <f t="shared" si="23"/>
        <v>-</v>
      </c>
      <c r="AN611" s="317"/>
    </row>
    <row r="612" spans="2:40" x14ac:dyDescent="0.35">
      <c r="B612" s="317">
        <v>45433.9375</v>
      </c>
      <c r="C612">
        <v>53.2</v>
      </c>
      <c r="D612">
        <v>66.400000000000006</v>
      </c>
      <c r="E612">
        <v>35.6</v>
      </c>
      <c r="F612">
        <v>57.9</v>
      </c>
      <c r="G612">
        <v>53.3</v>
      </c>
      <c r="H612">
        <v>67.5</v>
      </c>
      <c r="I612">
        <v>35.5</v>
      </c>
      <c r="J612">
        <v>57.8</v>
      </c>
      <c r="L612">
        <v>68.3</v>
      </c>
      <c r="M612">
        <v>36.6</v>
      </c>
      <c r="N612">
        <v>59.4</v>
      </c>
      <c r="P612" t="s">
        <v>878</v>
      </c>
      <c r="Q612">
        <f t="shared" si="22"/>
        <v>36</v>
      </c>
      <c r="R612" t="str">
        <f t="shared" si="23"/>
        <v>-</v>
      </c>
      <c r="AN612" s="317"/>
    </row>
    <row r="613" spans="2:40" x14ac:dyDescent="0.35">
      <c r="B613" s="317">
        <v>45433.947916666664</v>
      </c>
      <c r="C613">
        <v>52.7</v>
      </c>
      <c r="D613">
        <v>66.599999999999994</v>
      </c>
      <c r="E613">
        <v>35.1</v>
      </c>
      <c r="F613">
        <v>57.3</v>
      </c>
      <c r="G613">
        <v>52.7</v>
      </c>
      <c r="H613">
        <v>67.3</v>
      </c>
      <c r="I613">
        <v>35.1</v>
      </c>
      <c r="J613">
        <v>57.1</v>
      </c>
      <c r="L613">
        <v>68</v>
      </c>
      <c r="M613">
        <v>36</v>
      </c>
      <c r="N613">
        <v>58.8</v>
      </c>
      <c r="P613" t="s">
        <v>878</v>
      </c>
      <c r="Q613">
        <f t="shared" si="22"/>
        <v>35</v>
      </c>
      <c r="R613" t="str">
        <f t="shared" si="23"/>
        <v>-</v>
      </c>
      <c r="AN613" s="317"/>
    </row>
    <row r="614" spans="2:40" x14ac:dyDescent="0.35">
      <c r="B614" s="317">
        <v>45433.958333333336</v>
      </c>
      <c r="C614">
        <v>52.5</v>
      </c>
      <c r="D614">
        <v>66.400000000000006</v>
      </c>
      <c r="E614">
        <v>28.2</v>
      </c>
      <c r="F614">
        <v>56.8</v>
      </c>
      <c r="G614">
        <v>52.5</v>
      </c>
      <c r="H614">
        <v>67.599999999999994</v>
      </c>
      <c r="I614">
        <v>28.2</v>
      </c>
      <c r="J614">
        <v>56.9</v>
      </c>
      <c r="L614">
        <v>68.2</v>
      </c>
      <c r="M614">
        <v>29.2</v>
      </c>
      <c r="N614">
        <v>58</v>
      </c>
      <c r="P614" t="s">
        <v>879</v>
      </c>
      <c r="Q614" t="str">
        <f t="shared" si="22"/>
        <v>-</v>
      </c>
      <c r="R614">
        <f t="shared" si="23"/>
        <v>28</v>
      </c>
      <c r="AN614" s="317"/>
    </row>
    <row r="615" spans="2:40" x14ac:dyDescent="0.35">
      <c r="B615" s="317">
        <v>45433.96875</v>
      </c>
      <c r="C615">
        <v>49</v>
      </c>
      <c r="D615">
        <v>66.599999999999994</v>
      </c>
      <c r="E615">
        <v>25.4</v>
      </c>
      <c r="F615">
        <v>50.8</v>
      </c>
      <c r="G615">
        <v>49</v>
      </c>
      <c r="H615">
        <v>66.900000000000006</v>
      </c>
      <c r="I615">
        <v>25.3</v>
      </c>
      <c r="J615">
        <v>50.8</v>
      </c>
      <c r="L615">
        <v>67.5</v>
      </c>
      <c r="M615">
        <v>26.6</v>
      </c>
      <c r="N615">
        <v>52.3</v>
      </c>
      <c r="P615" t="s">
        <v>879</v>
      </c>
      <c r="Q615" t="str">
        <f t="shared" si="22"/>
        <v>-</v>
      </c>
      <c r="R615">
        <f t="shared" si="23"/>
        <v>25</v>
      </c>
      <c r="AN615" s="317"/>
    </row>
    <row r="616" spans="2:40" x14ac:dyDescent="0.35">
      <c r="B616" s="317">
        <v>45433.979166666664</v>
      </c>
      <c r="C616">
        <v>46</v>
      </c>
      <c r="D616">
        <v>64.8</v>
      </c>
      <c r="E616">
        <v>25.6</v>
      </c>
      <c r="F616">
        <v>42.4</v>
      </c>
      <c r="G616">
        <v>46.2</v>
      </c>
      <c r="H616">
        <v>66.8</v>
      </c>
      <c r="I616">
        <v>25.5</v>
      </c>
      <c r="J616">
        <v>42</v>
      </c>
      <c r="L616">
        <v>67.3</v>
      </c>
      <c r="M616">
        <v>26.4</v>
      </c>
      <c r="N616">
        <v>44.3</v>
      </c>
      <c r="P616" t="s">
        <v>879</v>
      </c>
      <c r="Q616" t="str">
        <f t="shared" si="22"/>
        <v>-</v>
      </c>
      <c r="R616">
        <f t="shared" si="23"/>
        <v>26</v>
      </c>
      <c r="AN616" s="317"/>
    </row>
    <row r="617" spans="2:40" x14ac:dyDescent="0.35">
      <c r="B617" s="317">
        <v>45433.989583333336</v>
      </c>
      <c r="C617">
        <v>48.4</v>
      </c>
      <c r="D617">
        <v>68.900000000000006</v>
      </c>
      <c r="E617">
        <v>28.3</v>
      </c>
      <c r="F617">
        <v>42.6</v>
      </c>
      <c r="G617">
        <v>48</v>
      </c>
      <c r="H617">
        <v>68.599999999999994</v>
      </c>
      <c r="I617">
        <v>28.2</v>
      </c>
      <c r="J617">
        <v>42.8</v>
      </c>
      <c r="L617">
        <v>69.900000000000006</v>
      </c>
      <c r="M617">
        <v>29.2</v>
      </c>
      <c r="N617">
        <v>45.2</v>
      </c>
      <c r="P617" t="s">
        <v>879</v>
      </c>
      <c r="Q617" t="str">
        <f t="shared" si="22"/>
        <v>-</v>
      </c>
      <c r="R617">
        <f t="shared" si="23"/>
        <v>28</v>
      </c>
      <c r="AN617" s="317"/>
    </row>
    <row r="618" spans="2:40" x14ac:dyDescent="0.35">
      <c r="B618" s="317">
        <v>45434</v>
      </c>
      <c r="C618">
        <v>52</v>
      </c>
      <c r="D618">
        <v>66.3</v>
      </c>
      <c r="E618">
        <v>37</v>
      </c>
      <c r="F618">
        <v>56.2</v>
      </c>
      <c r="G618">
        <v>52</v>
      </c>
      <c r="H618">
        <v>66.099999999999994</v>
      </c>
      <c r="I618">
        <v>37</v>
      </c>
      <c r="J618">
        <v>55.7</v>
      </c>
      <c r="L618">
        <v>67.7</v>
      </c>
      <c r="M618">
        <v>38.4</v>
      </c>
      <c r="N618">
        <v>57.2</v>
      </c>
      <c r="P618" t="s">
        <v>879</v>
      </c>
      <c r="Q618" t="str">
        <f t="shared" si="22"/>
        <v>-</v>
      </c>
      <c r="R618">
        <f t="shared" si="23"/>
        <v>37</v>
      </c>
      <c r="AN618" s="317"/>
    </row>
    <row r="619" spans="2:40" x14ac:dyDescent="0.35">
      <c r="B619" s="317">
        <v>45434.010416666664</v>
      </c>
      <c r="C619">
        <v>51.8</v>
      </c>
      <c r="D619">
        <v>65.5</v>
      </c>
      <c r="E619">
        <v>36.4</v>
      </c>
      <c r="F619">
        <v>56.6</v>
      </c>
      <c r="G619">
        <v>51.9</v>
      </c>
      <c r="H619">
        <v>66.7</v>
      </c>
      <c r="I619">
        <v>36.200000000000003</v>
      </c>
      <c r="J619">
        <v>56.7</v>
      </c>
      <c r="L619">
        <v>66.900000000000006</v>
      </c>
      <c r="M619">
        <v>37.700000000000003</v>
      </c>
      <c r="N619">
        <v>57.6</v>
      </c>
      <c r="P619" t="s">
        <v>879</v>
      </c>
      <c r="Q619" t="str">
        <f t="shared" si="22"/>
        <v>-</v>
      </c>
      <c r="R619">
        <f t="shared" si="23"/>
        <v>36</v>
      </c>
      <c r="AN619" s="317"/>
    </row>
    <row r="620" spans="2:40" x14ac:dyDescent="0.35">
      <c r="B620" s="317">
        <v>45434.020833333336</v>
      </c>
      <c r="C620">
        <v>53.3</v>
      </c>
      <c r="D620">
        <v>66.5</v>
      </c>
      <c r="E620">
        <v>35.9</v>
      </c>
      <c r="F620">
        <v>58.1</v>
      </c>
      <c r="G620">
        <v>53.2</v>
      </c>
      <c r="H620">
        <v>67.2</v>
      </c>
      <c r="I620">
        <v>35.799999999999997</v>
      </c>
      <c r="J620">
        <v>58.2</v>
      </c>
      <c r="L620">
        <v>67.5</v>
      </c>
      <c r="M620">
        <v>36.9</v>
      </c>
      <c r="N620">
        <v>59.2</v>
      </c>
      <c r="P620" t="s">
        <v>879</v>
      </c>
      <c r="Q620" t="str">
        <f t="shared" si="22"/>
        <v>-</v>
      </c>
      <c r="R620">
        <f t="shared" si="23"/>
        <v>36</v>
      </c>
      <c r="AN620" s="317"/>
    </row>
    <row r="621" spans="2:40" x14ac:dyDescent="0.35">
      <c r="B621" s="317">
        <v>45434.03125</v>
      </c>
      <c r="C621">
        <v>53.7</v>
      </c>
      <c r="D621">
        <v>67.2</v>
      </c>
      <c r="E621">
        <v>31.3</v>
      </c>
      <c r="F621">
        <v>57.3</v>
      </c>
      <c r="G621">
        <v>53.6</v>
      </c>
      <c r="H621">
        <v>67.099999999999994</v>
      </c>
      <c r="I621">
        <v>31.1</v>
      </c>
      <c r="J621">
        <v>57.2</v>
      </c>
      <c r="L621">
        <v>69.5</v>
      </c>
      <c r="M621">
        <v>32.5</v>
      </c>
      <c r="N621">
        <v>58.8</v>
      </c>
      <c r="P621" t="s">
        <v>879</v>
      </c>
      <c r="Q621" t="str">
        <f t="shared" si="22"/>
        <v>-</v>
      </c>
      <c r="R621">
        <f t="shared" si="23"/>
        <v>31</v>
      </c>
      <c r="AN621" s="317"/>
    </row>
    <row r="622" spans="2:40" x14ac:dyDescent="0.35">
      <c r="B622" s="317">
        <v>45434.041666666664</v>
      </c>
      <c r="C622">
        <v>42.8</v>
      </c>
      <c r="D622">
        <v>64.3</v>
      </c>
      <c r="E622">
        <v>29.6</v>
      </c>
      <c r="F622">
        <v>42.3</v>
      </c>
      <c r="G622">
        <v>42.6</v>
      </c>
      <c r="H622">
        <v>61.9</v>
      </c>
      <c r="I622">
        <v>29.5</v>
      </c>
      <c r="J622">
        <v>42.4</v>
      </c>
      <c r="L622">
        <v>65.8</v>
      </c>
      <c r="M622">
        <v>30.5</v>
      </c>
      <c r="N622">
        <v>44.4</v>
      </c>
      <c r="P622" t="s">
        <v>879</v>
      </c>
      <c r="Q622" t="str">
        <f t="shared" si="22"/>
        <v>-</v>
      </c>
      <c r="R622">
        <f t="shared" si="23"/>
        <v>30</v>
      </c>
      <c r="AN622" s="317"/>
    </row>
    <row r="623" spans="2:40" x14ac:dyDescent="0.35">
      <c r="B623" s="317">
        <v>45434.052083333336</v>
      </c>
      <c r="C623">
        <v>49.6</v>
      </c>
      <c r="D623">
        <v>68.3</v>
      </c>
      <c r="E623">
        <v>32.799999999999997</v>
      </c>
      <c r="F623">
        <v>45.3</v>
      </c>
      <c r="G623">
        <v>49.5</v>
      </c>
      <c r="H623">
        <v>68.599999999999994</v>
      </c>
      <c r="I623">
        <v>32.700000000000003</v>
      </c>
      <c r="J623">
        <v>45.4</v>
      </c>
      <c r="L623">
        <v>68.8</v>
      </c>
      <c r="M623">
        <v>33.9</v>
      </c>
      <c r="N623">
        <v>47.5</v>
      </c>
      <c r="P623" t="s">
        <v>879</v>
      </c>
      <c r="Q623" t="str">
        <f t="shared" si="22"/>
        <v>-</v>
      </c>
      <c r="R623">
        <f t="shared" si="23"/>
        <v>33</v>
      </c>
      <c r="AN623" s="317"/>
    </row>
    <row r="624" spans="2:40" x14ac:dyDescent="0.35">
      <c r="B624" s="317">
        <v>45434.0625</v>
      </c>
      <c r="C624">
        <v>46.4</v>
      </c>
      <c r="D624">
        <v>67.5</v>
      </c>
      <c r="E624">
        <v>31.9</v>
      </c>
      <c r="F624">
        <v>46.8</v>
      </c>
      <c r="G624">
        <v>46.5</v>
      </c>
      <c r="H624">
        <v>68.7</v>
      </c>
      <c r="I624">
        <v>31.9</v>
      </c>
      <c r="J624">
        <v>47.4</v>
      </c>
      <c r="L624">
        <v>70.3</v>
      </c>
      <c r="M624">
        <v>33.1</v>
      </c>
      <c r="N624">
        <v>48.7</v>
      </c>
      <c r="P624" t="s">
        <v>879</v>
      </c>
      <c r="Q624" t="str">
        <f t="shared" si="22"/>
        <v>-</v>
      </c>
      <c r="R624">
        <f t="shared" si="23"/>
        <v>32</v>
      </c>
      <c r="AN624" s="317"/>
    </row>
    <row r="625" spans="2:40" x14ac:dyDescent="0.35">
      <c r="B625" s="317">
        <v>45434.072916666664</v>
      </c>
      <c r="C625">
        <v>43.9</v>
      </c>
      <c r="D625">
        <v>54</v>
      </c>
      <c r="E625">
        <v>37.6</v>
      </c>
      <c r="F625">
        <v>47</v>
      </c>
      <c r="G625">
        <v>43.8</v>
      </c>
      <c r="H625">
        <v>53.8</v>
      </c>
      <c r="I625">
        <v>37.4</v>
      </c>
      <c r="J625">
        <v>47</v>
      </c>
      <c r="L625">
        <v>59.1</v>
      </c>
      <c r="M625">
        <v>38.9</v>
      </c>
      <c r="N625">
        <v>49.6</v>
      </c>
      <c r="P625" t="s">
        <v>879</v>
      </c>
      <c r="Q625" t="str">
        <f t="shared" si="22"/>
        <v>-</v>
      </c>
      <c r="R625">
        <f t="shared" si="23"/>
        <v>37</v>
      </c>
      <c r="AN625" s="317"/>
    </row>
    <row r="626" spans="2:40" x14ac:dyDescent="0.35">
      <c r="B626" s="317">
        <v>45434.083333333336</v>
      </c>
      <c r="C626">
        <v>41.3</v>
      </c>
      <c r="D626">
        <v>51.1</v>
      </c>
      <c r="E626">
        <v>34.4</v>
      </c>
      <c r="F626">
        <v>44.6</v>
      </c>
      <c r="G626">
        <v>41.3</v>
      </c>
      <c r="H626">
        <v>53.8</v>
      </c>
      <c r="I626">
        <v>34.299999999999997</v>
      </c>
      <c r="J626">
        <v>44.7</v>
      </c>
      <c r="L626">
        <v>54.6</v>
      </c>
      <c r="M626">
        <v>35.700000000000003</v>
      </c>
      <c r="N626">
        <v>46.3</v>
      </c>
      <c r="P626" t="s">
        <v>879</v>
      </c>
      <c r="Q626" t="str">
        <f t="shared" si="22"/>
        <v>-</v>
      </c>
      <c r="R626">
        <f t="shared" si="23"/>
        <v>34</v>
      </c>
      <c r="AN626" s="317"/>
    </row>
    <row r="627" spans="2:40" x14ac:dyDescent="0.35">
      <c r="B627" s="317">
        <v>45434.09375</v>
      </c>
      <c r="C627">
        <v>48.3</v>
      </c>
      <c r="D627">
        <v>68</v>
      </c>
      <c r="E627">
        <v>33.6</v>
      </c>
      <c r="F627">
        <v>49</v>
      </c>
      <c r="G627">
        <v>48.3</v>
      </c>
      <c r="H627">
        <v>68.3</v>
      </c>
      <c r="I627">
        <v>33.4</v>
      </c>
      <c r="J627">
        <v>48.8</v>
      </c>
      <c r="L627">
        <v>68.599999999999994</v>
      </c>
      <c r="M627">
        <v>35.299999999999997</v>
      </c>
      <c r="N627">
        <v>50.1</v>
      </c>
      <c r="P627" t="s">
        <v>879</v>
      </c>
      <c r="Q627" t="str">
        <f t="shared" si="22"/>
        <v>-</v>
      </c>
      <c r="R627">
        <f t="shared" si="23"/>
        <v>33</v>
      </c>
      <c r="AN627" s="317"/>
    </row>
    <row r="628" spans="2:40" x14ac:dyDescent="0.35">
      <c r="B628" s="317">
        <v>45434.104166666664</v>
      </c>
      <c r="C628">
        <v>50</v>
      </c>
      <c r="D628">
        <v>67.2</v>
      </c>
      <c r="E628">
        <v>33.6</v>
      </c>
      <c r="F628">
        <v>52.6</v>
      </c>
      <c r="G628">
        <v>50</v>
      </c>
      <c r="H628">
        <v>68</v>
      </c>
      <c r="I628">
        <v>33.299999999999997</v>
      </c>
      <c r="J628">
        <v>52.7</v>
      </c>
      <c r="L628">
        <v>68.400000000000006</v>
      </c>
      <c r="M628">
        <v>35.1</v>
      </c>
      <c r="N628">
        <v>53.9</v>
      </c>
      <c r="P628" t="s">
        <v>879</v>
      </c>
      <c r="Q628" t="str">
        <f t="shared" si="22"/>
        <v>-</v>
      </c>
      <c r="R628">
        <f t="shared" si="23"/>
        <v>33</v>
      </c>
      <c r="AN628" s="317"/>
    </row>
    <row r="629" spans="2:40" x14ac:dyDescent="0.35">
      <c r="B629" s="317">
        <v>45434.114583333336</v>
      </c>
      <c r="C629">
        <v>50</v>
      </c>
      <c r="D629">
        <v>65.3</v>
      </c>
      <c r="E629">
        <v>34.4</v>
      </c>
      <c r="F629">
        <v>54.6</v>
      </c>
      <c r="G629">
        <v>49.9</v>
      </c>
      <c r="H629">
        <v>63.6</v>
      </c>
      <c r="I629">
        <v>34.4</v>
      </c>
      <c r="J629">
        <v>54.6</v>
      </c>
      <c r="L629">
        <v>67.3</v>
      </c>
      <c r="M629">
        <v>35.799999999999997</v>
      </c>
      <c r="N629">
        <v>55.7</v>
      </c>
      <c r="P629" t="s">
        <v>879</v>
      </c>
      <c r="Q629" t="str">
        <f t="shared" si="22"/>
        <v>-</v>
      </c>
      <c r="R629">
        <f t="shared" si="23"/>
        <v>34</v>
      </c>
      <c r="AN629" s="317"/>
    </row>
    <row r="630" spans="2:40" x14ac:dyDescent="0.35">
      <c r="B630" s="317">
        <v>45434.125</v>
      </c>
      <c r="C630">
        <v>54</v>
      </c>
      <c r="D630">
        <v>67.099999999999994</v>
      </c>
      <c r="E630">
        <v>37.4</v>
      </c>
      <c r="F630">
        <v>59.4</v>
      </c>
      <c r="G630">
        <v>54</v>
      </c>
      <c r="H630">
        <v>67</v>
      </c>
      <c r="I630">
        <v>37.4</v>
      </c>
      <c r="J630">
        <v>59.2</v>
      </c>
      <c r="L630">
        <v>68.900000000000006</v>
      </c>
      <c r="M630">
        <v>38.4</v>
      </c>
      <c r="N630">
        <v>60.8</v>
      </c>
      <c r="P630" t="s">
        <v>879</v>
      </c>
      <c r="Q630" t="str">
        <f t="shared" si="22"/>
        <v>-</v>
      </c>
      <c r="R630">
        <f t="shared" si="23"/>
        <v>37</v>
      </c>
      <c r="AN630" s="317"/>
    </row>
    <row r="631" spans="2:40" x14ac:dyDescent="0.35">
      <c r="B631" s="317">
        <v>45434.135416666664</v>
      </c>
      <c r="C631">
        <v>41</v>
      </c>
      <c r="D631">
        <v>56.6</v>
      </c>
      <c r="E631">
        <v>32.700000000000003</v>
      </c>
      <c r="F631">
        <v>43.5</v>
      </c>
      <c r="G631">
        <v>41</v>
      </c>
      <c r="H631">
        <v>57.3</v>
      </c>
      <c r="I631">
        <v>32.6</v>
      </c>
      <c r="J631">
        <v>43.4</v>
      </c>
      <c r="L631">
        <v>57.5</v>
      </c>
      <c r="M631">
        <v>33.700000000000003</v>
      </c>
      <c r="N631">
        <v>45.2</v>
      </c>
      <c r="P631" t="s">
        <v>879</v>
      </c>
      <c r="Q631" t="str">
        <f t="shared" si="22"/>
        <v>-</v>
      </c>
      <c r="R631">
        <f t="shared" si="23"/>
        <v>33</v>
      </c>
      <c r="AN631" s="317"/>
    </row>
    <row r="632" spans="2:40" x14ac:dyDescent="0.35">
      <c r="B632" s="317">
        <v>45434.145833333336</v>
      </c>
      <c r="C632">
        <v>44.7</v>
      </c>
      <c r="D632">
        <v>67.5</v>
      </c>
      <c r="E632">
        <v>32.700000000000003</v>
      </c>
      <c r="F632">
        <v>42.5</v>
      </c>
      <c r="G632">
        <v>45</v>
      </c>
      <c r="H632">
        <v>68.900000000000006</v>
      </c>
      <c r="I632">
        <v>32.700000000000003</v>
      </c>
      <c r="J632">
        <v>42.5</v>
      </c>
      <c r="L632">
        <v>69.599999999999994</v>
      </c>
      <c r="M632">
        <v>33.5</v>
      </c>
      <c r="N632">
        <v>44.4</v>
      </c>
      <c r="P632" t="s">
        <v>879</v>
      </c>
      <c r="Q632" t="str">
        <f t="shared" si="22"/>
        <v>-</v>
      </c>
      <c r="R632">
        <f t="shared" si="23"/>
        <v>33</v>
      </c>
      <c r="AN632" s="317"/>
    </row>
    <row r="633" spans="2:40" x14ac:dyDescent="0.35">
      <c r="B633" s="317">
        <v>45434.15625</v>
      </c>
      <c r="C633">
        <v>48</v>
      </c>
      <c r="D633">
        <v>66.400000000000006</v>
      </c>
      <c r="E633">
        <v>34.5</v>
      </c>
      <c r="F633">
        <v>47.2</v>
      </c>
      <c r="G633">
        <v>48.1</v>
      </c>
      <c r="H633">
        <v>66.7</v>
      </c>
      <c r="I633">
        <v>34.299999999999997</v>
      </c>
      <c r="J633">
        <v>46.8</v>
      </c>
      <c r="L633">
        <v>67.400000000000006</v>
      </c>
      <c r="M633">
        <v>35.299999999999997</v>
      </c>
      <c r="N633">
        <v>48.3</v>
      </c>
      <c r="P633" t="s">
        <v>879</v>
      </c>
      <c r="Q633" t="str">
        <f t="shared" si="22"/>
        <v>-</v>
      </c>
      <c r="R633">
        <f t="shared" si="23"/>
        <v>34</v>
      </c>
      <c r="AN633" s="317"/>
    </row>
    <row r="634" spans="2:40" x14ac:dyDescent="0.35">
      <c r="B634" s="317">
        <v>45434.166666666664</v>
      </c>
      <c r="C634">
        <v>49.6</v>
      </c>
      <c r="D634">
        <v>63.3</v>
      </c>
      <c r="E634">
        <v>33.700000000000003</v>
      </c>
      <c r="F634">
        <v>54.3</v>
      </c>
      <c r="G634">
        <v>49.7</v>
      </c>
      <c r="H634">
        <v>64.3</v>
      </c>
      <c r="I634">
        <v>33.6</v>
      </c>
      <c r="J634">
        <v>54.2</v>
      </c>
      <c r="L634">
        <v>64.3</v>
      </c>
      <c r="M634">
        <v>34.799999999999997</v>
      </c>
      <c r="N634">
        <v>55.7</v>
      </c>
      <c r="P634" t="s">
        <v>879</v>
      </c>
      <c r="Q634" t="str">
        <f t="shared" si="22"/>
        <v>-</v>
      </c>
      <c r="R634">
        <f t="shared" si="23"/>
        <v>34</v>
      </c>
      <c r="AN634" s="317"/>
    </row>
    <row r="635" spans="2:40" x14ac:dyDescent="0.35">
      <c r="B635" s="317">
        <v>45434.177083333336</v>
      </c>
      <c r="C635">
        <v>51</v>
      </c>
      <c r="D635">
        <v>67.8</v>
      </c>
      <c r="E635">
        <v>34.200000000000003</v>
      </c>
      <c r="F635">
        <v>55.2</v>
      </c>
      <c r="G635">
        <v>50.8</v>
      </c>
      <c r="H635">
        <v>67.599999999999994</v>
      </c>
      <c r="I635">
        <v>34.1</v>
      </c>
      <c r="J635">
        <v>55</v>
      </c>
      <c r="L635">
        <v>69.2</v>
      </c>
      <c r="M635">
        <v>35.1</v>
      </c>
      <c r="N635">
        <v>56.1</v>
      </c>
      <c r="P635" t="s">
        <v>879</v>
      </c>
      <c r="Q635" t="str">
        <f t="shared" si="22"/>
        <v>-</v>
      </c>
      <c r="R635">
        <f t="shared" si="23"/>
        <v>34</v>
      </c>
      <c r="AN635" s="317"/>
    </row>
    <row r="636" spans="2:40" x14ac:dyDescent="0.35">
      <c r="B636" s="317">
        <v>45434.1875</v>
      </c>
      <c r="C636">
        <v>52.3</v>
      </c>
      <c r="D636">
        <v>66.900000000000006</v>
      </c>
      <c r="E636">
        <v>31.5</v>
      </c>
      <c r="F636">
        <v>57</v>
      </c>
      <c r="G636">
        <v>52.3</v>
      </c>
      <c r="H636">
        <v>66.900000000000006</v>
      </c>
      <c r="I636">
        <v>31.5</v>
      </c>
      <c r="J636">
        <v>56.9</v>
      </c>
      <c r="L636">
        <v>67.599999999999994</v>
      </c>
      <c r="M636">
        <v>32.700000000000003</v>
      </c>
      <c r="N636">
        <v>58.2</v>
      </c>
      <c r="P636" t="s">
        <v>879</v>
      </c>
      <c r="Q636" t="str">
        <f t="shared" si="22"/>
        <v>-</v>
      </c>
      <c r="R636">
        <f t="shared" si="23"/>
        <v>32</v>
      </c>
      <c r="AN636" s="317"/>
    </row>
    <row r="637" spans="2:40" x14ac:dyDescent="0.35">
      <c r="B637" s="317">
        <v>45434.197916666664</v>
      </c>
      <c r="C637">
        <v>44.2</v>
      </c>
      <c r="D637">
        <v>63.4</v>
      </c>
      <c r="E637">
        <v>35.9</v>
      </c>
      <c r="F637">
        <v>44.3</v>
      </c>
      <c r="G637">
        <v>44.5</v>
      </c>
      <c r="H637">
        <v>65.099999999999994</v>
      </c>
      <c r="I637">
        <v>35.799999999999997</v>
      </c>
      <c r="J637">
        <v>44.7</v>
      </c>
      <c r="L637">
        <v>65.7</v>
      </c>
      <c r="M637">
        <v>37.1</v>
      </c>
      <c r="N637">
        <v>46.9</v>
      </c>
      <c r="P637" t="s">
        <v>879</v>
      </c>
      <c r="Q637" t="str">
        <f t="shared" si="22"/>
        <v>-</v>
      </c>
      <c r="R637">
        <f t="shared" si="23"/>
        <v>36</v>
      </c>
      <c r="AN637" s="317"/>
    </row>
    <row r="638" spans="2:40" x14ac:dyDescent="0.35">
      <c r="B638" s="317">
        <v>45434.208333333336</v>
      </c>
      <c r="C638">
        <v>46.9</v>
      </c>
      <c r="D638">
        <v>65.400000000000006</v>
      </c>
      <c r="E638">
        <v>35.799999999999997</v>
      </c>
      <c r="F638">
        <v>45.4</v>
      </c>
      <c r="G638">
        <v>46.8</v>
      </c>
      <c r="H638">
        <v>65</v>
      </c>
      <c r="I638">
        <v>35.700000000000003</v>
      </c>
      <c r="J638">
        <v>45.7</v>
      </c>
      <c r="L638">
        <v>66.099999999999994</v>
      </c>
      <c r="M638">
        <v>36.799999999999997</v>
      </c>
      <c r="N638">
        <v>48</v>
      </c>
      <c r="P638" t="s">
        <v>879</v>
      </c>
      <c r="Q638" t="str">
        <f t="shared" si="22"/>
        <v>-</v>
      </c>
      <c r="R638">
        <f t="shared" si="23"/>
        <v>36</v>
      </c>
      <c r="AN638" s="317"/>
    </row>
    <row r="639" spans="2:40" x14ac:dyDescent="0.35">
      <c r="B639" s="317">
        <v>45434.21875</v>
      </c>
      <c r="C639">
        <v>50.1</v>
      </c>
      <c r="D639">
        <v>68.7</v>
      </c>
      <c r="E639">
        <v>37.1</v>
      </c>
      <c r="F639">
        <v>51</v>
      </c>
      <c r="G639">
        <v>49.9</v>
      </c>
      <c r="H639">
        <v>68.099999999999994</v>
      </c>
      <c r="I639">
        <v>37</v>
      </c>
      <c r="J639">
        <v>51.4</v>
      </c>
      <c r="L639">
        <v>69.7</v>
      </c>
      <c r="M639">
        <v>38.299999999999997</v>
      </c>
      <c r="N639">
        <v>53.7</v>
      </c>
      <c r="P639" t="s">
        <v>879</v>
      </c>
      <c r="Q639" t="str">
        <f t="shared" si="22"/>
        <v>-</v>
      </c>
      <c r="R639">
        <f t="shared" si="23"/>
        <v>37</v>
      </c>
      <c r="AN639" s="317"/>
    </row>
    <row r="640" spans="2:40" x14ac:dyDescent="0.35">
      <c r="B640" s="317">
        <v>45434.229166666664</v>
      </c>
      <c r="C640">
        <v>52.1</v>
      </c>
      <c r="D640">
        <v>69.400000000000006</v>
      </c>
      <c r="E640">
        <v>34.5</v>
      </c>
      <c r="F640">
        <v>54.9</v>
      </c>
      <c r="G640">
        <v>52.2</v>
      </c>
      <c r="H640">
        <v>69.599999999999994</v>
      </c>
      <c r="I640">
        <v>34.4</v>
      </c>
      <c r="J640">
        <v>54.9</v>
      </c>
      <c r="L640">
        <v>71</v>
      </c>
      <c r="M640">
        <v>35.700000000000003</v>
      </c>
      <c r="N640">
        <v>57.3</v>
      </c>
      <c r="P640" t="s">
        <v>879</v>
      </c>
      <c r="Q640" t="str">
        <f t="shared" si="22"/>
        <v>-</v>
      </c>
      <c r="R640">
        <f t="shared" si="23"/>
        <v>34</v>
      </c>
      <c r="AN640" s="317"/>
    </row>
    <row r="641" spans="2:40" x14ac:dyDescent="0.35">
      <c r="B641" s="317">
        <v>45434.239583333336</v>
      </c>
      <c r="C641">
        <v>52.8</v>
      </c>
      <c r="D641">
        <v>71.2</v>
      </c>
      <c r="E641">
        <v>33.799999999999997</v>
      </c>
      <c r="F641">
        <v>55.9</v>
      </c>
      <c r="G641">
        <v>52.9</v>
      </c>
      <c r="H641">
        <v>72.599999999999994</v>
      </c>
      <c r="I641">
        <v>33.6</v>
      </c>
      <c r="J641">
        <v>55.4</v>
      </c>
      <c r="L641">
        <v>73.099999999999994</v>
      </c>
      <c r="M641">
        <v>34.799999999999997</v>
      </c>
      <c r="N641">
        <v>57.7</v>
      </c>
      <c r="P641" t="s">
        <v>879</v>
      </c>
      <c r="Q641" t="str">
        <f t="shared" si="22"/>
        <v>-</v>
      </c>
      <c r="R641">
        <f t="shared" si="23"/>
        <v>34</v>
      </c>
      <c r="AN641" s="317"/>
    </row>
    <row r="642" spans="2:40" x14ac:dyDescent="0.35">
      <c r="B642" s="317">
        <v>45434.25</v>
      </c>
      <c r="C642">
        <v>53.5</v>
      </c>
      <c r="D642">
        <v>68.2</v>
      </c>
      <c r="E642">
        <v>36.4</v>
      </c>
      <c r="F642">
        <v>57.7</v>
      </c>
      <c r="G642">
        <v>53.6</v>
      </c>
      <c r="H642">
        <v>70</v>
      </c>
      <c r="I642">
        <v>36.1</v>
      </c>
      <c r="J642">
        <v>57.7</v>
      </c>
      <c r="L642">
        <v>70.099999999999994</v>
      </c>
      <c r="M642">
        <v>37.6</v>
      </c>
      <c r="N642">
        <v>59.7</v>
      </c>
      <c r="P642" t="s">
        <v>879</v>
      </c>
      <c r="Q642" t="str">
        <f t="shared" si="22"/>
        <v>-</v>
      </c>
      <c r="R642">
        <f t="shared" si="23"/>
        <v>36</v>
      </c>
      <c r="AN642" s="317"/>
    </row>
    <row r="643" spans="2:40" x14ac:dyDescent="0.35">
      <c r="B643" s="317">
        <v>45434.260416666664</v>
      </c>
      <c r="C643">
        <v>54.5</v>
      </c>
      <c r="D643">
        <v>68.099999999999994</v>
      </c>
      <c r="E643">
        <v>39.200000000000003</v>
      </c>
      <c r="F643">
        <v>59</v>
      </c>
      <c r="G643">
        <v>54.5</v>
      </c>
      <c r="H643">
        <v>67</v>
      </c>
      <c r="I643">
        <v>39.1</v>
      </c>
      <c r="J643">
        <v>58.9</v>
      </c>
      <c r="L643">
        <v>69.400000000000006</v>
      </c>
      <c r="M643">
        <v>40.299999999999997</v>
      </c>
      <c r="N643">
        <v>61.3</v>
      </c>
      <c r="P643" t="s">
        <v>879</v>
      </c>
      <c r="Q643" t="str">
        <f t="shared" si="22"/>
        <v>-</v>
      </c>
      <c r="R643">
        <f t="shared" si="23"/>
        <v>39</v>
      </c>
      <c r="AN643" s="317"/>
    </row>
    <row r="644" spans="2:40" x14ac:dyDescent="0.35">
      <c r="B644" s="317">
        <v>45434.270833333336</v>
      </c>
      <c r="C644">
        <v>56.4</v>
      </c>
      <c r="D644">
        <v>69.599999999999994</v>
      </c>
      <c r="E644">
        <v>36.9</v>
      </c>
      <c r="F644">
        <v>61.6</v>
      </c>
      <c r="G644">
        <v>56.3</v>
      </c>
      <c r="H644">
        <v>69.599999999999994</v>
      </c>
      <c r="I644">
        <v>37</v>
      </c>
      <c r="J644">
        <v>61.3</v>
      </c>
      <c r="L644">
        <v>72.400000000000006</v>
      </c>
      <c r="M644">
        <v>37.9</v>
      </c>
      <c r="N644">
        <v>63.4</v>
      </c>
      <c r="P644" t="s">
        <v>879</v>
      </c>
      <c r="Q644" t="str">
        <f t="shared" si="22"/>
        <v>-</v>
      </c>
      <c r="R644">
        <f t="shared" si="23"/>
        <v>37</v>
      </c>
      <c r="AN644" s="317"/>
    </row>
    <row r="645" spans="2:40" x14ac:dyDescent="0.35">
      <c r="B645" s="317">
        <v>45434.28125</v>
      </c>
      <c r="C645">
        <v>58.7</v>
      </c>
      <c r="D645">
        <v>71.599999999999994</v>
      </c>
      <c r="E645">
        <v>42.8</v>
      </c>
      <c r="F645">
        <v>63.3</v>
      </c>
      <c r="G645">
        <v>58.7</v>
      </c>
      <c r="H645">
        <v>72.099999999999994</v>
      </c>
      <c r="I645">
        <v>42.6</v>
      </c>
      <c r="J645">
        <v>62.9</v>
      </c>
      <c r="L645">
        <v>72.900000000000006</v>
      </c>
      <c r="M645">
        <v>44.1</v>
      </c>
      <c r="N645">
        <v>65.099999999999994</v>
      </c>
      <c r="P645" t="s">
        <v>879</v>
      </c>
      <c r="Q645" t="str">
        <f t="shared" si="22"/>
        <v>-</v>
      </c>
      <c r="R645">
        <f t="shared" si="23"/>
        <v>43</v>
      </c>
      <c r="AN645" s="317"/>
    </row>
    <row r="646" spans="2:40" x14ac:dyDescent="0.35">
      <c r="B646" s="317">
        <v>45434.291666666664</v>
      </c>
      <c r="C646">
        <v>59</v>
      </c>
      <c r="D646">
        <v>71.900000000000006</v>
      </c>
      <c r="E646">
        <v>41.4</v>
      </c>
      <c r="F646">
        <v>63.6</v>
      </c>
      <c r="G646">
        <v>58.9</v>
      </c>
      <c r="H646">
        <v>72.7</v>
      </c>
      <c r="I646">
        <v>41</v>
      </c>
      <c r="J646">
        <v>63.6</v>
      </c>
      <c r="L646">
        <v>73.5</v>
      </c>
      <c r="M646">
        <v>42.4</v>
      </c>
      <c r="N646">
        <v>65.5</v>
      </c>
      <c r="P646" t="s">
        <v>878</v>
      </c>
      <c r="Q646">
        <f t="shared" si="22"/>
        <v>41</v>
      </c>
      <c r="R646" t="str">
        <f t="shared" si="23"/>
        <v>-</v>
      </c>
      <c r="AN646" s="317"/>
    </row>
    <row r="647" spans="2:40" x14ac:dyDescent="0.35">
      <c r="B647" s="317">
        <v>45434.302083333336</v>
      </c>
      <c r="C647">
        <v>59.2</v>
      </c>
      <c r="D647">
        <v>70.400000000000006</v>
      </c>
      <c r="E647">
        <v>44.2</v>
      </c>
      <c r="F647">
        <v>63.4</v>
      </c>
      <c r="G647">
        <v>59.1</v>
      </c>
      <c r="H647">
        <v>70.3</v>
      </c>
      <c r="I647">
        <v>44</v>
      </c>
      <c r="J647">
        <v>63.5</v>
      </c>
      <c r="L647">
        <v>71.599999999999994</v>
      </c>
      <c r="M647">
        <v>45.2</v>
      </c>
      <c r="N647">
        <v>65.2</v>
      </c>
      <c r="P647" t="s">
        <v>878</v>
      </c>
      <c r="Q647">
        <f t="shared" si="22"/>
        <v>44</v>
      </c>
      <c r="R647" t="str">
        <f t="shared" si="23"/>
        <v>-</v>
      </c>
      <c r="AN647" s="317"/>
    </row>
    <row r="648" spans="2:40" x14ac:dyDescent="0.35">
      <c r="B648" s="317">
        <v>45434.3125</v>
      </c>
      <c r="C648">
        <v>59.5</v>
      </c>
      <c r="D648">
        <v>69.3</v>
      </c>
      <c r="E648">
        <v>42.2</v>
      </c>
      <c r="F648">
        <v>64</v>
      </c>
      <c r="G648">
        <v>59.4</v>
      </c>
      <c r="H648">
        <v>70.3</v>
      </c>
      <c r="I648">
        <v>41.9</v>
      </c>
      <c r="J648">
        <v>63.8</v>
      </c>
      <c r="L648">
        <v>71.3</v>
      </c>
      <c r="M648">
        <v>43.2</v>
      </c>
      <c r="N648">
        <v>65.7</v>
      </c>
      <c r="P648" t="s">
        <v>878</v>
      </c>
      <c r="Q648">
        <f t="shared" si="22"/>
        <v>42</v>
      </c>
      <c r="R648" t="str">
        <f t="shared" si="23"/>
        <v>-</v>
      </c>
      <c r="AN648" s="317"/>
    </row>
    <row r="649" spans="2:40" x14ac:dyDescent="0.35">
      <c r="B649" s="317">
        <v>45434.322916666664</v>
      </c>
      <c r="C649">
        <v>61.4</v>
      </c>
      <c r="D649">
        <v>70.7</v>
      </c>
      <c r="E649">
        <v>45.5</v>
      </c>
      <c r="F649">
        <v>65.599999999999994</v>
      </c>
      <c r="G649">
        <v>61.5</v>
      </c>
      <c r="H649">
        <v>71.8</v>
      </c>
      <c r="I649">
        <v>45.6</v>
      </c>
      <c r="J649">
        <v>65.599999999999994</v>
      </c>
      <c r="L649">
        <v>73.7</v>
      </c>
      <c r="M649">
        <v>46.8</v>
      </c>
      <c r="N649">
        <v>67.099999999999994</v>
      </c>
      <c r="P649" t="s">
        <v>878</v>
      </c>
      <c r="Q649">
        <f t="shared" si="22"/>
        <v>46</v>
      </c>
      <c r="R649" t="str">
        <f t="shared" si="23"/>
        <v>-</v>
      </c>
      <c r="AN649" s="317"/>
    </row>
    <row r="650" spans="2:40" x14ac:dyDescent="0.35">
      <c r="B650" s="317">
        <v>45434.333333333336</v>
      </c>
      <c r="C650">
        <v>58.5</v>
      </c>
      <c r="D650">
        <v>68.3</v>
      </c>
      <c r="E650">
        <v>43.8</v>
      </c>
      <c r="F650">
        <v>63.2</v>
      </c>
      <c r="G650">
        <v>58.6</v>
      </c>
      <c r="H650">
        <v>69.8</v>
      </c>
      <c r="I650">
        <v>43.7</v>
      </c>
      <c r="J650">
        <v>63.2</v>
      </c>
      <c r="L650">
        <v>70.8</v>
      </c>
      <c r="M650">
        <v>44.9</v>
      </c>
      <c r="N650">
        <v>64.900000000000006</v>
      </c>
      <c r="P650" t="s">
        <v>878</v>
      </c>
      <c r="Q650">
        <f t="shared" si="22"/>
        <v>44</v>
      </c>
      <c r="R650" t="str">
        <f t="shared" si="23"/>
        <v>-</v>
      </c>
      <c r="AN650" s="317"/>
    </row>
    <row r="651" spans="2:40" x14ac:dyDescent="0.35">
      <c r="B651" s="317">
        <v>45434.34375</v>
      </c>
      <c r="C651">
        <v>59.7</v>
      </c>
      <c r="D651">
        <v>69.900000000000006</v>
      </c>
      <c r="E651">
        <v>46.2</v>
      </c>
      <c r="F651">
        <v>64.099999999999994</v>
      </c>
      <c r="G651">
        <v>59.8</v>
      </c>
      <c r="H651">
        <v>70.3</v>
      </c>
      <c r="I651">
        <v>45.9</v>
      </c>
      <c r="J651">
        <v>64.099999999999994</v>
      </c>
      <c r="L651">
        <v>71.3</v>
      </c>
      <c r="M651">
        <v>47.6</v>
      </c>
      <c r="N651">
        <v>66</v>
      </c>
      <c r="P651" t="s">
        <v>878</v>
      </c>
      <c r="Q651">
        <f t="shared" si="22"/>
        <v>46</v>
      </c>
      <c r="R651" t="str">
        <f t="shared" si="23"/>
        <v>-</v>
      </c>
      <c r="AN651" s="317"/>
    </row>
    <row r="652" spans="2:40" x14ac:dyDescent="0.35">
      <c r="B652" s="317">
        <v>45434.354166666664</v>
      </c>
      <c r="C652">
        <v>60.4</v>
      </c>
      <c r="D652">
        <v>70.900000000000006</v>
      </c>
      <c r="E652">
        <v>47.8</v>
      </c>
      <c r="F652">
        <v>64.400000000000006</v>
      </c>
      <c r="G652">
        <v>60.5</v>
      </c>
      <c r="H652">
        <v>75.5</v>
      </c>
      <c r="I652">
        <v>47.4</v>
      </c>
      <c r="J652">
        <v>64.400000000000006</v>
      </c>
      <c r="L652">
        <v>75.599999999999994</v>
      </c>
      <c r="M652">
        <v>49.1</v>
      </c>
      <c r="N652">
        <v>66.3</v>
      </c>
      <c r="P652" t="s">
        <v>878</v>
      </c>
      <c r="Q652">
        <f t="shared" si="22"/>
        <v>47</v>
      </c>
      <c r="R652" t="str">
        <f t="shared" si="23"/>
        <v>-</v>
      </c>
      <c r="AN652" s="317"/>
    </row>
    <row r="653" spans="2:40" x14ac:dyDescent="0.35">
      <c r="B653" s="317">
        <v>45434.364583333336</v>
      </c>
      <c r="C653">
        <v>60.4</v>
      </c>
      <c r="D653">
        <v>70.2</v>
      </c>
      <c r="E653">
        <v>48.1</v>
      </c>
      <c r="F653">
        <v>64.5</v>
      </c>
      <c r="G653">
        <v>60.4</v>
      </c>
      <c r="H653">
        <v>70.3</v>
      </c>
      <c r="I653">
        <v>48</v>
      </c>
      <c r="J653">
        <v>64.599999999999994</v>
      </c>
      <c r="L653">
        <v>71.5</v>
      </c>
      <c r="M653">
        <v>49.6</v>
      </c>
      <c r="N653">
        <v>66.5</v>
      </c>
      <c r="P653" t="s">
        <v>878</v>
      </c>
      <c r="Q653">
        <f t="shared" ref="Q653:Q716" si="24">IF(P653="D",ROUND(I653,0),"-")</f>
        <v>48</v>
      </c>
      <c r="R653" t="str">
        <f t="shared" ref="R653:R716" si="25">IF(P653="N",ROUND(I653,0),"-")</f>
        <v>-</v>
      </c>
      <c r="AN653" s="317"/>
    </row>
    <row r="654" spans="2:40" x14ac:dyDescent="0.35">
      <c r="B654" s="317">
        <v>45434.375</v>
      </c>
      <c r="C654">
        <v>60.2</v>
      </c>
      <c r="D654">
        <v>70.2</v>
      </c>
      <c r="E654">
        <v>48.5</v>
      </c>
      <c r="F654">
        <v>64.5</v>
      </c>
      <c r="G654">
        <v>60.1</v>
      </c>
      <c r="H654">
        <v>70</v>
      </c>
      <c r="I654">
        <v>48.5</v>
      </c>
      <c r="J654">
        <v>64.3</v>
      </c>
      <c r="L654">
        <v>71.5</v>
      </c>
      <c r="M654">
        <v>50.4</v>
      </c>
      <c r="N654">
        <v>65.900000000000006</v>
      </c>
      <c r="P654" t="s">
        <v>878</v>
      </c>
      <c r="Q654">
        <f t="shared" si="24"/>
        <v>49</v>
      </c>
      <c r="R654" t="str">
        <f t="shared" si="25"/>
        <v>-</v>
      </c>
      <c r="AN654" s="317"/>
    </row>
    <row r="655" spans="2:40" x14ac:dyDescent="0.35">
      <c r="B655" s="317">
        <v>45434.385416666664</v>
      </c>
      <c r="C655">
        <v>59.7</v>
      </c>
      <c r="D655">
        <v>70.7</v>
      </c>
      <c r="E655">
        <v>47.8</v>
      </c>
      <c r="F655">
        <v>63.8</v>
      </c>
      <c r="G655">
        <v>59.6</v>
      </c>
      <c r="H655">
        <v>71.3</v>
      </c>
      <c r="I655">
        <v>47.8</v>
      </c>
      <c r="J655">
        <v>63.8</v>
      </c>
      <c r="L655">
        <v>71.599999999999994</v>
      </c>
      <c r="M655">
        <v>49.2</v>
      </c>
      <c r="N655">
        <v>65.7</v>
      </c>
      <c r="P655" t="s">
        <v>878</v>
      </c>
      <c r="Q655">
        <f t="shared" si="24"/>
        <v>48</v>
      </c>
      <c r="R655" t="str">
        <f t="shared" si="25"/>
        <v>-</v>
      </c>
      <c r="AN655" s="317"/>
    </row>
    <row r="656" spans="2:40" x14ac:dyDescent="0.35">
      <c r="B656" s="317">
        <v>45434.395833333336</v>
      </c>
      <c r="C656">
        <v>60.3</v>
      </c>
      <c r="D656">
        <v>70.5</v>
      </c>
      <c r="E656">
        <v>48</v>
      </c>
      <c r="F656">
        <v>64.599999999999994</v>
      </c>
      <c r="G656">
        <v>60.3</v>
      </c>
      <c r="H656">
        <v>69.599999999999994</v>
      </c>
      <c r="I656">
        <v>47.9</v>
      </c>
      <c r="J656">
        <v>64.5</v>
      </c>
      <c r="L656">
        <v>72.3</v>
      </c>
      <c r="M656">
        <v>49.6</v>
      </c>
      <c r="N656">
        <v>66.2</v>
      </c>
      <c r="P656" t="s">
        <v>878</v>
      </c>
      <c r="Q656">
        <f t="shared" si="24"/>
        <v>48</v>
      </c>
      <c r="R656" t="str">
        <f t="shared" si="25"/>
        <v>-</v>
      </c>
      <c r="AN656" s="317"/>
    </row>
    <row r="657" spans="2:40" x14ac:dyDescent="0.35">
      <c r="B657" s="317">
        <v>45434.40625</v>
      </c>
      <c r="C657">
        <v>59.9</v>
      </c>
      <c r="D657">
        <v>70</v>
      </c>
      <c r="E657">
        <v>46.9</v>
      </c>
      <c r="F657">
        <v>64.099999999999994</v>
      </c>
      <c r="G657">
        <v>59.9</v>
      </c>
      <c r="H657">
        <v>69.5</v>
      </c>
      <c r="I657">
        <v>46.7</v>
      </c>
      <c r="J657">
        <v>64</v>
      </c>
      <c r="L657">
        <v>71.8</v>
      </c>
      <c r="M657">
        <v>48.4</v>
      </c>
      <c r="N657">
        <v>66</v>
      </c>
      <c r="P657" t="s">
        <v>878</v>
      </c>
      <c r="Q657">
        <f t="shared" si="24"/>
        <v>47</v>
      </c>
      <c r="R657" t="str">
        <f t="shared" si="25"/>
        <v>-</v>
      </c>
      <c r="AN657" s="317"/>
    </row>
    <row r="658" spans="2:40" x14ac:dyDescent="0.35">
      <c r="B658" s="317">
        <v>45434.416666666664</v>
      </c>
      <c r="C658">
        <v>59.7</v>
      </c>
      <c r="D658">
        <v>69.400000000000006</v>
      </c>
      <c r="E658">
        <v>47.9</v>
      </c>
      <c r="F658">
        <v>63.6</v>
      </c>
      <c r="G658">
        <v>59.6</v>
      </c>
      <c r="H658">
        <v>68.400000000000006</v>
      </c>
      <c r="I658">
        <v>47.8</v>
      </c>
      <c r="J658">
        <v>63.9</v>
      </c>
      <c r="L658">
        <v>71</v>
      </c>
      <c r="M658">
        <v>49.2</v>
      </c>
      <c r="N658">
        <v>65.5</v>
      </c>
      <c r="P658" t="s">
        <v>878</v>
      </c>
      <c r="Q658">
        <f t="shared" si="24"/>
        <v>48</v>
      </c>
      <c r="R658" t="str">
        <f t="shared" si="25"/>
        <v>-</v>
      </c>
      <c r="AN658" s="317"/>
    </row>
    <row r="659" spans="2:40" x14ac:dyDescent="0.35">
      <c r="B659" s="317">
        <v>45434.427083333336</v>
      </c>
      <c r="C659">
        <v>59.5</v>
      </c>
      <c r="D659">
        <v>69.599999999999994</v>
      </c>
      <c r="E659">
        <v>48.6</v>
      </c>
      <c r="F659">
        <v>63.4</v>
      </c>
      <c r="G659">
        <v>59.5</v>
      </c>
      <c r="H659">
        <v>71.099999999999994</v>
      </c>
      <c r="I659">
        <v>48.3</v>
      </c>
      <c r="J659">
        <v>63.5</v>
      </c>
      <c r="L659">
        <v>71.599999999999994</v>
      </c>
      <c r="M659">
        <v>49.9</v>
      </c>
      <c r="N659">
        <v>65.099999999999994</v>
      </c>
      <c r="P659" t="s">
        <v>878</v>
      </c>
      <c r="Q659">
        <f t="shared" si="24"/>
        <v>48</v>
      </c>
      <c r="R659" t="str">
        <f t="shared" si="25"/>
        <v>-</v>
      </c>
      <c r="AN659" s="317"/>
    </row>
    <row r="660" spans="2:40" x14ac:dyDescent="0.35">
      <c r="B660" s="317">
        <v>45434.4375</v>
      </c>
      <c r="C660">
        <v>59.5</v>
      </c>
      <c r="D660">
        <v>68.8</v>
      </c>
      <c r="E660">
        <v>48.6</v>
      </c>
      <c r="F660">
        <v>63.2</v>
      </c>
      <c r="G660">
        <v>59.6</v>
      </c>
      <c r="H660">
        <v>67.7</v>
      </c>
      <c r="I660">
        <v>48.4</v>
      </c>
      <c r="J660">
        <v>63.6</v>
      </c>
      <c r="L660">
        <v>69.599999999999994</v>
      </c>
      <c r="M660">
        <v>50.2</v>
      </c>
      <c r="N660">
        <v>64.900000000000006</v>
      </c>
      <c r="P660" t="s">
        <v>878</v>
      </c>
      <c r="Q660">
        <f t="shared" si="24"/>
        <v>48</v>
      </c>
      <c r="R660" t="str">
        <f t="shared" si="25"/>
        <v>-</v>
      </c>
      <c r="AN660" s="317"/>
    </row>
    <row r="661" spans="2:40" x14ac:dyDescent="0.35">
      <c r="B661" s="317">
        <v>45434.447916666664</v>
      </c>
      <c r="C661">
        <v>60.7</v>
      </c>
      <c r="D661">
        <v>70</v>
      </c>
      <c r="E661">
        <v>49.2</v>
      </c>
      <c r="F661">
        <v>64.7</v>
      </c>
      <c r="G661">
        <v>60.8</v>
      </c>
      <c r="H661">
        <v>71.2</v>
      </c>
      <c r="I661">
        <v>49.2</v>
      </c>
      <c r="J661">
        <v>64.8</v>
      </c>
      <c r="L661">
        <v>71.7</v>
      </c>
      <c r="M661">
        <v>50.7</v>
      </c>
      <c r="N661">
        <v>66.2</v>
      </c>
      <c r="P661" t="s">
        <v>878</v>
      </c>
      <c r="Q661">
        <f t="shared" si="24"/>
        <v>49</v>
      </c>
      <c r="R661" t="str">
        <f t="shared" si="25"/>
        <v>-</v>
      </c>
      <c r="AN661" s="317"/>
    </row>
    <row r="662" spans="2:40" x14ac:dyDescent="0.35">
      <c r="B662" s="317">
        <v>45434.458333333336</v>
      </c>
      <c r="C662">
        <v>60.1</v>
      </c>
      <c r="D662">
        <v>70</v>
      </c>
      <c r="E662">
        <v>48.7</v>
      </c>
      <c r="F662">
        <v>64.2</v>
      </c>
      <c r="G662">
        <v>60.2</v>
      </c>
      <c r="H662">
        <v>73</v>
      </c>
      <c r="I662">
        <v>48.6</v>
      </c>
      <c r="J662">
        <v>64.3</v>
      </c>
      <c r="L662">
        <v>75.5</v>
      </c>
      <c r="M662">
        <v>50.3</v>
      </c>
      <c r="N662">
        <v>65.8</v>
      </c>
      <c r="P662" t="s">
        <v>878</v>
      </c>
      <c r="Q662">
        <f t="shared" si="24"/>
        <v>49</v>
      </c>
      <c r="R662" t="str">
        <f t="shared" si="25"/>
        <v>-</v>
      </c>
      <c r="AN662" s="317"/>
    </row>
    <row r="663" spans="2:40" x14ac:dyDescent="0.35">
      <c r="B663" s="317">
        <v>45434.46875</v>
      </c>
      <c r="C663">
        <v>60.8</v>
      </c>
      <c r="D663">
        <v>70.2</v>
      </c>
      <c r="E663">
        <v>48</v>
      </c>
      <c r="F663">
        <v>65</v>
      </c>
      <c r="G663">
        <v>60.8</v>
      </c>
      <c r="H663">
        <v>70.900000000000006</v>
      </c>
      <c r="I663">
        <v>48.2</v>
      </c>
      <c r="J663">
        <v>64.8</v>
      </c>
      <c r="L663">
        <v>71.900000000000006</v>
      </c>
      <c r="M663">
        <v>49.6</v>
      </c>
      <c r="N663">
        <v>66.599999999999994</v>
      </c>
      <c r="P663" t="s">
        <v>878</v>
      </c>
      <c r="Q663">
        <f t="shared" si="24"/>
        <v>48</v>
      </c>
      <c r="R663" t="str">
        <f t="shared" si="25"/>
        <v>-</v>
      </c>
      <c r="AN663" s="317"/>
    </row>
    <row r="664" spans="2:40" x14ac:dyDescent="0.35">
      <c r="B664" s="317">
        <v>45434.479166666664</v>
      </c>
      <c r="C664">
        <v>60.7</v>
      </c>
      <c r="D664">
        <v>70.8</v>
      </c>
      <c r="E664">
        <v>48.5</v>
      </c>
      <c r="F664">
        <v>64.8</v>
      </c>
      <c r="G664">
        <v>60.7</v>
      </c>
      <c r="H664">
        <v>71.7</v>
      </c>
      <c r="I664">
        <v>48.2</v>
      </c>
      <c r="J664">
        <v>64.900000000000006</v>
      </c>
      <c r="L664">
        <v>72.099999999999994</v>
      </c>
      <c r="M664">
        <v>49.9</v>
      </c>
      <c r="N664">
        <v>66.900000000000006</v>
      </c>
      <c r="P664" t="s">
        <v>878</v>
      </c>
      <c r="Q664">
        <f t="shared" si="24"/>
        <v>48</v>
      </c>
      <c r="R664" t="str">
        <f t="shared" si="25"/>
        <v>-</v>
      </c>
      <c r="AN664" s="317"/>
    </row>
    <row r="665" spans="2:40" x14ac:dyDescent="0.35">
      <c r="B665" s="317">
        <v>45434.489583333336</v>
      </c>
      <c r="C665">
        <v>59.7</v>
      </c>
      <c r="D665">
        <v>69</v>
      </c>
      <c r="E665">
        <v>48.6</v>
      </c>
      <c r="F665">
        <v>64.099999999999994</v>
      </c>
      <c r="G665">
        <v>59.8</v>
      </c>
      <c r="H665">
        <v>71.3</v>
      </c>
      <c r="I665">
        <v>48.6</v>
      </c>
      <c r="J665">
        <v>64</v>
      </c>
      <c r="L665">
        <v>71.599999999999994</v>
      </c>
      <c r="M665">
        <v>50</v>
      </c>
      <c r="N665">
        <v>66</v>
      </c>
      <c r="P665" t="s">
        <v>878</v>
      </c>
      <c r="Q665">
        <f t="shared" si="24"/>
        <v>49</v>
      </c>
      <c r="R665" t="str">
        <f t="shared" si="25"/>
        <v>-</v>
      </c>
      <c r="AN665" s="317"/>
    </row>
    <row r="666" spans="2:40" x14ac:dyDescent="0.35">
      <c r="B666" s="317">
        <v>45434.5</v>
      </c>
      <c r="C666">
        <v>61</v>
      </c>
      <c r="D666">
        <v>71.5</v>
      </c>
      <c r="E666">
        <v>47.7</v>
      </c>
      <c r="F666">
        <v>65.099999999999994</v>
      </c>
      <c r="G666">
        <v>61.2</v>
      </c>
      <c r="H666">
        <v>72.8</v>
      </c>
      <c r="I666">
        <v>47.4</v>
      </c>
      <c r="J666">
        <v>65.5</v>
      </c>
      <c r="L666">
        <v>73</v>
      </c>
      <c r="M666">
        <v>49.4</v>
      </c>
      <c r="N666">
        <v>66.8</v>
      </c>
      <c r="P666" t="s">
        <v>878</v>
      </c>
      <c r="Q666">
        <f t="shared" si="24"/>
        <v>47</v>
      </c>
      <c r="R666" t="str">
        <f t="shared" si="25"/>
        <v>-</v>
      </c>
      <c r="AN666" s="317"/>
    </row>
    <row r="667" spans="2:40" x14ac:dyDescent="0.35">
      <c r="B667" s="317">
        <v>45434.510416666664</v>
      </c>
      <c r="C667">
        <v>60</v>
      </c>
      <c r="D667">
        <v>68.400000000000006</v>
      </c>
      <c r="E667">
        <v>49.1</v>
      </c>
      <c r="F667">
        <v>64.3</v>
      </c>
      <c r="G667">
        <v>60</v>
      </c>
      <c r="H667">
        <v>70.599999999999994</v>
      </c>
      <c r="I667">
        <v>48.7</v>
      </c>
      <c r="J667">
        <v>64.2</v>
      </c>
      <c r="L667">
        <v>71</v>
      </c>
      <c r="M667">
        <v>50.8</v>
      </c>
      <c r="N667">
        <v>65.900000000000006</v>
      </c>
      <c r="P667" t="s">
        <v>878</v>
      </c>
      <c r="Q667">
        <f t="shared" si="24"/>
        <v>49</v>
      </c>
      <c r="R667" t="str">
        <f t="shared" si="25"/>
        <v>-</v>
      </c>
      <c r="AN667" s="317"/>
    </row>
    <row r="668" spans="2:40" x14ac:dyDescent="0.35">
      <c r="B668" s="317">
        <v>45434.520833333336</v>
      </c>
      <c r="C668">
        <v>61</v>
      </c>
      <c r="D668">
        <v>69.3</v>
      </c>
      <c r="E668">
        <v>50.3</v>
      </c>
      <c r="F668">
        <v>64.8</v>
      </c>
      <c r="G668">
        <v>60.9</v>
      </c>
      <c r="H668">
        <v>69.400000000000006</v>
      </c>
      <c r="I668">
        <v>50</v>
      </c>
      <c r="J668">
        <v>64.7</v>
      </c>
      <c r="L668">
        <v>71.2</v>
      </c>
      <c r="M668">
        <v>51.4</v>
      </c>
      <c r="N668">
        <v>66.400000000000006</v>
      </c>
      <c r="P668" t="s">
        <v>878</v>
      </c>
      <c r="Q668">
        <f t="shared" si="24"/>
        <v>50</v>
      </c>
      <c r="R668" t="str">
        <f t="shared" si="25"/>
        <v>-</v>
      </c>
      <c r="AN668" s="317"/>
    </row>
    <row r="669" spans="2:40" x14ac:dyDescent="0.35">
      <c r="B669" s="317">
        <v>45434.53125</v>
      </c>
      <c r="C669">
        <v>60.6</v>
      </c>
      <c r="D669">
        <v>71.5</v>
      </c>
      <c r="E669">
        <v>47.4</v>
      </c>
      <c r="F669">
        <v>64.599999999999994</v>
      </c>
      <c r="G669">
        <v>60.6</v>
      </c>
      <c r="H669">
        <v>71.5</v>
      </c>
      <c r="I669">
        <v>47.3</v>
      </c>
      <c r="J669">
        <v>64.599999999999994</v>
      </c>
      <c r="L669">
        <v>72.599999999999994</v>
      </c>
      <c r="M669">
        <v>48.6</v>
      </c>
      <c r="N669">
        <v>66.400000000000006</v>
      </c>
      <c r="P669" t="s">
        <v>878</v>
      </c>
      <c r="Q669">
        <f t="shared" si="24"/>
        <v>47</v>
      </c>
      <c r="R669" t="str">
        <f t="shared" si="25"/>
        <v>-</v>
      </c>
      <c r="AN669" s="317"/>
    </row>
    <row r="670" spans="2:40" x14ac:dyDescent="0.35">
      <c r="B670" s="317">
        <v>45434.541666666664</v>
      </c>
      <c r="C670">
        <v>62</v>
      </c>
      <c r="D670">
        <v>71.5</v>
      </c>
      <c r="E670">
        <v>49.8</v>
      </c>
      <c r="F670">
        <v>66.2</v>
      </c>
      <c r="G670">
        <v>62</v>
      </c>
      <c r="H670">
        <v>73.5</v>
      </c>
      <c r="I670">
        <v>49.6</v>
      </c>
      <c r="J670">
        <v>66.3</v>
      </c>
      <c r="L670">
        <v>73.599999999999994</v>
      </c>
      <c r="M670">
        <v>51.8</v>
      </c>
      <c r="N670">
        <v>67.8</v>
      </c>
      <c r="P670" t="s">
        <v>878</v>
      </c>
      <c r="Q670">
        <f t="shared" si="24"/>
        <v>50</v>
      </c>
      <c r="R670" t="str">
        <f t="shared" si="25"/>
        <v>-</v>
      </c>
      <c r="AN670" s="317"/>
    </row>
    <row r="671" spans="2:40" x14ac:dyDescent="0.35">
      <c r="B671" s="317">
        <v>45434.552083333336</v>
      </c>
      <c r="C671">
        <v>60.8</v>
      </c>
      <c r="D671">
        <v>71.599999999999994</v>
      </c>
      <c r="E671">
        <v>50.2</v>
      </c>
      <c r="F671">
        <v>64.599999999999994</v>
      </c>
      <c r="G671">
        <v>60.8</v>
      </c>
      <c r="H671">
        <v>72.3</v>
      </c>
      <c r="I671">
        <v>50.1</v>
      </c>
      <c r="J671">
        <v>64.599999999999994</v>
      </c>
      <c r="L671">
        <v>73.3</v>
      </c>
      <c r="M671">
        <v>52.1</v>
      </c>
      <c r="N671">
        <v>66.5</v>
      </c>
      <c r="P671" t="s">
        <v>878</v>
      </c>
      <c r="Q671">
        <f t="shared" si="24"/>
        <v>50</v>
      </c>
      <c r="R671" t="str">
        <f t="shared" si="25"/>
        <v>-</v>
      </c>
      <c r="AN671" s="317"/>
    </row>
    <row r="672" spans="2:40" x14ac:dyDescent="0.35">
      <c r="B672" s="317">
        <v>45434.5625</v>
      </c>
      <c r="C672">
        <v>62.2</v>
      </c>
      <c r="D672">
        <v>71.5</v>
      </c>
      <c r="E672">
        <v>50.8</v>
      </c>
      <c r="F672">
        <v>66.2</v>
      </c>
      <c r="G672">
        <v>62.2</v>
      </c>
      <c r="H672">
        <v>72.5</v>
      </c>
      <c r="I672">
        <v>50.6</v>
      </c>
      <c r="J672">
        <v>66.2</v>
      </c>
      <c r="L672">
        <v>72.900000000000006</v>
      </c>
      <c r="M672">
        <v>52.4</v>
      </c>
      <c r="N672">
        <v>68</v>
      </c>
      <c r="P672" t="s">
        <v>878</v>
      </c>
      <c r="Q672">
        <f t="shared" si="24"/>
        <v>51</v>
      </c>
      <c r="R672" t="str">
        <f t="shared" si="25"/>
        <v>-</v>
      </c>
      <c r="AN672" s="317"/>
    </row>
    <row r="673" spans="2:40" x14ac:dyDescent="0.35">
      <c r="B673" s="317">
        <v>45434.572916666664</v>
      </c>
      <c r="C673">
        <v>61.1</v>
      </c>
      <c r="D673">
        <v>70.8</v>
      </c>
      <c r="E673">
        <v>48.7</v>
      </c>
      <c r="F673">
        <v>65.099999999999994</v>
      </c>
      <c r="G673">
        <v>61.2</v>
      </c>
      <c r="H673">
        <v>72.099999999999994</v>
      </c>
      <c r="I673">
        <v>48.4</v>
      </c>
      <c r="J673">
        <v>65</v>
      </c>
      <c r="L673">
        <v>72.3</v>
      </c>
      <c r="M673">
        <v>50.3</v>
      </c>
      <c r="N673">
        <v>67</v>
      </c>
      <c r="P673" t="s">
        <v>878</v>
      </c>
      <c r="Q673">
        <f t="shared" si="24"/>
        <v>48</v>
      </c>
      <c r="R673" t="str">
        <f t="shared" si="25"/>
        <v>-</v>
      </c>
      <c r="AN673" s="317"/>
    </row>
    <row r="674" spans="2:40" x14ac:dyDescent="0.35">
      <c r="B674" s="317">
        <v>45434.583333333336</v>
      </c>
      <c r="C674">
        <v>62.1</v>
      </c>
      <c r="D674">
        <v>71.8</v>
      </c>
      <c r="E674">
        <v>51.2</v>
      </c>
      <c r="F674">
        <v>65.8</v>
      </c>
      <c r="G674">
        <v>62.1</v>
      </c>
      <c r="H674">
        <v>71.3</v>
      </c>
      <c r="I674">
        <v>50.7</v>
      </c>
      <c r="J674">
        <v>65.7</v>
      </c>
      <c r="L674">
        <v>73.3</v>
      </c>
      <c r="M674">
        <v>52.9</v>
      </c>
      <c r="N674">
        <v>67.8</v>
      </c>
      <c r="P674" t="s">
        <v>878</v>
      </c>
      <c r="Q674">
        <f t="shared" si="24"/>
        <v>51</v>
      </c>
      <c r="R674" t="str">
        <f t="shared" si="25"/>
        <v>-</v>
      </c>
      <c r="AN674" s="317"/>
    </row>
    <row r="675" spans="2:40" x14ac:dyDescent="0.35">
      <c r="B675" s="317">
        <v>45434.59375</v>
      </c>
      <c r="C675">
        <v>61.4</v>
      </c>
      <c r="D675">
        <v>70.5</v>
      </c>
      <c r="E675">
        <v>49.7</v>
      </c>
      <c r="F675">
        <v>65.3</v>
      </c>
      <c r="G675">
        <v>61.3</v>
      </c>
      <c r="H675">
        <v>71.099999999999994</v>
      </c>
      <c r="I675">
        <v>49.1</v>
      </c>
      <c r="J675">
        <v>65.400000000000006</v>
      </c>
      <c r="L675">
        <v>72.2</v>
      </c>
      <c r="M675">
        <v>50.9</v>
      </c>
      <c r="N675">
        <v>67.3</v>
      </c>
      <c r="P675" t="s">
        <v>878</v>
      </c>
      <c r="Q675">
        <f t="shared" si="24"/>
        <v>49</v>
      </c>
      <c r="R675" t="str">
        <f t="shared" si="25"/>
        <v>-</v>
      </c>
      <c r="AN675" s="317"/>
    </row>
    <row r="676" spans="2:40" x14ac:dyDescent="0.35">
      <c r="B676" s="317">
        <v>45434.604166666664</v>
      </c>
      <c r="C676">
        <v>61.5</v>
      </c>
      <c r="D676">
        <v>69.8</v>
      </c>
      <c r="E676">
        <v>50.8</v>
      </c>
      <c r="F676">
        <v>65.400000000000006</v>
      </c>
      <c r="G676">
        <v>61.4</v>
      </c>
      <c r="H676">
        <v>70.3</v>
      </c>
      <c r="I676">
        <v>50.7</v>
      </c>
      <c r="J676">
        <v>65.2</v>
      </c>
      <c r="L676">
        <v>72.599999999999994</v>
      </c>
      <c r="M676">
        <v>51.8</v>
      </c>
      <c r="N676">
        <v>67.099999999999994</v>
      </c>
      <c r="P676" t="s">
        <v>878</v>
      </c>
      <c r="Q676">
        <f t="shared" si="24"/>
        <v>51</v>
      </c>
      <c r="R676" t="str">
        <f t="shared" si="25"/>
        <v>-</v>
      </c>
      <c r="AN676" s="317"/>
    </row>
    <row r="677" spans="2:40" x14ac:dyDescent="0.35">
      <c r="B677" s="317">
        <v>45434.614583333336</v>
      </c>
      <c r="C677">
        <v>61.7</v>
      </c>
      <c r="D677">
        <v>71.5</v>
      </c>
      <c r="E677">
        <v>50.2</v>
      </c>
      <c r="F677">
        <v>65.7</v>
      </c>
      <c r="G677">
        <v>61.7</v>
      </c>
      <c r="H677">
        <v>72.7</v>
      </c>
      <c r="I677">
        <v>49.9</v>
      </c>
      <c r="J677">
        <v>65.599999999999994</v>
      </c>
      <c r="L677">
        <v>73.099999999999994</v>
      </c>
      <c r="M677">
        <v>51.3</v>
      </c>
      <c r="N677">
        <v>67.5</v>
      </c>
      <c r="P677" t="s">
        <v>878</v>
      </c>
      <c r="Q677">
        <f t="shared" si="24"/>
        <v>50</v>
      </c>
      <c r="R677" t="str">
        <f t="shared" si="25"/>
        <v>-</v>
      </c>
      <c r="AN677" s="317"/>
    </row>
    <row r="678" spans="2:40" x14ac:dyDescent="0.35">
      <c r="B678" s="317">
        <v>45434.625</v>
      </c>
      <c r="C678">
        <v>61.6</v>
      </c>
      <c r="D678">
        <v>70.3</v>
      </c>
      <c r="E678">
        <v>50.3</v>
      </c>
      <c r="F678">
        <v>65.5</v>
      </c>
      <c r="G678">
        <v>61.5</v>
      </c>
      <c r="H678">
        <v>71.099999999999994</v>
      </c>
      <c r="I678">
        <v>50.1</v>
      </c>
      <c r="J678">
        <v>65.5</v>
      </c>
      <c r="L678">
        <v>72.8</v>
      </c>
      <c r="M678">
        <v>51.9</v>
      </c>
      <c r="N678">
        <v>67.400000000000006</v>
      </c>
      <c r="P678" t="s">
        <v>878</v>
      </c>
      <c r="Q678">
        <f t="shared" si="24"/>
        <v>50</v>
      </c>
      <c r="R678" t="str">
        <f t="shared" si="25"/>
        <v>-</v>
      </c>
      <c r="AN678" s="317"/>
    </row>
    <row r="679" spans="2:40" x14ac:dyDescent="0.35">
      <c r="B679" s="317">
        <v>45434.635416666664</v>
      </c>
      <c r="C679">
        <v>61.3</v>
      </c>
      <c r="D679">
        <v>71.099999999999994</v>
      </c>
      <c r="E679">
        <v>50.2</v>
      </c>
      <c r="F679">
        <v>65.5</v>
      </c>
      <c r="G679">
        <v>61.4</v>
      </c>
      <c r="H679">
        <v>72.900000000000006</v>
      </c>
      <c r="I679">
        <v>50.1</v>
      </c>
      <c r="J679">
        <v>65.099999999999994</v>
      </c>
      <c r="L679">
        <v>73</v>
      </c>
      <c r="M679">
        <v>51.9</v>
      </c>
      <c r="N679">
        <v>67.400000000000006</v>
      </c>
      <c r="P679" t="s">
        <v>878</v>
      </c>
      <c r="Q679">
        <f t="shared" si="24"/>
        <v>50</v>
      </c>
      <c r="R679" t="str">
        <f t="shared" si="25"/>
        <v>-</v>
      </c>
      <c r="AN679" s="317"/>
    </row>
    <row r="680" spans="2:40" x14ac:dyDescent="0.35">
      <c r="B680" s="317">
        <v>45434.645833333336</v>
      </c>
      <c r="C680">
        <v>61.9</v>
      </c>
      <c r="D680">
        <v>71.3</v>
      </c>
      <c r="E680">
        <v>48.5</v>
      </c>
      <c r="F680">
        <v>66</v>
      </c>
      <c r="G680">
        <v>61.9</v>
      </c>
      <c r="H680">
        <v>73.2</v>
      </c>
      <c r="I680">
        <v>48.3</v>
      </c>
      <c r="J680">
        <v>65.7</v>
      </c>
      <c r="L680">
        <v>73.400000000000006</v>
      </c>
      <c r="M680">
        <v>50.2</v>
      </c>
      <c r="N680">
        <v>67.8</v>
      </c>
      <c r="P680" t="s">
        <v>878</v>
      </c>
      <c r="Q680">
        <f t="shared" si="24"/>
        <v>48</v>
      </c>
      <c r="R680" t="str">
        <f t="shared" si="25"/>
        <v>-</v>
      </c>
      <c r="AN680" s="317"/>
    </row>
    <row r="681" spans="2:40" x14ac:dyDescent="0.35">
      <c r="B681" s="317">
        <v>45434.65625</v>
      </c>
      <c r="C681">
        <v>61</v>
      </c>
      <c r="D681">
        <v>71.599999999999994</v>
      </c>
      <c r="E681">
        <v>48.7</v>
      </c>
      <c r="F681">
        <v>64.900000000000006</v>
      </c>
      <c r="G681">
        <v>61</v>
      </c>
      <c r="H681">
        <v>71.8</v>
      </c>
      <c r="I681">
        <v>49</v>
      </c>
      <c r="J681">
        <v>65.2</v>
      </c>
      <c r="L681">
        <v>73.099999999999994</v>
      </c>
      <c r="M681">
        <v>50.3</v>
      </c>
      <c r="N681">
        <v>66.900000000000006</v>
      </c>
      <c r="P681" t="s">
        <v>878</v>
      </c>
      <c r="Q681">
        <f t="shared" si="24"/>
        <v>49</v>
      </c>
      <c r="R681" t="str">
        <f t="shared" si="25"/>
        <v>-</v>
      </c>
      <c r="AN681" s="317"/>
    </row>
    <row r="682" spans="2:40" x14ac:dyDescent="0.35">
      <c r="B682" s="317">
        <v>45434.666666666664</v>
      </c>
      <c r="C682">
        <v>61.4</v>
      </c>
      <c r="D682">
        <v>70.3</v>
      </c>
      <c r="E682">
        <v>50.4</v>
      </c>
      <c r="F682">
        <v>65.400000000000006</v>
      </c>
      <c r="G682">
        <v>61.3</v>
      </c>
      <c r="H682">
        <v>70.2</v>
      </c>
      <c r="I682">
        <v>50.3</v>
      </c>
      <c r="J682">
        <v>65.400000000000006</v>
      </c>
      <c r="L682">
        <v>73.5</v>
      </c>
      <c r="M682">
        <v>52.1</v>
      </c>
      <c r="N682">
        <v>67.2</v>
      </c>
      <c r="P682" t="s">
        <v>878</v>
      </c>
      <c r="Q682">
        <f t="shared" si="24"/>
        <v>50</v>
      </c>
      <c r="R682" t="str">
        <f t="shared" si="25"/>
        <v>-</v>
      </c>
      <c r="AN682" s="317"/>
    </row>
    <row r="683" spans="2:40" x14ac:dyDescent="0.35">
      <c r="B683" s="317">
        <v>45434.677083333336</v>
      </c>
      <c r="C683">
        <v>62.2</v>
      </c>
      <c r="D683">
        <v>70.3</v>
      </c>
      <c r="E683">
        <v>52.3</v>
      </c>
      <c r="F683">
        <v>65.900000000000006</v>
      </c>
      <c r="G683">
        <v>62.2</v>
      </c>
      <c r="H683">
        <v>71.7</v>
      </c>
      <c r="I683">
        <v>52.1</v>
      </c>
      <c r="J683">
        <v>66</v>
      </c>
      <c r="L683">
        <v>73</v>
      </c>
      <c r="M683">
        <v>53.9</v>
      </c>
      <c r="N683">
        <v>67.8</v>
      </c>
      <c r="P683" t="s">
        <v>878</v>
      </c>
      <c r="Q683">
        <f t="shared" si="24"/>
        <v>52</v>
      </c>
      <c r="R683" t="str">
        <f t="shared" si="25"/>
        <v>-</v>
      </c>
      <c r="AN683" s="317"/>
    </row>
    <row r="684" spans="2:40" x14ac:dyDescent="0.35">
      <c r="B684" s="317">
        <v>45434.6875</v>
      </c>
      <c r="C684">
        <v>62.3</v>
      </c>
      <c r="D684">
        <v>71.2</v>
      </c>
      <c r="E684">
        <v>51.6</v>
      </c>
      <c r="F684">
        <v>66</v>
      </c>
      <c r="G684">
        <v>62.4</v>
      </c>
      <c r="H684">
        <v>70.8</v>
      </c>
      <c r="I684">
        <v>51.4</v>
      </c>
      <c r="J684">
        <v>66.2</v>
      </c>
      <c r="L684">
        <v>74.3</v>
      </c>
      <c r="M684">
        <v>53.5</v>
      </c>
      <c r="N684">
        <v>67.8</v>
      </c>
      <c r="P684" t="s">
        <v>878</v>
      </c>
      <c r="Q684">
        <f t="shared" si="24"/>
        <v>51</v>
      </c>
      <c r="R684" t="str">
        <f t="shared" si="25"/>
        <v>-</v>
      </c>
      <c r="AN684" s="317"/>
    </row>
    <row r="685" spans="2:40" x14ac:dyDescent="0.35">
      <c r="B685" s="317">
        <v>45434.697916666664</v>
      </c>
      <c r="C685">
        <v>62.5</v>
      </c>
      <c r="D685">
        <v>71.400000000000006</v>
      </c>
      <c r="E685">
        <v>52.2</v>
      </c>
      <c r="F685">
        <v>66.2</v>
      </c>
      <c r="G685">
        <v>62.6</v>
      </c>
      <c r="H685">
        <v>72.099999999999994</v>
      </c>
      <c r="I685">
        <v>51.9</v>
      </c>
      <c r="J685">
        <v>66.3</v>
      </c>
      <c r="L685">
        <v>72.400000000000006</v>
      </c>
      <c r="M685">
        <v>53.9</v>
      </c>
      <c r="N685">
        <v>68.2</v>
      </c>
      <c r="P685" t="s">
        <v>878</v>
      </c>
      <c r="Q685">
        <f t="shared" si="24"/>
        <v>52</v>
      </c>
      <c r="R685" t="str">
        <f t="shared" si="25"/>
        <v>-</v>
      </c>
      <c r="AN685" s="317"/>
    </row>
    <row r="686" spans="2:40" x14ac:dyDescent="0.35">
      <c r="B686" s="317">
        <v>45434.708333333336</v>
      </c>
      <c r="C686">
        <v>61.6</v>
      </c>
      <c r="D686">
        <v>70.5</v>
      </c>
      <c r="E686">
        <v>48.7</v>
      </c>
      <c r="F686">
        <v>65.900000000000006</v>
      </c>
      <c r="G686">
        <v>61.6</v>
      </c>
      <c r="H686">
        <v>70.5</v>
      </c>
      <c r="I686">
        <v>48.4</v>
      </c>
      <c r="J686">
        <v>65.8</v>
      </c>
      <c r="L686">
        <v>72.099999999999994</v>
      </c>
      <c r="M686">
        <v>49.9</v>
      </c>
      <c r="N686">
        <v>67.599999999999994</v>
      </c>
      <c r="P686" t="s">
        <v>878</v>
      </c>
      <c r="Q686">
        <f t="shared" si="24"/>
        <v>48</v>
      </c>
      <c r="R686" t="str">
        <f t="shared" si="25"/>
        <v>-</v>
      </c>
      <c r="AN686" s="317"/>
    </row>
    <row r="687" spans="2:40" x14ac:dyDescent="0.35">
      <c r="B687" s="317">
        <v>45434.71875</v>
      </c>
      <c r="C687">
        <v>62.6</v>
      </c>
      <c r="D687">
        <v>72.2</v>
      </c>
      <c r="E687">
        <v>51.1</v>
      </c>
      <c r="F687">
        <v>66.599999999999994</v>
      </c>
      <c r="G687">
        <v>62.6</v>
      </c>
      <c r="H687">
        <v>72.099999999999994</v>
      </c>
      <c r="I687">
        <v>50.6</v>
      </c>
      <c r="J687">
        <v>66.599999999999994</v>
      </c>
      <c r="L687">
        <v>73</v>
      </c>
      <c r="M687">
        <v>53</v>
      </c>
      <c r="N687">
        <v>68.5</v>
      </c>
      <c r="P687" t="s">
        <v>878</v>
      </c>
      <c r="Q687">
        <f t="shared" si="24"/>
        <v>51</v>
      </c>
      <c r="R687" t="str">
        <f t="shared" si="25"/>
        <v>-</v>
      </c>
      <c r="AN687" s="317"/>
    </row>
    <row r="688" spans="2:40" x14ac:dyDescent="0.35">
      <c r="B688" s="317">
        <v>45434.729166666664</v>
      </c>
      <c r="C688">
        <v>61.5</v>
      </c>
      <c r="D688">
        <v>70.599999999999994</v>
      </c>
      <c r="E688">
        <v>47.7</v>
      </c>
      <c r="F688">
        <v>66.2</v>
      </c>
      <c r="G688">
        <v>61.5</v>
      </c>
      <c r="H688">
        <v>71.900000000000006</v>
      </c>
      <c r="I688">
        <v>47.3</v>
      </c>
      <c r="J688">
        <v>66</v>
      </c>
      <c r="L688">
        <v>73.900000000000006</v>
      </c>
      <c r="M688">
        <v>49.3</v>
      </c>
      <c r="N688">
        <v>68</v>
      </c>
      <c r="P688" t="s">
        <v>878</v>
      </c>
      <c r="Q688">
        <f t="shared" si="24"/>
        <v>47</v>
      </c>
      <c r="R688" t="str">
        <f t="shared" si="25"/>
        <v>-</v>
      </c>
      <c r="AN688" s="317"/>
    </row>
    <row r="689" spans="2:40" x14ac:dyDescent="0.35">
      <c r="B689" s="317">
        <v>45434.739583333336</v>
      </c>
      <c r="C689">
        <v>60.8</v>
      </c>
      <c r="D689">
        <v>71.900000000000006</v>
      </c>
      <c r="E689">
        <v>47.8</v>
      </c>
      <c r="F689">
        <v>64.8</v>
      </c>
      <c r="G689">
        <v>60.7</v>
      </c>
      <c r="H689">
        <v>73</v>
      </c>
      <c r="I689">
        <v>47.7</v>
      </c>
      <c r="J689">
        <v>64.5</v>
      </c>
      <c r="L689">
        <v>73.5</v>
      </c>
      <c r="M689">
        <v>49.2</v>
      </c>
      <c r="N689">
        <v>66.599999999999994</v>
      </c>
      <c r="P689" t="s">
        <v>878</v>
      </c>
      <c r="Q689">
        <f t="shared" si="24"/>
        <v>48</v>
      </c>
      <c r="R689" t="str">
        <f t="shared" si="25"/>
        <v>-</v>
      </c>
      <c r="AN689" s="317"/>
    </row>
    <row r="690" spans="2:40" x14ac:dyDescent="0.35">
      <c r="B690" s="317">
        <v>45434.75</v>
      </c>
      <c r="C690">
        <v>59.9</v>
      </c>
      <c r="D690">
        <v>70.3</v>
      </c>
      <c r="E690">
        <v>45.7</v>
      </c>
      <c r="F690">
        <v>64.400000000000006</v>
      </c>
      <c r="G690">
        <v>59.9</v>
      </c>
      <c r="H690">
        <v>71</v>
      </c>
      <c r="I690">
        <v>45.6</v>
      </c>
      <c r="J690">
        <v>64.599999999999994</v>
      </c>
      <c r="L690">
        <v>71.400000000000006</v>
      </c>
      <c r="M690">
        <v>47.2</v>
      </c>
      <c r="N690">
        <v>66.5</v>
      </c>
      <c r="P690" t="s">
        <v>878</v>
      </c>
      <c r="Q690">
        <f t="shared" si="24"/>
        <v>46</v>
      </c>
      <c r="R690" t="str">
        <f t="shared" si="25"/>
        <v>-</v>
      </c>
      <c r="AN690" s="317"/>
    </row>
    <row r="691" spans="2:40" x14ac:dyDescent="0.35">
      <c r="B691" s="317">
        <v>45434.760416666664</v>
      </c>
      <c r="C691">
        <v>60.1</v>
      </c>
      <c r="D691">
        <v>69.3</v>
      </c>
      <c r="E691">
        <v>45.3</v>
      </c>
      <c r="F691">
        <v>64.8</v>
      </c>
      <c r="G691">
        <v>60.1</v>
      </c>
      <c r="H691">
        <v>70.5</v>
      </c>
      <c r="I691">
        <v>45.2</v>
      </c>
      <c r="J691">
        <v>64.599999999999994</v>
      </c>
      <c r="L691">
        <v>71.099999999999994</v>
      </c>
      <c r="M691">
        <v>46.9</v>
      </c>
      <c r="N691">
        <v>66.7</v>
      </c>
      <c r="P691" t="s">
        <v>878</v>
      </c>
      <c r="Q691">
        <f t="shared" si="24"/>
        <v>45</v>
      </c>
      <c r="R691" t="str">
        <f t="shared" si="25"/>
        <v>-</v>
      </c>
      <c r="AN691" s="317"/>
    </row>
    <row r="692" spans="2:40" x14ac:dyDescent="0.35">
      <c r="B692" s="317">
        <v>45434.770833333336</v>
      </c>
      <c r="C692">
        <v>59.4</v>
      </c>
      <c r="D692">
        <v>72.099999999999994</v>
      </c>
      <c r="E692">
        <v>44.4</v>
      </c>
      <c r="F692">
        <v>63.9</v>
      </c>
      <c r="G692">
        <v>59.4</v>
      </c>
      <c r="H692">
        <v>70.900000000000006</v>
      </c>
      <c r="I692">
        <v>44</v>
      </c>
      <c r="J692">
        <v>63.8</v>
      </c>
      <c r="L692">
        <v>73.5</v>
      </c>
      <c r="M692">
        <v>45.6</v>
      </c>
      <c r="N692">
        <v>65.7</v>
      </c>
      <c r="P692" t="s">
        <v>878</v>
      </c>
      <c r="Q692">
        <f t="shared" si="24"/>
        <v>44</v>
      </c>
      <c r="R692" t="str">
        <f t="shared" si="25"/>
        <v>-</v>
      </c>
      <c r="AN692" s="317"/>
    </row>
    <row r="693" spans="2:40" x14ac:dyDescent="0.35">
      <c r="B693" s="317">
        <v>45434.78125</v>
      </c>
      <c r="C693">
        <v>58.7</v>
      </c>
      <c r="D693">
        <v>69.099999999999994</v>
      </c>
      <c r="E693">
        <v>42.7</v>
      </c>
      <c r="F693">
        <v>63.5</v>
      </c>
      <c r="G693">
        <v>58.7</v>
      </c>
      <c r="H693">
        <v>70</v>
      </c>
      <c r="I693">
        <v>42.7</v>
      </c>
      <c r="J693">
        <v>63.5</v>
      </c>
      <c r="L693">
        <v>70.8</v>
      </c>
      <c r="M693">
        <v>43.8</v>
      </c>
      <c r="N693">
        <v>65.5</v>
      </c>
      <c r="P693" t="s">
        <v>878</v>
      </c>
      <c r="Q693">
        <f t="shared" si="24"/>
        <v>43</v>
      </c>
      <c r="R693" t="str">
        <f t="shared" si="25"/>
        <v>-</v>
      </c>
      <c r="AN693" s="317"/>
    </row>
    <row r="694" spans="2:40" x14ac:dyDescent="0.35">
      <c r="B694" s="317">
        <v>45434.791666666664</v>
      </c>
      <c r="C694">
        <v>57.8</v>
      </c>
      <c r="D694">
        <v>70.2</v>
      </c>
      <c r="E694">
        <v>41.2</v>
      </c>
      <c r="F694">
        <v>62.7</v>
      </c>
      <c r="G694">
        <v>57.8</v>
      </c>
      <c r="H694">
        <v>70.7</v>
      </c>
      <c r="I694">
        <v>41.1</v>
      </c>
      <c r="J694">
        <v>62.6</v>
      </c>
      <c r="L694">
        <v>72.8</v>
      </c>
      <c r="M694">
        <v>42.5</v>
      </c>
      <c r="N694">
        <v>64.7</v>
      </c>
      <c r="P694" t="s">
        <v>878</v>
      </c>
      <c r="Q694">
        <f t="shared" si="24"/>
        <v>41</v>
      </c>
      <c r="R694" t="str">
        <f t="shared" si="25"/>
        <v>-</v>
      </c>
      <c r="AN694" s="317"/>
    </row>
    <row r="695" spans="2:40" x14ac:dyDescent="0.35">
      <c r="B695" s="317">
        <v>45434.802083333336</v>
      </c>
      <c r="C695">
        <v>57.8</v>
      </c>
      <c r="D695">
        <v>69.599999999999994</v>
      </c>
      <c r="E695">
        <v>41.7</v>
      </c>
      <c r="F695">
        <v>62.8</v>
      </c>
      <c r="G695">
        <v>57.8</v>
      </c>
      <c r="H695">
        <v>70.099999999999994</v>
      </c>
      <c r="I695">
        <v>41.4</v>
      </c>
      <c r="J695">
        <v>62</v>
      </c>
      <c r="L695">
        <v>70.900000000000006</v>
      </c>
      <c r="M695">
        <v>43.1</v>
      </c>
      <c r="N695">
        <v>64.3</v>
      </c>
      <c r="P695" t="s">
        <v>878</v>
      </c>
      <c r="Q695">
        <f t="shared" si="24"/>
        <v>41</v>
      </c>
      <c r="R695" t="str">
        <f t="shared" si="25"/>
        <v>-</v>
      </c>
      <c r="AN695" s="317"/>
    </row>
    <row r="696" spans="2:40" x14ac:dyDescent="0.35">
      <c r="B696" s="317">
        <v>45434.8125</v>
      </c>
      <c r="C696">
        <v>55.8</v>
      </c>
      <c r="D696">
        <v>69.599999999999994</v>
      </c>
      <c r="E696">
        <v>37.4</v>
      </c>
      <c r="F696">
        <v>60.6</v>
      </c>
      <c r="G696">
        <v>55.7</v>
      </c>
      <c r="H696">
        <v>70.5</v>
      </c>
      <c r="I696">
        <v>37.1</v>
      </c>
      <c r="J696">
        <v>60.4</v>
      </c>
      <c r="L696">
        <v>71.8</v>
      </c>
      <c r="M696">
        <v>38.6</v>
      </c>
      <c r="N696">
        <v>62.5</v>
      </c>
      <c r="P696" t="s">
        <v>878</v>
      </c>
      <c r="Q696">
        <f t="shared" si="24"/>
        <v>37</v>
      </c>
      <c r="R696" t="str">
        <f t="shared" si="25"/>
        <v>-</v>
      </c>
      <c r="AN696" s="317"/>
    </row>
    <row r="697" spans="2:40" x14ac:dyDescent="0.35">
      <c r="B697" s="317">
        <v>45434.822916666664</v>
      </c>
      <c r="C697">
        <v>55.9</v>
      </c>
      <c r="D697">
        <v>69</v>
      </c>
      <c r="E697">
        <v>38.200000000000003</v>
      </c>
      <c r="F697">
        <v>61.1</v>
      </c>
      <c r="G697">
        <v>55.8</v>
      </c>
      <c r="H697">
        <v>68.3</v>
      </c>
      <c r="I697">
        <v>38.1</v>
      </c>
      <c r="J697">
        <v>60.8</v>
      </c>
      <c r="L697">
        <v>70.900000000000006</v>
      </c>
      <c r="M697">
        <v>39.4</v>
      </c>
      <c r="N697">
        <v>63</v>
      </c>
      <c r="P697" t="s">
        <v>878</v>
      </c>
      <c r="Q697">
        <f t="shared" si="24"/>
        <v>38</v>
      </c>
      <c r="R697" t="str">
        <f t="shared" si="25"/>
        <v>-</v>
      </c>
      <c r="AN697" s="317"/>
    </row>
    <row r="698" spans="2:40" x14ac:dyDescent="0.35">
      <c r="B698" s="317">
        <v>45434.833333333336</v>
      </c>
      <c r="C698">
        <v>55.5</v>
      </c>
      <c r="D698">
        <v>68.5</v>
      </c>
      <c r="E698">
        <v>39.1</v>
      </c>
      <c r="F698">
        <v>60.3</v>
      </c>
      <c r="G698">
        <v>55.5</v>
      </c>
      <c r="H698">
        <v>69.8</v>
      </c>
      <c r="I698">
        <v>39.1</v>
      </c>
      <c r="J698">
        <v>60.1</v>
      </c>
      <c r="L698">
        <v>70.400000000000006</v>
      </c>
      <c r="M698">
        <v>40.4</v>
      </c>
      <c r="N698">
        <v>62</v>
      </c>
      <c r="P698" t="s">
        <v>878</v>
      </c>
      <c r="Q698">
        <f t="shared" si="24"/>
        <v>39</v>
      </c>
      <c r="R698" t="str">
        <f t="shared" si="25"/>
        <v>-</v>
      </c>
      <c r="AN698" s="317"/>
    </row>
    <row r="699" spans="2:40" x14ac:dyDescent="0.35">
      <c r="B699" s="317">
        <v>45434.84375</v>
      </c>
      <c r="C699">
        <v>55.6</v>
      </c>
      <c r="D699">
        <v>69.599999999999994</v>
      </c>
      <c r="E699">
        <v>37.1</v>
      </c>
      <c r="F699">
        <v>60.6</v>
      </c>
      <c r="G699">
        <v>55.6</v>
      </c>
      <c r="H699">
        <v>69.599999999999994</v>
      </c>
      <c r="I699">
        <v>37</v>
      </c>
      <c r="J699">
        <v>60.2</v>
      </c>
      <c r="L699">
        <v>71.2</v>
      </c>
      <c r="M699">
        <v>38.5</v>
      </c>
      <c r="N699">
        <v>62.4</v>
      </c>
      <c r="P699" t="s">
        <v>878</v>
      </c>
      <c r="Q699">
        <f t="shared" si="24"/>
        <v>37</v>
      </c>
      <c r="R699" t="str">
        <f t="shared" si="25"/>
        <v>-</v>
      </c>
      <c r="AN699" s="317"/>
    </row>
    <row r="700" spans="2:40" x14ac:dyDescent="0.35">
      <c r="B700" s="317">
        <v>45434.854166666664</v>
      </c>
      <c r="C700">
        <v>54.2</v>
      </c>
      <c r="D700">
        <v>69.2</v>
      </c>
      <c r="E700">
        <v>34.700000000000003</v>
      </c>
      <c r="F700">
        <v>58.6</v>
      </c>
      <c r="G700">
        <v>54.1</v>
      </c>
      <c r="H700">
        <v>69</v>
      </c>
      <c r="I700">
        <v>34.4</v>
      </c>
      <c r="J700">
        <v>58.1</v>
      </c>
      <c r="L700">
        <v>70.099999999999994</v>
      </c>
      <c r="M700">
        <v>36</v>
      </c>
      <c r="N700">
        <v>60</v>
      </c>
      <c r="P700" t="s">
        <v>878</v>
      </c>
      <c r="Q700">
        <f t="shared" si="24"/>
        <v>34</v>
      </c>
      <c r="R700" t="str">
        <f t="shared" si="25"/>
        <v>-</v>
      </c>
      <c r="AN700" s="317"/>
    </row>
    <row r="701" spans="2:40" x14ac:dyDescent="0.35">
      <c r="B701" s="317">
        <v>45434.864583333336</v>
      </c>
      <c r="C701">
        <v>53.1</v>
      </c>
      <c r="D701">
        <v>68.099999999999994</v>
      </c>
      <c r="E701">
        <v>37</v>
      </c>
      <c r="F701">
        <v>57.7</v>
      </c>
      <c r="G701">
        <v>53.2</v>
      </c>
      <c r="H701">
        <v>67.7</v>
      </c>
      <c r="I701">
        <v>36.6</v>
      </c>
      <c r="J701">
        <v>57.5</v>
      </c>
      <c r="L701">
        <v>70</v>
      </c>
      <c r="M701">
        <v>38.4</v>
      </c>
      <c r="N701">
        <v>59.8</v>
      </c>
      <c r="P701" t="s">
        <v>878</v>
      </c>
      <c r="Q701">
        <f t="shared" si="24"/>
        <v>37</v>
      </c>
      <c r="R701" t="str">
        <f t="shared" si="25"/>
        <v>-</v>
      </c>
      <c r="AN701" s="317"/>
    </row>
    <row r="702" spans="2:40" x14ac:dyDescent="0.35">
      <c r="B702" s="317">
        <v>45434.875</v>
      </c>
      <c r="C702">
        <v>54</v>
      </c>
      <c r="D702">
        <v>69</v>
      </c>
      <c r="E702">
        <v>38.1</v>
      </c>
      <c r="F702">
        <v>57.7</v>
      </c>
      <c r="G702">
        <v>54.1</v>
      </c>
      <c r="H702">
        <v>71.3</v>
      </c>
      <c r="I702">
        <v>37.700000000000003</v>
      </c>
      <c r="J702">
        <v>57.8</v>
      </c>
      <c r="L702">
        <v>72</v>
      </c>
      <c r="M702">
        <v>39.5</v>
      </c>
      <c r="N702">
        <v>59.2</v>
      </c>
      <c r="P702" t="s">
        <v>878</v>
      </c>
      <c r="Q702">
        <f t="shared" si="24"/>
        <v>38</v>
      </c>
      <c r="R702" t="str">
        <f t="shared" si="25"/>
        <v>-</v>
      </c>
      <c r="AN702" s="317"/>
    </row>
    <row r="703" spans="2:40" x14ac:dyDescent="0.35">
      <c r="B703" s="317">
        <v>45434.885416666664</v>
      </c>
      <c r="C703">
        <v>52.1</v>
      </c>
      <c r="D703">
        <v>66</v>
      </c>
      <c r="E703">
        <v>35.9</v>
      </c>
      <c r="F703">
        <v>56.4</v>
      </c>
      <c r="G703">
        <v>52.2</v>
      </c>
      <c r="H703">
        <v>67</v>
      </c>
      <c r="I703">
        <v>35.700000000000003</v>
      </c>
      <c r="J703">
        <v>56.7</v>
      </c>
      <c r="L703">
        <v>69.7</v>
      </c>
      <c r="M703">
        <v>37.5</v>
      </c>
      <c r="N703">
        <v>58</v>
      </c>
      <c r="P703" t="s">
        <v>878</v>
      </c>
      <c r="Q703">
        <f t="shared" si="24"/>
        <v>36</v>
      </c>
      <c r="R703" t="str">
        <f t="shared" si="25"/>
        <v>-</v>
      </c>
      <c r="AN703" s="317"/>
    </row>
    <row r="704" spans="2:40" x14ac:dyDescent="0.35">
      <c r="B704" s="317">
        <v>45434.895833333336</v>
      </c>
      <c r="C704">
        <v>54.1</v>
      </c>
      <c r="D704">
        <v>69.3</v>
      </c>
      <c r="E704">
        <v>38.6</v>
      </c>
      <c r="F704">
        <v>57.8</v>
      </c>
      <c r="G704">
        <v>54.3</v>
      </c>
      <c r="H704">
        <v>70.7</v>
      </c>
      <c r="I704">
        <v>38.200000000000003</v>
      </c>
      <c r="J704">
        <v>58</v>
      </c>
      <c r="L704">
        <v>71.400000000000006</v>
      </c>
      <c r="M704">
        <v>39.799999999999997</v>
      </c>
      <c r="N704">
        <v>59.7</v>
      </c>
      <c r="P704" t="s">
        <v>878</v>
      </c>
      <c r="Q704">
        <f t="shared" si="24"/>
        <v>38</v>
      </c>
      <c r="R704" t="str">
        <f t="shared" si="25"/>
        <v>-</v>
      </c>
      <c r="AN704" s="317"/>
    </row>
    <row r="705" spans="2:40" x14ac:dyDescent="0.35">
      <c r="B705" s="317">
        <v>45434.90625</v>
      </c>
      <c r="C705">
        <v>54.6</v>
      </c>
      <c r="D705">
        <v>69.3</v>
      </c>
      <c r="E705">
        <v>35.799999999999997</v>
      </c>
      <c r="F705">
        <v>58.8</v>
      </c>
      <c r="G705">
        <v>54.7</v>
      </c>
      <c r="H705">
        <v>70.900000000000006</v>
      </c>
      <c r="I705">
        <v>35.700000000000003</v>
      </c>
      <c r="J705">
        <v>59.1</v>
      </c>
      <c r="L705">
        <v>71.599999999999994</v>
      </c>
      <c r="M705">
        <v>37.1</v>
      </c>
      <c r="N705">
        <v>60.6</v>
      </c>
      <c r="P705" t="s">
        <v>878</v>
      </c>
      <c r="Q705">
        <f t="shared" si="24"/>
        <v>36</v>
      </c>
      <c r="R705" t="str">
        <f t="shared" si="25"/>
        <v>-</v>
      </c>
      <c r="AN705" s="317"/>
    </row>
    <row r="706" spans="2:40" x14ac:dyDescent="0.35">
      <c r="B706" s="317">
        <v>45434.916666666664</v>
      </c>
      <c r="C706">
        <v>52.3</v>
      </c>
      <c r="D706">
        <v>69.599999999999994</v>
      </c>
      <c r="E706">
        <v>36.5</v>
      </c>
      <c r="F706">
        <v>53.8</v>
      </c>
      <c r="G706">
        <v>52.4</v>
      </c>
      <c r="H706">
        <v>70.7</v>
      </c>
      <c r="I706">
        <v>36.299999999999997</v>
      </c>
      <c r="J706">
        <v>53.7</v>
      </c>
      <c r="L706">
        <v>71.8</v>
      </c>
      <c r="M706">
        <v>37.799999999999997</v>
      </c>
      <c r="N706">
        <v>55.8</v>
      </c>
      <c r="P706" t="s">
        <v>878</v>
      </c>
      <c r="Q706">
        <f t="shared" si="24"/>
        <v>36</v>
      </c>
      <c r="R706" t="str">
        <f t="shared" si="25"/>
        <v>-</v>
      </c>
      <c r="AN706" s="317"/>
    </row>
    <row r="707" spans="2:40" x14ac:dyDescent="0.35">
      <c r="B707" s="317">
        <v>45434.927083333336</v>
      </c>
      <c r="C707">
        <v>50.6</v>
      </c>
      <c r="D707">
        <v>67.5</v>
      </c>
      <c r="E707">
        <v>33.9</v>
      </c>
      <c r="F707">
        <v>54.1</v>
      </c>
      <c r="G707">
        <v>50.7</v>
      </c>
      <c r="H707">
        <v>68.7</v>
      </c>
      <c r="I707">
        <v>33.700000000000003</v>
      </c>
      <c r="J707">
        <v>53.4</v>
      </c>
      <c r="L707">
        <v>69.599999999999994</v>
      </c>
      <c r="M707">
        <v>34.9</v>
      </c>
      <c r="N707">
        <v>56.1</v>
      </c>
      <c r="P707" t="s">
        <v>878</v>
      </c>
      <c r="Q707">
        <f t="shared" si="24"/>
        <v>34</v>
      </c>
      <c r="R707" t="str">
        <f t="shared" si="25"/>
        <v>-</v>
      </c>
      <c r="AN707" s="317"/>
    </row>
    <row r="708" spans="2:40" x14ac:dyDescent="0.35">
      <c r="B708" s="317">
        <v>45434.9375</v>
      </c>
      <c r="C708">
        <v>52.8</v>
      </c>
      <c r="D708">
        <v>68.400000000000006</v>
      </c>
      <c r="E708">
        <v>36.6</v>
      </c>
      <c r="F708">
        <v>56.3</v>
      </c>
      <c r="G708">
        <v>52.7</v>
      </c>
      <c r="H708">
        <v>69.400000000000006</v>
      </c>
      <c r="I708">
        <v>36.4</v>
      </c>
      <c r="J708">
        <v>56.1</v>
      </c>
      <c r="L708">
        <v>69.5</v>
      </c>
      <c r="M708">
        <v>37.700000000000003</v>
      </c>
      <c r="N708">
        <v>57.9</v>
      </c>
      <c r="P708" t="s">
        <v>878</v>
      </c>
      <c r="Q708">
        <f t="shared" si="24"/>
        <v>36</v>
      </c>
      <c r="R708" t="str">
        <f t="shared" si="25"/>
        <v>-</v>
      </c>
      <c r="AN708" s="317"/>
    </row>
    <row r="709" spans="2:40" x14ac:dyDescent="0.35">
      <c r="B709" s="317">
        <v>45434.947916666664</v>
      </c>
      <c r="C709">
        <v>52.7</v>
      </c>
      <c r="D709">
        <v>67.3</v>
      </c>
      <c r="E709">
        <v>36.9</v>
      </c>
      <c r="F709">
        <v>57</v>
      </c>
      <c r="G709">
        <v>52.8</v>
      </c>
      <c r="H709">
        <v>68.099999999999994</v>
      </c>
      <c r="I709">
        <v>36.799999999999997</v>
      </c>
      <c r="J709">
        <v>56.8</v>
      </c>
      <c r="L709">
        <v>68.400000000000006</v>
      </c>
      <c r="M709">
        <v>38.200000000000003</v>
      </c>
      <c r="N709">
        <v>58.6</v>
      </c>
      <c r="P709" t="s">
        <v>878</v>
      </c>
      <c r="Q709">
        <f t="shared" si="24"/>
        <v>37</v>
      </c>
      <c r="R709" t="str">
        <f t="shared" si="25"/>
        <v>-</v>
      </c>
      <c r="AN709" s="317"/>
    </row>
    <row r="710" spans="2:40" x14ac:dyDescent="0.35">
      <c r="B710" s="317">
        <v>45434.958333333336</v>
      </c>
      <c r="C710">
        <v>52.2</v>
      </c>
      <c r="D710">
        <v>70.099999999999994</v>
      </c>
      <c r="E710">
        <v>34.4</v>
      </c>
      <c r="F710">
        <v>51.2</v>
      </c>
      <c r="G710">
        <v>52.1</v>
      </c>
      <c r="H710">
        <v>70.8</v>
      </c>
      <c r="I710">
        <v>34.1</v>
      </c>
      <c r="J710">
        <v>51.6</v>
      </c>
      <c r="L710">
        <v>70.900000000000006</v>
      </c>
      <c r="M710">
        <v>35.299999999999997</v>
      </c>
      <c r="N710">
        <v>52.7</v>
      </c>
      <c r="P710" t="s">
        <v>879</v>
      </c>
      <c r="Q710" t="str">
        <f t="shared" si="24"/>
        <v>-</v>
      </c>
      <c r="R710">
        <f t="shared" si="25"/>
        <v>34</v>
      </c>
      <c r="AN710" s="317"/>
    </row>
    <row r="711" spans="2:40" x14ac:dyDescent="0.35">
      <c r="B711" s="317">
        <v>45434.96875</v>
      </c>
      <c r="C711">
        <v>46.4</v>
      </c>
      <c r="D711">
        <v>64.900000000000006</v>
      </c>
      <c r="E711">
        <v>32.700000000000003</v>
      </c>
      <c r="F711">
        <v>43.6</v>
      </c>
      <c r="G711">
        <v>46.3</v>
      </c>
      <c r="H711">
        <v>64.099999999999994</v>
      </c>
      <c r="I711">
        <v>32.5</v>
      </c>
      <c r="J711">
        <v>43.7</v>
      </c>
      <c r="L711">
        <v>66.2</v>
      </c>
      <c r="M711">
        <v>33.700000000000003</v>
      </c>
      <c r="N711">
        <v>46.4</v>
      </c>
      <c r="P711" t="s">
        <v>879</v>
      </c>
      <c r="Q711" t="str">
        <f t="shared" si="24"/>
        <v>-</v>
      </c>
      <c r="R711">
        <f t="shared" si="25"/>
        <v>33</v>
      </c>
      <c r="AN711" s="317"/>
    </row>
    <row r="712" spans="2:40" x14ac:dyDescent="0.35">
      <c r="B712" s="317">
        <v>45434.979166666664</v>
      </c>
      <c r="C712">
        <v>50.6</v>
      </c>
      <c r="D712">
        <v>67.3</v>
      </c>
      <c r="E712">
        <v>32.700000000000003</v>
      </c>
      <c r="F712">
        <v>51</v>
      </c>
      <c r="G712">
        <v>50.5</v>
      </c>
      <c r="H712">
        <v>69.099999999999994</v>
      </c>
      <c r="I712">
        <v>32.700000000000003</v>
      </c>
      <c r="J712">
        <v>51.1</v>
      </c>
      <c r="L712">
        <v>70.5</v>
      </c>
      <c r="M712">
        <v>33.6</v>
      </c>
      <c r="N712">
        <v>52.8</v>
      </c>
      <c r="P712" t="s">
        <v>879</v>
      </c>
      <c r="Q712" t="str">
        <f t="shared" si="24"/>
        <v>-</v>
      </c>
      <c r="R712">
        <f t="shared" si="25"/>
        <v>33</v>
      </c>
      <c r="AN712" s="317"/>
    </row>
    <row r="713" spans="2:40" x14ac:dyDescent="0.35">
      <c r="B713" s="317">
        <v>45434.989583333336</v>
      </c>
      <c r="C713">
        <v>53.7</v>
      </c>
      <c r="D713">
        <v>71.900000000000006</v>
      </c>
      <c r="E713">
        <v>36.4</v>
      </c>
      <c r="F713">
        <v>54.8</v>
      </c>
      <c r="G713">
        <v>53.7</v>
      </c>
      <c r="H713">
        <v>72.599999999999994</v>
      </c>
      <c r="I713">
        <v>36.200000000000003</v>
      </c>
      <c r="J713">
        <v>54.7</v>
      </c>
      <c r="L713">
        <v>73.099999999999994</v>
      </c>
      <c r="M713">
        <v>38</v>
      </c>
      <c r="N713">
        <v>55.6</v>
      </c>
      <c r="P713" t="s">
        <v>879</v>
      </c>
      <c r="Q713" t="str">
        <f t="shared" si="24"/>
        <v>-</v>
      </c>
      <c r="R713">
        <f t="shared" si="25"/>
        <v>36</v>
      </c>
      <c r="AN713" s="317"/>
    </row>
    <row r="714" spans="2:40" x14ac:dyDescent="0.35">
      <c r="B714" s="317">
        <v>45435</v>
      </c>
      <c r="C714">
        <v>50.4</v>
      </c>
      <c r="D714">
        <v>67.400000000000006</v>
      </c>
      <c r="E714">
        <v>39.9</v>
      </c>
      <c r="F714">
        <v>53.1</v>
      </c>
      <c r="G714">
        <v>50.5</v>
      </c>
      <c r="H714">
        <v>67.8</v>
      </c>
      <c r="I714">
        <v>40.200000000000003</v>
      </c>
      <c r="J714">
        <v>53.2</v>
      </c>
      <c r="L714">
        <v>69.3</v>
      </c>
      <c r="M714">
        <v>41.3</v>
      </c>
      <c r="N714">
        <v>54.3</v>
      </c>
      <c r="P714" t="s">
        <v>879</v>
      </c>
      <c r="Q714" t="str">
        <f t="shared" si="24"/>
        <v>-</v>
      </c>
      <c r="R714">
        <f t="shared" si="25"/>
        <v>40</v>
      </c>
      <c r="AN714" s="317"/>
    </row>
    <row r="715" spans="2:40" x14ac:dyDescent="0.35">
      <c r="B715" s="317">
        <v>45435.010416666664</v>
      </c>
      <c r="C715">
        <v>54</v>
      </c>
      <c r="D715">
        <v>70.599999999999994</v>
      </c>
      <c r="E715">
        <v>41.2</v>
      </c>
      <c r="F715">
        <v>53.6</v>
      </c>
      <c r="G715">
        <v>54.1</v>
      </c>
      <c r="H715">
        <v>71.400000000000006</v>
      </c>
      <c r="I715">
        <v>41</v>
      </c>
      <c r="J715">
        <v>53.5</v>
      </c>
      <c r="L715">
        <v>71.7</v>
      </c>
      <c r="M715">
        <v>42.3</v>
      </c>
      <c r="N715">
        <v>55.8</v>
      </c>
      <c r="P715" t="s">
        <v>879</v>
      </c>
      <c r="Q715" t="str">
        <f t="shared" si="24"/>
        <v>-</v>
      </c>
      <c r="R715">
        <f t="shared" si="25"/>
        <v>41</v>
      </c>
      <c r="AN715" s="317"/>
    </row>
    <row r="716" spans="2:40" x14ac:dyDescent="0.35">
      <c r="B716" s="317">
        <v>45435.020833333336</v>
      </c>
      <c r="C716">
        <v>50.5</v>
      </c>
      <c r="D716">
        <v>70</v>
      </c>
      <c r="E716">
        <v>34.1</v>
      </c>
      <c r="F716">
        <v>47.4</v>
      </c>
      <c r="G716">
        <v>50.2</v>
      </c>
      <c r="H716">
        <v>70.2</v>
      </c>
      <c r="I716">
        <v>33.799999999999997</v>
      </c>
      <c r="J716">
        <v>47.7</v>
      </c>
      <c r="L716">
        <v>71.3</v>
      </c>
      <c r="M716">
        <v>35.1</v>
      </c>
      <c r="N716">
        <v>49.6</v>
      </c>
      <c r="P716" t="s">
        <v>879</v>
      </c>
      <c r="Q716" t="str">
        <f t="shared" si="24"/>
        <v>-</v>
      </c>
      <c r="R716">
        <f t="shared" si="25"/>
        <v>34</v>
      </c>
      <c r="AN716" s="317"/>
    </row>
    <row r="717" spans="2:40" x14ac:dyDescent="0.35">
      <c r="B717" s="317">
        <v>45435.03125</v>
      </c>
      <c r="C717">
        <v>51.9</v>
      </c>
      <c r="D717">
        <v>65.599999999999994</v>
      </c>
      <c r="E717">
        <v>34.6</v>
      </c>
      <c r="F717">
        <v>57.3</v>
      </c>
      <c r="G717">
        <v>52</v>
      </c>
      <c r="H717">
        <v>65.5</v>
      </c>
      <c r="I717">
        <v>34.4</v>
      </c>
      <c r="J717">
        <v>57</v>
      </c>
      <c r="L717">
        <v>66.599999999999994</v>
      </c>
      <c r="M717">
        <v>35.6</v>
      </c>
      <c r="N717">
        <v>58.2</v>
      </c>
      <c r="P717" t="s">
        <v>879</v>
      </c>
      <c r="Q717" t="str">
        <f t="shared" ref="Q717:Q764" si="26">IF(P717="D",ROUND(I717,0),"-")</f>
        <v>-</v>
      </c>
      <c r="R717">
        <f t="shared" ref="R717:R764" si="27">IF(P717="N",ROUND(I717,0),"-")</f>
        <v>34</v>
      </c>
      <c r="AN717" s="317"/>
    </row>
    <row r="718" spans="2:40" x14ac:dyDescent="0.35">
      <c r="B718" s="317">
        <v>45435.041666666664</v>
      </c>
      <c r="C718">
        <v>51.8</v>
      </c>
      <c r="D718">
        <v>72.7</v>
      </c>
      <c r="E718">
        <v>30.6</v>
      </c>
      <c r="F718">
        <v>48</v>
      </c>
      <c r="G718">
        <v>51.9</v>
      </c>
      <c r="H718">
        <v>73.900000000000006</v>
      </c>
      <c r="I718">
        <v>30.6</v>
      </c>
      <c r="J718">
        <v>47.8</v>
      </c>
      <c r="L718">
        <v>74.599999999999994</v>
      </c>
      <c r="M718">
        <v>31.4</v>
      </c>
      <c r="N718">
        <v>49</v>
      </c>
      <c r="P718" t="s">
        <v>879</v>
      </c>
      <c r="Q718" t="str">
        <f t="shared" si="26"/>
        <v>-</v>
      </c>
      <c r="R718">
        <f t="shared" si="27"/>
        <v>31</v>
      </c>
      <c r="AN718" s="317"/>
    </row>
    <row r="719" spans="2:40" x14ac:dyDescent="0.35">
      <c r="B719" s="317">
        <v>45435.052083333336</v>
      </c>
      <c r="C719">
        <v>35.299999999999997</v>
      </c>
      <c r="D719">
        <v>44.1</v>
      </c>
      <c r="E719">
        <v>29.5</v>
      </c>
      <c r="F719">
        <v>38.6</v>
      </c>
      <c r="G719">
        <v>35.200000000000003</v>
      </c>
      <c r="H719">
        <v>43.8</v>
      </c>
      <c r="I719">
        <v>29.5</v>
      </c>
      <c r="J719">
        <v>38.6</v>
      </c>
      <c r="L719">
        <v>47.4</v>
      </c>
      <c r="M719">
        <v>30.3</v>
      </c>
      <c r="N719">
        <v>39.4</v>
      </c>
      <c r="P719" t="s">
        <v>879</v>
      </c>
      <c r="Q719" t="str">
        <f t="shared" si="26"/>
        <v>-</v>
      </c>
      <c r="R719">
        <f t="shared" si="27"/>
        <v>30</v>
      </c>
      <c r="AN719" s="317"/>
    </row>
    <row r="720" spans="2:40" x14ac:dyDescent="0.35">
      <c r="B720" s="317">
        <v>45435.0625</v>
      </c>
      <c r="C720">
        <v>47.1</v>
      </c>
      <c r="D720">
        <v>67.400000000000006</v>
      </c>
      <c r="E720">
        <v>31.7</v>
      </c>
      <c r="F720">
        <v>42.7</v>
      </c>
      <c r="G720">
        <v>46.8</v>
      </c>
      <c r="H720">
        <v>65.7</v>
      </c>
      <c r="I720">
        <v>31.5</v>
      </c>
      <c r="J720">
        <v>42.8</v>
      </c>
      <c r="L720">
        <v>68.599999999999994</v>
      </c>
      <c r="M720">
        <v>32.799999999999997</v>
      </c>
      <c r="N720">
        <v>45</v>
      </c>
      <c r="P720" t="s">
        <v>879</v>
      </c>
      <c r="Q720" t="str">
        <f t="shared" si="26"/>
        <v>-</v>
      </c>
      <c r="R720">
        <f t="shared" si="27"/>
        <v>32</v>
      </c>
      <c r="AN720" s="317"/>
    </row>
    <row r="721" spans="2:40" x14ac:dyDescent="0.35">
      <c r="B721" s="317">
        <v>45435.072916666664</v>
      </c>
      <c r="C721">
        <v>49.6</v>
      </c>
      <c r="D721">
        <v>69.900000000000006</v>
      </c>
      <c r="E721">
        <v>31.4</v>
      </c>
      <c r="F721">
        <v>46.9</v>
      </c>
      <c r="G721">
        <v>49.4</v>
      </c>
      <c r="H721">
        <v>69.2</v>
      </c>
      <c r="I721">
        <v>31.2</v>
      </c>
      <c r="J721">
        <v>47</v>
      </c>
      <c r="L721">
        <v>71.5</v>
      </c>
      <c r="M721">
        <v>32.4</v>
      </c>
      <c r="N721">
        <v>48.4</v>
      </c>
      <c r="P721" t="s">
        <v>879</v>
      </c>
      <c r="Q721" t="str">
        <f t="shared" si="26"/>
        <v>-</v>
      </c>
      <c r="R721">
        <f t="shared" si="27"/>
        <v>31</v>
      </c>
      <c r="AN721" s="317"/>
    </row>
    <row r="722" spans="2:40" x14ac:dyDescent="0.35">
      <c r="B722" s="317">
        <v>45435.083333333336</v>
      </c>
      <c r="C722">
        <v>40.200000000000003</v>
      </c>
      <c r="D722">
        <v>62.2</v>
      </c>
      <c r="E722">
        <v>26.1</v>
      </c>
      <c r="F722">
        <v>41.1</v>
      </c>
      <c r="G722">
        <v>39.9</v>
      </c>
      <c r="H722">
        <v>61.2</v>
      </c>
      <c r="I722">
        <v>25.9</v>
      </c>
      <c r="J722">
        <v>41</v>
      </c>
      <c r="L722">
        <v>64.2</v>
      </c>
      <c r="M722">
        <v>26.6</v>
      </c>
      <c r="N722">
        <v>41.7</v>
      </c>
      <c r="P722" t="s">
        <v>879</v>
      </c>
      <c r="Q722" t="str">
        <f t="shared" si="26"/>
        <v>-</v>
      </c>
      <c r="R722">
        <f t="shared" si="27"/>
        <v>26</v>
      </c>
      <c r="AN722" s="317"/>
    </row>
    <row r="723" spans="2:40" x14ac:dyDescent="0.35">
      <c r="B723" s="317">
        <v>45435.09375</v>
      </c>
      <c r="C723">
        <v>49.9</v>
      </c>
      <c r="D723">
        <v>69.8</v>
      </c>
      <c r="E723">
        <v>32.799999999999997</v>
      </c>
      <c r="F723">
        <v>44.8</v>
      </c>
      <c r="G723">
        <v>50.1</v>
      </c>
      <c r="H723">
        <v>71.099999999999994</v>
      </c>
      <c r="I723">
        <v>32.700000000000003</v>
      </c>
      <c r="J723">
        <v>44.7</v>
      </c>
      <c r="L723">
        <v>71.400000000000006</v>
      </c>
      <c r="M723">
        <v>33.700000000000003</v>
      </c>
      <c r="N723">
        <v>45.9</v>
      </c>
      <c r="P723" t="s">
        <v>879</v>
      </c>
      <c r="Q723" t="str">
        <f t="shared" si="26"/>
        <v>-</v>
      </c>
      <c r="R723">
        <f t="shared" si="27"/>
        <v>33</v>
      </c>
      <c r="AN723" s="317"/>
    </row>
    <row r="724" spans="2:40" x14ac:dyDescent="0.35">
      <c r="B724" s="317">
        <v>45435.104166666664</v>
      </c>
      <c r="C724">
        <v>49.1</v>
      </c>
      <c r="D724">
        <v>68.400000000000006</v>
      </c>
      <c r="E724">
        <v>31</v>
      </c>
      <c r="F724">
        <v>49.1</v>
      </c>
      <c r="G724">
        <v>49.2</v>
      </c>
      <c r="H724">
        <v>68.099999999999994</v>
      </c>
      <c r="I724">
        <v>31.2</v>
      </c>
      <c r="J724">
        <v>49.2</v>
      </c>
      <c r="L724">
        <v>69.900000000000006</v>
      </c>
      <c r="M724">
        <v>31.9</v>
      </c>
      <c r="N724">
        <v>50.4</v>
      </c>
      <c r="P724" t="s">
        <v>879</v>
      </c>
      <c r="Q724" t="str">
        <f t="shared" si="26"/>
        <v>-</v>
      </c>
      <c r="R724">
        <f t="shared" si="27"/>
        <v>31</v>
      </c>
      <c r="AN724" s="317"/>
    </row>
    <row r="725" spans="2:40" x14ac:dyDescent="0.35">
      <c r="B725" s="317">
        <v>45435.114583333336</v>
      </c>
      <c r="C725">
        <v>44</v>
      </c>
      <c r="D725">
        <v>56.1</v>
      </c>
      <c r="E725">
        <v>35.5</v>
      </c>
      <c r="F725">
        <v>47.5</v>
      </c>
      <c r="G725">
        <v>44.1</v>
      </c>
      <c r="H725">
        <v>59.3</v>
      </c>
      <c r="I725">
        <v>35.4</v>
      </c>
      <c r="J725">
        <v>47.5</v>
      </c>
      <c r="L725">
        <v>59.6</v>
      </c>
      <c r="M725">
        <v>36.200000000000003</v>
      </c>
      <c r="N725">
        <v>48.2</v>
      </c>
      <c r="P725" t="s">
        <v>879</v>
      </c>
      <c r="Q725" t="str">
        <f t="shared" si="26"/>
        <v>-</v>
      </c>
      <c r="R725">
        <f t="shared" si="27"/>
        <v>35</v>
      </c>
      <c r="AN725" s="317"/>
    </row>
    <row r="726" spans="2:40" x14ac:dyDescent="0.35">
      <c r="B726" s="317">
        <v>45435.125</v>
      </c>
      <c r="C726">
        <v>52.9</v>
      </c>
      <c r="D726">
        <v>70</v>
      </c>
      <c r="E726">
        <v>39.299999999999997</v>
      </c>
      <c r="F726">
        <v>49.7</v>
      </c>
      <c r="G726">
        <v>52.9</v>
      </c>
      <c r="H726">
        <v>70.2</v>
      </c>
      <c r="I726">
        <v>39.200000000000003</v>
      </c>
      <c r="J726">
        <v>49.8</v>
      </c>
      <c r="L726">
        <v>71.2</v>
      </c>
      <c r="M726">
        <v>40.1</v>
      </c>
      <c r="N726">
        <v>50.8</v>
      </c>
      <c r="P726" t="s">
        <v>879</v>
      </c>
      <c r="Q726" t="str">
        <f t="shared" si="26"/>
        <v>-</v>
      </c>
      <c r="R726">
        <f t="shared" si="27"/>
        <v>39</v>
      </c>
      <c r="AN726" s="317"/>
    </row>
    <row r="727" spans="2:40" x14ac:dyDescent="0.35">
      <c r="B727" s="317">
        <v>45435.135416666664</v>
      </c>
      <c r="C727">
        <v>51.3</v>
      </c>
      <c r="D727">
        <v>68.5</v>
      </c>
      <c r="E727">
        <v>40.200000000000003</v>
      </c>
      <c r="F727">
        <v>54</v>
      </c>
      <c r="G727">
        <v>51.4</v>
      </c>
      <c r="H727">
        <v>69</v>
      </c>
      <c r="I727">
        <v>40.1</v>
      </c>
      <c r="J727">
        <v>53.9</v>
      </c>
      <c r="L727">
        <v>69.099999999999994</v>
      </c>
      <c r="M727">
        <v>41</v>
      </c>
      <c r="N727">
        <v>55.3</v>
      </c>
      <c r="P727" t="s">
        <v>879</v>
      </c>
      <c r="Q727" t="str">
        <f t="shared" si="26"/>
        <v>-</v>
      </c>
      <c r="R727">
        <f t="shared" si="27"/>
        <v>40</v>
      </c>
      <c r="AN727" s="317"/>
    </row>
    <row r="728" spans="2:40" x14ac:dyDescent="0.35">
      <c r="B728" s="317">
        <v>45435.145833333336</v>
      </c>
      <c r="C728">
        <v>50.6</v>
      </c>
      <c r="D728">
        <v>70.099999999999994</v>
      </c>
      <c r="E728">
        <v>40</v>
      </c>
      <c r="F728">
        <v>48.3</v>
      </c>
      <c r="G728">
        <v>50.4</v>
      </c>
      <c r="H728">
        <v>68.900000000000006</v>
      </c>
      <c r="I728">
        <v>40.1</v>
      </c>
      <c r="J728">
        <v>48.6</v>
      </c>
      <c r="L728">
        <v>73.599999999999994</v>
      </c>
      <c r="M728">
        <v>41</v>
      </c>
      <c r="N728">
        <v>50</v>
      </c>
      <c r="P728" t="s">
        <v>879</v>
      </c>
      <c r="Q728" t="str">
        <f t="shared" si="26"/>
        <v>-</v>
      </c>
      <c r="R728">
        <f t="shared" si="27"/>
        <v>40</v>
      </c>
      <c r="AN728" s="317"/>
    </row>
    <row r="729" spans="2:40" x14ac:dyDescent="0.35">
      <c r="B729" s="317">
        <v>45435.15625</v>
      </c>
      <c r="C729">
        <v>42.8</v>
      </c>
      <c r="D729">
        <v>51.1</v>
      </c>
      <c r="E729">
        <v>36.6</v>
      </c>
      <c r="F729">
        <v>46.2</v>
      </c>
      <c r="G729">
        <v>42.8</v>
      </c>
      <c r="H729">
        <v>51.1</v>
      </c>
      <c r="I729">
        <v>36.4</v>
      </c>
      <c r="J729">
        <v>46.2</v>
      </c>
      <c r="L729">
        <v>53</v>
      </c>
      <c r="M729">
        <v>37.5</v>
      </c>
      <c r="N729">
        <v>47.2</v>
      </c>
      <c r="P729" t="s">
        <v>879</v>
      </c>
      <c r="Q729" t="str">
        <f t="shared" si="26"/>
        <v>-</v>
      </c>
      <c r="R729">
        <f t="shared" si="27"/>
        <v>36</v>
      </c>
      <c r="AN729" s="317"/>
    </row>
    <row r="730" spans="2:40" x14ac:dyDescent="0.35">
      <c r="B730" s="317">
        <v>45435.166666666664</v>
      </c>
      <c r="C730">
        <v>45.3</v>
      </c>
      <c r="D730">
        <v>63.5</v>
      </c>
      <c r="E730">
        <v>37</v>
      </c>
      <c r="F730">
        <v>47.1</v>
      </c>
      <c r="G730">
        <v>45.2</v>
      </c>
      <c r="H730">
        <v>63.1</v>
      </c>
      <c r="I730">
        <v>36.9</v>
      </c>
      <c r="J730">
        <v>47.1</v>
      </c>
      <c r="L730">
        <v>64.900000000000006</v>
      </c>
      <c r="M730">
        <v>37.700000000000003</v>
      </c>
      <c r="N730">
        <v>47.9</v>
      </c>
      <c r="P730" t="s">
        <v>879</v>
      </c>
      <c r="Q730" t="str">
        <f t="shared" si="26"/>
        <v>-</v>
      </c>
      <c r="R730">
        <f t="shared" si="27"/>
        <v>37</v>
      </c>
      <c r="AN730" s="317"/>
    </row>
    <row r="731" spans="2:40" x14ac:dyDescent="0.35">
      <c r="B731" s="317">
        <v>45435.177083333336</v>
      </c>
      <c r="C731">
        <v>50.6</v>
      </c>
      <c r="D731">
        <v>69.099999999999994</v>
      </c>
      <c r="E731">
        <v>38.4</v>
      </c>
      <c r="F731">
        <v>49</v>
      </c>
      <c r="G731">
        <v>50.6</v>
      </c>
      <c r="H731">
        <v>69.099999999999994</v>
      </c>
      <c r="I731">
        <v>38.299999999999997</v>
      </c>
      <c r="J731">
        <v>48.7</v>
      </c>
      <c r="L731">
        <v>70.3</v>
      </c>
      <c r="M731">
        <v>39.299999999999997</v>
      </c>
      <c r="N731">
        <v>50.4</v>
      </c>
      <c r="P731" t="s">
        <v>879</v>
      </c>
      <c r="Q731" t="str">
        <f t="shared" si="26"/>
        <v>-</v>
      </c>
      <c r="R731">
        <f t="shared" si="27"/>
        <v>38</v>
      </c>
      <c r="AN731" s="317"/>
    </row>
    <row r="732" spans="2:40" x14ac:dyDescent="0.35">
      <c r="B732" s="317">
        <v>45435.1875</v>
      </c>
      <c r="C732">
        <v>50</v>
      </c>
      <c r="D732">
        <v>67.5</v>
      </c>
      <c r="E732">
        <v>37.1</v>
      </c>
      <c r="F732">
        <v>46.9</v>
      </c>
      <c r="G732">
        <v>50.2</v>
      </c>
      <c r="H732">
        <v>68.5</v>
      </c>
      <c r="I732">
        <v>37.1</v>
      </c>
      <c r="J732">
        <v>46.7</v>
      </c>
      <c r="L732">
        <v>69.099999999999994</v>
      </c>
      <c r="M732">
        <v>38.1</v>
      </c>
      <c r="N732">
        <v>48.4</v>
      </c>
      <c r="P732" t="s">
        <v>879</v>
      </c>
      <c r="Q732" t="str">
        <f t="shared" si="26"/>
        <v>-</v>
      </c>
      <c r="R732">
        <f t="shared" si="27"/>
        <v>37</v>
      </c>
      <c r="AN732" s="317"/>
    </row>
    <row r="733" spans="2:40" x14ac:dyDescent="0.35">
      <c r="B733" s="317">
        <v>45435.197916666664</v>
      </c>
      <c r="C733">
        <v>50.8</v>
      </c>
      <c r="D733">
        <v>71</v>
      </c>
      <c r="E733">
        <v>38.4</v>
      </c>
      <c r="F733">
        <v>49.4</v>
      </c>
      <c r="G733">
        <v>51.1</v>
      </c>
      <c r="H733">
        <v>70.900000000000006</v>
      </c>
      <c r="I733">
        <v>38.200000000000003</v>
      </c>
      <c r="J733">
        <v>49.5</v>
      </c>
      <c r="L733">
        <v>72.099999999999994</v>
      </c>
      <c r="M733">
        <v>39.1</v>
      </c>
      <c r="N733">
        <v>50.7</v>
      </c>
      <c r="P733" t="s">
        <v>879</v>
      </c>
      <c r="Q733" t="str">
        <f t="shared" si="26"/>
        <v>-</v>
      </c>
      <c r="R733">
        <f t="shared" si="27"/>
        <v>38</v>
      </c>
      <c r="AN733" s="317"/>
    </row>
    <row r="734" spans="2:40" x14ac:dyDescent="0.35">
      <c r="B734" s="317">
        <v>45435.208333333336</v>
      </c>
      <c r="C734">
        <v>47.6</v>
      </c>
      <c r="D734">
        <v>64.7</v>
      </c>
      <c r="E734">
        <v>33.6</v>
      </c>
      <c r="F734">
        <v>47.3</v>
      </c>
      <c r="G734">
        <v>47.7</v>
      </c>
      <c r="H734">
        <v>65.099999999999994</v>
      </c>
      <c r="I734">
        <v>33.6</v>
      </c>
      <c r="J734">
        <v>47.3</v>
      </c>
      <c r="L734">
        <v>66.599999999999994</v>
      </c>
      <c r="M734">
        <v>34.5</v>
      </c>
      <c r="N734">
        <v>48.4</v>
      </c>
      <c r="P734" t="s">
        <v>879</v>
      </c>
      <c r="Q734" t="str">
        <f t="shared" si="26"/>
        <v>-</v>
      </c>
      <c r="R734">
        <f t="shared" si="27"/>
        <v>34</v>
      </c>
      <c r="AN734" s="317"/>
    </row>
    <row r="735" spans="2:40" x14ac:dyDescent="0.35">
      <c r="B735" s="317">
        <v>45435.21875</v>
      </c>
      <c r="C735">
        <v>49.5</v>
      </c>
      <c r="D735">
        <v>65.400000000000006</v>
      </c>
      <c r="E735">
        <v>38.5</v>
      </c>
      <c r="F735">
        <v>51.1</v>
      </c>
      <c r="G735">
        <v>49.6</v>
      </c>
      <c r="H735">
        <v>66</v>
      </c>
      <c r="I735">
        <v>38.299999999999997</v>
      </c>
      <c r="J735">
        <v>50.6</v>
      </c>
      <c r="L735">
        <v>66.7</v>
      </c>
      <c r="M735">
        <v>39.200000000000003</v>
      </c>
      <c r="N735">
        <v>52.5</v>
      </c>
      <c r="P735" t="s">
        <v>879</v>
      </c>
      <c r="Q735" t="str">
        <f t="shared" si="26"/>
        <v>-</v>
      </c>
      <c r="R735">
        <f t="shared" si="27"/>
        <v>38</v>
      </c>
      <c r="AN735" s="317"/>
    </row>
    <row r="736" spans="2:40" x14ac:dyDescent="0.35">
      <c r="B736" s="317">
        <v>45435.229166666664</v>
      </c>
      <c r="C736">
        <v>51.7</v>
      </c>
      <c r="D736">
        <v>67.599999999999994</v>
      </c>
      <c r="E736">
        <v>40.4</v>
      </c>
      <c r="F736">
        <v>53.1</v>
      </c>
      <c r="G736">
        <v>51.7</v>
      </c>
      <c r="H736">
        <v>69</v>
      </c>
      <c r="I736">
        <v>40.4</v>
      </c>
      <c r="J736">
        <v>52.5</v>
      </c>
      <c r="L736">
        <v>70.099999999999994</v>
      </c>
      <c r="M736">
        <v>41.4</v>
      </c>
      <c r="N736">
        <v>55</v>
      </c>
      <c r="P736" t="s">
        <v>879</v>
      </c>
      <c r="Q736" t="str">
        <f t="shared" si="26"/>
        <v>-</v>
      </c>
      <c r="R736">
        <f t="shared" si="27"/>
        <v>40</v>
      </c>
      <c r="AN736" s="317"/>
    </row>
    <row r="737" spans="2:40" x14ac:dyDescent="0.35">
      <c r="B737" s="317">
        <v>45435.239583333336</v>
      </c>
      <c r="C737">
        <v>56.9</v>
      </c>
      <c r="D737">
        <v>71.900000000000006</v>
      </c>
      <c r="E737">
        <v>40.4</v>
      </c>
      <c r="F737">
        <v>60.8</v>
      </c>
      <c r="G737">
        <v>56.9</v>
      </c>
      <c r="H737">
        <v>71.5</v>
      </c>
      <c r="I737">
        <v>40.200000000000003</v>
      </c>
      <c r="J737">
        <v>60.7</v>
      </c>
      <c r="L737">
        <v>73.7</v>
      </c>
      <c r="M737">
        <v>41.3</v>
      </c>
      <c r="N737">
        <v>63.1</v>
      </c>
      <c r="P737" t="s">
        <v>879</v>
      </c>
      <c r="Q737" t="str">
        <f t="shared" si="26"/>
        <v>-</v>
      </c>
      <c r="R737">
        <f t="shared" si="27"/>
        <v>40</v>
      </c>
      <c r="AN737" s="317"/>
    </row>
    <row r="738" spans="2:40" x14ac:dyDescent="0.35">
      <c r="B738" s="317">
        <v>45435.25</v>
      </c>
      <c r="C738">
        <v>57.2</v>
      </c>
      <c r="D738">
        <v>70.8</v>
      </c>
      <c r="E738">
        <v>40.9</v>
      </c>
      <c r="F738">
        <v>62</v>
      </c>
      <c r="G738">
        <v>57.3</v>
      </c>
      <c r="H738">
        <v>71.400000000000006</v>
      </c>
      <c r="I738">
        <v>40.9</v>
      </c>
      <c r="J738">
        <v>61.7</v>
      </c>
      <c r="L738">
        <v>71.5</v>
      </c>
      <c r="M738">
        <v>41.8</v>
      </c>
      <c r="N738">
        <v>64</v>
      </c>
      <c r="P738" t="s">
        <v>879</v>
      </c>
      <c r="Q738" t="str">
        <f t="shared" si="26"/>
        <v>-</v>
      </c>
      <c r="R738">
        <f t="shared" si="27"/>
        <v>41</v>
      </c>
      <c r="AN738" s="317"/>
    </row>
    <row r="739" spans="2:40" x14ac:dyDescent="0.35">
      <c r="B739" s="317">
        <v>45435.260416666664</v>
      </c>
      <c r="C739">
        <v>57.1</v>
      </c>
      <c r="D739">
        <v>69.8</v>
      </c>
      <c r="E739">
        <v>41.6</v>
      </c>
      <c r="F739">
        <v>61.4</v>
      </c>
      <c r="G739">
        <v>57.1</v>
      </c>
      <c r="H739">
        <v>71.900000000000006</v>
      </c>
      <c r="I739">
        <v>41.4</v>
      </c>
      <c r="J739">
        <v>61.3</v>
      </c>
      <c r="L739">
        <v>72.400000000000006</v>
      </c>
      <c r="M739">
        <v>42.6</v>
      </c>
      <c r="N739">
        <v>63.8</v>
      </c>
      <c r="P739" t="s">
        <v>879</v>
      </c>
      <c r="Q739" t="str">
        <f t="shared" si="26"/>
        <v>-</v>
      </c>
      <c r="R739">
        <f t="shared" si="27"/>
        <v>41</v>
      </c>
      <c r="AN739" s="317"/>
    </row>
    <row r="740" spans="2:40" x14ac:dyDescent="0.35">
      <c r="B740" s="317">
        <v>45435.270833333336</v>
      </c>
      <c r="C740">
        <v>57.8</v>
      </c>
      <c r="D740">
        <v>70.900000000000006</v>
      </c>
      <c r="E740">
        <v>41.5</v>
      </c>
      <c r="F740">
        <v>62.3</v>
      </c>
      <c r="G740">
        <v>57.8</v>
      </c>
      <c r="H740">
        <v>72.099999999999994</v>
      </c>
      <c r="I740">
        <v>41.3</v>
      </c>
      <c r="J740">
        <v>62</v>
      </c>
      <c r="L740">
        <v>72.3</v>
      </c>
      <c r="M740">
        <v>42.4</v>
      </c>
      <c r="N740">
        <v>64.5</v>
      </c>
      <c r="P740" t="s">
        <v>879</v>
      </c>
      <c r="Q740" t="str">
        <f t="shared" si="26"/>
        <v>-</v>
      </c>
      <c r="R740">
        <f t="shared" si="27"/>
        <v>41</v>
      </c>
      <c r="AN740" s="317"/>
    </row>
    <row r="741" spans="2:40" x14ac:dyDescent="0.35">
      <c r="B741" s="317">
        <v>45435.28125</v>
      </c>
      <c r="C741">
        <v>59.6</v>
      </c>
      <c r="D741">
        <v>71.5</v>
      </c>
      <c r="E741">
        <v>42.6</v>
      </c>
      <c r="F741">
        <v>64.5</v>
      </c>
      <c r="G741">
        <v>59.6</v>
      </c>
      <c r="H741">
        <v>72.099999999999994</v>
      </c>
      <c r="I741">
        <v>42.5</v>
      </c>
      <c r="J741">
        <v>64.3</v>
      </c>
      <c r="L741">
        <v>73.099999999999994</v>
      </c>
      <c r="M741">
        <v>43.5</v>
      </c>
      <c r="N741">
        <v>66.599999999999994</v>
      </c>
      <c r="P741" t="s">
        <v>879</v>
      </c>
      <c r="Q741" t="str">
        <f t="shared" si="26"/>
        <v>-</v>
      </c>
      <c r="R741">
        <f t="shared" si="27"/>
        <v>43</v>
      </c>
      <c r="AN741" s="317"/>
    </row>
    <row r="742" spans="2:40" x14ac:dyDescent="0.35">
      <c r="B742" s="317">
        <v>45435.291666666664</v>
      </c>
      <c r="C742">
        <v>61.2</v>
      </c>
      <c r="D742">
        <v>73.900000000000006</v>
      </c>
      <c r="E742">
        <v>47.7</v>
      </c>
      <c r="F742">
        <v>65.8</v>
      </c>
      <c r="G742">
        <v>61.2</v>
      </c>
      <c r="H742">
        <v>74.8</v>
      </c>
      <c r="I742">
        <v>47.5</v>
      </c>
      <c r="J742">
        <v>65.7</v>
      </c>
      <c r="L742">
        <v>75.599999999999994</v>
      </c>
      <c r="M742">
        <v>49</v>
      </c>
      <c r="N742">
        <v>67.5</v>
      </c>
      <c r="P742" t="s">
        <v>878</v>
      </c>
      <c r="Q742">
        <f t="shared" si="26"/>
        <v>48</v>
      </c>
      <c r="R742" t="str">
        <f t="shared" si="27"/>
        <v>-</v>
      </c>
      <c r="AN742" s="317"/>
    </row>
    <row r="743" spans="2:40" x14ac:dyDescent="0.35">
      <c r="B743" s="317">
        <v>45435.302083333336</v>
      </c>
      <c r="C743">
        <v>60.9</v>
      </c>
      <c r="D743">
        <v>72.2</v>
      </c>
      <c r="E743">
        <v>47.3</v>
      </c>
      <c r="F743">
        <v>65.7</v>
      </c>
      <c r="G743">
        <v>60.9</v>
      </c>
      <c r="H743">
        <v>73.2</v>
      </c>
      <c r="I743">
        <v>47.2</v>
      </c>
      <c r="J743">
        <v>65.5</v>
      </c>
      <c r="L743">
        <v>73.8</v>
      </c>
      <c r="M743">
        <v>48.3</v>
      </c>
      <c r="N743">
        <v>67.3</v>
      </c>
      <c r="P743" t="s">
        <v>878</v>
      </c>
      <c r="Q743">
        <f t="shared" si="26"/>
        <v>47</v>
      </c>
      <c r="R743" t="str">
        <f t="shared" si="27"/>
        <v>-</v>
      </c>
      <c r="AN743" s="317"/>
    </row>
    <row r="744" spans="2:40" x14ac:dyDescent="0.35">
      <c r="B744" s="317">
        <v>45435.3125</v>
      </c>
      <c r="C744">
        <v>61.7</v>
      </c>
      <c r="D744">
        <v>73.3</v>
      </c>
      <c r="E744">
        <v>49.3</v>
      </c>
      <c r="F744">
        <v>65.7</v>
      </c>
      <c r="G744">
        <v>61.7</v>
      </c>
      <c r="H744">
        <v>73</v>
      </c>
      <c r="I744">
        <v>49.6</v>
      </c>
      <c r="J744">
        <v>65.8</v>
      </c>
      <c r="L744">
        <v>75.099999999999994</v>
      </c>
      <c r="M744">
        <v>50.7</v>
      </c>
      <c r="N744">
        <v>67.400000000000006</v>
      </c>
      <c r="P744" t="s">
        <v>878</v>
      </c>
      <c r="Q744">
        <f t="shared" si="26"/>
        <v>50</v>
      </c>
      <c r="R744" t="str">
        <f t="shared" si="27"/>
        <v>-</v>
      </c>
      <c r="AN744" s="317"/>
    </row>
    <row r="745" spans="2:40" x14ac:dyDescent="0.35">
      <c r="B745" s="317">
        <v>45435.322916666664</v>
      </c>
      <c r="C745">
        <v>62.1</v>
      </c>
      <c r="D745">
        <v>70.3</v>
      </c>
      <c r="E745">
        <v>49.3</v>
      </c>
      <c r="F745">
        <v>66.3</v>
      </c>
      <c r="G745">
        <v>62.1</v>
      </c>
      <c r="H745">
        <v>70.900000000000006</v>
      </c>
      <c r="I745">
        <v>49.3</v>
      </c>
      <c r="J745">
        <v>66.400000000000006</v>
      </c>
      <c r="L745">
        <v>71.2</v>
      </c>
      <c r="M745">
        <v>50.3</v>
      </c>
      <c r="N745">
        <v>68</v>
      </c>
      <c r="P745" t="s">
        <v>878</v>
      </c>
      <c r="Q745">
        <f t="shared" si="26"/>
        <v>49</v>
      </c>
      <c r="R745" t="str">
        <f t="shared" si="27"/>
        <v>-</v>
      </c>
      <c r="AN745" s="317"/>
    </row>
    <row r="746" spans="2:40" x14ac:dyDescent="0.35">
      <c r="B746" s="317">
        <v>45435.333333333336</v>
      </c>
      <c r="C746">
        <v>60.5</v>
      </c>
      <c r="D746">
        <v>69.599999999999994</v>
      </c>
      <c r="E746">
        <v>44.4</v>
      </c>
      <c r="F746">
        <v>65.599999999999994</v>
      </c>
      <c r="G746">
        <v>60.5</v>
      </c>
      <c r="H746">
        <v>70</v>
      </c>
      <c r="I746">
        <v>44.4</v>
      </c>
      <c r="J746">
        <v>65.5</v>
      </c>
      <c r="L746">
        <v>72</v>
      </c>
      <c r="M746">
        <v>45.3</v>
      </c>
      <c r="N746">
        <v>67.3</v>
      </c>
      <c r="P746" t="s">
        <v>878</v>
      </c>
      <c r="Q746">
        <f t="shared" si="26"/>
        <v>44</v>
      </c>
      <c r="R746" t="str">
        <f t="shared" si="27"/>
        <v>-</v>
      </c>
      <c r="AN746" s="317"/>
    </row>
    <row r="747" spans="2:40" x14ac:dyDescent="0.35">
      <c r="B747" s="317">
        <v>45435.34375</v>
      </c>
      <c r="C747">
        <v>60.5</v>
      </c>
      <c r="D747">
        <v>70.5</v>
      </c>
      <c r="E747">
        <v>46</v>
      </c>
      <c r="F747">
        <v>65.3</v>
      </c>
      <c r="G747">
        <v>60.5</v>
      </c>
      <c r="H747">
        <v>71.099999999999994</v>
      </c>
      <c r="I747">
        <v>45.9</v>
      </c>
      <c r="J747">
        <v>65.099999999999994</v>
      </c>
      <c r="L747">
        <v>71.599999999999994</v>
      </c>
      <c r="M747">
        <v>46.9</v>
      </c>
      <c r="N747">
        <v>67</v>
      </c>
      <c r="P747" t="s">
        <v>878</v>
      </c>
      <c r="Q747">
        <f t="shared" si="26"/>
        <v>46</v>
      </c>
      <c r="R747" t="str">
        <f t="shared" si="27"/>
        <v>-</v>
      </c>
      <c r="AN747" s="317"/>
    </row>
    <row r="748" spans="2:40" x14ac:dyDescent="0.35">
      <c r="B748" s="317">
        <v>45435.354166666664</v>
      </c>
      <c r="C748">
        <v>60.1</v>
      </c>
      <c r="D748">
        <v>70.599999999999994</v>
      </c>
      <c r="E748">
        <v>45.7</v>
      </c>
      <c r="F748">
        <v>64.599999999999994</v>
      </c>
      <c r="G748">
        <v>60.1</v>
      </c>
      <c r="H748">
        <v>71.8</v>
      </c>
      <c r="I748">
        <v>45.5</v>
      </c>
      <c r="J748">
        <v>64.5</v>
      </c>
      <c r="L748">
        <v>72.599999999999994</v>
      </c>
      <c r="M748">
        <v>47.1</v>
      </c>
      <c r="N748">
        <v>66.400000000000006</v>
      </c>
      <c r="P748" t="s">
        <v>878</v>
      </c>
      <c r="Q748">
        <f t="shared" si="26"/>
        <v>46</v>
      </c>
      <c r="R748" t="str">
        <f t="shared" si="27"/>
        <v>-</v>
      </c>
      <c r="AN748" s="317"/>
    </row>
    <row r="749" spans="2:40" x14ac:dyDescent="0.35">
      <c r="B749" s="317">
        <v>45435.364583333336</v>
      </c>
      <c r="C749">
        <v>60.9</v>
      </c>
      <c r="D749">
        <v>71</v>
      </c>
      <c r="E749">
        <v>45.4</v>
      </c>
      <c r="F749">
        <v>65.599999999999994</v>
      </c>
      <c r="G749">
        <v>61</v>
      </c>
      <c r="H749">
        <v>72.599999999999994</v>
      </c>
      <c r="I749">
        <v>45.3</v>
      </c>
      <c r="J749">
        <v>65.5</v>
      </c>
      <c r="L749">
        <v>73</v>
      </c>
      <c r="M749">
        <v>46.4</v>
      </c>
      <c r="N749">
        <v>67.3</v>
      </c>
      <c r="P749" t="s">
        <v>878</v>
      </c>
      <c r="Q749">
        <f t="shared" si="26"/>
        <v>45</v>
      </c>
      <c r="R749" t="str">
        <f t="shared" si="27"/>
        <v>-</v>
      </c>
      <c r="AN749" s="317"/>
    </row>
    <row r="750" spans="2:40" x14ac:dyDescent="0.35">
      <c r="B750" s="317">
        <v>45435.375</v>
      </c>
      <c r="C750">
        <v>60.3</v>
      </c>
      <c r="D750">
        <v>70.5</v>
      </c>
      <c r="E750">
        <v>45.5</v>
      </c>
      <c r="F750">
        <v>64.7</v>
      </c>
      <c r="G750">
        <v>60.3</v>
      </c>
      <c r="H750">
        <v>70.8</v>
      </c>
      <c r="I750">
        <v>45.6</v>
      </c>
      <c r="J750">
        <v>64.7</v>
      </c>
      <c r="L750">
        <v>71.900000000000006</v>
      </c>
      <c r="M750">
        <v>47</v>
      </c>
      <c r="N750">
        <v>66.900000000000006</v>
      </c>
      <c r="P750" t="s">
        <v>878</v>
      </c>
      <c r="Q750">
        <f t="shared" si="26"/>
        <v>46</v>
      </c>
      <c r="R750" t="str">
        <f t="shared" si="27"/>
        <v>-</v>
      </c>
      <c r="AN750" s="317"/>
    </row>
    <row r="751" spans="2:40" x14ac:dyDescent="0.35">
      <c r="B751" s="317">
        <v>45435.385416666664</v>
      </c>
      <c r="C751">
        <v>61.2</v>
      </c>
      <c r="D751">
        <v>70.2</v>
      </c>
      <c r="E751">
        <v>46.9</v>
      </c>
      <c r="F751">
        <v>65</v>
      </c>
      <c r="G751">
        <v>61.3</v>
      </c>
      <c r="H751">
        <v>70.3</v>
      </c>
      <c r="I751">
        <v>46.9</v>
      </c>
      <c r="J751">
        <v>65.2</v>
      </c>
      <c r="L751">
        <v>71.900000000000006</v>
      </c>
      <c r="M751">
        <v>47.7</v>
      </c>
      <c r="N751">
        <v>66.7</v>
      </c>
      <c r="P751" t="s">
        <v>878</v>
      </c>
      <c r="Q751">
        <f t="shared" si="26"/>
        <v>47</v>
      </c>
      <c r="R751" t="str">
        <f t="shared" si="27"/>
        <v>-</v>
      </c>
      <c r="AN751" s="317"/>
    </row>
    <row r="752" spans="2:40" x14ac:dyDescent="0.35">
      <c r="B752" s="317">
        <v>45435.395833333336</v>
      </c>
      <c r="C752">
        <v>60.6</v>
      </c>
      <c r="D752">
        <v>70.599999999999994</v>
      </c>
      <c r="E752">
        <v>47.6</v>
      </c>
      <c r="F752">
        <v>64.8</v>
      </c>
      <c r="G752">
        <v>60.6</v>
      </c>
      <c r="H752">
        <v>71</v>
      </c>
      <c r="I752">
        <v>47.6</v>
      </c>
      <c r="J752">
        <v>65</v>
      </c>
      <c r="L752">
        <v>72.5</v>
      </c>
      <c r="M752">
        <v>48.6</v>
      </c>
      <c r="N752">
        <v>66.7</v>
      </c>
      <c r="P752" t="s">
        <v>878</v>
      </c>
      <c r="Q752">
        <f t="shared" si="26"/>
        <v>48</v>
      </c>
      <c r="R752" t="str">
        <f t="shared" si="27"/>
        <v>-</v>
      </c>
      <c r="AN752" s="317"/>
    </row>
    <row r="753" spans="2:40" x14ac:dyDescent="0.35">
      <c r="B753" s="317">
        <v>45435.40625</v>
      </c>
      <c r="C753">
        <v>61.3</v>
      </c>
      <c r="D753">
        <v>71.2</v>
      </c>
      <c r="E753">
        <v>47</v>
      </c>
      <c r="F753">
        <v>65.7</v>
      </c>
      <c r="G753">
        <v>61.3</v>
      </c>
      <c r="H753">
        <v>73.8</v>
      </c>
      <c r="I753">
        <v>46.5</v>
      </c>
      <c r="J753">
        <v>65.599999999999994</v>
      </c>
      <c r="L753">
        <v>74</v>
      </c>
      <c r="M753">
        <v>48.2</v>
      </c>
      <c r="N753">
        <v>67.5</v>
      </c>
      <c r="P753" t="s">
        <v>878</v>
      </c>
      <c r="Q753">
        <f t="shared" si="26"/>
        <v>47</v>
      </c>
      <c r="R753" t="str">
        <f t="shared" si="27"/>
        <v>-</v>
      </c>
      <c r="AN753" s="317"/>
    </row>
    <row r="754" spans="2:40" x14ac:dyDescent="0.35">
      <c r="B754" s="317">
        <v>45435.416666666664</v>
      </c>
      <c r="C754">
        <v>60</v>
      </c>
      <c r="D754">
        <v>69.5</v>
      </c>
      <c r="E754">
        <v>46.1</v>
      </c>
      <c r="F754">
        <v>64.599999999999994</v>
      </c>
      <c r="G754">
        <v>60.1</v>
      </c>
      <c r="H754">
        <v>73</v>
      </c>
      <c r="I754">
        <v>46</v>
      </c>
      <c r="J754">
        <v>64.5</v>
      </c>
      <c r="L754">
        <v>73.3</v>
      </c>
      <c r="M754">
        <v>46.9</v>
      </c>
      <c r="N754">
        <v>66.400000000000006</v>
      </c>
      <c r="P754" t="s">
        <v>878</v>
      </c>
      <c r="Q754">
        <f t="shared" si="26"/>
        <v>46</v>
      </c>
      <c r="R754" t="str">
        <f t="shared" si="27"/>
        <v>-</v>
      </c>
      <c r="AN754" s="317"/>
    </row>
    <row r="755" spans="2:40" x14ac:dyDescent="0.35">
      <c r="B755" s="317">
        <v>45435.427083333336</v>
      </c>
      <c r="C755">
        <v>67.8</v>
      </c>
      <c r="D755">
        <v>80.599999999999994</v>
      </c>
      <c r="E755">
        <v>55.3</v>
      </c>
      <c r="F755">
        <v>72</v>
      </c>
      <c r="G755">
        <v>67.8</v>
      </c>
      <c r="H755">
        <v>80.7</v>
      </c>
      <c r="I755">
        <v>55.1</v>
      </c>
      <c r="J755">
        <v>72.2</v>
      </c>
      <c r="L755">
        <v>82.2</v>
      </c>
      <c r="M755">
        <v>56.5</v>
      </c>
      <c r="N755">
        <v>73.099999999999994</v>
      </c>
      <c r="P755" t="s">
        <v>878</v>
      </c>
      <c r="Q755">
        <f t="shared" si="26"/>
        <v>55</v>
      </c>
      <c r="R755" t="str">
        <f t="shared" si="27"/>
        <v>-</v>
      </c>
      <c r="AN755" s="317"/>
    </row>
    <row r="756" spans="2:40" x14ac:dyDescent="0.35">
      <c r="B756" s="317">
        <v>45435.4375</v>
      </c>
      <c r="C756">
        <v>67.8</v>
      </c>
      <c r="D756">
        <v>82.7</v>
      </c>
      <c r="E756">
        <v>49.6</v>
      </c>
      <c r="F756">
        <v>72.8</v>
      </c>
      <c r="G756">
        <v>67.900000000000006</v>
      </c>
      <c r="H756">
        <v>82.7</v>
      </c>
      <c r="I756">
        <v>49.6</v>
      </c>
      <c r="J756">
        <v>72.599999999999994</v>
      </c>
      <c r="L756">
        <v>83.4</v>
      </c>
      <c r="M756">
        <v>51.5</v>
      </c>
      <c r="N756">
        <v>73.7</v>
      </c>
      <c r="P756" t="s">
        <v>878</v>
      </c>
      <c r="Q756">
        <f t="shared" si="26"/>
        <v>50</v>
      </c>
      <c r="R756" t="str">
        <f t="shared" si="27"/>
        <v>-</v>
      </c>
      <c r="AN756" s="317"/>
    </row>
    <row r="757" spans="2:40" x14ac:dyDescent="0.35">
      <c r="B757" s="317">
        <v>45435.447916666664</v>
      </c>
      <c r="C757">
        <v>64.5</v>
      </c>
      <c r="D757">
        <v>76</v>
      </c>
      <c r="E757">
        <v>54.4</v>
      </c>
      <c r="F757">
        <v>67.900000000000006</v>
      </c>
      <c r="G757">
        <v>64.5</v>
      </c>
      <c r="H757">
        <v>75.900000000000006</v>
      </c>
      <c r="I757">
        <v>54.4</v>
      </c>
      <c r="J757">
        <v>67.7</v>
      </c>
      <c r="L757">
        <v>76.7</v>
      </c>
      <c r="M757">
        <v>55.8</v>
      </c>
      <c r="N757">
        <v>69.099999999999994</v>
      </c>
      <c r="P757" t="s">
        <v>878</v>
      </c>
      <c r="Q757">
        <f t="shared" si="26"/>
        <v>54</v>
      </c>
      <c r="R757" t="str">
        <f t="shared" si="27"/>
        <v>-</v>
      </c>
      <c r="AN757" s="317"/>
    </row>
    <row r="758" spans="2:40" x14ac:dyDescent="0.35">
      <c r="B758" s="317">
        <v>45435.458333333336</v>
      </c>
      <c r="C758">
        <v>60.6</v>
      </c>
      <c r="D758">
        <v>69.2</v>
      </c>
      <c r="E758">
        <v>47.3</v>
      </c>
      <c r="F758">
        <v>64.5</v>
      </c>
      <c r="G758">
        <v>60.6</v>
      </c>
      <c r="H758">
        <v>69.7</v>
      </c>
      <c r="I758">
        <v>47.1</v>
      </c>
      <c r="J758">
        <v>64.7</v>
      </c>
      <c r="L758">
        <v>71.099999999999994</v>
      </c>
      <c r="M758">
        <v>48.4</v>
      </c>
      <c r="N758">
        <v>66.2</v>
      </c>
      <c r="P758" t="s">
        <v>878</v>
      </c>
      <c r="Q758">
        <f t="shared" si="26"/>
        <v>47</v>
      </c>
      <c r="R758" t="str">
        <f t="shared" si="27"/>
        <v>-</v>
      </c>
      <c r="AN758" s="317"/>
    </row>
    <row r="759" spans="2:40" x14ac:dyDescent="0.35">
      <c r="B759" s="317">
        <v>45435.46875</v>
      </c>
      <c r="C759">
        <v>59.7</v>
      </c>
      <c r="D759">
        <v>68.099999999999994</v>
      </c>
      <c r="E759">
        <v>46.8</v>
      </c>
      <c r="F759">
        <v>63.9</v>
      </c>
      <c r="G759">
        <v>59.7</v>
      </c>
      <c r="H759">
        <v>68.099999999999994</v>
      </c>
      <c r="I759">
        <v>46.7</v>
      </c>
      <c r="J759">
        <v>64</v>
      </c>
      <c r="L759">
        <v>69.2</v>
      </c>
      <c r="M759">
        <v>47.7</v>
      </c>
      <c r="N759">
        <v>65.7</v>
      </c>
      <c r="P759" t="s">
        <v>878</v>
      </c>
      <c r="Q759">
        <f t="shared" si="26"/>
        <v>47</v>
      </c>
      <c r="R759" t="str">
        <f t="shared" si="27"/>
        <v>-</v>
      </c>
      <c r="AN759" s="317"/>
    </row>
    <row r="760" spans="2:40" x14ac:dyDescent="0.35">
      <c r="B760" s="317">
        <v>45435.479166666664</v>
      </c>
      <c r="C760">
        <v>59.8</v>
      </c>
      <c r="D760">
        <v>70.099999999999994</v>
      </c>
      <c r="E760">
        <v>45</v>
      </c>
      <c r="F760">
        <v>63.9</v>
      </c>
      <c r="G760">
        <v>59.8</v>
      </c>
      <c r="H760">
        <v>71.400000000000006</v>
      </c>
      <c r="I760">
        <v>45</v>
      </c>
      <c r="J760">
        <v>63.9</v>
      </c>
      <c r="L760">
        <v>71.599999999999994</v>
      </c>
      <c r="M760">
        <v>46.1</v>
      </c>
      <c r="N760">
        <v>65.7</v>
      </c>
      <c r="P760" t="s">
        <v>878</v>
      </c>
      <c r="Q760">
        <f t="shared" si="26"/>
        <v>45</v>
      </c>
      <c r="R760" t="str">
        <f t="shared" si="27"/>
        <v>-</v>
      </c>
      <c r="AN760" s="317"/>
    </row>
    <row r="761" spans="2:40" x14ac:dyDescent="0.35">
      <c r="B761" s="317">
        <v>45435.489583333336</v>
      </c>
      <c r="C761">
        <v>59.6</v>
      </c>
      <c r="D761">
        <v>69.099999999999994</v>
      </c>
      <c r="E761">
        <v>48.2</v>
      </c>
      <c r="F761">
        <v>63.5</v>
      </c>
      <c r="G761">
        <v>59.6</v>
      </c>
      <c r="H761">
        <v>69.900000000000006</v>
      </c>
      <c r="I761">
        <v>48.1</v>
      </c>
      <c r="J761">
        <v>63.7</v>
      </c>
      <c r="L761">
        <v>70.8</v>
      </c>
      <c r="M761">
        <v>49.6</v>
      </c>
      <c r="N761">
        <v>65.400000000000006</v>
      </c>
      <c r="P761" t="s">
        <v>878</v>
      </c>
      <c r="Q761">
        <f t="shared" si="26"/>
        <v>48</v>
      </c>
      <c r="R761" t="str">
        <f t="shared" si="27"/>
        <v>-</v>
      </c>
    </row>
    <row r="762" spans="2:40" x14ac:dyDescent="0.35">
      <c r="B762" s="317">
        <v>45435.5</v>
      </c>
      <c r="C762">
        <v>59.9</v>
      </c>
      <c r="D762">
        <v>77.5</v>
      </c>
      <c r="E762">
        <v>45.8</v>
      </c>
      <c r="F762">
        <v>63.8</v>
      </c>
      <c r="G762">
        <v>59.8</v>
      </c>
      <c r="H762">
        <v>74.8</v>
      </c>
      <c r="I762">
        <v>45.4</v>
      </c>
      <c r="J762">
        <v>63.8</v>
      </c>
      <c r="L762">
        <v>79.8</v>
      </c>
      <c r="M762">
        <v>46.9</v>
      </c>
      <c r="N762">
        <v>65.5</v>
      </c>
      <c r="P762" t="s">
        <v>878</v>
      </c>
      <c r="Q762">
        <f t="shared" si="26"/>
        <v>45</v>
      </c>
      <c r="R762" t="str">
        <f t="shared" si="27"/>
        <v>-</v>
      </c>
    </row>
    <row r="763" spans="2:40" x14ac:dyDescent="0.35">
      <c r="B763" s="317">
        <v>45435.510416666664</v>
      </c>
      <c r="C763">
        <v>59.7</v>
      </c>
      <c r="D763">
        <v>69</v>
      </c>
      <c r="E763">
        <v>47.6</v>
      </c>
      <c r="F763">
        <v>64.099999999999994</v>
      </c>
      <c r="G763">
        <v>59.7</v>
      </c>
      <c r="H763">
        <v>68.900000000000006</v>
      </c>
      <c r="I763">
        <v>47.5</v>
      </c>
      <c r="J763">
        <v>64</v>
      </c>
      <c r="L763">
        <v>70.7</v>
      </c>
      <c r="M763">
        <v>48.6</v>
      </c>
      <c r="N763">
        <v>66</v>
      </c>
      <c r="P763" t="s">
        <v>878</v>
      </c>
      <c r="Q763">
        <f t="shared" si="26"/>
        <v>48</v>
      </c>
      <c r="R763" t="str">
        <f t="shared" si="27"/>
        <v>-</v>
      </c>
    </row>
    <row r="764" spans="2:40" x14ac:dyDescent="0.35">
      <c r="B764" s="317">
        <v>45435.520833333336</v>
      </c>
      <c r="C764">
        <v>60.5</v>
      </c>
      <c r="D764">
        <v>70.400000000000006</v>
      </c>
      <c r="E764">
        <v>48.9</v>
      </c>
      <c r="F764">
        <v>64.8</v>
      </c>
      <c r="G764">
        <v>60.5</v>
      </c>
      <c r="H764">
        <v>70.5</v>
      </c>
      <c r="I764">
        <v>48.7</v>
      </c>
      <c r="J764">
        <v>64.8</v>
      </c>
      <c r="L764">
        <v>71.400000000000006</v>
      </c>
      <c r="M764">
        <v>49.9</v>
      </c>
      <c r="N764">
        <v>66.599999999999994</v>
      </c>
      <c r="P764" t="s">
        <v>878</v>
      </c>
      <c r="Q764">
        <f t="shared" si="26"/>
        <v>49</v>
      </c>
      <c r="R764" t="str">
        <f t="shared" si="27"/>
        <v>-</v>
      </c>
    </row>
    <row r="765" spans="2:40" x14ac:dyDescent="0.35">
      <c r="B765" s="317" t="s">
        <v>881</v>
      </c>
      <c r="C765">
        <v>55.4</v>
      </c>
      <c r="D765">
        <v>91.1</v>
      </c>
      <c r="E765">
        <v>26.9</v>
      </c>
      <c r="F765">
        <v>59.9</v>
      </c>
      <c r="G765">
        <v>55.4</v>
      </c>
      <c r="H765">
        <v>92.9</v>
      </c>
      <c r="I765">
        <v>26.8</v>
      </c>
      <c r="J765">
        <v>59.8</v>
      </c>
      <c r="L765">
        <v>93.1</v>
      </c>
      <c r="M765">
        <v>28.1</v>
      </c>
      <c r="N765">
        <v>61.7</v>
      </c>
    </row>
  </sheetData>
  <conditionalFormatting sqref="V13:V47">
    <cfRule type="colorScale" priority="2">
      <colorScale>
        <cfvo type="min"/>
        <cfvo type="percentile" val="50"/>
        <cfvo type="max"/>
        <color rgb="FF63BE7B"/>
        <color rgb="FFFCFCFF"/>
        <color rgb="FFF8696B"/>
      </colorScale>
    </cfRule>
  </conditionalFormatting>
  <conditionalFormatting sqref="Y13:Y45">
    <cfRule type="colorScale" priority="1">
      <colorScale>
        <cfvo type="min"/>
        <cfvo type="percentile" val="50"/>
        <cfvo type="max"/>
        <color rgb="FF63BE7B"/>
        <color rgb="FFFCFCFF"/>
        <color rgb="FFF8696B"/>
      </colorScale>
    </cfRule>
  </conditionalFormatting>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34BB5-1522-48BF-8562-C959C564059C}">
  <sheetPr>
    <tabColor theme="0" tint="-0.34998626667073579"/>
  </sheetPr>
  <dimension ref="A1:I675"/>
  <sheetViews>
    <sheetView workbookViewId="0">
      <selection activeCell="K23" sqref="K23"/>
    </sheetView>
  </sheetViews>
  <sheetFormatPr defaultRowHeight="14.5" x14ac:dyDescent="0.35"/>
  <cols>
    <col min="1" max="2" width="15.54296875" bestFit="1" customWidth="1"/>
    <col min="3" max="3" width="29.26953125" bestFit="1" customWidth="1"/>
    <col min="4" max="4" width="26.7265625" bestFit="1" customWidth="1"/>
    <col min="5" max="5" width="13.54296875" bestFit="1" customWidth="1"/>
    <col min="6" max="6" width="19.1796875" bestFit="1" customWidth="1"/>
    <col min="8" max="9" width="7.81640625" customWidth="1"/>
  </cols>
  <sheetData>
    <row r="1" spans="1:9" ht="15" thickBot="1" x14ac:dyDescent="0.4">
      <c r="A1" s="1"/>
      <c r="B1" s="1"/>
      <c r="C1" s="329" t="s">
        <v>829</v>
      </c>
      <c r="D1" s="329"/>
      <c r="E1" s="329"/>
      <c r="F1" s="330" t="s">
        <v>826</v>
      </c>
      <c r="H1" s="498" t="s">
        <v>898</v>
      </c>
      <c r="I1" s="499"/>
    </row>
    <row r="2" spans="1:9" x14ac:dyDescent="0.35">
      <c r="A2" s="1" t="s">
        <v>899</v>
      </c>
      <c r="B2" s="1" t="s">
        <v>900</v>
      </c>
      <c r="C2" s="1" t="s">
        <v>901</v>
      </c>
      <c r="D2" s="1" t="s">
        <v>902</v>
      </c>
      <c r="E2" s="1" t="s">
        <v>903</v>
      </c>
      <c r="F2" s="1" t="s">
        <v>904</v>
      </c>
      <c r="H2" s="49" t="s">
        <v>879</v>
      </c>
      <c r="I2" s="37">
        <f t="shared" ref="I2:I15" si="0">I3+0.5</f>
        <v>8</v>
      </c>
    </row>
    <row r="3" spans="1:9" x14ac:dyDescent="0.35">
      <c r="A3" s="317">
        <v>45427</v>
      </c>
      <c r="B3" s="317">
        <f>A4</f>
        <v>45427.010416666664</v>
      </c>
      <c r="C3">
        <v>3.4979389866666661</v>
      </c>
      <c r="D3">
        <v>134.506072294662</v>
      </c>
      <c r="E3">
        <v>2.9890238287702768</v>
      </c>
      <c r="F3">
        <f>'[2]WSP Weather Station'!R98</f>
        <v>0</v>
      </c>
      <c r="H3" s="50" t="s">
        <v>905</v>
      </c>
      <c r="I3" s="38">
        <f t="shared" si="0"/>
        <v>7.5</v>
      </c>
    </row>
    <row r="4" spans="1:9" x14ac:dyDescent="0.35">
      <c r="A4" s="317">
        <v>45427.010416666664</v>
      </c>
      <c r="B4" s="317">
        <f t="shared" ref="B4:B67" si="1">A5</f>
        <v>45427.020833333336</v>
      </c>
      <c r="C4">
        <v>4.1172384000000006</v>
      </c>
      <c r="D4">
        <v>131.08527029373934</v>
      </c>
      <c r="E4">
        <v>2.9130060065275409</v>
      </c>
      <c r="F4">
        <f>'[2]WSP Weather Station'!R99</f>
        <v>0</v>
      </c>
      <c r="H4" s="50" t="s">
        <v>906</v>
      </c>
      <c r="I4" s="38">
        <f t="shared" si="0"/>
        <v>7</v>
      </c>
    </row>
    <row r="5" spans="1:9" x14ac:dyDescent="0.35">
      <c r="A5" s="317">
        <v>45427.020833333336</v>
      </c>
      <c r="B5" s="317">
        <f t="shared" si="1"/>
        <v>45427.03125</v>
      </c>
      <c r="C5">
        <v>3.4463803733333331</v>
      </c>
      <c r="D5">
        <v>128.83152843095237</v>
      </c>
      <c r="E5">
        <v>2.8629228540211638</v>
      </c>
      <c r="F5">
        <f>'[2]WSP Weather Station'!R100</f>
        <v>0</v>
      </c>
      <c r="H5" s="50" t="s">
        <v>907</v>
      </c>
      <c r="I5" s="38">
        <f t="shared" si="0"/>
        <v>6.5</v>
      </c>
    </row>
    <row r="6" spans="1:9" x14ac:dyDescent="0.35">
      <c r="A6" s="317">
        <v>45427.03125</v>
      </c>
      <c r="B6" s="317">
        <f t="shared" si="1"/>
        <v>45427.041666666664</v>
      </c>
      <c r="C6">
        <v>3.9208388266666674</v>
      </c>
      <c r="D6">
        <v>132.69601787147747</v>
      </c>
      <c r="E6">
        <v>2.9488003971439438</v>
      </c>
      <c r="F6">
        <f>'[2]WSP Weather Station'!R101</f>
        <v>0</v>
      </c>
      <c r="H6" s="50" t="s">
        <v>908</v>
      </c>
      <c r="I6" s="38">
        <f t="shared" si="0"/>
        <v>6</v>
      </c>
    </row>
    <row r="7" spans="1:9" x14ac:dyDescent="0.35">
      <c r="A7" s="317">
        <v>45427.041666666664</v>
      </c>
      <c r="B7" s="317">
        <f t="shared" si="1"/>
        <v>45427.052083333336</v>
      </c>
      <c r="C7">
        <v>3.3247854933333332</v>
      </c>
      <c r="D7">
        <v>132.27672206169032</v>
      </c>
      <c r="E7">
        <v>2.9394827124820071</v>
      </c>
      <c r="F7">
        <f>'[2]WSP Weather Station'!R102</f>
        <v>0</v>
      </c>
      <c r="H7" s="50" t="s">
        <v>909</v>
      </c>
      <c r="I7" s="38">
        <f t="shared" si="0"/>
        <v>5.5</v>
      </c>
    </row>
    <row r="8" spans="1:9" x14ac:dyDescent="0.35">
      <c r="A8" s="317">
        <v>45427.052083333336</v>
      </c>
      <c r="B8" s="317">
        <f t="shared" si="1"/>
        <v>45427.0625</v>
      </c>
      <c r="C8">
        <v>3.3155466666666671</v>
      </c>
      <c r="D8">
        <v>133.87110788947462</v>
      </c>
      <c r="E8">
        <v>2.9749135086549914</v>
      </c>
      <c r="F8">
        <f>'[2]WSP Weather Station'!R103</f>
        <v>0</v>
      </c>
      <c r="H8" s="50" t="s">
        <v>910</v>
      </c>
      <c r="I8" s="38">
        <f t="shared" si="0"/>
        <v>5</v>
      </c>
    </row>
    <row r="9" spans="1:9" x14ac:dyDescent="0.35">
      <c r="A9" s="317">
        <v>45427.0625</v>
      </c>
      <c r="B9" s="317">
        <f t="shared" si="1"/>
        <v>45427.072916666664</v>
      </c>
      <c r="C9">
        <v>3.8195097599999999</v>
      </c>
      <c r="D9">
        <v>131.59227575887274</v>
      </c>
      <c r="E9">
        <v>2.9242727946416167</v>
      </c>
      <c r="F9">
        <f>'[2]WSP Weather Station'!R104</f>
        <v>0</v>
      </c>
      <c r="H9" s="50" t="s">
        <v>911</v>
      </c>
      <c r="I9" s="38">
        <f t="shared" si="0"/>
        <v>4.5</v>
      </c>
    </row>
    <row r="10" spans="1:9" x14ac:dyDescent="0.35">
      <c r="A10" s="317">
        <v>45427.072916666664</v>
      </c>
      <c r="B10" s="317">
        <f t="shared" si="1"/>
        <v>45427.083333333336</v>
      </c>
      <c r="C10">
        <v>3.9226269866666663</v>
      </c>
      <c r="D10">
        <v>127.59449072080174</v>
      </c>
      <c r="E10">
        <v>2.8354331271289275</v>
      </c>
      <c r="F10">
        <f>'[2]WSP Weather Station'!R105</f>
        <v>0</v>
      </c>
      <c r="H10" s="50" t="s">
        <v>912</v>
      </c>
      <c r="I10" s="38">
        <f t="shared" si="0"/>
        <v>4</v>
      </c>
    </row>
    <row r="11" spans="1:9" x14ac:dyDescent="0.35">
      <c r="A11" s="317">
        <v>45427.083333333336</v>
      </c>
      <c r="B11" s="317">
        <f t="shared" si="1"/>
        <v>45427.09375</v>
      </c>
      <c r="C11">
        <v>3.8612334933333328</v>
      </c>
      <c r="D11">
        <v>131.42886443719249</v>
      </c>
      <c r="E11">
        <v>2.9206414319376108</v>
      </c>
      <c r="F11">
        <f>'[2]WSP Weather Station'!R106</f>
        <v>0</v>
      </c>
      <c r="H11" s="50" t="s">
        <v>913</v>
      </c>
      <c r="I11" s="38">
        <f t="shared" si="0"/>
        <v>3.5</v>
      </c>
    </row>
    <row r="12" spans="1:9" x14ac:dyDescent="0.35">
      <c r="A12" s="317">
        <v>45427.09375</v>
      </c>
      <c r="B12" s="317">
        <f t="shared" si="1"/>
        <v>45427.104166666664</v>
      </c>
      <c r="C12">
        <v>3.7527517866666664</v>
      </c>
      <c r="D12">
        <v>125.08235981915715</v>
      </c>
      <c r="E12">
        <v>2.7796079959812698</v>
      </c>
      <c r="F12">
        <f>'[2]WSP Weather Station'!R107</f>
        <v>0</v>
      </c>
      <c r="H12" s="50" t="s">
        <v>914</v>
      </c>
      <c r="I12" s="38">
        <f t="shared" si="0"/>
        <v>3</v>
      </c>
    </row>
    <row r="13" spans="1:9" x14ac:dyDescent="0.35">
      <c r="A13" s="317">
        <v>45427.104166666664</v>
      </c>
      <c r="B13" s="317">
        <f t="shared" si="1"/>
        <v>45427.114583333336</v>
      </c>
      <c r="C13">
        <v>4.1199206399999992</v>
      </c>
      <c r="D13">
        <v>133.29761250687054</v>
      </c>
      <c r="E13">
        <v>2.9621691668193453</v>
      </c>
      <c r="F13">
        <f>'[2]WSP Weather Station'!R108</f>
        <v>0</v>
      </c>
      <c r="H13" s="50" t="s">
        <v>915</v>
      </c>
      <c r="I13" s="38">
        <f t="shared" si="0"/>
        <v>2.5</v>
      </c>
    </row>
    <row r="14" spans="1:9" x14ac:dyDescent="0.35">
      <c r="A14" s="317">
        <v>45427.114583333336</v>
      </c>
      <c r="B14" s="317">
        <f t="shared" si="1"/>
        <v>45427.125</v>
      </c>
      <c r="C14">
        <v>3.5328081066666663</v>
      </c>
      <c r="D14">
        <v>124.46623644755709</v>
      </c>
      <c r="E14">
        <v>2.7659163655012686</v>
      </c>
      <c r="F14">
        <f>'[2]WSP Weather Station'!R109</f>
        <v>0</v>
      </c>
      <c r="H14" s="50" t="s">
        <v>916</v>
      </c>
      <c r="I14" s="38">
        <f t="shared" si="0"/>
        <v>2</v>
      </c>
    </row>
    <row r="15" spans="1:9" x14ac:dyDescent="0.35">
      <c r="A15" s="317">
        <v>45427.125</v>
      </c>
      <c r="B15" s="317">
        <f t="shared" si="1"/>
        <v>45427.135416666664</v>
      </c>
      <c r="C15">
        <v>3.4287967999999998</v>
      </c>
      <c r="D15">
        <v>131.3526993144979</v>
      </c>
      <c r="E15">
        <v>2.9189488736555087</v>
      </c>
      <c r="F15">
        <f>'[2]WSP Weather Station'!R110</f>
        <v>0</v>
      </c>
      <c r="H15" s="50" t="s">
        <v>917</v>
      </c>
      <c r="I15" s="38">
        <f t="shared" si="0"/>
        <v>1.5</v>
      </c>
    </row>
    <row r="16" spans="1:9" x14ac:dyDescent="0.35">
      <c r="A16" s="317">
        <v>45427.135416666664</v>
      </c>
      <c r="B16" s="317">
        <f t="shared" si="1"/>
        <v>45427.145833333336</v>
      </c>
      <c r="C16">
        <v>3.9619665066666667</v>
      </c>
      <c r="D16">
        <v>122.55098189093626</v>
      </c>
      <c r="E16">
        <v>2.7233551531319167</v>
      </c>
      <c r="F16">
        <f>'[2]WSP Weather Station'!R111</f>
        <v>0</v>
      </c>
      <c r="H16" s="50" t="s">
        <v>918</v>
      </c>
      <c r="I16" s="38">
        <f>I17+0.5</f>
        <v>1</v>
      </c>
    </row>
    <row r="17" spans="1:9" x14ac:dyDescent="0.35">
      <c r="A17" s="317">
        <v>45427.145833333336</v>
      </c>
      <c r="B17" s="317">
        <f t="shared" si="1"/>
        <v>45427.15625</v>
      </c>
      <c r="C17">
        <v>3.8350071466666669</v>
      </c>
      <c r="D17">
        <v>127.69932879867619</v>
      </c>
      <c r="E17">
        <v>2.8377628621928044</v>
      </c>
      <c r="F17">
        <f>'[2]WSP Weather Station'!R112</f>
        <v>0</v>
      </c>
      <c r="H17" s="50" t="s">
        <v>919</v>
      </c>
      <c r="I17" s="38">
        <v>0.5</v>
      </c>
    </row>
    <row r="18" spans="1:9" ht="15" thickBot="1" x14ac:dyDescent="0.4">
      <c r="A18" s="317">
        <v>45427.15625</v>
      </c>
      <c r="B18" s="317">
        <f t="shared" si="1"/>
        <v>45427.166666666664</v>
      </c>
      <c r="C18">
        <v>3.7160945066666669</v>
      </c>
      <c r="D18">
        <v>129.27240439664624</v>
      </c>
      <c r="E18">
        <v>2.8727200977032497</v>
      </c>
      <c r="F18">
        <f>'[2]WSP Weather Station'!R113</f>
        <v>0</v>
      </c>
      <c r="H18" s="51" t="s">
        <v>879</v>
      </c>
      <c r="I18" s="39">
        <v>0</v>
      </c>
    </row>
    <row r="19" spans="1:9" x14ac:dyDescent="0.35">
      <c r="A19" s="317">
        <v>45427.166666666664</v>
      </c>
      <c r="B19" s="317">
        <f t="shared" si="1"/>
        <v>45427.177083333336</v>
      </c>
      <c r="C19">
        <v>3.4982370133333336</v>
      </c>
      <c r="D19">
        <v>133.78291389218583</v>
      </c>
      <c r="E19">
        <v>2.9729536420485738</v>
      </c>
      <c r="F19">
        <f>'[2]WSP Weather Station'!R114</f>
        <v>0</v>
      </c>
    </row>
    <row r="20" spans="1:9" x14ac:dyDescent="0.35">
      <c r="A20" s="317">
        <v>45427.177083333336</v>
      </c>
      <c r="B20" s="317">
        <f t="shared" si="1"/>
        <v>45427.1875</v>
      </c>
      <c r="C20">
        <v>3.595393706666667</v>
      </c>
      <c r="D20">
        <v>131.48287462827912</v>
      </c>
      <c r="E20">
        <v>2.9218416584062026</v>
      </c>
      <c r="F20">
        <f>'[2]WSP Weather Station'!R115</f>
        <v>0</v>
      </c>
    </row>
    <row r="21" spans="1:9" x14ac:dyDescent="0.35">
      <c r="A21" s="317">
        <v>45427.1875</v>
      </c>
      <c r="B21" s="317">
        <f t="shared" si="1"/>
        <v>45427.197916666664</v>
      </c>
      <c r="C21">
        <v>2.9579146666666665</v>
      </c>
      <c r="D21">
        <v>126.71866055040745</v>
      </c>
      <c r="E21">
        <v>2.8159702344534989</v>
      </c>
      <c r="F21">
        <f>'[2]WSP Weather Station'!R116</f>
        <v>0</v>
      </c>
    </row>
    <row r="22" spans="1:9" x14ac:dyDescent="0.35">
      <c r="A22" s="317">
        <v>45427.197916666664</v>
      </c>
      <c r="B22" s="317">
        <f t="shared" si="1"/>
        <v>45427.208333333336</v>
      </c>
      <c r="C22">
        <v>2.6589939199999999</v>
      </c>
      <c r="D22">
        <v>125.09490762214463</v>
      </c>
      <c r="E22">
        <v>2.7798868360476585</v>
      </c>
      <c r="F22">
        <f>'[2]WSP Weather Station'!R117</f>
        <v>0</v>
      </c>
    </row>
    <row r="23" spans="1:9" x14ac:dyDescent="0.35">
      <c r="A23" s="317">
        <v>45427.208333333336</v>
      </c>
      <c r="B23" s="317">
        <f t="shared" si="1"/>
        <v>45427.21875</v>
      </c>
      <c r="C23">
        <v>3.2785913599999996</v>
      </c>
      <c r="D23">
        <v>120.57307202192132</v>
      </c>
      <c r="E23">
        <v>2.6794016004871404</v>
      </c>
      <c r="F23">
        <f>'[2]WSP Weather Station'!R118</f>
        <v>0</v>
      </c>
    </row>
    <row r="24" spans="1:9" x14ac:dyDescent="0.35">
      <c r="A24" s="317">
        <v>45427.21875</v>
      </c>
      <c r="B24" s="317">
        <f t="shared" si="1"/>
        <v>45427.229166666664</v>
      </c>
      <c r="C24">
        <v>3.0950069333333334</v>
      </c>
      <c r="D24">
        <v>125.30122750135897</v>
      </c>
      <c r="E24">
        <v>2.7844717222524213</v>
      </c>
      <c r="F24">
        <f>'[2]WSP Weather Station'!R119</f>
        <v>0</v>
      </c>
    </row>
    <row r="25" spans="1:9" x14ac:dyDescent="0.35">
      <c r="A25" s="317">
        <v>45427.229166666664</v>
      </c>
      <c r="B25" s="317">
        <f t="shared" si="1"/>
        <v>45427.239583333336</v>
      </c>
      <c r="C25">
        <v>3.2493847466666663</v>
      </c>
      <c r="D25">
        <v>127.94348706817618</v>
      </c>
      <c r="E25">
        <v>2.8431886015150263</v>
      </c>
      <c r="F25">
        <f>'[2]WSP Weather Station'!R120</f>
        <v>0</v>
      </c>
    </row>
    <row r="26" spans="1:9" x14ac:dyDescent="0.35">
      <c r="A26" s="317">
        <v>45427.239583333336</v>
      </c>
      <c r="B26" s="317">
        <f t="shared" si="1"/>
        <v>45427.25</v>
      </c>
      <c r="C26">
        <v>3.2395498666666662</v>
      </c>
      <c r="D26">
        <v>124.10593251071623</v>
      </c>
      <c r="E26">
        <v>2.7579096113492496</v>
      </c>
      <c r="F26">
        <f>'[2]WSP Weather Station'!R121</f>
        <v>0</v>
      </c>
    </row>
    <row r="27" spans="1:9" x14ac:dyDescent="0.35">
      <c r="A27" s="317">
        <v>45427.25</v>
      </c>
      <c r="B27" s="317">
        <f t="shared" si="1"/>
        <v>45427.260416666664</v>
      </c>
      <c r="C27">
        <v>3.5661870933333333</v>
      </c>
      <c r="D27">
        <v>127.86017340015768</v>
      </c>
      <c r="E27">
        <v>2.8413371866701707</v>
      </c>
      <c r="F27">
        <f>'[2]WSP Weather Station'!R122</f>
        <v>0</v>
      </c>
    </row>
    <row r="28" spans="1:9" x14ac:dyDescent="0.35">
      <c r="A28" s="317">
        <v>45427.260416666664</v>
      </c>
      <c r="B28" s="317">
        <f t="shared" si="1"/>
        <v>45427.270833333336</v>
      </c>
      <c r="C28">
        <v>3.886863786666666</v>
      </c>
      <c r="D28">
        <v>123.89059835839315</v>
      </c>
      <c r="E28">
        <v>2.7531244079642923</v>
      </c>
      <c r="F28">
        <f>'[2]WSP Weather Station'!R123</f>
        <v>0</v>
      </c>
    </row>
    <row r="29" spans="1:9" x14ac:dyDescent="0.35">
      <c r="A29" s="317">
        <v>45427.270833333336</v>
      </c>
      <c r="B29" s="317">
        <f t="shared" si="1"/>
        <v>45427.28125</v>
      </c>
      <c r="C29">
        <v>2.6759814400000002</v>
      </c>
      <c r="D29">
        <v>125.59270257623696</v>
      </c>
      <c r="E29">
        <v>2.7909489461385992</v>
      </c>
      <c r="F29">
        <f>'[2]WSP Weather Station'!R124</f>
        <v>0</v>
      </c>
    </row>
    <row r="30" spans="1:9" x14ac:dyDescent="0.35">
      <c r="A30" s="317">
        <v>45427.28125</v>
      </c>
      <c r="B30" s="317">
        <f t="shared" si="1"/>
        <v>45427.291666666664</v>
      </c>
      <c r="C30">
        <v>3.51552256</v>
      </c>
      <c r="D30">
        <v>121.12193797184494</v>
      </c>
      <c r="E30">
        <v>2.6915986215965542</v>
      </c>
      <c r="F30">
        <f>'[2]WSP Weather Station'!R125</f>
        <v>0</v>
      </c>
    </row>
    <row r="31" spans="1:9" x14ac:dyDescent="0.35">
      <c r="A31" s="317">
        <v>45427.291666666664</v>
      </c>
      <c r="B31" s="317">
        <f t="shared" si="1"/>
        <v>45427.302083333336</v>
      </c>
      <c r="C31">
        <v>3.3298519466666661</v>
      </c>
      <c r="D31">
        <v>120.24776364523005</v>
      </c>
      <c r="E31">
        <v>2.6721725254495565</v>
      </c>
      <c r="F31">
        <f>'[2]WSP Weather Station'!R126</f>
        <v>0</v>
      </c>
    </row>
    <row r="32" spans="1:9" x14ac:dyDescent="0.35">
      <c r="A32" s="317">
        <v>45427.302083333336</v>
      </c>
      <c r="B32" s="317">
        <f t="shared" si="1"/>
        <v>45427.3125</v>
      </c>
      <c r="C32">
        <v>3.3978020266666666</v>
      </c>
      <c r="D32">
        <v>125.83780007378867</v>
      </c>
      <c r="E32">
        <v>2.7963955571953036</v>
      </c>
      <c r="F32">
        <f>'[2]WSP Weather Station'!R127</f>
        <v>0</v>
      </c>
    </row>
    <row r="33" spans="1:6" x14ac:dyDescent="0.35">
      <c r="A33" s="317">
        <v>45427.3125</v>
      </c>
      <c r="B33" s="317">
        <f t="shared" si="1"/>
        <v>45427.322916666664</v>
      </c>
      <c r="C33">
        <v>3.4541290666666669</v>
      </c>
      <c r="D33">
        <v>115.62995977450289</v>
      </c>
      <c r="E33">
        <v>2.5695546616556197</v>
      </c>
      <c r="F33">
        <f>'[2]WSP Weather Station'!R128</f>
        <v>0</v>
      </c>
    </row>
    <row r="34" spans="1:6" x14ac:dyDescent="0.35">
      <c r="A34" s="317">
        <v>45427.322916666664</v>
      </c>
      <c r="B34" s="317">
        <f t="shared" si="1"/>
        <v>45427.333333333336</v>
      </c>
      <c r="C34">
        <v>3.9321638400000003</v>
      </c>
      <c r="D34">
        <v>118.05541443839664</v>
      </c>
      <c r="E34">
        <v>2.623453654186592</v>
      </c>
      <c r="F34">
        <f>'[2]WSP Weather Station'!R129</f>
        <v>0</v>
      </c>
    </row>
    <row r="35" spans="1:6" x14ac:dyDescent="0.35">
      <c r="A35" s="317">
        <v>45427.333333333336</v>
      </c>
      <c r="B35" s="317">
        <f t="shared" si="1"/>
        <v>45427.34375</v>
      </c>
      <c r="C35">
        <v>3.3712776533333328</v>
      </c>
      <c r="D35">
        <v>118.23170544513265</v>
      </c>
      <c r="E35">
        <v>2.6273712321140588</v>
      </c>
      <c r="F35">
        <f>'[2]WSP Weather Station'!R130</f>
        <v>0</v>
      </c>
    </row>
    <row r="36" spans="1:6" x14ac:dyDescent="0.35">
      <c r="A36" s="317">
        <v>45427.34375</v>
      </c>
      <c r="B36" s="317">
        <f t="shared" si="1"/>
        <v>45427.354166666664</v>
      </c>
      <c r="C36">
        <v>4.3538715733333335</v>
      </c>
      <c r="D36">
        <v>116.01713514366961</v>
      </c>
      <c r="E36">
        <v>2.5781585587482136</v>
      </c>
      <c r="F36">
        <f>'[2]WSP Weather Station'!R131</f>
        <v>0</v>
      </c>
    </row>
    <row r="37" spans="1:6" x14ac:dyDescent="0.35">
      <c r="A37" s="317">
        <v>45427.354166666664</v>
      </c>
      <c r="B37" s="317">
        <f t="shared" si="1"/>
        <v>45427.364583333336</v>
      </c>
      <c r="C37">
        <v>4.5076533333333337</v>
      </c>
      <c r="D37">
        <v>122.95263300166518</v>
      </c>
      <c r="E37">
        <v>2.7322807333703372</v>
      </c>
      <c r="F37">
        <f>'[2]WSP Weather Station'!R132</f>
        <v>0</v>
      </c>
    </row>
    <row r="38" spans="1:6" x14ac:dyDescent="0.35">
      <c r="A38" s="317">
        <v>45427.364583333336</v>
      </c>
      <c r="B38" s="317">
        <f t="shared" si="1"/>
        <v>45427.375</v>
      </c>
      <c r="C38">
        <v>3.9518336000000001</v>
      </c>
      <c r="D38">
        <v>121.64311708425778</v>
      </c>
      <c r="E38">
        <v>2.7031803796501728</v>
      </c>
      <c r="F38">
        <f>'[2]WSP Weather Station'!R133</f>
        <v>0</v>
      </c>
    </row>
    <row r="39" spans="1:6" x14ac:dyDescent="0.35">
      <c r="A39" s="317">
        <v>45427.375</v>
      </c>
      <c r="B39" s="317">
        <f t="shared" si="1"/>
        <v>45427.385416666664</v>
      </c>
      <c r="C39">
        <v>4.4572868266666665</v>
      </c>
      <c r="D39">
        <v>121.97270488620528</v>
      </c>
      <c r="E39">
        <v>2.7105045530267842</v>
      </c>
      <c r="F39">
        <f>'[2]WSP Weather Station'!R134</f>
        <v>0</v>
      </c>
    </row>
    <row r="40" spans="1:6" x14ac:dyDescent="0.35">
      <c r="A40" s="317">
        <v>45427.385416666664</v>
      </c>
      <c r="B40" s="317">
        <f t="shared" si="1"/>
        <v>45427.395833333336</v>
      </c>
      <c r="C40">
        <v>3.4240283733333334</v>
      </c>
      <c r="D40">
        <v>119.44435745605303</v>
      </c>
      <c r="E40">
        <v>2.6543190545789561</v>
      </c>
      <c r="F40">
        <f>'[2]WSP Weather Station'!R135</f>
        <v>0</v>
      </c>
    </row>
    <row r="41" spans="1:6" x14ac:dyDescent="0.35">
      <c r="A41" s="317">
        <v>45427.395833333336</v>
      </c>
      <c r="B41" s="317">
        <f t="shared" si="1"/>
        <v>45427.40625</v>
      </c>
      <c r="C41">
        <v>3.9643507200000001</v>
      </c>
      <c r="D41">
        <v>122.84936978990874</v>
      </c>
      <c r="E41">
        <v>2.729985995331305</v>
      </c>
      <c r="F41">
        <f>'[2]WSP Weather Station'!R136</f>
        <v>0</v>
      </c>
    </row>
    <row r="42" spans="1:6" x14ac:dyDescent="0.35">
      <c r="A42" s="317">
        <v>45427.40625</v>
      </c>
      <c r="B42" s="317">
        <f t="shared" si="1"/>
        <v>45427.416666666664</v>
      </c>
      <c r="C42">
        <v>4.5463968000000001</v>
      </c>
      <c r="D42">
        <v>125.4645155314888</v>
      </c>
      <c r="E42">
        <v>2.7881003451441955</v>
      </c>
      <c r="F42">
        <f>'[2]WSP Weather Station'!R137</f>
        <v>0.25</v>
      </c>
    </row>
    <row r="43" spans="1:6" x14ac:dyDescent="0.35">
      <c r="A43" s="317">
        <v>45427.416666666664</v>
      </c>
      <c r="B43" s="317">
        <f t="shared" si="1"/>
        <v>45427.427083333336</v>
      </c>
      <c r="C43">
        <v>4.3136379733333321</v>
      </c>
      <c r="D43">
        <v>126.3989959006726</v>
      </c>
      <c r="E43">
        <v>2.8088665755705025</v>
      </c>
      <c r="F43">
        <f>'[2]WSP Weather Station'!R138</f>
        <v>0</v>
      </c>
    </row>
    <row r="44" spans="1:6" x14ac:dyDescent="0.35">
      <c r="A44" s="317">
        <v>45427.427083333336</v>
      </c>
      <c r="B44" s="317">
        <f t="shared" si="1"/>
        <v>45427.4375</v>
      </c>
      <c r="C44">
        <v>4.9070090666666681</v>
      </c>
      <c r="D44">
        <v>126.72638288726708</v>
      </c>
      <c r="E44">
        <v>2.8161418419392685</v>
      </c>
      <c r="F44">
        <f>'[2]WSP Weather Station'!R139</f>
        <v>0</v>
      </c>
    </row>
    <row r="45" spans="1:6" x14ac:dyDescent="0.35">
      <c r="A45" s="317">
        <v>45427.4375</v>
      </c>
      <c r="B45" s="317">
        <f t="shared" si="1"/>
        <v>45427.447916666664</v>
      </c>
      <c r="C45">
        <v>4.6811048533333341</v>
      </c>
      <c r="D45">
        <v>125.26525008133687</v>
      </c>
      <c r="E45">
        <v>2.7836722240297083</v>
      </c>
      <c r="F45">
        <f>'[2]WSP Weather Station'!R140</f>
        <v>0</v>
      </c>
    </row>
    <row r="46" spans="1:6" x14ac:dyDescent="0.35">
      <c r="A46" s="317">
        <v>45427.447916666664</v>
      </c>
      <c r="B46" s="317">
        <f t="shared" si="1"/>
        <v>45427.458333333336</v>
      </c>
      <c r="C46">
        <v>4.3887406933333333</v>
      </c>
      <c r="D46">
        <v>120.10108404937165</v>
      </c>
      <c r="E46">
        <v>2.6689129788749257</v>
      </c>
      <c r="F46">
        <f>'[2]WSP Weather Station'!R141</f>
        <v>0</v>
      </c>
    </row>
    <row r="47" spans="1:6" x14ac:dyDescent="0.35">
      <c r="A47" s="317">
        <v>45427.458333333336</v>
      </c>
      <c r="B47" s="317">
        <f t="shared" si="1"/>
        <v>45427.46875</v>
      </c>
      <c r="C47">
        <v>4.0758126933333338</v>
      </c>
      <c r="D47">
        <v>136.09758323975817</v>
      </c>
      <c r="E47">
        <v>3.0243907386612925</v>
      </c>
      <c r="F47">
        <f>'[2]WSP Weather Station'!R142</f>
        <v>0</v>
      </c>
    </row>
    <row r="48" spans="1:6" x14ac:dyDescent="0.35">
      <c r="A48" s="317">
        <v>45427.46875</v>
      </c>
      <c r="B48" s="317">
        <f t="shared" si="1"/>
        <v>45427.479166666664</v>
      </c>
      <c r="C48">
        <v>5.3173917866666658</v>
      </c>
      <c r="D48">
        <v>128.05249511433647</v>
      </c>
      <c r="E48">
        <v>2.8456110025408106</v>
      </c>
      <c r="F48">
        <f>'[2]WSP Weather Station'!R143</f>
        <v>0</v>
      </c>
    </row>
    <row r="49" spans="1:6" x14ac:dyDescent="0.35">
      <c r="A49" s="317">
        <v>45427.479166666664</v>
      </c>
      <c r="B49" s="317">
        <f t="shared" si="1"/>
        <v>45427.489583333336</v>
      </c>
      <c r="C49">
        <v>5.1448343466666682</v>
      </c>
      <c r="D49">
        <v>125.2415195271406</v>
      </c>
      <c r="E49">
        <v>2.7831448783809023</v>
      </c>
      <c r="F49">
        <f>'[2]WSP Weather Station'!R144</f>
        <v>0</v>
      </c>
    </row>
    <row r="50" spans="1:6" x14ac:dyDescent="0.35">
      <c r="A50" s="317">
        <v>45427.489583333336</v>
      </c>
      <c r="B50" s="317">
        <f t="shared" si="1"/>
        <v>45427.5</v>
      </c>
      <c r="C50">
        <v>4.4128808533333341</v>
      </c>
      <c r="D50">
        <v>115.8881562615902</v>
      </c>
      <c r="E50">
        <v>2.5752923613686711</v>
      </c>
      <c r="F50">
        <f>'[2]WSP Weather Station'!R145</f>
        <v>0</v>
      </c>
    </row>
    <row r="51" spans="1:6" x14ac:dyDescent="0.35">
      <c r="A51" s="317">
        <v>45427.5</v>
      </c>
      <c r="B51" s="317">
        <f t="shared" si="1"/>
        <v>45427.510416666664</v>
      </c>
      <c r="C51">
        <v>4.2307865600000003</v>
      </c>
      <c r="D51">
        <v>112.81731716500337</v>
      </c>
      <c r="E51">
        <v>2.5070514925556306</v>
      </c>
      <c r="F51">
        <f>'[2]WSP Weather Station'!R146</f>
        <v>0</v>
      </c>
    </row>
    <row r="52" spans="1:6" x14ac:dyDescent="0.35">
      <c r="A52" s="317">
        <v>45427.510416666664</v>
      </c>
      <c r="B52" s="317">
        <f t="shared" si="1"/>
        <v>45427.520833333336</v>
      </c>
      <c r="C52">
        <v>4.1079995733333332</v>
      </c>
      <c r="D52">
        <v>111.13619372489731</v>
      </c>
      <c r="E52">
        <v>2.4696931938866067</v>
      </c>
      <c r="F52">
        <f>'[2]WSP Weather Station'!R147</f>
        <v>0</v>
      </c>
    </row>
    <row r="53" spans="1:6" x14ac:dyDescent="0.35">
      <c r="A53" s="317">
        <v>45427.520833333336</v>
      </c>
      <c r="B53" s="317">
        <f t="shared" si="1"/>
        <v>45427.53125</v>
      </c>
      <c r="C53">
        <v>3.8591473066666664</v>
      </c>
      <c r="D53">
        <v>114.42824050462029</v>
      </c>
      <c r="E53">
        <v>2.5428497889915622</v>
      </c>
      <c r="F53">
        <f>'[2]WSP Weather Station'!R148</f>
        <v>0</v>
      </c>
    </row>
    <row r="54" spans="1:6" x14ac:dyDescent="0.35">
      <c r="A54" s="317">
        <v>45427.53125</v>
      </c>
      <c r="B54" s="317">
        <f t="shared" si="1"/>
        <v>45427.541666666664</v>
      </c>
      <c r="C54">
        <v>4.6876614399999994</v>
      </c>
      <c r="D54">
        <v>113.58928881189996</v>
      </c>
      <c r="E54">
        <v>2.5242064180422212</v>
      </c>
      <c r="F54">
        <f>'[2]WSP Weather Station'!R149</f>
        <v>0</v>
      </c>
    </row>
    <row r="55" spans="1:6" x14ac:dyDescent="0.35">
      <c r="A55" s="317">
        <v>45427.541666666664</v>
      </c>
      <c r="B55" s="317">
        <f t="shared" si="1"/>
        <v>45427.552083333336</v>
      </c>
      <c r="C55">
        <v>5.5674361599999997</v>
      </c>
      <c r="D55">
        <v>116.15144233736683</v>
      </c>
      <c r="E55">
        <v>2.5811431630525963</v>
      </c>
      <c r="F55">
        <f>'[2]WSP Weather Station'!R150</f>
        <v>0</v>
      </c>
    </row>
    <row r="56" spans="1:6" x14ac:dyDescent="0.35">
      <c r="A56" s="317">
        <v>45427.552083333336</v>
      </c>
      <c r="B56" s="317">
        <f t="shared" si="1"/>
        <v>45427.5625</v>
      </c>
      <c r="C56">
        <v>4.2561188266666674</v>
      </c>
      <c r="D56">
        <v>116.59362699984516</v>
      </c>
      <c r="E56">
        <v>2.590969488885448</v>
      </c>
      <c r="F56">
        <f>'[2]WSP Weather Station'!R151</f>
        <v>0</v>
      </c>
    </row>
    <row r="57" spans="1:6" x14ac:dyDescent="0.35">
      <c r="A57" s="317">
        <v>45427.5625</v>
      </c>
      <c r="B57" s="317">
        <f t="shared" si="1"/>
        <v>45427.572916666664</v>
      </c>
      <c r="C57">
        <v>4.5687487999999989</v>
      </c>
      <c r="D57">
        <v>126.70441337405292</v>
      </c>
      <c r="E57">
        <v>2.8156536305345092</v>
      </c>
      <c r="F57">
        <f>'[2]WSP Weather Station'!R152</f>
        <v>0</v>
      </c>
    </row>
    <row r="58" spans="1:6" x14ac:dyDescent="0.35">
      <c r="A58" s="317">
        <v>45427.572916666664</v>
      </c>
      <c r="B58" s="317">
        <f t="shared" si="1"/>
        <v>45427.583333333336</v>
      </c>
      <c r="C58">
        <v>4.8441254399999991</v>
      </c>
      <c r="D58">
        <v>117.06416520462788</v>
      </c>
      <c r="E58">
        <v>2.6014258934361751</v>
      </c>
      <c r="F58">
        <f>'[2]WSP Weather Station'!R153</f>
        <v>0</v>
      </c>
    </row>
    <row r="59" spans="1:6" x14ac:dyDescent="0.35">
      <c r="A59" s="317">
        <v>45427.583333333336</v>
      </c>
      <c r="B59" s="317">
        <f t="shared" si="1"/>
        <v>45427.59375</v>
      </c>
      <c r="C59">
        <v>4.375031466666667</v>
      </c>
      <c r="D59">
        <v>127.56655570361266</v>
      </c>
      <c r="E59">
        <v>2.8348123489691703</v>
      </c>
      <c r="F59">
        <f>'[2]WSP Weather Station'!R154</f>
        <v>0</v>
      </c>
    </row>
    <row r="60" spans="1:6" x14ac:dyDescent="0.35">
      <c r="A60" s="317">
        <v>45427.59375</v>
      </c>
      <c r="B60" s="317">
        <f t="shared" si="1"/>
        <v>45427.604166666664</v>
      </c>
      <c r="C60">
        <v>4.3610242133333337</v>
      </c>
      <c r="D60">
        <v>118.82128409627107</v>
      </c>
      <c r="E60">
        <v>2.6404729799171349</v>
      </c>
      <c r="F60">
        <f>'[2]WSP Weather Station'!R155</f>
        <v>0</v>
      </c>
    </row>
    <row r="61" spans="1:6" x14ac:dyDescent="0.35">
      <c r="A61" s="317">
        <v>45427.604166666664</v>
      </c>
      <c r="B61" s="317">
        <f t="shared" si="1"/>
        <v>45427.614583333336</v>
      </c>
      <c r="C61">
        <v>4.3356919466666666</v>
      </c>
      <c r="D61">
        <v>123.66539738868259</v>
      </c>
      <c r="E61">
        <v>2.7481199419707241</v>
      </c>
      <c r="F61">
        <f>'[2]WSP Weather Station'!R156</f>
        <v>0.76</v>
      </c>
    </row>
    <row r="62" spans="1:6" x14ac:dyDescent="0.35">
      <c r="A62" s="317">
        <v>45427.614583333336</v>
      </c>
      <c r="B62" s="317">
        <f t="shared" si="1"/>
        <v>45427.625</v>
      </c>
      <c r="C62">
        <v>3.9929612800000003</v>
      </c>
      <c r="D62">
        <v>114.56617613336141</v>
      </c>
      <c r="E62">
        <v>2.5459150251858089</v>
      </c>
      <c r="F62">
        <f>'[2]WSP Weather Station'!R157</f>
        <v>0</v>
      </c>
    </row>
    <row r="63" spans="1:6" x14ac:dyDescent="0.35">
      <c r="A63" s="317">
        <v>45427.625</v>
      </c>
      <c r="B63" s="317">
        <f t="shared" si="1"/>
        <v>45427.635416666664</v>
      </c>
      <c r="C63">
        <v>4.2263161599999997</v>
      </c>
      <c r="D63">
        <v>120.09439680377201</v>
      </c>
      <c r="E63">
        <v>2.6687643734171558</v>
      </c>
      <c r="F63">
        <f>'[2]WSP Weather Station'!R158</f>
        <v>0</v>
      </c>
    </row>
    <row r="64" spans="1:6" x14ac:dyDescent="0.35">
      <c r="A64" s="317">
        <v>45427.635416666664</v>
      </c>
      <c r="B64" s="317">
        <f t="shared" si="1"/>
        <v>45427.645833333336</v>
      </c>
      <c r="C64">
        <v>3.467540266666667</v>
      </c>
      <c r="D64">
        <v>121.42882686633169</v>
      </c>
      <c r="E64">
        <v>2.6984183748073707</v>
      </c>
      <c r="F64">
        <f>'[2]WSP Weather Station'!R159</f>
        <v>0</v>
      </c>
    </row>
    <row r="65" spans="1:6" x14ac:dyDescent="0.35">
      <c r="A65" s="317">
        <v>45427.645833333336</v>
      </c>
      <c r="B65" s="317">
        <f t="shared" si="1"/>
        <v>45427.65625</v>
      </c>
      <c r="C65">
        <v>3.5819825066666673</v>
      </c>
      <c r="D65">
        <v>112.56531910849603</v>
      </c>
      <c r="E65">
        <v>2.5014515357443563</v>
      </c>
      <c r="F65">
        <f>'[2]WSP Weather Station'!R160</f>
        <v>0</v>
      </c>
    </row>
    <row r="66" spans="1:6" x14ac:dyDescent="0.35">
      <c r="A66" s="317">
        <v>45427.65625</v>
      </c>
      <c r="B66" s="317">
        <f t="shared" si="1"/>
        <v>45427.666666666664</v>
      </c>
      <c r="C66">
        <v>4.0123330133333335</v>
      </c>
      <c r="D66">
        <v>115.92278546485284</v>
      </c>
      <c r="E66">
        <v>2.5760618992189519</v>
      </c>
      <c r="F66">
        <f>'[2]WSP Weather Station'!R161</f>
        <v>0</v>
      </c>
    </row>
    <row r="67" spans="1:6" x14ac:dyDescent="0.35">
      <c r="A67" s="317">
        <v>45427.666666666664</v>
      </c>
      <c r="B67" s="317">
        <f t="shared" si="1"/>
        <v>45427.677083333336</v>
      </c>
      <c r="C67">
        <v>3.8513986133333336</v>
      </c>
      <c r="D67">
        <v>121.07850640506251</v>
      </c>
      <c r="E67">
        <v>2.6906334756680557</v>
      </c>
      <c r="F67">
        <f>'[2]WSP Weather Station'!R162</f>
        <v>0</v>
      </c>
    </row>
    <row r="68" spans="1:6" x14ac:dyDescent="0.35">
      <c r="A68" s="317">
        <v>45427.677083333336</v>
      </c>
      <c r="B68" s="317">
        <f t="shared" ref="B68:B131" si="2">A69</f>
        <v>45427.6875</v>
      </c>
      <c r="C68">
        <v>3.7423208533333336</v>
      </c>
      <c r="D68">
        <v>119.20548527095593</v>
      </c>
      <c r="E68">
        <v>2.6490107837990209</v>
      </c>
      <c r="F68">
        <f>'[2]WSP Weather Station'!R163</f>
        <v>0</v>
      </c>
    </row>
    <row r="69" spans="1:6" x14ac:dyDescent="0.35">
      <c r="A69" s="317">
        <v>45427.6875</v>
      </c>
      <c r="B69" s="317">
        <f t="shared" si="2"/>
        <v>45427.697916666664</v>
      </c>
      <c r="C69">
        <v>3.6371174399999999</v>
      </c>
      <c r="D69">
        <v>115.67252354139031</v>
      </c>
      <c r="E69">
        <v>2.5705005231420066</v>
      </c>
      <c r="F69">
        <f>'[2]WSP Weather Station'!R164</f>
        <v>0.25</v>
      </c>
    </row>
    <row r="70" spans="1:6" x14ac:dyDescent="0.35">
      <c r="A70" s="317">
        <v>45427.697916666664</v>
      </c>
      <c r="B70" s="317">
        <f t="shared" si="2"/>
        <v>45427.708333333336</v>
      </c>
      <c r="C70">
        <v>3.6004601599999995</v>
      </c>
      <c r="D70">
        <v>107.202104195109</v>
      </c>
      <c r="E70">
        <v>2.3822689821135334</v>
      </c>
      <c r="F70">
        <f>'[2]WSP Weather Station'!R165</f>
        <v>0</v>
      </c>
    </row>
    <row r="71" spans="1:6" x14ac:dyDescent="0.35">
      <c r="A71" s="317">
        <v>45427.708333333336</v>
      </c>
      <c r="B71" s="317">
        <f t="shared" si="2"/>
        <v>45427.71875</v>
      </c>
      <c r="C71">
        <v>3.1799445333333334</v>
      </c>
      <c r="D71">
        <v>105.81722292923754</v>
      </c>
      <c r="E71">
        <v>2.3514938428719456</v>
      </c>
      <c r="F71">
        <f>'[2]WSP Weather Station'!R166</f>
        <v>0</v>
      </c>
    </row>
    <row r="72" spans="1:6" x14ac:dyDescent="0.35">
      <c r="A72" s="317">
        <v>45427.71875</v>
      </c>
      <c r="B72" s="317">
        <f t="shared" si="2"/>
        <v>45427.729166666664</v>
      </c>
      <c r="C72">
        <v>3.6350312533333335</v>
      </c>
      <c r="D72">
        <v>108.01700723976624</v>
      </c>
      <c r="E72">
        <v>2.4003779386614719</v>
      </c>
      <c r="F72">
        <f>'[2]WSP Weather Station'!R167</f>
        <v>0</v>
      </c>
    </row>
    <row r="73" spans="1:6" x14ac:dyDescent="0.35">
      <c r="A73" s="317">
        <v>45427.729166666664</v>
      </c>
      <c r="B73" s="317">
        <f t="shared" si="2"/>
        <v>45427.739583333336</v>
      </c>
      <c r="C73">
        <v>4.1887648000000004</v>
      </c>
      <c r="D73">
        <v>106.21828428121995</v>
      </c>
      <c r="E73">
        <v>2.3604063173604435</v>
      </c>
      <c r="F73">
        <f>'[2]WSP Weather Station'!R168</f>
        <v>0</v>
      </c>
    </row>
    <row r="74" spans="1:6" x14ac:dyDescent="0.35">
      <c r="A74" s="317">
        <v>45427.739583333336</v>
      </c>
      <c r="B74" s="317">
        <f t="shared" si="2"/>
        <v>45427.75</v>
      </c>
      <c r="C74">
        <v>4.1372061866666661</v>
      </c>
      <c r="D74">
        <v>107.73239268891025</v>
      </c>
      <c r="E74">
        <v>2.3940531708646722</v>
      </c>
      <c r="F74">
        <f>'[2]WSP Weather Station'!R169</f>
        <v>0</v>
      </c>
    </row>
    <row r="75" spans="1:6" x14ac:dyDescent="0.35">
      <c r="A75" s="317">
        <v>45427.75</v>
      </c>
      <c r="B75" s="317">
        <f t="shared" si="2"/>
        <v>45427.760416666664</v>
      </c>
      <c r="C75">
        <v>3.6588733866666661</v>
      </c>
      <c r="D75">
        <v>99.618712024385715</v>
      </c>
      <c r="E75">
        <v>2.2137491560974603</v>
      </c>
      <c r="F75">
        <f>'[2]WSP Weather Station'!R170</f>
        <v>0.25</v>
      </c>
    </row>
    <row r="76" spans="1:6" x14ac:dyDescent="0.35">
      <c r="A76" s="317">
        <v>45427.760416666664</v>
      </c>
      <c r="B76" s="317">
        <f t="shared" si="2"/>
        <v>45427.770833333336</v>
      </c>
      <c r="C76">
        <v>3.7971577599999997</v>
      </c>
      <c r="D76">
        <v>107.13314802859736</v>
      </c>
      <c r="E76">
        <v>2.3807366228577189</v>
      </c>
      <c r="F76">
        <f>'[2]WSP Weather Station'!R171</f>
        <v>0</v>
      </c>
    </row>
    <row r="77" spans="1:6" x14ac:dyDescent="0.35">
      <c r="A77" s="317">
        <v>45427.770833333336</v>
      </c>
      <c r="B77" s="317">
        <f t="shared" si="2"/>
        <v>45427.78125</v>
      </c>
      <c r="C77">
        <v>4.3073794133333339</v>
      </c>
      <c r="D77">
        <v>109.56823310976684</v>
      </c>
      <c r="E77">
        <v>2.4348496246614855</v>
      </c>
      <c r="F77">
        <f>'[2]WSP Weather Station'!R172</f>
        <v>0</v>
      </c>
    </row>
    <row r="78" spans="1:6" x14ac:dyDescent="0.35">
      <c r="A78" s="317">
        <v>45427.78125</v>
      </c>
      <c r="B78" s="317">
        <f t="shared" si="2"/>
        <v>45427.791666666664</v>
      </c>
      <c r="C78">
        <v>4.2480721066666671</v>
      </c>
      <c r="D78">
        <v>114.08186171112527</v>
      </c>
      <c r="E78">
        <v>2.5351524824694502</v>
      </c>
      <c r="F78">
        <f>'[2]WSP Weather Station'!R173</f>
        <v>0</v>
      </c>
    </row>
    <row r="79" spans="1:6" x14ac:dyDescent="0.35">
      <c r="A79" s="317">
        <v>45427.791666666664</v>
      </c>
      <c r="B79" s="317">
        <f t="shared" si="2"/>
        <v>45427.802083333336</v>
      </c>
      <c r="C79">
        <v>3.8841815466666665</v>
      </c>
      <c r="D79">
        <v>120.63136447404251</v>
      </c>
      <c r="E79">
        <v>2.6806969883120559</v>
      </c>
      <c r="F79">
        <f>'[2]WSP Weather Station'!R174</f>
        <v>0</v>
      </c>
    </row>
    <row r="80" spans="1:6" x14ac:dyDescent="0.35">
      <c r="A80" s="317">
        <v>45427.802083333336</v>
      </c>
      <c r="B80" s="317">
        <f t="shared" si="2"/>
        <v>45427.8125</v>
      </c>
      <c r="C80">
        <v>4.3070813866666668</v>
      </c>
      <c r="D80">
        <v>118.32954758750186</v>
      </c>
      <c r="E80">
        <v>2.6295455019444858</v>
      </c>
      <c r="F80">
        <f>'[2]WSP Weather Station'!R175</f>
        <v>0</v>
      </c>
    </row>
    <row r="81" spans="1:6" x14ac:dyDescent="0.35">
      <c r="A81" s="317">
        <v>45427.8125</v>
      </c>
      <c r="B81" s="317">
        <f t="shared" si="2"/>
        <v>45427.822916666664</v>
      </c>
      <c r="C81">
        <v>3.6043345066666665</v>
      </c>
      <c r="D81">
        <v>110.84940440773605</v>
      </c>
      <c r="E81">
        <v>2.4633200979496901</v>
      </c>
      <c r="F81">
        <f>'[2]WSP Weather Station'!R176</f>
        <v>0</v>
      </c>
    </row>
    <row r="82" spans="1:6" x14ac:dyDescent="0.35">
      <c r="A82" s="317">
        <v>45427.822916666664</v>
      </c>
      <c r="B82" s="317">
        <f t="shared" si="2"/>
        <v>45427.833333333336</v>
      </c>
      <c r="C82">
        <v>3.2511729066666666</v>
      </c>
      <c r="D82">
        <v>119.13279397470276</v>
      </c>
      <c r="E82">
        <v>2.6473954216600615</v>
      </c>
      <c r="F82">
        <f>'[2]WSP Weather Station'!R177</f>
        <v>0</v>
      </c>
    </row>
    <row r="83" spans="1:6" x14ac:dyDescent="0.35">
      <c r="A83" s="317">
        <v>45427.833333333336</v>
      </c>
      <c r="B83" s="317">
        <f t="shared" si="2"/>
        <v>45427.84375</v>
      </c>
      <c r="C83">
        <v>3.6734766933333338</v>
      </c>
      <c r="D83">
        <v>115.01907658047291</v>
      </c>
      <c r="E83">
        <v>2.5559794795660649</v>
      </c>
      <c r="F83">
        <f>'[2]WSP Weather Station'!R178</f>
        <v>0</v>
      </c>
    </row>
    <row r="84" spans="1:6" x14ac:dyDescent="0.35">
      <c r="A84" s="317">
        <v>45427.84375</v>
      </c>
      <c r="B84" s="317">
        <f t="shared" si="2"/>
        <v>45427.854166666664</v>
      </c>
      <c r="C84">
        <v>3.9181565866666666</v>
      </c>
      <c r="D84">
        <v>112.34969851277494</v>
      </c>
      <c r="E84">
        <v>2.496659966950554</v>
      </c>
      <c r="F84">
        <f>'[2]WSP Weather Station'!R179</f>
        <v>0</v>
      </c>
    </row>
    <row r="85" spans="1:6" x14ac:dyDescent="0.35">
      <c r="A85" s="317">
        <v>45427.854166666664</v>
      </c>
      <c r="B85" s="317">
        <f t="shared" si="2"/>
        <v>45427.864583333336</v>
      </c>
      <c r="C85">
        <v>2.3114948266666664</v>
      </c>
      <c r="D85">
        <v>113.30495987786057</v>
      </c>
      <c r="E85">
        <v>2.5178879972857904</v>
      </c>
      <c r="F85">
        <f>'[2]WSP Weather Station'!R180</f>
        <v>0</v>
      </c>
    </row>
    <row r="86" spans="1:6" x14ac:dyDescent="0.35">
      <c r="A86" s="317">
        <v>45427.864583333336</v>
      </c>
      <c r="B86" s="317">
        <f t="shared" si="2"/>
        <v>45427.875</v>
      </c>
      <c r="C86">
        <v>2.2325177599999999</v>
      </c>
      <c r="D86">
        <v>102.11070357071921</v>
      </c>
      <c r="E86">
        <v>2.2691267460159823</v>
      </c>
      <c r="F86">
        <f>'[2]WSP Weather Station'!R181</f>
        <v>0</v>
      </c>
    </row>
    <row r="87" spans="1:6" x14ac:dyDescent="0.35">
      <c r="A87" s="317">
        <v>45427.875</v>
      </c>
      <c r="B87" s="317">
        <f t="shared" si="2"/>
        <v>45427.885416666664</v>
      </c>
      <c r="C87">
        <v>1.8149824000000001</v>
      </c>
      <c r="D87">
        <v>94.069410372508273</v>
      </c>
      <c r="E87">
        <v>2.090431341611295</v>
      </c>
      <c r="F87">
        <f>'[2]WSP Weather Station'!R182</f>
        <v>0</v>
      </c>
    </row>
    <row r="88" spans="1:6" x14ac:dyDescent="0.35">
      <c r="A88" s="317">
        <v>45427.885416666664</v>
      </c>
      <c r="B88" s="317">
        <f t="shared" si="2"/>
        <v>45427.895833333336</v>
      </c>
      <c r="C88">
        <v>2.2584460799999997</v>
      </c>
      <c r="D88">
        <v>90.113399135036858</v>
      </c>
      <c r="E88">
        <v>2.0025199807785969</v>
      </c>
      <c r="F88">
        <f>'[2]WSP Weather Station'!R183</f>
        <v>0</v>
      </c>
    </row>
    <row r="89" spans="1:6" x14ac:dyDescent="0.35">
      <c r="A89" s="317">
        <v>45427.895833333336</v>
      </c>
      <c r="B89" s="317">
        <f t="shared" si="2"/>
        <v>45427.90625</v>
      </c>
      <c r="C89">
        <v>2.2676849066666667</v>
      </c>
      <c r="D89">
        <v>87.661365477542063</v>
      </c>
      <c r="E89">
        <v>1.9480303439453792</v>
      </c>
      <c r="F89">
        <f>'[2]WSP Weather Station'!R184</f>
        <v>0</v>
      </c>
    </row>
    <row r="90" spans="1:6" x14ac:dyDescent="0.35">
      <c r="A90" s="317">
        <v>45427.90625</v>
      </c>
      <c r="B90" s="317">
        <f t="shared" si="2"/>
        <v>45427.916666666664</v>
      </c>
      <c r="C90">
        <v>2.3833192533333332</v>
      </c>
      <c r="D90">
        <v>102.57277219560288</v>
      </c>
      <c r="E90">
        <v>2.2793949376800642</v>
      </c>
      <c r="F90">
        <f>'[2]WSP Weather Station'!R185</f>
        <v>0</v>
      </c>
    </row>
    <row r="91" spans="1:6" x14ac:dyDescent="0.35">
      <c r="A91" s="317">
        <v>45427.916666666664</v>
      </c>
      <c r="B91" s="317">
        <f t="shared" si="2"/>
        <v>45427.927083333336</v>
      </c>
      <c r="C91">
        <v>2.0662188799999996</v>
      </c>
      <c r="D91">
        <v>96.935377326485238</v>
      </c>
      <c r="E91">
        <v>2.1541194961441166</v>
      </c>
      <c r="F91">
        <f>'[2]WSP Weather Station'!R186</f>
        <v>0</v>
      </c>
    </row>
    <row r="92" spans="1:6" x14ac:dyDescent="0.35">
      <c r="A92" s="317">
        <v>45427.927083333336</v>
      </c>
      <c r="B92" s="317">
        <f t="shared" si="2"/>
        <v>45427.9375</v>
      </c>
      <c r="C92">
        <v>2.0820142933333332</v>
      </c>
      <c r="D92">
        <v>89.405849408968152</v>
      </c>
      <c r="E92">
        <v>1.9867966535326256</v>
      </c>
      <c r="F92">
        <f>'[2]WSP Weather Station'!R187</f>
        <v>0</v>
      </c>
    </row>
    <row r="93" spans="1:6" x14ac:dyDescent="0.35">
      <c r="A93" s="317">
        <v>45427.9375</v>
      </c>
      <c r="B93" s="317">
        <f t="shared" si="2"/>
        <v>45427.947916666664</v>
      </c>
      <c r="C93">
        <v>1.6719295999999997</v>
      </c>
      <c r="D93">
        <v>97.703301719410277</v>
      </c>
      <c r="E93">
        <v>2.1711844826535618</v>
      </c>
      <c r="F93">
        <f>'[2]WSP Weather Station'!R188</f>
        <v>0</v>
      </c>
    </row>
    <row r="94" spans="1:6" x14ac:dyDescent="0.35">
      <c r="A94" s="317">
        <v>45427.947916666664</v>
      </c>
      <c r="B94" s="317">
        <f t="shared" si="2"/>
        <v>45427.958333333336</v>
      </c>
      <c r="C94">
        <v>1.4418530133333332</v>
      </c>
      <c r="D94">
        <v>98.924524703519239</v>
      </c>
      <c r="E94">
        <v>2.1983227711893165</v>
      </c>
      <c r="F94">
        <f>'[2]WSP Weather Station'!R189</f>
        <v>0</v>
      </c>
    </row>
    <row r="95" spans="1:6" x14ac:dyDescent="0.35">
      <c r="A95" s="317">
        <v>45427.958333333336</v>
      </c>
      <c r="B95" s="317">
        <f t="shared" si="2"/>
        <v>45427.96875</v>
      </c>
      <c r="C95">
        <v>1.4281437866666666</v>
      </c>
      <c r="D95">
        <v>109.05887187972232</v>
      </c>
      <c r="E95">
        <v>2.4235304862160514</v>
      </c>
      <c r="F95">
        <f>'[2]WSP Weather Station'!R190</f>
        <v>0</v>
      </c>
    </row>
    <row r="96" spans="1:6" x14ac:dyDescent="0.35">
      <c r="A96" s="317">
        <v>45427.96875</v>
      </c>
      <c r="B96" s="317">
        <f t="shared" si="2"/>
        <v>45427.979166666664</v>
      </c>
      <c r="C96">
        <v>1.3575114666666663</v>
      </c>
      <c r="D96">
        <v>102.89324609103387</v>
      </c>
      <c r="E96">
        <v>2.286516579800753</v>
      </c>
      <c r="F96">
        <f>'[2]WSP Weather Station'!R191</f>
        <v>0</v>
      </c>
    </row>
    <row r="97" spans="1:6" x14ac:dyDescent="0.35">
      <c r="A97" s="317">
        <v>45427.979166666664</v>
      </c>
      <c r="B97" s="317">
        <f t="shared" si="2"/>
        <v>45427.989583333336</v>
      </c>
      <c r="C97">
        <v>1.56732224</v>
      </c>
      <c r="D97">
        <v>80.680809840890532</v>
      </c>
      <c r="E97">
        <v>1.7929068853531229</v>
      </c>
      <c r="F97">
        <f>'[2]WSP Weather Station'!R192</f>
        <v>0</v>
      </c>
    </row>
    <row r="98" spans="1:6" x14ac:dyDescent="0.35">
      <c r="A98" s="317">
        <v>45427.989583333336</v>
      </c>
      <c r="B98" s="317">
        <f t="shared" si="2"/>
        <v>45428</v>
      </c>
      <c r="C98">
        <v>0.98855445333333314</v>
      </c>
      <c r="D98">
        <v>51.340340683588202</v>
      </c>
      <c r="E98">
        <v>1.1408964596352933</v>
      </c>
      <c r="F98">
        <f>'[2]WSP Weather Station'!R193</f>
        <v>0</v>
      </c>
    </row>
    <row r="99" spans="1:6" x14ac:dyDescent="0.35">
      <c r="A99" s="317">
        <v>45428</v>
      </c>
      <c r="B99" s="317">
        <f t="shared" si="2"/>
        <v>45428.010416666664</v>
      </c>
      <c r="C99">
        <v>1.1366737066666668</v>
      </c>
      <c r="D99">
        <v>54.537944350284938</v>
      </c>
      <c r="E99">
        <v>1.2119543188952209</v>
      </c>
      <c r="F99">
        <f>'[2]WSP Weather Station'!R194</f>
        <v>0</v>
      </c>
    </row>
    <row r="100" spans="1:6" x14ac:dyDescent="0.35">
      <c r="A100" s="317">
        <v>45428.010416666664</v>
      </c>
      <c r="B100" s="317">
        <f t="shared" si="2"/>
        <v>45428.020833333336</v>
      </c>
      <c r="C100">
        <v>1.6221591466666665</v>
      </c>
      <c r="D100">
        <v>75.984474481093329</v>
      </c>
      <c r="E100">
        <v>1.6885438773576296</v>
      </c>
      <c r="F100">
        <f>'[2]WSP Weather Station'!R195</f>
        <v>0</v>
      </c>
    </row>
    <row r="101" spans="1:6" x14ac:dyDescent="0.35">
      <c r="A101" s="317">
        <v>45428.020833333336</v>
      </c>
      <c r="B101" s="317">
        <f t="shared" si="2"/>
        <v>45428.03125</v>
      </c>
      <c r="C101">
        <v>1.8581962666666667</v>
      </c>
      <c r="D101">
        <v>85.742442183960051</v>
      </c>
      <c r="E101">
        <v>1.9053876040880011</v>
      </c>
      <c r="F101">
        <f>'[2]WSP Weather Station'!R196</f>
        <v>0</v>
      </c>
    </row>
    <row r="102" spans="1:6" x14ac:dyDescent="0.35">
      <c r="A102" s="317">
        <v>45428.03125</v>
      </c>
      <c r="B102" s="317">
        <f t="shared" si="2"/>
        <v>45428.041666666664</v>
      </c>
      <c r="C102">
        <v>2.0158523733333333</v>
      </c>
      <c r="D102">
        <v>90.740950393813179</v>
      </c>
      <c r="E102">
        <v>2.0164655643069596</v>
      </c>
      <c r="F102">
        <f>'[2]WSP Weather Station'!R197</f>
        <v>0</v>
      </c>
    </row>
    <row r="103" spans="1:6" x14ac:dyDescent="0.35">
      <c r="A103" s="317">
        <v>45428.041666666664</v>
      </c>
      <c r="B103" s="317">
        <f t="shared" si="2"/>
        <v>45428.052083333336</v>
      </c>
      <c r="C103">
        <v>1.8429969066666669</v>
      </c>
      <c r="D103">
        <v>106.90150578825427</v>
      </c>
      <c r="E103">
        <v>2.3755890175167615</v>
      </c>
      <c r="F103">
        <f>'[2]WSP Weather Station'!R198</f>
        <v>0</v>
      </c>
    </row>
    <row r="104" spans="1:6" x14ac:dyDescent="0.35">
      <c r="A104" s="317">
        <v>45428.052083333336</v>
      </c>
      <c r="B104" s="317">
        <f t="shared" si="2"/>
        <v>45428.0625</v>
      </c>
      <c r="C104">
        <v>1.8319699199999999</v>
      </c>
      <c r="D104">
        <v>102.47745284835717</v>
      </c>
      <c r="E104">
        <v>2.2772767299634928</v>
      </c>
      <c r="F104">
        <f>'[2]WSP Weather Station'!R199</f>
        <v>0</v>
      </c>
    </row>
    <row r="105" spans="1:6" x14ac:dyDescent="0.35">
      <c r="A105" s="317">
        <v>45428.0625</v>
      </c>
      <c r="B105" s="317">
        <f t="shared" si="2"/>
        <v>45428.072916666664</v>
      </c>
      <c r="C105">
        <v>1.9192917333333332</v>
      </c>
      <c r="D105">
        <v>102.48513087531555</v>
      </c>
      <c r="E105">
        <v>2.2774473527847898</v>
      </c>
      <c r="F105">
        <f>'[2]WSP Weather Station'!R200</f>
        <v>0</v>
      </c>
    </row>
    <row r="106" spans="1:6" x14ac:dyDescent="0.35">
      <c r="A106" s="317">
        <v>45428.072916666664</v>
      </c>
      <c r="B106" s="317">
        <f t="shared" si="2"/>
        <v>45428.083333333336</v>
      </c>
      <c r="C106">
        <v>2.1726143999999996</v>
      </c>
      <c r="D106">
        <v>97.59933715639643</v>
      </c>
      <c r="E106">
        <v>2.1688741590310316</v>
      </c>
      <c r="F106">
        <f>'[2]WSP Weather Station'!R201</f>
        <v>0</v>
      </c>
    </row>
    <row r="107" spans="1:6" x14ac:dyDescent="0.35">
      <c r="A107" s="317">
        <v>45428.083333333336</v>
      </c>
      <c r="B107" s="317">
        <f t="shared" si="2"/>
        <v>45428.09375</v>
      </c>
      <c r="C107">
        <v>2.5672017066666664</v>
      </c>
      <c r="D107">
        <v>104.28377323315502</v>
      </c>
      <c r="E107">
        <v>2.3174171829590002</v>
      </c>
      <c r="F107">
        <f>'[2]WSP Weather Station'!R202</f>
        <v>0</v>
      </c>
    </row>
    <row r="108" spans="1:6" x14ac:dyDescent="0.35">
      <c r="A108" s="317">
        <v>45428.09375</v>
      </c>
      <c r="B108" s="317">
        <f t="shared" si="2"/>
        <v>45428.104166666664</v>
      </c>
      <c r="C108">
        <v>2.6834321066666664</v>
      </c>
      <c r="D108">
        <v>102.26340651374815</v>
      </c>
      <c r="E108">
        <v>2.2725201447499588</v>
      </c>
      <c r="F108">
        <f>'[2]WSP Weather Station'!R203</f>
        <v>0</v>
      </c>
    </row>
    <row r="109" spans="1:6" x14ac:dyDescent="0.35">
      <c r="A109" s="317">
        <v>45428.104166666664</v>
      </c>
      <c r="B109" s="317">
        <f t="shared" si="2"/>
        <v>45428.114583333336</v>
      </c>
      <c r="C109">
        <v>2.6086274133333336</v>
      </c>
      <c r="D109">
        <v>107.38191158412066</v>
      </c>
      <c r="E109">
        <v>2.3862647018693481</v>
      </c>
      <c r="F109">
        <f>'[2]WSP Weather Station'!R204</f>
        <v>0</v>
      </c>
    </row>
    <row r="110" spans="1:6" x14ac:dyDescent="0.35">
      <c r="A110" s="317">
        <v>45428.114583333336</v>
      </c>
      <c r="B110" s="317">
        <f t="shared" si="2"/>
        <v>45428.125</v>
      </c>
      <c r="C110">
        <v>2.653331413333333</v>
      </c>
      <c r="D110">
        <v>110.61274770321918</v>
      </c>
      <c r="E110">
        <v>2.4580610600715374</v>
      </c>
      <c r="F110">
        <f>'[2]WSP Weather Station'!R205</f>
        <v>0</v>
      </c>
    </row>
    <row r="111" spans="1:6" x14ac:dyDescent="0.35">
      <c r="A111" s="317">
        <v>45428.125</v>
      </c>
      <c r="B111" s="317">
        <f t="shared" si="2"/>
        <v>45428.135416666664</v>
      </c>
      <c r="C111">
        <v>2.9436093866666666</v>
      </c>
      <c r="D111">
        <v>111.4188079957238</v>
      </c>
      <c r="E111">
        <v>2.4759735110160843</v>
      </c>
      <c r="F111">
        <f>'[2]WSP Weather Station'!R206</f>
        <v>0</v>
      </c>
    </row>
    <row r="112" spans="1:6" x14ac:dyDescent="0.35">
      <c r="A112" s="317">
        <v>45428.135416666664</v>
      </c>
      <c r="B112" s="317">
        <f t="shared" si="2"/>
        <v>45428.145833333336</v>
      </c>
      <c r="C112">
        <v>2.6297873066666666</v>
      </c>
      <c r="D112">
        <v>109.71349427768727</v>
      </c>
      <c r="E112">
        <v>2.4380776506152726</v>
      </c>
      <c r="F112">
        <f>'[2]WSP Weather Station'!R207</f>
        <v>0</v>
      </c>
    </row>
    <row r="113" spans="1:6" x14ac:dyDescent="0.35">
      <c r="A113" s="317">
        <v>45428.145833333336</v>
      </c>
      <c r="B113" s="317">
        <f t="shared" si="2"/>
        <v>45428.15625</v>
      </c>
      <c r="C113">
        <v>2.2492072533333332</v>
      </c>
      <c r="D113">
        <v>113.31089863217154</v>
      </c>
      <c r="E113">
        <v>2.5180199696038121</v>
      </c>
      <c r="F113">
        <f>'[2]WSP Weather Station'!R208</f>
        <v>0</v>
      </c>
    </row>
    <row r="114" spans="1:6" x14ac:dyDescent="0.35">
      <c r="A114" s="317">
        <v>45428.15625</v>
      </c>
      <c r="B114" s="317">
        <f t="shared" si="2"/>
        <v>45428.166666666664</v>
      </c>
      <c r="C114">
        <v>2.5701819733333333</v>
      </c>
      <c r="D114">
        <v>113.40536629343039</v>
      </c>
      <c r="E114">
        <v>2.5201192509651196</v>
      </c>
      <c r="F114">
        <f>'[2]WSP Weather Station'!R209</f>
        <v>0</v>
      </c>
    </row>
    <row r="115" spans="1:6" x14ac:dyDescent="0.35">
      <c r="A115" s="317">
        <v>45428.166666666664</v>
      </c>
      <c r="B115" s="317">
        <f t="shared" si="2"/>
        <v>45428.177083333336</v>
      </c>
      <c r="C115">
        <v>2.6208465066666671</v>
      </c>
      <c r="D115">
        <v>113.76132236391373</v>
      </c>
      <c r="E115">
        <v>2.5280293858647496</v>
      </c>
      <c r="F115">
        <f>'[2]WSP Weather Station'!R210</f>
        <v>0</v>
      </c>
    </row>
    <row r="116" spans="1:6" x14ac:dyDescent="0.35">
      <c r="A116" s="317">
        <v>45428.177083333336</v>
      </c>
      <c r="B116" s="317">
        <f t="shared" si="2"/>
        <v>45428.1875</v>
      </c>
      <c r="C116">
        <v>3.1596787199999996</v>
      </c>
      <c r="D116">
        <v>105.8171102829353</v>
      </c>
      <c r="E116">
        <v>2.3514913396207846</v>
      </c>
      <c r="F116">
        <f>'[2]WSP Weather Station'!R211</f>
        <v>0</v>
      </c>
    </row>
    <row r="117" spans="1:6" x14ac:dyDescent="0.35">
      <c r="A117" s="317">
        <v>45428.1875</v>
      </c>
      <c r="B117" s="317">
        <f t="shared" si="2"/>
        <v>45428.197916666664</v>
      </c>
      <c r="C117">
        <v>3.1656392533333331</v>
      </c>
      <c r="D117">
        <v>108.69575913892501</v>
      </c>
      <c r="E117">
        <v>2.4154613141983337</v>
      </c>
      <c r="F117">
        <f>'[2]WSP Weather Station'!R212</f>
        <v>0</v>
      </c>
    </row>
    <row r="118" spans="1:6" x14ac:dyDescent="0.35">
      <c r="A118" s="317">
        <v>45428.197916666664</v>
      </c>
      <c r="B118" s="317">
        <f t="shared" si="2"/>
        <v>45428.208333333336</v>
      </c>
      <c r="C118">
        <v>3.5900292266666662</v>
      </c>
      <c r="D118">
        <v>108.13343846036823</v>
      </c>
      <c r="E118">
        <v>2.4029652991192938</v>
      </c>
      <c r="F118">
        <f>'[2]WSP Weather Station'!R213</f>
        <v>0</v>
      </c>
    </row>
    <row r="119" spans="1:6" x14ac:dyDescent="0.35">
      <c r="A119" s="317">
        <v>45428.208333333336</v>
      </c>
      <c r="B119" s="317">
        <f t="shared" si="2"/>
        <v>45428.21875</v>
      </c>
      <c r="C119">
        <v>3.5614186666666665</v>
      </c>
      <c r="D119">
        <v>105.20216382656379</v>
      </c>
      <c r="E119">
        <v>2.3378258628125286</v>
      </c>
      <c r="F119">
        <f>'[2]WSP Weather Station'!R214</f>
        <v>0</v>
      </c>
    </row>
    <row r="120" spans="1:6" x14ac:dyDescent="0.35">
      <c r="A120" s="317">
        <v>45428.21875</v>
      </c>
      <c r="B120" s="317">
        <f t="shared" si="2"/>
        <v>45428.229166666664</v>
      </c>
      <c r="C120">
        <v>2.7188972799999997</v>
      </c>
      <c r="D120">
        <v>106.42739327270864</v>
      </c>
      <c r="E120">
        <v>2.3650531838379698</v>
      </c>
      <c r="F120">
        <f>'[2]WSP Weather Station'!R215</f>
        <v>0</v>
      </c>
    </row>
    <row r="121" spans="1:6" x14ac:dyDescent="0.35">
      <c r="A121" s="317">
        <v>45428.229166666664</v>
      </c>
      <c r="B121" s="317">
        <f t="shared" si="2"/>
        <v>45428.239583333336</v>
      </c>
      <c r="C121">
        <v>2.5084904533333332</v>
      </c>
      <c r="D121">
        <v>112.06953487985534</v>
      </c>
      <c r="E121">
        <v>2.4904341084412298</v>
      </c>
      <c r="F121">
        <f>'[2]WSP Weather Station'!R216</f>
        <v>0</v>
      </c>
    </row>
    <row r="122" spans="1:6" x14ac:dyDescent="0.35">
      <c r="A122" s="317">
        <v>45428.239583333336</v>
      </c>
      <c r="B122" s="317">
        <f t="shared" si="2"/>
        <v>45428.25</v>
      </c>
      <c r="C122">
        <v>2.7206854399999996</v>
      </c>
      <c r="D122">
        <v>125.82633754140669</v>
      </c>
      <c r="E122">
        <v>2.7961408342534821</v>
      </c>
      <c r="F122">
        <f>'[2]WSP Weather Station'!R217</f>
        <v>0</v>
      </c>
    </row>
    <row r="123" spans="1:6" x14ac:dyDescent="0.35">
      <c r="A123" s="317">
        <v>45428.25</v>
      </c>
      <c r="B123" s="317">
        <f t="shared" si="2"/>
        <v>45428.260416666664</v>
      </c>
      <c r="C123">
        <v>2.9251317333333331</v>
      </c>
      <c r="D123">
        <v>115.13019496031431</v>
      </c>
      <c r="E123">
        <v>2.5584487768958737</v>
      </c>
      <c r="F123">
        <f>'[2]WSP Weather Station'!R218</f>
        <v>0</v>
      </c>
    </row>
    <row r="124" spans="1:6" x14ac:dyDescent="0.35">
      <c r="A124" s="317">
        <v>45428.260416666664</v>
      </c>
      <c r="B124" s="317">
        <f t="shared" si="2"/>
        <v>45428.270833333336</v>
      </c>
      <c r="C124">
        <v>2.6819419733333332</v>
      </c>
      <c r="D124">
        <v>117.19924107949907</v>
      </c>
      <c r="E124">
        <v>2.6044275795444238</v>
      </c>
      <c r="F124">
        <f>'[2]WSP Weather Station'!R219</f>
        <v>0</v>
      </c>
    </row>
    <row r="125" spans="1:6" x14ac:dyDescent="0.35">
      <c r="A125" s="317">
        <v>45428.270833333336</v>
      </c>
      <c r="B125" s="317">
        <f t="shared" si="2"/>
        <v>45428.28125</v>
      </c>
      <c r="C125">
        <v>2.6306813866666667</v>
      </c>
      <c r="D125">
        <v>111.93574561083818</v>
      </c>
      <c r="E125">
        <v>2.4874610135741819</v>
      </c>
      <c r="F125">
        <f>'[2]WSP Weather Station'!R220</f>
        <v>0</v>
      </c>
    </row>
    <row r="126" spans="1:6" x14ac:dyDescent="0.35">
      <c r="A126" s="317">
        <v>45428.28125</v>
      </c>
      <c r="B126" s="317">
        <f t="shared" si="2"/>
        <v>45428.291666666664</v>
      </c>
      <c r="C126">
        <v>2.1544347733333331</v>
      </c>
      <c r="D126">
        <v>119.72639606426195</v>
      </c>
      <c r="E126">
        <v>2.660586579205821</v>
      </c>
      <c r="F126">
        <f>'[2]WSP Weather Station'!R221</f>
        <v>0</v>
      </c>
    </row>
    <row r="127" spans="1:6" x14ac:dyDescent="0.35">
      <c r="A127" s="317">
        <v>45428.291666666664</v>
      </c>
      <c r="B127" s="317">
        <f t="shared" si="2"/>
        <v>45428.302083333336</v>
      </c>
      <c r="C127">
        <v>2.0575761066666662</v>
      </c>
      <c r="D127">
        <v>114.04321563218899</v>
      </c>
      <c r="E127">
        <v>2.5342936807153107</v>
      </c>
      <c r="F127">
        <f>'[2]WSP Weather Station'!R222</f>
        <v>0</v>
      </c>
    </row>
    <row r="128" spans="1:6" x14ac:dyDescent="0.35">
      <c r="A128" s="317">
        <v>45428.302083333336</v>
      </c>
      <c r="B128" s="317">
        <f t="shared" si="2"/>
        <v>45428.3125</v>
      </c>
      <c r="C128">
        <v>2.3058323199999999</v>
      </c>
      <c r="D128">
        <v>109.38466267294774</v>
      </c>
      <c r="E128">
        <v>2.430770281621061</v>
      </c>
      <c r="F128">
        <f>'[2]WSP Weather Station'!R223</f>
        <v>0</v>
      </c>
    </row>
    <row r="129" spans="1:6" x14ac:dyDescent="0.35">
      <c r="A129" s="317">
        <v>45428.3125</v>
      </c>
      <c r="B129" s="317">
        <f t="shared" si="2"/>
        <v>45428.322916666664</v>
      </c>
      <c r="C129">
        <v>1.9699562666666666</v>
      </c>
      <c r="D129">
        <v>113.54070706927445</v>
      </c>
      <c r="E129">
        <v>2.5231268237616544</v>
      </c>
      <c r="F129">
        <f>'[2]WSP Weather Station'!R224</f>
        <v>0</v>
      </c>
    </row>
    <row r="130" spans="1:6" x14ac:dyDescent="0.35">
      <c r="A130" s="317">
        <v>45428.322916666664</v>
      </c>
      <c r="B130" s="317">
        <f t="shared" si="2"/>
        <v>45428.333333333336</v>
      </c>
      <c r="C130">
        <v>1.9970766933333333</v>
      </c>
      <c r="D130">
        <v>115.52153502481593</v>
      </c>
      <c r="E130">
        <v>2.5671452227736875</v>
      </c>
      <c r="F130">
        <f>'[2]WSP Weather Station'!R225</f>
        <v>0</v>
      </c>
    </row>
    <row r="131" spans="1:6" x14ac:dyDescent="0.35">
      <c r="A131" s="317">
        <v>45428.333333333336</v>
      </c>
      <c r="B131" s="317">
        <f t="shared" si="2"/>
        <v>45428.34375</v>
      </c>
      <c r="C131">
        <v>1.9431338666666667</v>
      </c>
      <c r="D131">
        <v>103.35008694125926</v>
      </c>
      <c r="E131">
        <v>2.2966685986946502</v>
      </c>
      <c r="F131">
        <f>'[2]WSP Weather Station'!R226</f>
        <v>0</v>
      </c>
    </row>
    <row r="132" spans="1:6" x14ac:dyDescent="0.35">
      <c r="A132" s="317">
        <v>45428.34375</v>
      </c>
      <c r="B132" s="317">
        <f t="shared" ref="B132:B195" si="3">A133</f>
        <v>45428.354166666664</v>
      </c>
      <c r="C132">
        <v>2.5880635733333337</v>
      </c>
      <c r="D132">
        <v>115.56751837133388</v>
      </c>
      <c r="E132">
        <v>2.5681670749185304</v>
      </c>
      <c r="F132">
        <f>'[2]WSP Weather Station'!R227</f>
        <v>0</v>
      </c>
    </row>
    <row r="133" spans="1:6" x14ac:dyDescent="0.35">
      <c r="A133" s="317">
        <v>45428.354166666664</v>
      </c>
      <c r="B133" s="317">
        <f t="shared" si="3"/>
        <v>45428.364583333336</v>
      </c>
      <c r="C133">
        <v>3.0249706666666665</v>
      </c>
      <c r="D133">
        <v>109.73379538369842</v>
      </c>
      <c r="E133">
        <v>2.4385287863044094</v>
      </c>
      <c r="F133">
        <f>'[2]WSP Weather Station'!R228</f>
        <v>0</v>
      </c>
    </row>
    <row r="134" spans="1:6" x14ac:dyDescent="0.35">
      <c r="A134" s="317">
        <v>45428.364583333336</v>
      </c>
      <c r="B134" s="317">
        <f t="shared" si="3"/>
        <v>45428.375</v>
      </c>
      <c r="C134">
        <v>3.9998158933333334</v>
      </c>
      <c r="D134">
        <v>112.46328101484001</v>
      </c>
      <c r="E134">
        <v>2.4991840225520003</v>
      </c>
      <c r="F134">
        <f>'[2]WSP Weather Station'!R229</f>
        <v>0</v>
      </c>
    </row>
    <row r="135" spans="1:6" x14ac:dyDescent="0.35">
      <c r="A135" s="317">
        <v>45428.375</v>
      </c>
      <c r="B135" s="317">
        <f t="shared" si="3"/>
        <v>45428.385416666664</v>
      </c>
      <c r="C135">
        <v>4.0412416000000002</v>
      </c>
      <c r="D135">
        <v>115.21488367455761</v>
      </c>
      <c r="E135">
        <v>2.5603307483235023</v>
      </c>
      <c r="F135">
        <f>'[2]WSP Weather Station'!R230</f>
        <v>0</v>
      </c>
    </row>
    <row r="136" spans="1:6" x14ac:dyDescent="0.35">
      <c r="A136" s="317">
        <v>45428.385416666664</v>
      </c>
      <c r="B136" s="317">
        <f t="shared" si="3"/>
        <v>45428.395833333336</v>
      </c>
      <c r="C136">
        <v>3.7977538133333337</v>
      </c>
      <c r="D136">
        <v>121.19675136235279</v>
      </c>
      <c r="E136">
        <v>2.6932611413856176</v>
      </c>
      <c r="F136">
        <f>'[2]WSP Weather Station'!R231</f>
        <v>0</v>
      </c>
    </row>
    <row r="137" spans="1:6" x14ac:dyDescent="0.35">
      <c r="A137" s="317">
        <v>45428.395833333336</v>
      </c>
      <c r="B137" s="317">
        <f t="shared" si="3"/>
        <v>45428.40625</v>
      </c>
      <c r="C137">
        <v>3.6022483200000002</v>
      </c>
      <c r="D137">
        <v>110.1833264858743</v>
      </c>
      <c r="E137">
        <v>2.4485183663527623</v>
      </c>
      <c r="F137">
        <f>'[2]WSP Weather Station'!R232</f>
        <v>0</v>
      </c>
    </row>
    <row r="138" spans="1:6" x14ac:dyDescent="0.35">
      <c r="A138" s="317">
        <v>45428.40625</v>
      </c>
      <c r="B138" s="317">
        <f t="shared" si="3"/>
        <v>45428.416666666664</v>
      </c>
      <c r="C138">
        <v>2.5263720533333331</v>
      </c>
      <c r="D138">
        <v>100.11102157678582</v>
      </c>
      <c r="E138">
        <v>2.224689368373018</v>
      </c>
      <c r="F138">
        <f>'[2]WSP Weather Station'!R233</f>
        <v>0</v>
      </c>
    </row>
    <row r="139" spans="1:6" x14ac:dyDescent="0.35">
      <c r="A139" s="317">
        <v>45428.416666666664</v>
      </c>
      <c r="B139" s="317">
        <f t="shared" si="3"/>
        <v>45428.427083333336</v>
      </c>
      <c r="C139">
        <v>2.4041811200000001</v>
      </c>
      <c r="D139">
        <v>86.096463628184992</v>
      </c>
      <c r="E139">
        <v>1.9132547472929997</v>
      </c>
      <c r="F139">
        <f>'[2]WSP Weather Station'!R234</f>
        <v>0</v>
      </c>
    </row>
    <row r="140" spans="1:6" x14ac:dyDescent="0.35">
      <c r="A140" s="317">
        <v>45428.427083333336</v>
      </c>
      <c r="B140" s="317">
        <f t="shared" si="3"/>
        <v>45428.4375</v>
      </c>
      <c r="C140">
        <v>2.9898035200000002</v>
      </c>
      <c r="D140">
        <v>95.401939030242644</v>
      </c>
      <c r="E140">
        <v>2.1200430895609474</v>
      </c>
      <c r="F140">
        <f>'[2]WSP Weather Station'!R235</f>
        <v>0</v>
      </c>
    </row>
    <row r="141" spans="1:6" x14ac:dyDescent="0.35">
      <c r="A141" s="317">
        <v>45428.4375</v>
      </c>
      <c r="B141" s="317">
        <f t="shared" si="3"/>
        <v>45428.447916666664</v>
      </c>
      <c r="C141">
        <v>3.1561024000000004</v>
      </c>
      <c r="D141">
        <v>99.330491668575377</v>
      </c>
      <c r="E141">
        <v>2.2073442593016752</v>
      </c>
      <c r="F141">
        <f>'[2]WSP Weather Station'!R236</f>
        <v>0</v>
      </c>
    </row>
    <row r="142" spans="1:6" x14ac:dyDescent="0.35">
      <c r="A142" s="317">
        <v>45428.447916666664</v>
      </c>
      <c r="B142" s="317">
        <f t="shared" si="3"/>
        <v>45428.458333333336</v>
      </c>
      <c r="C142">
        <v>3.0014265599999996</v>
      </c>
      <c r="D142">
        <v>92.874916628881437</v>
      </c>
      <c r="E142">
        <v>2.0638870361973654</v>
      </c>
      <c r="F142">
        <f>'[2]WSP Weather Station'!R237</f>
        <v>0</v>
      </c>
    </row>
    <row r="143" spans="1:6" x14ac:dyDescent="0.35">
      <c r="A143" s="317">
        <v>45428.458333333336</v>
      </c>
      <c r="B143" s="317">
        <f t="shared" si="3"/>
        <v>45428.46875</v>
      </c>
      <c r="C143">
        <v>2.8840040533333338</v>
      </c>
      <c r="D143">
        <v>91.494241063917457</v>
      </c>
      <c r="E143">
        <v>2.0332053569759436</v>
      </c>
      <c r="F143">
        <f>'[2]WSP Weather Station'!R238</f>
        <v>0</v>
      </c>
    </row>
    <row r="144" spans="1:6" x14ac:dyDescent="0.35">
      <c r="A144" s="317">
        <v>45428.46875</v>
      </c>
      <c r="B144" s="317">
        <f t="shared" si="3"/>
        <v>45428.479166666664</v>
      </c>
      <c r="C144">
        <v>2.793403946666666</v>
      </c>
      <c r="D144">
        <v>91.989659500016316</v>
      </c>
      <c r="E144">
        <v>2.0442146555559182</v>
      </c>
      <c r="F144">
        <f>'[2]WSP Weather Station'!R239</f>
        <v>0</v>
      </c>
    </row>
    <row r="145" spans="1:6" x14ac:dyDescent="0.35">
      <c r="A145" s="317">
        <v>45428.479166666664</v>
      </c>
      <c r="B145" s="317">
        <f t="shared" si="3"/>
        <v>45428.489583333336</v>
      </c>
      <c r="C145">
        <v>2.5773346133333335</v>
      </c>
      <c r="D145">
        <v>87.81411947697525</v>
      </c>
      <c r="E145">
        <v>1.9514248772661167</v>
      </c>
      <c r="F145">
        <f>'[2]WSP Weather Station'!R240</f>
        <v>0</v>
      </c>
    </row>
    <row r="146" spans="1:6" x14ac:dyDescent="0.35">
      <c r="A146" s="317">
        <v>45428.489583333336</v>
      </c>
      <c r="B146" s="317">
        <f t="shared" si="3"/>
        <v>45428.5</v>
      </c>
      <c r="C146">
        <v>2.7072742399999998</v>
      </c>
      <c r="D146">
        <v>88.17610788666201</v>
      </c>
      <c r="E146">
        <v>1.9594690641480446</v>
      </c>
      <c r="F146">
        <f>'[2]WSP Weather Station'!R241</f>
        <v>0</v>
      </c>
    </row>
    <row r="147" spans="1:6" x14ac:dyDescent="0.35">
      <c r="A147" s="317">
        <v>45428.5</v>
      </c>
      <c r="B147" s="317">
        <f t="shared" si="3"/>
        <v>45428.510416666664</v>
      </c>
      <c r="C147">
        <v>2.0906570666666666</v>
      </c>
      <c r="D147">
        <v>98.521065791998012</v>
      </c>
      <c r="E147">
        <v>2.1893570175999559</v>
      </c>
      <c r="F147">
        <f>'[2]WSP Weather Station'!R242</f>
        <v>0</v>
      </c>
    </row>
    <row r="148" spans="1:6" x14ac:dyDescent="0.35">
      <c r="A148" s="317">
        <v>45428.510416666664</v>
      </c>
      <c r="B148" s="317">
        <f t="shared" si="3"/>
        <v>45428.520833333336</v>
      </c>
      <c r="C148">
        <v>2.3973265066666669</v>
      </c>
      <c r="D148">
        <v>113.77800498820091</v>
      </c>
      <c r="E148">
        <v>2.5284001108489091</v>
      </c>
      <c r="F148">
        <f>'[2]WSP Weather Station'!R243</f>
        <v>0</v>
      </c>
    </row>
    <row r="149" spans="1:6" x14ac:dyDescent="0.35">
      <c r="A149" s="317">
        <v>45428.520833333336</v>
      </c>
      <c r="B149" s="317">
        <f t="shared" si="3"/>
        <v>45428.53125</v>
      </c>
      <c r="C149">
        <v>2.2283453866666667</v>
      </c>
      <c r="D149">
        <v>99.056890022450972</v>
      </c>
      <c r="E149">
        <v>2.2012642227211328</v>
      </c>
      <c r="F149">
        <f>'[2]WSP Weather Station'!R244</f>
        <v>0</v>
      </c>
    </row>
    <row r="150" spans="1:6" x14ac:dyDescent="0.35">
      <c r="A150" s="317">
        <v>45428.53125</v>
      </c>
      <c r="B150" s="317">
        <f t="shared" si="3"/>
        <v>45428.541666666664</v>
      </c>
      <c r="C150">
        <v>2.2796059733333331</v>
      </c>
      <c r="D150">
        <v>118.94088619703251</v>
      </c>
      <c r="E150">
        <v>2.6431308043785005</v>
      </c>
      <c r="F150">
        <f>'[2]WSP Weather Station'!R245</f>
        <v>0</v>
      </c>
    </row>
    <row r="151" spans="1:6" x14ac:dyDescent="0.35">
      <c r="A151" s="317">
        <v>45428.541666666664</v>
      </c>
      <c r="B151" s="317">
        <f t="shared" si="3"/>
        <v>45428.552083333336</v>
      </c>
      <c r="C151">
        <v>2.0379063466666665</v>
      </c>
      <c r="D151">
        <v>135.67248521936884</v>
      </c>
      <c r="E151">
        <v>3.014944115985974</v>
      </c>
      <c r="F151">
        <f>'[2]WSP Weather Station'!R246</f>
        <v>0</v>
      </c>
    </row>
    <row r="152" spans="1:6" x14ac:dyDescent="0.35">
      <c r="A152" s="317">
        <v>45428.552083333336</v>
      </c>
      <c r="B152" s="317">
        <f t="shared" si="3"/>
        <v>45428.5625</v>
      </c>
      <c r="C152">
        <v>1.1912125866666665</v>
      </c>
      <c r="D152">
        <v>134.38342960396736</v>
      </c>
      <c r="E152">
        <v>2.986298435643719</v>
      </c>
      <c r="F152">
        <f>'[2]WSP Weather Station'!R247</f>
        <v>0</v>
      </c>
    </row>
    <row r="153" spans="1:6" x14ac:dyDescent="0.35">
      <c r="A153" s="317">
        <v>45428.5625</v>
      </c>
      <c r="B153" s="317">
        <f t="shared" si="3"/>
        <v>45428.572916666664</v>
      </c>
      <c r="C153">
        <v>2.6157800533333333</v>
      </c>
      <c r="D153">
        <v>135.57745114202149</v>
      </c>
      <c r="E153">
        <v>3.0128322476004774</v>
      </c>
      <c r="F153">
        <f>'[2]WSP Weather Station'!R248</f>
        <v>0</v>
      </c>
    </row>
    <row r="154" spans="1:6" x14ac:dyDescent="0.35">
      <c r="A154" s="317">
        <v>45428.572916666664</v>
      </c>
      <c r="B154" s="317">
        <f t="shared" si="3"/>
        <v>45428.583333333336</v>
      </c>
      <c r="C154">
        <v>2.6133958399999999</v>
      </c>
      <c r="D154">
        <v>191.08866552611099</v>
      </c>
      <c r="E154">
        <v>4.2464147894691333</v>
      </c>
      <c r="F154">
        <f>'[2]WSP Weather Station'!R249</f>
        <v>0</v>
      </c>
    </row>
    <row r="155" spans="1:6" x14ac:dyDescent="0.35">
      <c r="A155" s="317">
        <v>45428.583333333336</v>
      </c>
      <c r="B155" s="317">
        <f t="shared" si="3"/>
        <v>45428.59375</v>
      </c>
      <c r="C155">
        <v>1.8048494933333334</v>
      </c>
      <c r="D155">
        <v>180.71398513463518</v>
      </c>
      <c r="E155">
        <v>4.0158663363252263</v>
      </c>
      <c r="F155">
        <f>'[2]WSP Weather Station'!R250</f>
        <v>0</v>
      </c>
    </row>
    <row r="156" spans="1:6" x14ac:dyDescent="0.35">
      <c r="A156" s="317">
        <v>45428.59375</v>
      </c>
      <c r="B156" s="317">
        <f t="shared" si="3"/>
        <v>45428.604166666664</v>
      </c>
      <c r="C156">
        <v>2.3967304533333333</v>
      </c>
      <c r="D156">
        <v>164.19277667179472</v>
      </c>
      <c r="E156">
        <v>3.648728370484327</v>
      </c>
      <c r="F156">
        <f>'[2]WSP Weather Station'!R251</f>
        <v>0</v>
      </c>
    </row>
    <row r="157" spans="1:6" x14ac:dyDescent="0.35">
      <c r="A157" s="317">
        <v>45428.604166666664</v>
      </c>
      <c r="B157" s="317">
        <f t="shared" si="3"/>
        <v>45428.614583333336</v>
      </c>
      <c r="C157">
        <v>2.2945073066666666</v>
      </c>
      <c r="D157">
        <v>198.9861652142871</v>
      </c>
      <c r="E157">
        <v>4.4219147825397132</v>
      </c>
      <c r="F157">
        <f>'[2]WSP Weather Station'!R252</f>
        <v>0</v>
      </c>
    </row>
    <row r="158" spans="1:6" x14ac:dyDescent="0.35">
      <c r="A158" s="317">
        <v>45428.614583333336</v>
      </c>
      <c r="B158" s="317">
        <f t="shared" si="3"/>
        <v>45428.625</v>
      </c>
      <c r="C158">
        <v>2.8586717866666667</v>
      </c>
      <c r="D158">
        <v>263.81978210892731</v>
      </c>
      <c r="E158">
        <v>5.8626618246428288</v>
      </c>
      <c r="F158">
        <f>'[2]WSP Weather Station'!R253</f>
        <v>0</v>
      </c>
    </row>
    <row r="159" spans="1:6" x14ac:dyDescent="0.35">
      <c r="A159" s="317">
        <v>45428.625</v>
      </c>
      <c r="B159" s="317">
        <f t="shared" si="3"/>
        <v>45428.635416666664</v>
      </c>
      <c r="C159">
        <v>3.7667590400000006</v>
      </c>
      <c r="D159">
        <v>308.61469170211882</v>
      </c>
      <c r="E159">
        <v>6.8581042600470852</v>
      </c>
      <c r="F159">
        <f>'[2]WSP Weather Station'!R254</f>
        <v>0</v>
      </c>
    </row>
    <row r="160" spans="1:6" x14ac:dyDescent="0.35">
      <c r="A160" s="317">
        <v>45428.635416666664</v>
      </c>
      <c r="B160" s="317">
        <f t="shared" si="3"/>
        <v>45428.645833333336</v>
      </c>
      <c r="C160">
        <v>2.6136938666666665</v>
      </c>
      <c r="D160">
        <v>306.6278008131419</v>
      </c>
      <c r="E160">
        <v>6.8139511291809312</v>
      </c>
      <c r="F160">
        <f>'[2]WSP Weather Station'!R255</f>
        <v>0</v>
      </c>
    </row>
    <row r="161" spans="1:6" x14ac:dyDescent="0.35">
      <c r="A161" s="317">
        <v>45428.645833333336</v>
      </c>
      <c r="B161" s="317">
        <f t="shared" si="3"/>
        <v>45428.65625</v>
      </c>
      <c r="C161">
        <v>3.3817085866666665</v>
      </c>
      <c r="D161">
        <v>307.6894721448574</v>
      </c>
      <c r="E161">
        <v>6.8375438254412755</v>
      </c>
      <c r="F161">
        <f>'[2]WSP Weather Station'!R256</f>
        <v>0</v>
      </c>
    </row>
    <row r="162" spans="1:6" x14ac:dyDescent="0.35">
      <c r="A162" s="317">
        <v>45428.65625</v>
      </c>
      <c r="B162" s="317">
        <f t="shared" si="3"/>
        <v>45428.666666666664</v>
      </c>
      <c r="C162">
        <v>2.3135810133333332</v>
      </c>
      <c r="D162">
        <v>344.39457474373427</v>
      </c>
      <c r="E162">
        <v>7.6532127720829841</v>
      </c>
      <c r="F162">
        <f>'[2]WSP Weather Station'!R257</f>
        <v>0</v>
      </c>
    </row>
    <row r="163" spans="1:6" x14ac:dyDescent="0.35">
      <c r="A163" s="317">
        <v>45428.666666666664</v>
      </c>
      <c r="B163" s="317">
        <f t="shared" si="3"/>
        <v>45428.677083333336</v>
      </c>
      <c r="C163">
        <v>2.5531944533333335</v>
      </c>
      <c r="D163">
        <v>12.255072274094827</v>
      </c>
      <c r="E163">
        <v>0.27233493942432951</v>
      </c>
      <c r="F163">
        <f>'[2]WSP Weather Station'!R258</f>
        <v>3.56</v>
      </c>
    </row>
    <row r="164" spans="1:6" x14ac:dyDescent="0.35">
      <c r="A164" s="317">
        <v>45428.677083333336</v>
      </c>
      <c r="B164" s="317">
        <f t="shared" si="3"/>
        <v>45428.6875</v>
      </c>
      <c r="C164">
        <v>1.6871289599999999</v>
      </c>
      <c r="D164">
        <v>353.45914894557808</v>
      </c>
      <c r="E164">
        <v>7.8546477543461792</v>
      </c>
      <c r="F164">
        <f>'[2]WSP Weather Station'!R259</f>
        <v>1.78</v>
      </c>
    </row>
    <row r="165" spans="1:6" x14ac:dyDescent="0.35">
      <c r="A165" s="317">
        <v>45428.6875</v>
      </c>
      <c r="B165" s="317">
        <f t="shared" si="3"/>
        <v>45428.697916666664</v>
      </c>
      <c r="C165">
        <v>1.8856147200000002</v>
      </c>
      <c r="D165">
        <v>339.61155137857293</v>
      </c>
      <c r="E165">
        <v>7.5469233639682871</v>
      </c>
      <c r="F165">
        <f>'[2]WSP Weather Station'!R260</f>
        <v>0.51</v>
      </c>
    </row>
    <row r="166" spans="1:6" x14ac:dyDescent="0.35">
      <c r="A166" s="317">
        <v>45428.697916666664</v>
      </c>
      <c r="B166" s="317">
        <f t="shared" si="3"/>
        <v>45428.708333333336</v>
      </c>
      <c r="C166">
        <v>1.2645271466666665</v>
      </c>
      <c r="D166">
        <v>329.62329603514837</v>
      </c>
      <c r="E166">
        <v>7.3249621341144087</v>
      </c>
      <c r="F166">
        <f>'[2]WSP Weather Station'!R261</f>
        <v>0.25</v>
      </c>
    </row>
    <row r="167" spans="1:6" x14ac:dyDescent="0.35">
      <c r="A167" s="317">
        <v>45428.708333333336</v>
      </c>
      <c r="B167" s="317">
        <f t="shared" si="3"/>
        <v>45428.71875</v>
      </c>
      <c r="C167">
        <v>0.99838933333333335</v>
      </c>
      <c r="D167">
        <v>154.43223161576191</v>
      </c>
      <c r="E167">
        <v>3.4318273692391537</v>
      </c>
      <c r="F167">
        <f>'[2]WSP Weather Station'!R262</f>
        <v>1.78</v>
      </c>
    </row>
    <row r="168" spans="1:6" x14ac:dyDescent="0.35">
      <c r="A168" s="317">
        <v>45428.71875</v>
      </c>
      <c r="B168" s="317">
        <f t="shared" si="3"/>
        <v>45428.729166666664</v>
      </c>
      <c r="C168">
        <v>0.63807509333333323</v>
      </c>
      <c r="D168">
        <v>259.22321277075491</v>
      </c>
      <c r="E168">
        <v>5.7605158393501092</v>
      </c>
      <c r="F168">
        <f>'[2]WSP Weather Station'!R263</f>
        <v>1.02</v>
      </c>
    </row>
    <row r="169" spans="1:6" x14ac:dyDescent="0.35">
      <c r="A169" s="317">
        <v>45428.729166666664</v>
      </c>
      <c r="B169" s="317">
        <f t="shared" si="3"/>
        <v>45428.739583333336</v>
      </c>
      <c r="C169">
        <v>0.77129301333333333</v>
      </c>
      <c r="D169">
        <v>263.5230520841472</v>
      </c>
      <c r="E169">
        <v>5.8560678240921602</v>
      </c>
      <c r="F169">
        <f>'[2]WSP Weather Station'!R264</f>
        <v>0.76</v>
      </c>
    </row>
    <row r="170" spans="1:6" x14ac:dyDescent="0.35">
      <c r="A170" s="317">
        <v>45428.739583333336</v>
      </c>
      <c r="B170" s="317">
        <f t="shared" si="3"/>
        <v>45428.75</v>
      </c>
      <c r="C170">
        <v>1.3780753066666667</v>
      </c>
      <c r="D170">
        <v>331.55867930320915</v>
      </c>
      <c r="E170">
        <v>7.3679706511824259</v>
      </c>
      <c r="F170">
        <f>'[2]WSP Weather Station'!R265</f>
        <v>0.51</v>
      </c>
    </row>
    <row r="171" spans="1:6" x14ac:dyDescent="0.35">
      <c r="A171" s="317">
        <v>45428.75</v>
      </c>
      <c r="B171" s="317">
        <f t="shared" si="3"/>
        <v>45428.760416666664</v>
      </c>
      <c r="C171">
        <v>2.0718813866666665</v>
      </c>
      <c r="D171">
        <v>317.0552747970325</v>
      </c>
      <c r="E171">
        <v>7.0456727732673885</v>
      </c>
      <c r="F171">
        <f>'[2]WSP Weather Station'!R266</f>
        <v>0</v>
      </c>
    </row>
    <row r="172" spans="1:6" x14ac:dyDescent="0.35">
      <c r="A172" s="317">
        <v>45428.760416666664</v>
      </c>
      <c r="B172" s="317">
        <f t="shared" si="3"/>
        <v>45428.770833333336</v>
      </c>
      <c r="C172">
        <v>1.3110193066666667</v>
      </c>
      <c r="D172">
        <v>319.39563219115519</v>
      </c>
      <c r="E172">
        <v>7.0976807153590045</v>
      </c>
      <c r="F172">
        <f>'[2]WSP Weather Station'!R267</f>
        <v>0</v>
      </c>
    </row>
    <row r="173" spans="1:6" x14ac:dyDescent="0.35">
      <c r="A173" s="317">
        <v>45428.770833333336</v>
      </c>
      <c r="B173" s="317">
        <f t="shared" si="3"/>
        <v>45428.78125</v>
      </c>
      <c r="C173">
        <v>1.6120262399999998</v>
      </c>
      <c r="D173">
        <v>327.80691300540127</v>
      </c>
      <c r="E173">
        <v>7.2845980667866952</v>
      </c>
      <c r="F173">
        <f>'[2]WSP Weather Station'!R268</f>
        <v>0</v>
      </c>
    </row>
    <row r="174" spans="1:6" x14ac:dyDescent="0.35">
      <c r="A174" s="317">
        <v>45428.78125</v>
      </c>
      <c r="B174" s="317">
        <f t="shared" si="3"/>
        <v>45428.791666666664</v>
      </c>
      <c r="C174">
        <v>1.5717926399999997</v>
      </c>
      <c r="D174">
        <v>326.60300072499052</v>
      </c>
      <c r="E174">
        <v>7.2578444605553454</v>
      </c>
      <c r="F174">
        <f>'[2]WSP Weather Station'!R269</f>
        <v>0</v>
      </c>
    </row>
    <row r="175" spans="1:6" x14ac:dyDescent="0.35">
      <c r="A175" s="317">
        <v>45428.791666666664</v>
      </c>
      <c r="B175" s="317">
        <f t="shared" si="3"/>
        <v>45428.802083333336</v>
      </c>
      <c r="C175">
        <v>2.0212168533333332</v>
      </c>
      <c r="D175">
        <v>358.96775659061223</v>
      </c>
      <c r="E175">
        <v>7.9770612575691606</v>
      </c>
      <c r="F175">
        <f>'[2]WSP Weather Station'!R270</f>
        <v>0</v>
      </c>
    </row>
    <row r="176" spans="1:6" x14ac:dyDescent="0.35">
      <c r="A176" s="317">
        <v>45428.802083333336</v>
      </c>
      <c r="B176" s="317">
        <f t="shared" si="3"/>
        <v>45428.8125</v>
      </c>
      <c r="C176">
        <v>2.540677333333333</v>
      </c>
      <c r="D176">
        <v>7.0605778870817399</v>
      </c>
      <c r="E176">
        <v>0.15690173082403866</v>
      </c>
      <c r="F176">
        <f>'[2]WSP Weather Station'!R271</f>
        <v>0</v>
      </c>
    </row>
    <row r="177" spans="1:6" x14ac:dyDescent="0.35">
      <c r="A177" s="317">
        <v>45428.8125</v>
      </c>
      <c r="B177" s="317">
        <f t="shared" si="3"/>
        <v>45428.822916666664</v>
      </c>
      <c r="C177">
        <v>3.1313661866666669</v>
      </c>
      <c r="D177">
        <v>4.4575109548923306</v>
      </c>
      <c r="E177">
        <v>9.9055798997607344E-2</v>
      </c>
      <c r="F177">
        <f>'[2]WSP Weather Station'!R272</f>
        <v>0</v>
      </c>
    </row>
    <row r="178" spans="1:6" x14ac:dyDescent="0.35">
      <c r="A178" s="317">
        <v>45428.822916666664</v>
      </c>
      <c r="B178" s="317">
        <f t="shared" si="3"/>
        <v>45428.833333333336</v>
      </c>
      <c r="C178">
        <v>1.9943944533333331</v>
      </c>
      <c r="D178">
        <v>351.31569392824446</v>
      </c>
      <c r="E178">
        <v>7.8070154206276543</v>
      </c>
      <c r="F178">
        <f>'[2]WSP Weather Station'!R273</f>
        <v>0.51</v>
      </c>
    </row>
    <row r="179" spans="1:6" x14ac:dyDescent="0.35">
      <c r="A179" s="317">
        <v>45428.833333333336</v>
      </c>
      <c r="B179" s="317">
        <f t="shared" si="3"/>
        <v>45428.84375</v>
      </c>
      <c r="C179">
        <v>1.6764000000000001</v>
      </c>
      <c r="D179">
        <v>342.37574756438403</v>
      </c>
      <c r="E179">
        <v>7.6083499458752009</v>
      </c>
      <c r="F179">
        <f>'[2]WSP Weather Station'!R274</f>
        <v>0</v>
      </c>
    </row>
    <row r="180" spans="1:6" x14ac:dyDescent="0.35">
      <c r="A180" s="317">
        <v>45428.84375</v>
      </c>
      <c r="B180" s="317">
        <f t="shared" si="3"/>
        <v>45428.854166666664</v>
      </c>
      <c r="C180">
        <v>0.4118728533333334</v>
      </c>
      <c r="D180">
        <v>202.13400477930929</v>
      </c>
      <c r="E180">
        <v>4.4918667728735402</v>
      </c>
      <c r="F180">
        <f>'[2]WSP Weather Station'!R275</f>
        <v>0.25</v>
      </c>
    </row>
    <row r="181" spans="1:6" x14ac:dyDescent="0.35">
      <c r="A181" s="317">
        <v>45428.854166666664</v>
      </c>
      <c r="B181" s="317">
        <f t="shared" si="3"/>
        <v>45428.864583333336</v>
      </c>
      <c r="C181">
        <v>0.47118016000000001</v>
      </c>
      <c r="D181">
        <v>157.18738900087288</v>
      </c>
      <c r="E181">
        <v>3.4930530889082863</v>
      </c>
      <c r="F181">
        <f>'[2]WSP Weather Station'!R276</f>
        <v>0</v>
      </c>
    </row>
    <row r="182" spans="1:6" x14ac:dyDescent="0.35">
      <c r="A182" s="317">
        <v>45428.864583333336</v>
      </c>
      <c r="B182" s="317">
        <f t="shared" si="3"/>
        <v>45428.875</v>
      </c>
      <c r="C182">
        <v>0.95100309333333344</v>
      </c>
      <c r="D182">
        <v>125.08769102769908</v>
      </c>
      <c r="E182">
        <v>2.779726467282202</v>
      </c>
      <c r="F182">
        <f>'[2]WSP Weather Station'!R277</f>
        <v>0</v>
      </c>
    </row>
    <row r="183" spans="1:6" x14ac:dyDescent="0.35">
      <c r="A183" s="317">
        <v>45428.875</v>
      </c>
      <c r="B183" s="317">
        <f t="shared" si="3"/>
        <v>45428.885416666664</v>
      </c>
      <c r="C183">
        <v>0.93341951999999995</v>
      </c>
      <c r="D183">
        <v>113.85633403728799</v>
      </c>
      <c r="E183">
        <v>2.5301407563841778</v>
      </c>
      <c r="F183">
        <f>'[2]WSP Weather Station'!R278</f>
        <v>0</v>
      </c>
    </row>
    <row r="184" spans="1:6" x14ac:dyDescent="0.35">
      <c r="A184" s="317">
        <v>45428.885416666664</v>
      </c>
      <c r="B184" s="317">
        <f t="shared" si="3"/>
        <v>45428.895833333336</v>
      </c>
      <c r="C184">
        <v>1.0150788266666666</v>
      </c>
      <c r="D184">
        <v>123.18377504204962</v>
      </c>
      <c r="E184">
        <v>2.7374172231566583</v>
      </c>
      <c r="F184">
        <f>'[2]WSP Weather Station'!R279</f>
        <v>0</v>
      </c>
    </row>
    <row r="185" spans="1:6" x14ac:dyDescent="0.35">
      <c r="A185" s="317">
        <v>45428.895833333336</v>
      </c>
      <c r="B185" s="317">
        <f t="shared" si="3"/>
        <v>45428.90625</v>
      </c>
      <c r="C185">
        <v>1.6054696533333332</v>
      </c>
      <c r="D185">
        <v>87.958168358621108</v>
      </c>
      <c r="E185">
        <v>1.9546259635249135</v>
      </c>
      <c r="F185">
        <f>'[2]WSP Weather Station'!R280</f>
        <v>0</v>
      </c>
    </row>
    <row r="186" spans="1:6" x14ac:dyDescent="0.35">
      <c r="A186" s="317">
        <v>45428.90625</v>
      </c>
      <c r="B186" s="317">
        <f t="shared" si="3"/>
        <v>45428.916666666664</v>
      </c>
      <c r="C186">
        <v>1.5458643200000002</v>
      </c>
      <c r="D186">
        <v>83.783749687092964</v>
      </c>
      <c r="E186">
        <v>1.8618611041576214</v>
      </c>
      <c r="F186">
        <f>'[2]WSP Weather Station'!R281</f>
        <v>0</v>
      </c>
    </row>
    <row r="187" spans="1:6" x14ac:dyDescent="0.35">
      <c r="A187" s="317">
        <v>45428.916666666664</v>
      </c>
      <c r="B187" s="317">
        <f t="shared" si="3"/>
        <v>45428.927083333336</v>
      </c>
      <c r="C187">
        <v>1.0976322133333336</v>
      </c>
      <c r="D187">
        <v>95.048895156454577</v>
      </c>
      <c r="E187">
        <v>2.1121976701434351</v>
      </c>
      <c r="F187">
        <f>'[2]WSP Weather Station'!R282</f>
        <v>0</v>
      </c>
    </row>
    <row r="188" spans="1:6" x14ac:dyDescent="0.35">
      <c r="A188" s="317">
        <v>45428.927083333336</v>
      </c>
      <c r="B188" s="317">
        <f t="shared" si="3"/>
        <v>45428.9375</v>
      </c>
      <c r="C188">
        <v>0.85414442666666657</v>
      </c>
      <c r="D188">
        <v>102.54437589287959</v>
      </c>
      <c r="E188">
        <v>2.2787639087306575</v>
      </c>
      <c r="F188">
        <f>'[2]WSP Weather Station'!R283</f>
        <v>0</v>
      </c>
    </row>
    <row r="189" spans="1:6" x14ac:dyDescent="0.35">
      <c r="A189" s="317">
        <v>45428.9375</v>
      </c>
      <c r="B189" s="317">
        <f t="shared" si="3"/>
        <v>45428.947916666664</v>
      </c>
      <c r="C189">
        <v>0.78082986666666665</v>
      </c>
      <c r="D189">
        <v>79.654538319737298</v>
      </c>
      <c r="E189">
        <v>1.7701008515497176</v>
      </c>
      <c r="F189">
        <f>'[2]WSP Weather Station'!R284</f>
        <v>0</v>
      </c>
    </row>
    <row r="190" spans="1:6" x14ac:dyDescent="0.35">
      <c r="A190" s="317">
        <v>45428.947916666664</v>
      </c>
      <c r="B190" s="317">
        <f t="shared" si="3"/>
        <v>45428.958333333336</v>
      </c>
      <c r="C190">
        <v>0.79960554666666661</v>
      </c>
      <c r="D190">
        <v>98.241960726405225</v>
      </c>
      <c r="E190">
        <v>2.1831546828090049</v>
      </c>
      <c r="F190">
        <f>'[2]WSP Weather Station'!R285</f>
        <v>0</v>
      </c>
    </row>
    <row r="191" spans="1:6" x14ac:dyDescent="0.35">
      <c r="A191" s="317">
        <v>45428.958333333336</v>
      </c>
      <c r="B191" s="317">
        <f t="shared" si="3"/>
        <v>45428.96875</v>
      </c>
      <c r="C191">
        <v>0.61065663999999997</v>
      </c>
      <c r="D191">
        <v>101.01298887533611</v>
      </c>
      <c r="E191">
        <v>2.2447330861185799</v>
      </c>
      <c r="F191">
        <f>'[2]WSP Weather Station'!R286</f>
        <v>0</v>
      </c>
    </row>
    <row r="192" spans="1:6" x14ac:dyDescent="0.35">
      <c r="A192" s="317">
        <v>45428.96875</v>
      </c>
      <c r="B192" s="317">
        <f t="shared" si="3"/>
        <v>45428.979166666664</v>
      </c>
      <c r="C192">
        <v>0.40919061333333323</v>
      </c>
      <c r="D192">
        <v>93.459192273820165</v>
      </c>
      <c r="E192">
        <v>2.0768709394182259</v>
      </c>
      <c r="F192">
        <f>'[2]WSP Weather Station'!R287</f>
        <v>0</v>
      </c>
    </row>
    <row r="193" spans="1:6" x14ac:dyDescent="0.35">
      <c r="A193" s="317">
        <v>45428.979166666664</v>
      </c>
      <c r="B193" s="317">
        <f t="shared" si="3"/>
        <v>45428.989583333336</v>
      </c>
      <c r="C193">
        <v>0.43064853333333336</v>
      </c>
      <c r="D193">
        <v>149.15134213174804</v>
      </c>
      <c r="E193">
        <v>3.3144742695944007</v>
      </c>
      <c r="F193">
        <f>'[2]WSP Weather Station'!R288</f>
        <v>0</v>
      </c>
    </row>
    <row r="194" spans="1:6" x14ac:dyDescent="0.35">
      <c r="A194" s="317">
        <v>45428.989583333336</v>
      </c>
      <c r="B194" s="317">
        <f t="shared" si="3"/>
        <v>45429</v>
      </c>
      <c r="C194">
        <v>0.49889664</v>
      </c>
      <c r="D194">
        <v>223.56297075457064</v>
      </c>
      <c r="E194">
        <v>4.9680660167682369</v>
      </c>
      <c r="F194">
        <f>'[2]WSP Weather Station'!R289</f>
        <v>0</v>
      </c>
    </row>
    <row r="195" spans="1:6" x14ac:dyDescent="0.35">
      <c r="A195" s="317">
        <v>45429</v>
      </c>
      <c r="B195" s="317">
        <f t="shared" si="3"/>
        <v>45429.010416666664</v>
      </c>
      <c r="C195">
        <v>1.1095532800000001</v>
      </c>
      <c r="D195">
        <v>206.58416555428883</v>
      </c>
      <c r="E195">
        <v>4.5907592345397514</v>
      </c>
      <c r="F195">
        <f>'[2]WSP Weather Station'!R290</f>
        <v>0</v>
      </c>
    </row>
    <row r="196" spans="1:6" x14ac:dyDescent="0.35">
      <c r="A196" s="317">
        <v>45429.010416666664</v>
      </c>
      <c r="B196" s="317">
        <f t="shared" ref="B196:B259" si="4">A197</f>
        <v>45429.020833333336</v>
      </c>
      <c r="C196">
        <v>1.3026745599999998</v>
      </c>
      <c r="D196">
        <v>205.18281148681623</v>
      </c>
      <c r="E196">
        <v>4.5596180330403611</v>
      </c>
      <c r="F196">
        <f>'[2]WSP Weather Station'!R291</f>
        <v>0</v>
      </c>
    </row>
    <row r="197" spans="1:6" x14ac:dyDescent="0.35">
      <c r="A197" s="317">
        <v>45429.020833333336</v>
      </c>
      <c r="B197" s="317">
        <f t="shared" si="4"/>
        <v>45429.03125</v>
      </c>
      <c r="C197">
        <v>0.90868330666666663</v>
      </c>
      <c r="D197">
        <v>231.23273530256827</v>
      </c>
      <c r="E197">
        <v>5.1385052289459612</v>
      </c>
      <c r="F197">
        <f>'[2]WSP Weather Station'!R292</f>
        <v>0</v>
      </c>
    </row>
    <row r="198" spans="1:6" x14ac:dyDescent="0.35">
      <c r="A198" s="317">
        <v>45429.03125</v>
      </c>
      <c r="B198" s="317">
        <f t="shared" si="4"/>
        <v>45429.041666666664</v>
      </c>
      <c r="C198">
        <v>0.76056405333333332</v>
      </c>
      <c r="D198">
        <v>226.59238428913116</v>
      </c>
      <c r="E198">
        <v>5.0353863175362479</v>
      </c>
      <c r="F198">
        <f>'[2]WSP Weather Station'!R293</f>
        <v>0</v>
      </c>
    </row>
    <row r="199" spans="1:6" x14ac:dyDescent="0.35">
      <c r="A199" s="317">
        <v>45429.041666666664</v>
      </c>
      <c r="B199" s="317">
        <f t="shared" si="4"/>
        <v>45429.052083333336</v>
      </c>
      <c r="C199">
        <v>2.406267306666666</v>
      </c>
      <c r="D199">
        <v>221.78693318380087</v>
      </c>
      <c r="E199">
        <v>4.9285985151955751</v>
      </c>
      <c r="F199">
        <f>'[2]WSP Weather Station'!R294</f>
        <v>0</v>
      </c>
    </row>
    <row r="200" spans="1:6" x14ac:dyDescent="0.35">
      <c r="A200" s="317">
        <v>45429.052083333336</v>
      </c>
      <c r="B200" s="317">
        <f t="shared" si="4"/>
        <v>45429.0625</v>
      </c>
      <c r="C200">
        <v>2.7308183466666667</v>
      </c>
      <c r="D200">
        <v>223.20066269564765</v>
      </c>
      <c r="E200">
        <v>4.9600147265699475</v>
      </c>
      <c r="F200">
        <f>'[2]WSP Weather Station'!R295</f>
        <v>0</v>
      </c>
    </row>
    <row r="201" spans="1:6" x14ac:dyDescent="0.35">
      <c r="A201" s="317">
        <v>45429.0625</v>
      </c>
      <c r="B201" s="317">
        <f t="shared" si="4"/>
        <v>45429.072916666664</v>
      </c>
      <c r="C201">
        <v>2.9617890133333327</v>
      </c>
      <c r="D201">
        <v>229.21515400123633</v>
      </c>
      <c r="E201">
        <v>5.0936700889163626</v>
      </c>
      <c r="F201">
        <f>'[2]WSP Weather Station'!R296</f>
        <v>0</v>
      </c>
    </row>
    <row r="202" spans="1:6" x14ac:dyDescent="0.35">
      <c r="A202" s="317">
        <v>45429.072916666664</v>
      </c>
      <c r="B202" s="317">
        <f t="shared" si="4"/>
        <v>45429.083333333336</v>
      </c>
      <c r="C202">
        <v>3.5691673599999998</v>
      </c>
      <c r="D202">
        <v>219.18649129872836</v>
      </c>
      <c r="E202">
        <v>4.8708109177495187</v>
      </c>
      <c r="F202">
        <f>'[2]WSP Weather Station'!R297</f>
        <v>0</v>
      </c>
    </row>
    <row r="203" spans="1:6" x14ac:dyDescent="0.35">
      <c r="A203" s="317">
        <v>45429.083333333336</v>
      </c>
      <c r="B203" s="317">
        <f t="shared" si="4"/>
        <v>45429.09375</v>
      </c>
      <c r="C203">
        <v>3.7977538133333328</v>
      </c>
      <c r="D203">
        <v>222.89473415192123</v>
      </c>
      <c r="E203">
        <v>4.953216314487138</v>
      </c>
      <c r="F203">
        <f>'[2]WSP Weather Station'!R298</f>
        <v>0</v>
      </c>
    </row>
    <row r="204" spans="1:6" x14ac:dyDescent="0.35">
      <c r="A204" s="317">
        <v>45429.09375</v>
      </c>
      <c r="B204" s="317">
        <f t="shared" si="4"/>
        <v>45429.104166666664</v>
      </c>
      <c r="C204">
        <v>3.4627718399999998</v>
      </c>
      <c r="D204">
        <v>234.24008302905412</v>
      </c>
      <c r="E204">
        <v>5.2053351784234252</v>
      </c>
      <c r="F204">
        <f>'[2]WSP Weather Station'!R299</f>
        <v>0</v>
      </c>
    </row>
    <row r="205" spans="1:6" x14ac:dyDescent="0.35">
      <c r="A205" s="317">
        <v>45429.104166666664</v>
      </c>
      <c r="B205" s="317">
        <f t="shared" si="4"/>
        <v>45429.114583333336</v>
      </c>
      <c r="C205">
        <v>3.05596544</v>
      </c>
      <c r="D205">
        <v>242.43135215631668</v>
      </c>
      <c r="E205">
        <v>5.3873633812514816</v>
      </c>
      <c r="F205">
        <f>'[2]WSP Weather Station'!R300</f>
        <v>0</v>
      </c>
    </row>
    <row r="206" spans="1:6" x14ac:dyDescent="0.35">
      <c r="A206" s="317">
        <v>45429.114583333336</v>
      </c>
      <c r="B206" s="317">
        <f t="shared" si="4"/>
        <v>45429.125</v>
      </c>
      <c r="C206">
        <v>3.0607338666666672</v>
      </c>
      <c r="D206">
        <v>241.50032257225322</v>
      </c>
      <c r="E206">
        <v>5.3666738349389602</v>
      </c>
      <c r="F206">
        <f>'[2]WSP Weather Station'!R301</f>
        <v>0</v>
      </c>
    </row>
    <row r="207" spans="1:6" x14ac:dyDescent="0.35">
      <c r="A207" s="317">
        <v>45429.125</v>
      </c>
      <c r="B207" s="317">
        <f t="shared" si="4"/>
        <v>45429.135416666664</v>
      </c>
      <c r="C207">
        <v>2.6655505066666665</v>
      </c>
      <c r="D207">
        <v>244.44714583350842</v>
      </c>
      <c r="E207">
        <v>5.4321587963001869</v>
      </c>
      <c r="F207">
        <f>'[2]WSP Weather Station'!R302</f>
        <v>0</v>
      </c>
    </row>
    <row r="208" spans="1:6" x14ac:dyDescent="0.35">
      <c r="A208" s="317">
        <v>45429.135416666664</v>
      </c>
      <c r="B208" s="317">
        <f t="shared" si="4"/>
        <v>45429.145833333336</v>
      </c>
      <c r="C208">
        <v>2.2441407999999994</v>
      </c>
      <c r="D208">
        <v>234.48098818083997</v>
      </c>
      <c r="E208">
        <v>5.2106886262408887</v>
      </c>
      <c r="F208">
        <f>'[2]WSP Weather Station'!R303</f>
        <v>0</v>
      </c>
    </row>
    <row r="209" spans="1:6" x14ac:dyDescent="0.35">
      <c r="A209" s="317">
        <v>45429.145833333336</v>
      </c>
      <c r="B209" s="317">
        <f t="shared" si="4"/>
        <v>45429.15625</v>
      </c>
      <c r="C209">
        <v>2.336827093333333</v>
      </c>
      <c r="D209">
        <v>241.87775976533669</v>
      </c>
      <c r="E209">
        <v>5.3750613281185933</v>
      </c>
      <c r="F209">
        <f>'[2]WSP Weather Station'!R304</f>
        <v>0</v>
      </c>
    </row>
    <row r="210" spans="1:6" x14ac:dyDescent="0.35">
      <c r="A210" s="317">
        <v>45429.15625</v>
      </c>
      <c r="B210" s="317">
        <f t="shared" si="4"/>
        <v>45429.166666666664</v>
      </c>
      <c r="C210">
        <v>1.739581653333333</v>
      </c>
      <c r="D210">
        <v>245.25192684235398</v>
      </c>
      <c r="E210">
        <v>5.4500428187189778</v>
      </c>
      <c r="F210">
        <f>'[2]WSP Weather Station'!R305</f>
        <v>0</v>
      </c>
    </row>
    <row r="211" spans="1:6" x14ac:dyDescent="0.35">
      <c r="A211" s="317">
        <v>45429.166666666664</v>
      </c>
      <c r="B211" s="317">
        <f t="shared" si="4"/>
        <v>45429.177083333336</v>
      </c>
      <c r="C211">
        <v>1.6594124800000001</v>
      </c>
      <c r="D211">
        <v>233.64537404874741</v>
      </c>
      <c r="E211">
        <v>5.1921194233054981</v>
      </c>
      <c r="F211">
        <f>'[2]WSP Weather Station'!R306</f>
        <v>0</v>
      </c>
    </row>
    <row r="212" spans="1:6" x14ac:dyDescent="0.35">
      <c r="A212" s="317">
        <v>45429.177083333336</v>
      </c>
      <c r="B212" s="317">
        <f t="shared" si="4"/>
        <v>45429.1875</v>
      </c>
      <c r="C212">
        <v>1.5700044800000001</v>
      </c>
      <c r="D212">
        <v>228.43023661143181</v>
      </c>
      <c r="E212">
        <v>5.0762274802540404</v>
      </c>
      <c r="F212">
        <f>'[2]WSP Weather Station'!R307</f>
        <v>0</v>
      </c>
    </row>
    <row r="213" spans="1:6" x14ac:dyDescent="0.35">
      <c r="A213" s="317">
        <v>45429.1875</v>
      </c>
      <c r="B213" s="317">
        <f t="shared" si="4"/>
        <v>45429.197916666664</v>
      </c>
      <c r="C213">
        <v>1.2657192533333332</v>
      </c>
      <c r="D213">
        <v>229.64593271403592</v>
      </c>
      <c r="E213">
        <v>5.1032429492007987</v>
      </c>
      <c r="F213">
        <f>'[2]WSP Weather Station'!R308</f>
        <v>0</v>
      </c>
    </row>
    <row r="214" spans="1:6" x14ac:dyDescent="0.35">
      <c r="A214" s="317">
        <v>45429.197916666664</v>
      </c>
      <c r="B214" s="317">
        <f t="shared" si="4"/>
        <v>45429.208333333336</v>
      </c>
      <c r="C214">
        <v>0.62645205333333331</v>
      </c>
      <c r="D214">
        <v>161.63920107479368</v>
      </c>
      <c r="E214">
        <v>3.5919822461065261</v>
      </c>
      <c r="F214">
        <f>'[2]WSP Weather Station'!R309</f>
        <v>0</v>
      </c>
    </row>
    <row r="215" spans="1:6" x14ac:dyDescent="0.35">
      <c r="A215" s="317">
        <v>45429.208333333336</v>
      </c>
      <c r="B215" s="317">
        <f t="shared" si="4"/>
        <v>45429.21875</v>
      </c>
      <c r="C215">
        <v>1.3610877866666664</v>
      </c>
      <c r="D215">
        <v>102.92256676792231</v>
      </c>
      <c r="E215">
        <v>2.2871681503982733</v>
      </c>
      <c r="F215">
        <f>'[2]WSP Weather Station'!R310</f>
        <v>0</v>
      </c>
    </row>
    <row r="216" spans="1:6" x14ac:dyDescent="0.35">
      <c r="A216" s="317">
        <v>45429.21875</v>
      </c>
      <c r="B216" s="317">
        <f t="shared" si="4"/>
        <v>45429.229166666664</v>
      </c>
      <c r="C216">
        <v>0.88215893333333339</v>
      </c>
      <c r="D216">
        <v>100.67711415975691</v>
      </c>
      <c r="E216">
        <v>2.2372692035501536</v>
      </c>
      <c r="F216">
        <f>'[2]WSP Weather Station'!R311</f>
        <v>0</v>
      </c>
    </row>
    <row r="217" spans="1:6" x14ac:dyDescent="0.35">
      <c r="A217" s="317">
        <v>45429.229166666664</v>
      </c>
      <c r="B217" s="317">
        <f t="shared" si="4"/>
        <v>45429.239583333336</v>
      </c>
      <c r="C217">
        <v>0.6893356799999999</v>
      </c>
      <c r="D217">
        <v>103.39240694819833</v>
      </c>
      <c r="E217">
        <v>2.2976090432932961</v>
      </c>
      <c r="F217">
        <f>'[2]WSP Weather Station'!R312</f>
        <v>0</v>
      </c>
    </row>
    <row r="218" spans="1:6" x14ac:dyDescent="0.35">
      <c r="A218" s="317">
        <v>45429.239583333336</v>
      </c>
      <c r="B218" s="317">
        <f t="shared" si="4"/>
        <v>45429.25</v>
      </c>
      <c r="C218">
        <v>0.46313344000000001</v>
      </c>
      <c r="D218">
        <v>138.99579744458933</v>
      </c>
      <c r="E218">
        <v>3.0887954987686519</v>
      </c>
      <c r="F218">
        <f>'[2]WSP Weather Station'!R313</f>
        <v>0</v>
      </c>
    </row>
    <row r="219" spans="1:6" x14ac:dyDescent="0.35">
      <c r="A219" s="317">
        <v>45429.25</v>
      </c>
      <c r="B219" s="317">
        <f t="shared" si="4"/>
        <v>45429.260416666664</v>
      </c>
      <c r="C219">
        <v>0.72927125333333331</v>
      </c>
      <c r="D219">
        <v>102.26259815600744</v>
      </c>
      <c r="E219">
        <v>2.2725021812446098</v>
      </c>
      <c r="F219">
        <f>'[2]WSP Weather Station'!R314</f>
        <v>0</v>
      </c>
    </row>
    <row r="220" spans="1:6" x14ac:dyDescent="0.35">
      <c r="A220" s="317">
        <v>45429.260416666664</v>
      </c>
      <c r="B220" s="317">
        <f t="shared" si="4"/>
        <v>45429.270833333336</v>
      </c>
      <c r="C220">
        <v>0.86755562666666652</v>
      </c>
      <c r="D220">
        <v>101.06728061702785</v>
      </c>
      <c r="E220">
        <v>2.2459395692672857</v>
      </c>
      <c r="F220">
        <f>'[2]WSP Weather Station'!R315</f>
        <v>0</v>
      </c>
    </row>
    <row r="221" spans="1:6" x14ac:dyDescent="0.35">
      <c r="A221" s="317">
        <v>45429.270833333336</v>
      </c>
      <c r="B221" s="317">
        <f t="shared" si="4"/>
        <v>45429.28125</v>
      </c>
      <c r="C221">
        <v>0.74447061333333342</v>
      </c>
      <c r="D221">
        <v>111.42683573554481</v>
      </c>
      <c r="E221">
        <v>2.476151905234329</v>
      </c>
      <c r="F221">
        <f>'[2]WSP Weather Station'!R316</f>
        <v>0</v>
      </c>
    </row>
    <row r="222" spans="1:6" x14ac:dyDescent="0.35">
      <c r="A222" s="317">
        <v>45429.28125</v>
      </c>
      <c r="B222" s="317">
        <f t="shared" si="4"/>
        <v>45429.291666666664</v>
      </c>
      <c r="C222">
        <v>0.8517602133333334</v>
      </c>
      <c r="D222">
        <v>114.86101009674215</v>
      </c>
      <c r="E222">
        <v>2.5524668910387143</v>
      </c>
      <c r="F222">
        <f>'[2]WSP Weather Station'!R317</f>
        <v>0</v>
      </c>
    </row>
    <row r="223" spans="1:6" x14ac:dyDescent="0.35">
      <c r="A223" s="317">
        <v>45429.291666666664</v>
      </c>
      <c r="B223" s="317">
        <f t="shared" si="4"/>
        <v>45429.302083333336</v>
      </c>
      <c r="C223">
        <v>0.79960554666666661</v>
      </c>
      <c r="D223">
        <v>122.08728595771508</v>
      </c>
      <c r="E223">
        <v>2.7130507990603352</v>
      </c>
      <c r="F223">
        <f>'[2]WSP Weather Station'!R318</f>
        <v>0</v>
      </c>
    </row>
    <row r="224" spans="1:6" x14ac:dyDescent="0.35">
      <c r="A224" s="317">
        <v>45429.302083333336</v>
      </c>
      <c r="B224" s="317">
        <f t="shared" si="4"/>
        <v>45429.3125</v>
      </c>
      <c r="C224">
        <v>0.65059221333333328</v>
      </c>
      <c r="D224">
        <v>110.70529103313945</v>
      </c>
      <c r="E224">
        <v>2.4601175785142098</v>
      </c>
      <c r="F224">
        <f>'[2]WSP Weather Station'!R319</f>
        <v>0</v>
      </c>
    </row>
    <row r="225" spans="1:6" x14ac:dyDescent="0.35">
      <c r="A225" s="317">
        <v>45429.3125</v>
      </c>
      <c r="B225" s="317">
        <f t="shared" si="4"/>
        <v>45429.322916666664</v>
      </c>
      <c r="C225">
        <v>0.82881216000000002</v>
      </c>
      <c r="D225">
        <v>95.836516656200985</v>
      </c>
      <c r="E225">
        <v>2.1297003701377997</v>
      </c>
      <c r="F225">
        <f>'[2]WSP Weather Station'!R320</f>
        <v>0</v>
      </c>
    </row>
    <row r="226" spans="1:6" x14ac:dyDescent="0.35">
      <c r="A226" s="317">
        <v>45429.322916666664</v>
      </c>
      <c r="B226" s="317">
        <f t="shared" si="4"/>
        <v>45429.333333333336</v>
      </c>
      <c r="C226">
        <v>1.2165448533333332</v>
      </c>
      <c r="D226">
        <v>90.204402071704251</v>
      </c>
      <c r="E226">
        <v>2.0045422682600944</v>
      </c>
      <c r="F226">
        <f>'[2]WSP Weather Station'!R321</f>
        <v>0</v>
      </c>
    </row>
    <row r="227" spans="1:6" x14ac:dyDescent="0.35">
      <c r="A227" s="317">
        <v>45429.333333333336</v>
      </c>
      <c r="B227" s="317">
        <f t="shared" si="4"/>
        <v>45429.34375</v>
      </c>
      <c r="C227">
        <v>1.1414421333333338</v>
      </c>
      <c r="D227">
        <v>84.583119652031101</v>
      </c>
      <c r="E227">
        <v>1.8796248811562466</v>
      </c>
      <c r="F227">
        <f>'[2]WSP Weather Station'!R322</f>
        <v>0</v>
      </c>
    </row>
    <row r="228" spans="1:6" x14ac:dyDescent="0.35">
      <c r="A228" s="317">
        <v>45429.34375</v>
      </c>
      <c r="B228" s="317">
        <f t="shared" si="4"/>
        <v>45429.354166666664</v>
      </c>
      <c r="C228">
        <v>1.05233216</v>
      </c>
      <c r="D228">
        <v>110.32651172180063</v>
      </c>
      <c r="E228">
        <v>2.4517002604844582</v>
      </c>
      <c r="F228">
        <f>'[2]WSP Weather Station'!R323</f>
        <v>0</v>
      </c>
    </row>
    <row r="229" spans="1:6" x14ac:dyDescent="0.35">
      <c r="A229" s="317">
        <v>45429.354166666664</v>
      </c>
      <c r="B229" s="317">
        <f t="shared" si="4"/>
        <v>45429.364583333336</v>
      </c>
      <c r="C229">
        <v>1.4648010666666664</v>
      </c>
      <c r="D229">
        <v>137.67268154335116</v>
      </c>
      <c r="E229">
        <v>3.0593929231855812</v>
      </c>
      <c r="F229">
        <f>'[2]WSP Weather Station'!R324</f>
        <v>0</v>
      </c>
    </row>
    <row r="230" spans="1:6" x14ac:dyDescent="0.35">
      <c r="A230" s="317">
        <v>45429.364583333336</v>
      </c>
      <c r="B230" s="317">
        <f t="shared" si="4"/>
        <v>45429.375</v>
      </c>
      <c r="C230">
        <v>1.7845836800000001</v>
      </c>
      <c r="D230">
        <v>141.96480717399851</v>
      </c>
      <c r="E230">
        <v>3.1547734927555222</v>
      </c>
      <c r="F230">
        <f>'[2]WSP Weather Station'!R325</f>
        <v>0</v>
      </c>
    </row>
    <row r="231" spans="1:6" x14ac:dyDescent="0.35">
      <c r="A231" s="317">
        <v>45429.375</v>
      </c>
      <c r="B231" s="317">
        <f t="shared" si="4"/>
        <v>45429.385416666664</v>
      </c>
      <c r="C231">
        <v>1.8722035199999998</v>
      </c>
      <c r="D231">
        <v>138.97803215195893</v>
      </c>
      <c r="E231">
        <v>3.0884007144879764</v>
      </c>
      <c r="F231">
        <f>'[2]WSP Weather Station'!R326</f>
        <v>0</v>
      </c>
    </row>
    <row r="232" spans="1:6" x14ac:dyDescent="0.35">
      <c r="A232" s="317">
        <v>45429.385416666664</v>
      </c>
      <c r="B232" s="317">
        <f t="shared" si="4"/>
        <v>45429.395833333336</v>
      </c>
      <c r="C232">
        <v>2.1729124266666671</v>
      </c>
      <c r="D232">
        <v>133.80475611727022</v>
      </c>
      <c r="E232">
        <v>2.973439024828227</v>
      </c>
      <c r="F232">
        <f>'[2]WSP Weather Station'!R327</f>
        <v>0</v>
      </c>
    </row>
    <row r="233" spans="1:6" x14ac:dyDescent="0.35">
      <c r="A233" s="317">
        <v>45429.395833333336</v>
      </c>
      <c r="B233" s="317">
        <f t="shared" si="4"/>
        <v>45429.40625</v>
      </c>
      <c r="C233">
        <v>1.5986150400000005</v>
      </c>
      <c r="D233">
        <v>132.98538653280173</v>
      </c>
      <c r="E233">
        <v>2.9552308118400386</v>
      </c>
      <c r="F233">
        <f>'[2]WSP Weather Station'!R328</f>
        <v>0</v>
      </c>
    </row>
    <row r="234" spans="1:6" x14ac:dyDescent="0.35">
      <c r="A234" s="317">
        <v>45429.40625</v>
      </c>
      <c r="B234" s="317">
        <f t="shared" si="4"/>
        <v>45429.416666666664</v>
      </c>
      <c r="C234">
        <v>2.7710519466666668</v>
      </c>
      <c r="D234">
        <v>117.26210947229019</v>
      </c>
      <c r="E234">
        <v>2.6058246549397821</v>
      </c>
      <c r="F234">
        <f>'[2]WSP Weather Station'!R329</f>
        <v>0</v>
      </c>
    </row>
    <row r="235" spans="1:6" x14ac:dyDescent="0.35">
      <c r="A235" s="317">
        <v>45429.416666666664</v>
      </c>
      <c r="B235" s="317">
        <f t="shared" si="4"/>
        <v>45429.427083333336</v>
      </c>
      <c r="C235">
        <v>2.1720183466666669</v>
      </c>
      <c r="D235">
        <v>148.4135045999748</v>
      </c>
      <c r="E235">
        <v>3.2980778799994401</v>
      </c>
      <c r="F235">
        <f>'[2]WSP Weather Station'!R330</f>
        <v>0</v>
      </c>
    </row>
    <row r="236" spans="1:6" x14ac:dyDescent="0.35">
      <c r="A236" s="317">
        <v>45429.427083333336</v>
      </c>
      <c r="B236" s="317">
        <f t="shared" si="4"/>
        <v>45429.4375</v>
      </c>
      <c r="C236">
        <v>2.3210316799999995</v>
      </c>
      <c r="D236">
        <v>128.26288595393257</v>
      </c>
      <c r="E236">
        <v>2.8502863545318347</v>
      </c>
      <c r="F236">
        <f>'[2]WSP Weather Station'!R331</f>
        <v>0</v>
      </c>
    </row>
    <row r="237" spans="1:6" x14ac:dyDescent="0.35">
      <c r="A237" s="317">
        <v>45429.4375</v>
      </c>
      <c r="B237" s="317">
        <f t="shared" si="4"/>
        <v>45429.447916666664</v>
      </c>
      <c r="C237">
        <v>2.330568533333333</v>
      </c>
      <c r="D237">
        <v>120.26342241821915</v>
      </c>
      <c r="E237">
        <v>2.6725204981826476</v>
      </c>
      <c r="F237">
        <f>'[2]WSP Weather Station'!R332</f>
        <v>0</v>
      </c>
    </row>
    <row r="238" spans="1:6" x14ac:dyDescent="0.35">
      <c r="A238" s="317">
        <v>45429.447916666664</v>
      </c>
      <c r="B238" s="317">
        <f t="shared" si="4"/>
        <v>45429.458333333336</v>
      </c>
      <c r="C238">
        <v>1.95892928</v>
      </c>
      <c r="D238">
        <v>126.60912223900212</v>
      </c>
      <c r="E238">
        <v>2.8135360497556028</v>
      </c>
      <c r="F238">
        <f>'[2]WSP Weather Station'!R333</f>
        <v>0</v>
      </c>
    </row>
    <row r="239" spans="1:6" x14ac:dyDescent="0.35">
      <c r="A239" s="317">
        <v>45429.458333333336</v>
      </c>
      <c r="B239" s="317">
        <f t="shared" si="4"/>
        <v>45429.46875</v>
      </c>
      <c r="C239">
        <v>2.3824251733333335</v>
      </c>
      <c r="D239">
        <v>128.62394189666134</v>
      </c>
      <c r="E239">
        <v>2.8583098199258075</v>
      </c>
      <c r="F239">
        <f>'[2]WSP Weather Station'!R334</f>
        <v>0</v>
      </c>
    </row>
    <row r="240" spans="1:6" x14ac:dyDescent="0.35">
      <c r="A240" s="317">
        <v>45429.46875</v>
      </c>
      <c r="B240" s="317">
        <f t="shared" si="4"/>
        <v>45429.479166666664</v>
      </c>
      <c r="C240">
        <v>2.2954013866666667</v>
      </c>
      <c r="D240">
        <v>106.56668128275355</v>
      </c>
      <c r="E240">
        <v>2.3681484729500788</v>
      </c>
      <c r="F240">
        <f>'[2]WSP Weather Station'!R335</f>
        <v>0</v>
      </c>
    </row>
    <row r="241" spans="1:6" x14ac:dyDescent="0.35">
      <c r="A241" s="317">
        <v>45429.479166666664</v>
      </c>
      <c r="B241" s="317">
        <f t="shared" si="4"/>
        <v>45429.489583333336</v>
      </c>
      <c r="C241">
        <v>2.187515733333333</v>
      </c>
      <c r="D241">
        <v>130.33184079004968</v>
      </c>
      <c r="E241">
        <v>2.8962631286677709</v>
      </c>
      <c r="F241">
        <f>'[2]WSP Weather Station'!R336</f>
        <v>0</v>
      </c>
    </row>
    <row r="242" spans="1:6" x14ac:dyDescent="0.35">
      <c r="A242" s="317">
        <v>45429.489583333336</v>
      </c>
      <c r="B242" s="317">
        <f t="shared" si="4"/>
        <v>45429.5</v>
      </c>
      <c r="C242">
        <v>1.7830935466666664</v>
      </c>
      <c r="D242">
        <v>119.22191388201928</v>
      </c>
      <c r="E242">
        <v>2.649375864044873</v>
      </c>
      <c r="F242">
        <f>'[2]WSP Weather Station'!R337</f>
        <v>0</v>
      </c>
    </row>
    <row r="243" spans="1:6" x14ac:dyDescent="0.35">
      <c r="A243" s="317">
        <v>45429.5</v>
      </c>
      <c r="B243" s="317">
        <f t="shared" si="4"/>
        <v>45429.510416666664</v>
      </c>
      <c r="C243">
        <v>2.3165612799999997</v>
      </c>
      <c r="D243">
        <v>126.58584243752443</v>
      </c>
      <c r="E243">
        <v>2.8130187208338762</v>
      </c>
      <c r="F243">
        <f>'[2]WSP Weather Station'!R338</f>
        <v>0</v>
      </c>
    </row>
    <row r="244" spans="1:6" x14ac:dyDescent="0.35">
      <c r="A244" s="317">
        <v>45429.510416666664</v>
      </c>
      <c r="B244" s="317">
        <f t="shared" si="4"/>
        <v>45429.520833333336</v>
      </c>
      <c r="C244">
        <v>2.2611283200000001</v>
      </c>
      <c r="D244">
        <v>117.80019008392581</v>
      </c>
      <c r="E244">
        <v>2.617782001865018</v>
      </c>
      <c r="F244">
        <f>'[2]WSP Weather Station'!R339</f>
        <v>0</v>
      </c>
    </row>
    <row r="245" spans="1:6" x14ac:dyDescent="0.35">
      <c r="A245" s="317">
        <v>45429.520833333336</v>
      </c>
      <c r="B245" s="317">
        <f t="shared" si="4"/>
        <v>45429.53125</v>
      </c>
      <c r="C245">
        <v>1.6078538666666664</v>
      </c>
      <c r="D245">
        <v>120.22214281953605</v>
      </c>
      <c r="E245">
        <v>2.6716031737674677</v>
      </c>
      <c r="F245">
        <f>'[2]WSP Weather Station'!R340</f>
        <v>0</v>
      </c>
    </row>
    <row r="246" spans="1:6" x14ac:dyDescent="0.35">
      <c r="A246" s="317">
        <v>45429.53125</v>
      </c>
      <c r="B246" s="317">
        <f t="shared" si="4"/>
        <v>45429.541666666664</v>
      </c>
      <c r="C246">
        <v>2.0885708800000002</v>
      </c>
      <c r="D246">
        <v>125.11640126714931</v>
      </c>
      <c r="E246">
        <v>2.7803644726033179</v>
      </c>
      <c r="F246">
        <f>'[2]WSP Weather Station'!R341</f>
        <v>0</v>
      </c>
    </row>
    <row r="247" spans="1:6" x14ac:dyDescent="0.35">
      <c r="A247" s="317">
        <v>45429.541666666664</v>
      </c>
      <c r="B247" s="317">
        <f t="shared" si="4"/>
        <v>45429.552083333336</v>
      </c>
      <c r="C247">
        <v>2.5007417599999995</v>
      </c>
      <c r="D247">
        <v>138.47407464349246</v>
      </c>
      <c r="E247">
        <v>3.077201658744277</v>
      </c>
      <c r="F247">
        <f>'[2]WSP Weather Station'!R342</f>
        <v>0</v>
      </c>
    </row>
    <row r="248" spans="1:6" x14ac:dyDescent="0.35">
      <c r="A248" s="317">
        <v>45429.552083333336</v>
      </c>
      <c r="B248" s="317">
        <f t="shared" si="4"/>
        <v>45429.5625</v>
      </c>
      <c r="C248">
        <v>1.5711965866666666</v>
      </c>
      <c r="D248">
        <v>125.69894131281549</v>
      </c>
      <c r="E248">
        <v>2.7933098069514553</v>
      </c>
      <c r="F248">
        <f>'[2]WSP Weather Station'!R343</f>
        <v>0</v>
      </c>
    </row>
    <row r="249" spans="1:6" x14ac:dyDescent="0.35">
      <c r="A249" s="317">
        <v>45429.5625</v>
      </c>
      <c r="B249" s="317">
        <f t="shared" si="4"/>
        <v>45429.572916666664</v>
      </c>
      <c r="C249">
        <v>2.07784192</v>
      </c>
      <c r="D249">
        <v>131.11305614345488</v>
      </c>
      <c r="E249">
        <v>2.9136234698545529</v>
      </c>
      <c r="F249">
        <f>'[2]WSP Weather Station'!R344</f>
        <v>0</v>
      </c>
    </row>
    <row r="250" spans="1:6" x14ac:dyDescent="0.35">
      <c r="A250" s="317">
        <v>45429.572916666664</v>
      </c>
      <c r="B250" s="317">
        <f t="shared" si="4"/>
        <v>45429.583333333336</v>
      </c>
      <c r="C250">
        <v>2.465276586666667</v>
      </c>
      <c r="D250">
        <v>177.92403194848342</v>
      </c>
      <c r="E250">
        <v>3.9538673766329646</v>
      </c>
      <c r="F250">
        <f>'[2]WSP Weather Station'!R345</f>
        <v>0</v>
      </c>
    </row>
    <row r="251" spans="1:6" x14ac:dyDescent="0.35">
      <c r="A251" s="317">
        <v>45429.583333333336</v>
      </c>
      <c r="B251" s="317">
        <f t="shared" si="4"/>
        <v>45429.59375</v>
      </c>
      <c r="C251">
        <v>2.6116076799999997</v>
      </c>
      <c r="D251">
        <v>332.25036931330607</v>
      </c>
      <c r="E251">
        <v>7.3833415402956906</v>
      </c>
      <c r="F251">
        <f>'[2]WSP Weather Station'!R346</f>
        <v>0</v>
      </c>
    </row>
    <row r="252" spans="1:6" x14ac:dyDescent="0.35">
      <c r="A252" s="317">
        <v>45429.59375</v>
      </c>
      <c r="B252" s="317">
        <f t="shared" si="4"/>
        <v>45429.604166666664</v>
      </c>
      <c r="C252">
        <v>2.7710519466666668</v>
      </c>
      <c r="D252">
        <v>332.21280283718085</v>
      </c>
      <c r="E252">
        <v>7.3825067297151303</v>
      </c>
      <c r="F252">
        <f>'[2]WSP Weather Station'!R347</f>
        <v>0</v>
      </c>
    </row>
    <row r="253" spans="1:6" x14ac:dyDescent="0.35">
      <c r="A253" s="317">
        <v>45429.604166666664</v>
      </c>
      <c r="B253" s="317">
        <f t="shared" si="4"/>
        <v>45429.614583333336</v>
      </c>
      <c r="C253">
        <v>2.1341689599999998</v>
      </c>
      <c r="D253">
        <v>346.90776955873491</v>
      </c>
      <c r="E253">
        <v>7.7090615457496643</v>
      </c>
      <c r="F253">
        <f>'[2]WSP Weather Station'!R348</f>
        <v>0</v>
      </c>
    </row>
    <row r="254" spans="1:6" x14ac:dyDescent="0.35">
      <c r="A254" s="317">
        <v>45429.614583333336</v>
      </c>
      <c r="B254" s="317">
        <f t="shared" si="4"/>
        <v>45429.625</v>
      </c>
      <c r="C254">
        <v>1.9124371199999999</v>
      </c>
      <c r="D254">
        <v>348.3588680767669</v>
      </c>
      <c r="E254">
        <v>7.7413081794837089</v>
      </c>
      <c r="F254">
        <f>'[2]WSP Weather Station'!R349</f>
        <v>0</v>
      </c>
    </row>
    <row r="255" spans="1:6" x14ac:dyDescent="0.35">
      <c r="A255" s="317">
        <v>45429.625</v>
      </c>
      <c r="B255" s="317">
        <f t="shared" si="4"/>
        <v>45429.635416666664</v>
      </c>
      <c r="C255">
        <v>2.811583573333333</v>
      </c>
      <c r="D255">
        <v>345.87511391293287</v>
      </c>
      <c r="E255">
        <v>7.6861136425096195</v>
      </c>
      <c r="F255">
        <f>'[2]WSP Weather Station'!R350</f>
        <v>0</v>
      </c>
    </row>
    <row r="256" spans="1:6" x14ac:dyDescent="0.35">
      <c r="A256" s="317">
        <v>45429.635416666664</v>
      </c>
      <c r="B256" s="317">
        <f t="shared" si="4"/>
        <v>45429.645833333336</v>
      </c>
      <c r="C256">
        <v>2.3567948799999998</v>
      </c>
      <c r="D256">
        <v>338.88246828681349</v>
      </c>
      <c r="E256">
        <v>7.5307215174847446</v>
      </c>
      <c r="F256">
        <f>'[2]WSP Weather Station'!R351</f>
        <v>0</v>
      </c>
    </row>
    <row r="257" spans="1:6" x14ac:dyDescent="0.35">
      <c r="A257" s="317">
        <v>45429.645833333336</v>
      </c>
      <c r="B257" s="317">
        <f t="shared" si="4"/>
        <v>45429.65625</v>
      </c>
      <c r="C257">
        <v>2.1001939200000002</v>
      </c>
      <c r="D257">
        <v>325.6385361820038</v>
      </c>
      <c r="E257">
        <v>7.2364119151556405</v>
      </c>
      <c r="F257">
        <f>'[2]WSP Weather Station'!R352</f>
        <v>0</v>
      </c>
    </row>
    <row r="258" spans="1:6" x14ac:dyDescent="0.35">
      <c r="A258" s="317">
        <v>45429.65625</v>
      </c>
      <c r="B258" s="317">
        <f t="shared" si="4"/>
        <v>45429.666666666664</v>
      </c>
      <c r="C258">
        <v>2.2861625599999997</v>
      </c>
      <c r="D258">
        <v>343.94449042080549</v>
      </c>
      <c r="E258">
        <v>7.6432108982401221</v>
      </c>
      <c r="F258">
        <f>'[2]WSP Weather Station'!R353</f>
        <v>0</v>
      </c>
    </row>
    <row r="259" spans="1:6" x14ac:dyDescent="0.35">
      <c r="A259" s="317">
        <v>45429.666666666664</v>
      </c>
      <c r="B259" s="317">
        <f t="shared" si="4"/>
        <v>45429.677083333336</v>
      </c>
      <c r="C259">
        <v>2.3636494933333334</v>
      </c>
      <c r="D259">
        <v>7.9866591222161585</v>
      </c>
      <c r="E259">
        <v>0.17748131382702576</v>
      </c>
      <c r="F259">
        <f>'[2]WSP Weather Station'!R354</f>
        <v>0</v>
      </c>
    </row>
    <row r="260" spans="1:6" x14ac:dyDescent="0.35">
      <c r="A260" s="317">
        <v>45429.677083333336</v>
      </c>
      <c r="B260" s="317">
        <f t="shared" ref="B260:B323" si="5">A261</f>
        <v>45429.6875</v>
      </c>
      <c r="C260">
        <v>2.5335246933333333</v>
      </c>
      <c r="D260">
        <v>11.337552532357995</v>
      </c>
      <c r="E260">
        <v>0.25194561183017766</v>
      </c>
      <c r="F260">
        <f>'[2]WSP Weather Station'!R355</f>
        <v>0</v>
      </c>
    </row>
    <row r="261" spans="1:6" x14ac:dyDescent="0.35">
      <c r="A261" s="317">
        <v>45429.6875</v>
      </c>
      <c r="B261" s="317">
        <f t="shared" si="5"/>
        <v>45429.697916666664</v>
      </c>
      <c r="C261">
        <v>2.1949663999999998</v>
      </c>
      <c r="D261">
        <v>12.39804652664181</v>
      </c>
      <c r="E261">
        <v>0.27551214503648469</v>
      </c>
      <c r="F261">
        <f>'[2]WSP Weather Station'!R356</f>
        <v>0</v>
      </c>
    </row>
    <row r="262" spans="1:6" x14ac:dyDescent="0.35">
      <c r="A262" s="317">
        <v>45429.697916666664</v>
      </c>
      <c r="B262" s="317">
        <f t="shared" si="5"/>
        <v>45429.708333333336</v>
      </c>
      <c r="C262">
        <v>2.3269922133333338</v>
      </c>
      <c r="D262">
        <v>352.33461933893886</v>
      </c>
      <c r="E262">
        <v>7.8296582075319749</v>
      </c>
      <c r="F262">
        <f>'[2]WSP Weather Station'!R357</f>
        <v>0</v>
      </c>
    </row>
    <row r="263" spans="1:6" x14ac:dyDescent="0.35">
      <c r="A263" s="317">
        <v>45429.708333333336</v>
      </c>
      <c r="B263" s="317">
        <f t="shared" si="5"/>
        <v>45429.71875</v>
      </c>
      <c r="C263">
        <v>2.2870566400000003</v>
      </c>
      <c r="D263">
        <v>346.85510033912033</v>
      </c>
      <c r="E263">
        <v>7.707891118647118</v>
      </c>
      <c r="F263">
        <f>'[2]WSP Weather Station'!R358</f>
        <v>0</v>
      </c>
    </row>
    <row r="264" spans="1:6" x14ac:dyDescent="0.35">
      <c r="A264" s="317">
        <v>45429.71875</v>
      </c>
      <c r="B264" s="317">
        <f t="shared" si="5"/>
        <v>45429.729166666664</v>
      </c>
      <c r="C264">
        <v>2.0769478399999999</v>
      </c>
      <c r="D264">
        <v>316.17682630076337</v>
      </c>
      <c r="E264">
        <v>7.0261516955725192</v>
      </c>
      <c r="F264">
        <f>'[2]WSP Weather Station'!R359</f>
        <v>0</v>
      </c>
    </row>
    <row r="265" spans="1:6" x14ac:dyDescent="0.35">
      <c r="A265" s="317">
        <v>45429.729166666664</v>
      </c>
      <c r="B265" s="317">
        <f t="shared" si="5"/>
        <v>45429.739583333336</v>
      </c>
      <c r="C265">
        <v>2.19675456</v>
      </c>
      <c r="D265">
        <v>325.7395035741464</v>
      </c>
      <c r="E265">
        <v>7.2386556349810309</v>
      </c>
      <c r="F265">
        <f>'[2]WSP Weather Station'!R360</f>
        <v>0</v>
      </c>
    </row>
    <row r="266" spans="1:6" x14ac:dyDescent="0.35">
      <c r="A266" s="317">
        <v>45429.739583333336</v>
      </c>
      <c r="B266" s="317">
        <f t="shared" si="5"/>
        <v>45429.75</v>
      </c>
      <c r="C266">
        <v>1.9625056000000003</v>
      </c>
      <c r="D266">
        <v>343.21303231313505</v>
      </c>
      <c r="E266">
        <v>7.6269562736252237</v>
      </c>
      <c r="F266">
        <f>'[2]WSP Weather Station'!R361</f>
        <v>0</v>
      </c>
    </row>
    <row r="267" spans="1:6" x14ac:dyDescent="0.35">
      <c r="A267" s="317">
        <v>45429.75</v>
      </c>
      <c r="B267" s="317">
        <f t="shared" si="5"/>
        <v>45429.760416666664</v>
      </c>
      <c r="C267">
        <v>1.9914141866666664</v>
      </c>
      <c r="D267">
        <v>350.96416072376695</v>
      </c>
      <c r="E267">
        <v>7.799203571639266</v>
      </c>
      <c r="F267">
        <f>'[2]WSP Weather Station'!R362</f>
        <v>0</v>
      </c>
    </row>
    <row r="268" spans="1:6" x14ac:dyDescent="0.35">
      <c r="A268" s="317">
        <v>45429.760416666664</v>
      </c>
      <c r="B268" s="317">
        <f t="shared" si="5"/>
        <v>45429.770833333336</v>
      </c>
      <c r="C268">
        <v>1.4335082666666665</v>
      </c>
      <c r="D268">
        <v>333.87588469773641</v>
      </c>
      <c r="E268">
        <v>7.4194641043941427</v>
      </c>
      <c r="F268">
        <f>'[2]WSP Weather Station'!R363</f>
        <v>0</v>
      </c>
    </row>
    <row r="269" spans="1:6" x14ac:dyDescent="0.35">
      <c r="A269" s="317">
        <v>45429.770833333336</v>
      </c>
      <c r="B269" s="317">
        <f t="shared" si="5"/>
        <v>45429.78125</v>
      </c>
      <c r="C269">
        <v>1.5840117333333332</v>
      </c>
      <c r="D269">
        <v>319.1138112199294</v>
      </c>
      <c r="E269">
        <v>7.0914180271095422</v>
      </c>
      <c r="F269">
        <f>'[2]WSP Weather Station'!R364</f>
        <v>0</v>
      </c>
    </row>
    <row r="270" spans="1:6" x14ac:dyDescent="0.35">
      <c r="A270" s="317">
        <v>45429.78125</v>
      </c>
      <c r="B270" s="317">
        <f t="shared" si="5"/>
        <v>45429.791666666664</v>
      </c>
      <c r="C270">
        <v>1.5646400000000003</v>
      </c>
      <c r="D270">
        <v>318.6828075884892</v>
      </c>
      <c r="E270">
        <v>7.081840168633093</v>
      </c>
      <c r="F270">
        <f>'[2]WSP Weather Station'!R365</f>
        <v>0</v>
      </c>
    </row>
    <row r="271" spans="1:6" x14ac:dyDescent="0.35">
      <c r="A271" s="317">
        <v>45429.791666666664</v>
      </c>
      <c r="B271" s="317">
        <f t="shared" si="5"/>
        <v>45429.802083333336</v>
      </c>
      <c r="C271">
        <v>1.6781881600000002</v>
      </c>
      <c r="D271">
        <v>325.01159886504092</v>
      </c>
      <c r="E271">
        <v>7.222479974778687</v>
      </c>
      <c r="F271">
        <f>'[2]WSP Weather Station'!R366</f>
        <v>0</v>
      </c>
    </row>
    <row r="272" spans="1:6" x14ac:dyDescent="0.35">
      <c r="A272" s="317">
        <v>45429.802083333336</v>
      </c>
      <c r="B272" s="317">
        <f t="shared" si="5"/>
        <v>45429.8125</v>
      </c>
      <c r="C272">
        <v>2.2647046400000002</v>
      </c>
      <c r="D272">
        <v>296.32628925563296</v>
      </c>
      <c r="E272">
        <v>6.5850286501251771</v>
      </c>
      <c r="F272">
        <f>'[2]WSP Weather Station'!R367</f>
        <v>0</v>
      </c>
    </row>
    <row r="273" spans="1:6" x14ac:dyDescent="0.35">
      <c r="A273" s="317">
        <v>45429.8125</v>
      </c>
      <c r="B273" s="317">
        <f t="shared" si="5"/>
        <v>45429.822916666664</v>
      </c>
      <c r="C273">
        <v>2.1848334933333335</v>
      </c>
      <c r="D273">
        <v>294.63163010505536</v>
      </c>
      <c r="E273">
        <v>6.5473695578901197</v>
      </c>
      <c r="F273">
        <f>'[2]WSP Weather Station'!R368</f>
        <v>0</v>
      </c>
    </row>
    <row r="274" spans="1:6" x14ac:dyDescent="0.35">
      <c r="A274" s="317">
        <v>45429.822916666664</v>
      </c>
      <c r="B274" s="317">
        <f t="shared" si="5"/>
        <v>45429.833333333336</v>
      </c>
      <c r="C274">
        <v>2.3916639999999996</v>
      </c>
      <c r="D274">
        <v>304.14069715300866</v>
      </c>
      <c r="E274">
        <v>6.7586821589557484</v>
      </c>
      <c r="F274">
        <f>'[2]WSP Weather Station'!R369</f>
        <v>0</v>
      </c>
    </row>
    <row r="275" spans="1:6" x14ac:dyDescent="0.35">
      <c r="A275" s="317">
        <v>45429.833333333336</v>
      </c>
      <c r="B275" s="317">
        <f t="shared" si="5"/>
        <v>45429.84375</v>
      </c>
      <c r="C275">
        <v>2.0992998399999996</v>
      </c>
      <c r="D275">
        <v>310.86485360530378</v>
      </c>
      <c r="E275">
        <v>6.9081078578956392</v>
      </c>
      <c r="F275">
        <f>'[2]WSP Weather Station'!R370</f>
        <v>0</v>
      </c>
    </row>
    <row r="276" spans="1:6" x14ac:dyDescent="0.35">
      <c r="A276" s="317">
        <v>45429.84375</v>
      </c>
      <c r="B276" s="317">
        <f t="shared" si="5"/>
        <v>45429.854166666664</v>
      </c>
      <c r="C276">
        <v>1.9693602133333334</v>
      </c>
      <c r="D276">
        <v>305.7055764900586</v>
      </c>
      <c r="E276">
        <v>6.7934572553346353</v>
      </c>
      <c r="F276">
        <f>'[2]WSP Weather Station'!R371</f>
        <v>0</v>
      </c>
    </row>
    <row r="277" spans="1:6" x14ac:dyDescent="0.35">
      <c r="A277" s="317">
        <v>45429.854166666664</v>
      </c>
      <c r="B277" s="317">
        <f t="shared" si="5"/>
        <v>45429.864583333336</v>
      </c>
      <c r="C277">
        <v>2.5868714666666661</v>
      </c>
      <c r="D277">
        <v>309.03076529183272</v>
      </c>
      <c r="E277">
        <v>6.867350339818505</v>
      </c>
      <c r="F277">
        <f>'[2]WSP Weather Station'!R372</f>
        <v>0</v>
      </c>
    </row>
    <row r="278" spans="1:6" x14ac:dyDescent="0.35">
      <c r="A278" s="317">
        <v>45429.864583333336</v>
      </c>
      <c r="B278" s="317">
        <f t="shared" si="5"/>
        <v>45429.875</v>
      </c>
      <c r="C278">
        <v>1.4615227733333334</v>
      </c>
      <c r="D278">
        <v>318.9946799954684</v>
      </c>
      <c r="E278">
        <v>7.0887706665659644</v>
      </c>
      <c r="F278">
        <f>'[2]WSP Weather Station'!R373</f>
        <v>0</v>
      </c>
    </row>
    <row r="279" spans="1:6" x14ac:dyDescent="0.35">
      <c r="A279" s="317">
        <v>45429.875</v>
      </c>
      <c r="B279" s="317">
        <f t="shared" si="5"/>
        <v>45429.885416666664</v>
      </c>
      <c r="C279">
        <v>1.7485224533333334</v>
      </c>
      <c r="D279">
        <v>309.80581762732101</v>
      </c>
      <c r="E279">
        <v>6.8845737250515775</v>
      </c>
      <c r="F279">
        <f>'[2]WSP Weather Station'!R374</f>
        <v>0</v>
      </c>
    </row>
    <row r="280" spans="1:6" x14ac:dyDescent="0.35">
      <c r="A280" s="317">
        <v>45429.885416666664</v>
      </c>
      <c r="B280" s="317">
        <f t="shared" si="5"/>
        <v>45429.895833333336</v>
      </c>
      <c r="C280">
        <v>2.0987037866666665</v>
      </c>
      <c r="D280">
        <v>310.97191466351194</v>
      </c>
      <c r="E280">
        <v>6.9104869925224879</v>
      </c>
      <c r="F280">
        <f>'[2]WSP Weather Station'!R375</f>
        <v>0</v>
      </c>
    </row>
    <row r="281" spans="1:6" x14ac:dyDescent="0.35">
      <c r="A281" s="317">
        <v>45429.895833333336</v>
      </c>
      <c r="B281" s="317">
        <f t="shared" si="5"/>
        <v>45429.90625</v>
      </c>
      <c r="C281">
        <v>1.1041888</v>
      </c>
      <c r="D281">
        <v>300.87210432124044</v>
      </c>
      <c r="E281">
        <v>6.6860467626942324</v>
      </c>
      <c r="F281">
        <f>'[2]WSP Weather Station'!R376</f>
        <v>0</v>
      </c>
    </row>
    <row r="282" spans="1:6" x14ac:dyDescent="0.35">
      <c r="A282" s="317">
        <v>45429.90625</v>
      </c>
      <c r="B282" s="317">
        <f t="shared" si="5"/>
        <v>45429.916666666664</v>
      </c>
      <c r="C282">
        <v>0.76026602666666676</v>
      </c>
      <c r="D282">
        <v>259.10213958766104</v>
      </c>
      <c r="E282">
        <v>5.7578253241702457</v>
      </c>
      <c r="F282">
        <f>'[2]WSP Weather Station'!R377</f>
        <v>0</v>
      </c>
    </row>
    <row r="283" spans="1:6" x14ac:dyDescent="0.35">
      <c r="A283" s="317">
        <v>45429.916666666664</v>
      </c>
      <c r="B283" s="317">
        <f t="shared" si="5"/>
        <v>45429.927083333336</v>
      </c>
      <c r="C283">
        <v>0.82255359999999988</v>
      </c>
      <c r="D283">
        <v>328.21928480927653</v>
      </c>
      <c r="E283">
        <v>7.2937618846505892</v>
      </c>
      <c r="F283">
        <f>'[2]WSP Weather Station'!R378</f>
        <v>0</v>
      </c>
    </row>
    <row r="284" spans="1:6" x14ac:dyDescent="0.35">
      <c r="A284" s="317">
        <v>45429.927083333336</v>
      </c>
      <c r="B284" s="317">
        <f t="shared" si="5"/>
        <v>45429.9375</v>
      </c>
      <c r="C284">
        <v>0.5638664533333333</v>
      </c>
      <c r="D284">
        <v>184.76831154907234</v>
      </c>
      <c r="E284">
        <v>4.1059624788682738</v>
      </c>
      <c r="F284">
        <f>'[2]WSP Weather Station'!R379</f>
        <v>0</v>
      </c>
    </row>
    <row r="285" spans="1:6" x14ac:dyDescent="0.35">
      <c r="A285" s="317">
        <v>45429.9375</v>
      </c>
      <c r="B285" s="317">
        <f t="shared" si="5"/>
        <v>45429.947916666664</v>
      </c>
      <c r="C285">
        <v>0.5564157866666668</v>
      </c>
      <c r="D285">
        <v>309.11663734316369</v>
      </c>
      <c r="E285">
        <v>6.8692586076258602</v>
      </c>
      <c r="F285">
        <f>'[2]WSP Weather Station'!R380</f>
        <v>0</v>
      </c>
    </row>
    <row r="286" spans="1:6" x14ac:dyDescent="0.35">
      <c r="A286" s="317">
        <v>45429.947916666664</v>
      </c>
      <c r="B286" s="317">
        <f t="shared" si="5"/>
        <v>45429.958333333336</v>
      </c>
      <c r="C286">
        <v>0.57399936000000007</v>
      </c>
      <c r="D286">
        <v>204.22942861773404</v>
      </c>
      <c r="E286">
        <v>4.5384317470607565</v>
      </c>
      <c r="F286">
        <f>'[2]WSP Weather Station'!R381</f>
        <v>0</v>
      </c>
    </row>
    <row r="287" spans="1:6" x14ac:dyDescent="0.35">
      <c r="A287" s="317">
        <v>45429.958333333336</v>
      </c>
      <c r="B287" s="317">
        <f t="shared" si="5"/>
        <v>45429.96875</v>
      </c>
      <c r="C287">
        <v>0.64701589333333331</v>
      </c>
      <c r="D287">
        <v>313.0758863710742</v>
      </c>
      <c r="E287">
        <v>6.9572419193572044</v>
      </c>
      <c r="F287">
        <f>'[2]WSP Weather Station'!R382</f>
        <v>0</v>
      </c>
    </row>
    <row r="288" spans="1:6" x14ac:dyDescent="0.35">
      <c r="A288" s="317">
        <v>45429.96875</v>
      </c>
      <c r="B288" s="317">
        <f t="shared" si="5"/>
        <v>45429.979166666664</v>
      </c>
      <c r="C288">
        <v>0.58770858666666659</v>
      </c>
      <c r="D288">
        <v>302.56416259324163</v>
      </c>
      <c r="E288">
        <v>6.7236480576275914</v>
      </c>
      <c r="F288">
        <f>'[2]WSP Weather Station'!R383</f>
        <v>0</v>
      </c>
    </row>
    <row r="289" spans="1:6" x14ac:dyDescent="0.35">
      <c r="A289" s="317">
        <v>45429.979166666664</v>
      </c>
      <c r="B289" s="317">
        <f t="shared" si="5"/>
        <v>45429.989583333336</v>
      </c>
      <c r="C289">
        <v>0.59664938666666667</v>
      </c>
      <c r="D289">
        <v>258.4347060129636</v>
      </c>
      <c r="E289">
        <v>5.7429934669547471</v>
      </c>
      <c r="F289">
        <f>'[2]WSP Weather Station'!R384</f>
        <v>0</v>
      </c>
    </row>
    <row r="290" spans="1:6" x14ac:dyDescent="0.35">
      <c r="A290" s="317">
        <v>45429.989583333336</v>
      </c>
      <c r="B290" s="317">
        <f t="shared" si="5"/>
        <v>45430</v>
      </c>
      <c r="C290">
        <v>0.58681450666666668</v>
      </c>
      <c r="D290">
        <v>237.72952462014302</v>
      </c>
      <c r="E290">
        <v>5.2828783248920672</v>
      </c>
      <c r="F290">
        <f>'[2]WSP Weather Station'!R385</f>
        <v>0</v>
      </c>
    </row>
    <row r="291" spans="1:6" x14ac:dyDescent="0.35">
      <c r="A291" s="317">
        <v>45430</v>
      </c>
      <c r="B291" s="317">
        <f t="shared" si="5"/>
        <v>45430.010416666664</v>
      </c>
      <c r="C291">
        <v>0.53287167999999996</v>
      </c>
      <c r="D291">
        <v>240.68903188029356</v>
      </c>
      <c r="E291">
        <v>5.3486451528954122</v>
      </c>
      <c r="F291">
        <f>'[2]WSP Weather Station'!R386</f>
        <v>0</v>
      </c>
    </row>
    <row r="292" spans="1:6" x14ac:dyDescent="0.35">
      <c r="A292" s="317">
        <v>45430.010416666664</v>
      </c>
      <c r="B292" s="317">
        <f t="shared" si="5"/>
        <v>45430.020833333336</v>
      </c>
      <c r="C292">
        <v>0.75490154666666665</v>
      </c>
      <c r="D292">
        <v>267.35392914566603</v>
      </c>
      <c r="E292">
        <v>5.9411984254592447</v>
      </c>
      <c r="F292">
        <f>'[2]WSP Weather Station'!R387</f>
        <v>0</v>
      </c>
    </row>
    <row r="293" spans="1:6" x14ac:dyDescent="0.35">
      <c r="A293" s="317">
        <v>45430.020833333336</v>
      </c>
      <c r="B293" s="317">
        <f t="shared" si="5"/>
        <v>45430.03125</v>
      </c>
      <c r="C293">
        <v>0.61274282666666668</v>
      </c>
      <c r="D293">
        <v>253.99472620719564</v>
      </c>
      <c r="E293">
        <v>5.6443272490487919</v>
      </c>
      <c r="F293">
        <f>'[2]WSP Weather Station'!R388</f>
        <v>0</v>
      </c>
    </row>
    <row r="294" spans="1:6" x14ac:dyDescent="0.35">
      <c r="A294" s="317">
        <v>45430.03125</v>
      </c>
      <c r="B294" s="317">
        <f t="shared" si="5"/>
        <v>45430.041666666664</v>
      </c>
      <c r="C294">
        <v>0.69619029333333349</v>
      </c>
      <c r="D294">
        <v>264.73070818787585</v>
      </c>
      <c r="E294">
        <v>5.8829046263972407</v>
      </c>
      <c r="F294">
        <f>'[2]WSP Weather Station'!R389</f>
        <v>0</v>
      </c>
    </row>
    <row r="295" spans="1:6" x14ac:dyDescent="0.35">
      <c r="A295" s="317">
        <v>45430.041666666664</v>
      </c>
      <c r="B295" s="317">
        <f t="shared" si="5"/>
        <v>45430.052083333336</v>
      </c>
      <c r="C295">
        <v>0.77337920000000004</v>
      </c>
      <c r="D295">
        <v>239.00218283537311</v>
      </c>
      <c r="E295">
        <v>5.3111596185638472</v>
      </c>
      <c r="F295">
        <f>'[2]WSP Weather Station'!R390</f>
        <v>0</v>
      </c>
    </row>
    <row r="296" spans="1:6" x14ac:dyDescent="0.35">
      <c r="A296" s="317">
        <v>45430.052083333336</v>
      </c>
      <c r="B296" s="317">
        <f t="shared" si="5"/>
        <v>45430.0625</v>
      </c>
      <c r="C296">
        <v>0.85980693333333336</v>
      </c>
      <c r="D296">
        <v>228.70725323385255</v>
      </c>
      <c r="E296">
        <v>5.0823834051967234</v>
      </c>
      <c r="F296">
        <f>'[2]WSP Weather Station'!R391</f>
        <v>0</v>
      </c>
    </row>
    <row r="297" spans="1:6" x14ac:dyDescent="0.35">
      <c r="A297" s="317">
        <v>45430.0625</v>
      </c>
      <c r="B297" s="317">
        <f t="shared" si="5"/>
        <v>45430.072916666664</v>
      </c>
      <c r="C297">
        <v>0.5832381866666666</v>
      </c>
      <c r="D297">
        <v>253.62295633634082</v>
      </c>
      <c r="E297">
        <v>5.6360656963631293</v>
      </c>
      <c r="F297">
        <f>'[2]WSP Weather Station'!R392</f>
        <v>0</v>
      </c>
    </row>
    <row r="298" spans="1:6" x14ac:dyDescent="0.35">
      <c r="A298" s="317">
        <v>45430.072916666664</v>
      </c>
      <c r="B298" s="317">
        <f t="shared" si="5"/>
        <v>45430.083333333336</v>
      </c>
      <c r="C298">
        <v>0.60529215999999986</v>
      </c>
      <c r="D298">
        <v>259.14006270903883</v>
      </c>
      <c r="E298">
        <v>5.7586680602008631</v>
      </c>
      <c r="F298">
        <f>'[2]WSP Weather Station'!R393</f>
        <v>0</v>
      </c>
    </row>
    <row r="299" spans="1:6" x14ac:dyDescent="0.35">
      <c r="A299" s="317">
        <v>45430.083333333336</v>
      </c>
      <c r="B299" s="317">
        <f t="shared" si="5"/>
        <v>45430.09375</v>
      </c>
      <c r="C299">
        <v>0.74536469333333344</v>
      </c>
      <c r="D299">
        <v>229.34908937124297</v>
      </c>
      <c r="E299">
        <v>5.0966464304720658</v>
      </c>
      <c r="F299">
        <f>'[2]WSP Weather Station'!R394</f>
        <v>0</v>
      </c>
    </row>
    <row r="300" spans="1:6" x14ac:dyDescent="0.35">
      <c r="A300" s="317">
        <v>45430.09375</v>
      </c>
      <c r="B300" s="317">
        <f t="shared" si="5"/>
        <v>45430.104166666664</v>
      </c>
      <c r="C300">
        <v>0.58800661333333315</v>
      </c>
      <c r="D300">
        <v>246.85724534487179</v>
      </c>
      <c r="E300">
        <v>5.4857165632193734</v>
      </c>
      <c r="F300">
        <f>'[2]WSP Weather Station'!R395</f>
        <v>0</v>
      </c>
    </row>
    <row r="301" spans="1:6" x14ac:dyDescent="0.35">
      <c r="A301" s="317">
        <v>45430.104166666664</v>
      </c>
      <c r="B301" s="317">
        <f t="shared" si="5"/>
        <v>45430.114583333336</v>
      </c>
      <c r="C301">
        <v>0.89765631999999995</v>
      </c>
      <c r="D301">
        <v>282.29815438086689</v>
      </c>
      <c r="E301">
        <v>6.2732923195748196</v>
      </c>
      <c r="F301">
        <f>'[2]WSP Weather Station'!R396</f>
        <v>0</v>
      </c>
    </row>
    <row r="302" spans="1:6" x14ac:dyDescent="0.35">
      <c r="A302" s="317">
        <v>45430.114583333336</v>
      </c>
      <c r="B302" s="317">
        <f t="shared" si="5"/>
        <v>45430.125</v>
      </c>
      <c r="C302">
        <v>0.50604927999999993</v>
      </c>
      <c r="D302">
        <v>227.22670614532572</v>
      </c>
      <c r="E302">
        <v>5.0494823587850162</v>
      </c>
      <c r="F302">
        <f>'[2]WSP Weather Station'!R397</f>
        <v>0</v>
      </c>
    </row>
    <row r="303" spans="1:6" x14ac:dyDescent="0.35">
      <c r="A303" s="317">
        <v>45430.125</v>
      </c>
      <c r="B303" s="317">
        <f t="shared" si="5"/>
        <v>45430.135416666664</v>
      </c>
      <c r="C303">
        <v>0.50694335999999995</v>
      </c>
      <c r="D303">
        <v>186.55523588459914</v>
      </c>
      <c r="E303">
        <v>4.1456719085466478</v>
      </c>
      <c r="F303">
        <f>'[2]WSP Weather Station'!R398</f>
        <v>0</v>
      </c>
    </row>
    <row r="304" spans="1:6" x14ac:dyDescent="0.35">
      <c r="A304" s="317">
        <v>45430.135416666664</v>
      </c>
      <c r="B304" s="317">
        <f t="shared" si="5"/>
        <v>45430.145833333336</v>
      </c>
      <c r="C304">
        <v>0.58830464000000005</v>
      </c>
      <c r="D304">
        <v>159.53477785080614</v>
      </c>
      <c r="E304">
        <v>3.5452172855734698</v>
      </c>
      <c r="F304">
        <f>'[2]WSP Weather Station'!R399</f>
        <v>0</v>
      </c>
    </row>
    <row r="305" spans="1:6" x14ac:dyDescent="0.35">
      <c r="A305" s="317">
        <v>45430.145833333336</v>
      </c>
      <c r="B305" s="317">
        <f t="shared" si="5"/>
        <v>45430.15625</v>
      </c>
      <c r="C305">
        <v>0.37104320000000002</v>
      </c>
      <c r="D305">
        <v>211.89795377341977</v>
      </c>
      <c r="E305">
        <v>4.7088434171871061</v>
      </c>
      <c r="F305">
        <f>'[2]WSP Weather Station'!R400</f>
        <v>0</v>
      </c>
    </row>
    <row r="306" spans="1:6" x14ac:dyDescent="0.35">
      <c r="A306" s="317">
        <v>45430.15625</v>
      </c>
      <c r="B306" s="317">
        <f t="shared" si="5"/>
        <v>45430.166666666664</v>
      </c>
      <c r="C306">
        <v>0.73523178666666655</v>
      </c>
      <c r="D306">
        <v>265.07542007617496</v>
      </c>
      <c r="E306">
        <v>5.8905648905816657</v>
      </c>
      <c r="F306">
        <f>'[2]WSP Weather Station'!R401</f>
        <v>0</v>
      </c>
    </row>
    <row r="307" spans="1:6" x14ac:dyDescent="0.35">
      <c r="A307" s="317">
        <v>45430.166666666664</v>
      </c>
      <c r="B307" s="317">
        <f t="shared" si="5"/>
        <v>45430.177083333336</v>
      </c>
      <c r="C307">
        <v>0.60708032000000001</v>
      </c>
      <c r="D307">
        <v>270.07592401066233</v>
      </c>
      <c r="E307">
        <v>6.0016872002369404</v>
      </c>
      <c r="F307">
        <f>'[2]WSP Weather Station'!R402</f>
        <v>0</v>
      </c>
    </row>
    <row r="308" spans="1:6" x14ac:dyDescent="0.35">
      <c r="A308" s="317">
        <v>45430.177083333336</v>
      </c>
      <c r="B308" s="317">
        <f t="shared" si="5"/>
        <v>45430.1875</v>
      </c>
      <c r="C308">
        <v>0.61363690666666659</v>
      </c>
      <c r="D308">
        <v>228.480428883933</v>
      </c>
      <c r="E308">
        <v>5.0773428640873997</v>
      </c>
      <c r="F308">
        <f>'[2]WSP Weather Station'!R403</f>
        <v>0</v>
      </c>
    </row>
    <row r="309" spans="1:6" x14ac:dyDescent="0.35">
      <c r="A309" s="317">
        <v>45430.1875</v>
      </c>
      <c r="B309" s="317">
        <f t="shared" si="5"/>
        <v>45430.197916666664</v>
      </c>
      <c r="C309">
        <v>0.7024488533333334</v>
      </c>
      <c r="D309">
        <v>191.753685382139</v>
      </c>
      <c r="E309">
        <v>4.2611930084919774</v>
      </c>
      <c r="F309">
        <f>'[2]WSP Weather Station'!R404</f>
        <v>0</v>
      </c>
    </row>
    <row r="310" spans="1:6" x14ac:dyDescent="0.35">
      <c r="A310" s="317">
        <v>45430.197916666664</v>
      </c>
      <c r="B310" s="317">
        <f t="shared" si="5"/>
        <v>45430.208333333336</v>
      </c>
      <c r="C310">
        <v>0.41634325333333327</v>
      </c>
      <c r="D310">
        <v>198.47191270661685</v>
      </c>
      <c r="E310">
        <v>4.4104869490359295</v>
      </c>
      <c r="F310">
        <f>'[2]WSP Weather Station'!R405</f>
        <v>0</v>
      </c>
    </row>
    <row r="311" spans="1:6" x14ac:dyDescent="0.35">
      <c r="A311" s="317">
        <v>45430.208333333336</v>
      </c>
      <c r="B311" s="317">
        <f t="shared" si="5"/>
        <v>45430.21875</v>
      </c>
      <c r="C311">
        <v>0.52750719999999995</v>
      </c>
      <c r="D311">
        <v>261.28202459572651</v>
      </c>
      <c r="E311">
        <v>5.8062672132383666</v>
      </c>
      <c r="F311">
        <f>'[2]WSP Weather Station'!R406</f>
        <v>0</v>
      </c>
    </row>
    <row r="312" spans="1:6" x14ac:dyDescent="0.35">
      <c r="A312" s="317">
        <v>45430.21875</v>
      </c>
      <c r="B312" s="317">
        <f t="shared" si="5"/>
        <v>45430.229166666664</v>
      </c>
      <c r="C312">
        <v>0.58353621333333328</v>
      </c>
      <c r="D312">
        <v>149.48378430183362</v>
      </c>
      <c r="E312">
        <v>3.3218618733740803</v>
      </c>
      <c r="F312">
        <f>'[2]WSP Weather Station'!R407</f>
        <v>0</v>
      </c>
    </row>
    <row r="313" spans="1:6" x14ac:dyDescent="0.35">
      <c r="A313" s="317">
        <v>45430.229166666664</v>
      </c>
      <c r="B313" s="317">
        <f t="shared" si="5"/>
        <v>45430.239583333336</v>
      </c>
      <c r="C313">
        <v>0.51946047999999989</v>
      </c>
      <c r="D313">
        <v>181.34759962719093</v>
      </c>
      <c r="E313">
        <v>4.0299466583820207</v>
      </c>
      <c r="F313">
        <f>'[2]WSP Weather Station'!R408</f>
        <v>0</v>
      </c>
    </row>
    <row r="314" spans="1:6" x14ac:dyDescent="0.35">
      <c r="A314" s="317">
        <v>45430.239583333336</v>
      </c>
      <c r="B314" s="317">
        <f t="shared" si="5"/>
        <v>45430.25</v>
      </c>
      <c r="C314">
        <v>0.48250517333333337</v>
      </c>
      <c r="D314">
        <v>167.12180877761358</v>
      </c>
      <c r="E314">
        <v>3.7138179728358574</v>
      </c>
      <c r="F314">
        <f>'[2]WSP Weather Station'!R409</f>
        <v>0</v>
      </c>
    </row>
    <row r="315" spans="1:6" x14ac:dyDescent="0.35">
      <c r="A315" s="317">
        <v>45430.25</v>
      </c>
      <c r="B315" s="317">
        <f t="shared" si="5"/>
        <v>45430.260416666664</v>
      </c>
      <c r="C315">
        <v>0.63718101333333332</v>
      </c>
      <c r="D315">
        <v>235.89108248978724</v>
      </c>
      <c r="E315">
        <v>5.2420240553286055</v>
      </c>
      <c r="F315">
        <f>'[2]WSP Weather Station'!R410</f>
        <v>0</v>
      </c>
    </row>
    <row r="316" spans="1:6" x14ac:dyDescent="0.35">
      <c r="A316" s="317">
        <v>45430.260416666664</v>
      </c>
      <c r="B316" s="317">
        <f t="shared" si="5"/>
        <v>45430.270833333336</v>
      </c>
      <c r="C316">
        <v>0.61602111999999998</v>
      </c>
      <c r="D316">
        <v>307.98399545490952</v>
      </c>
      <c r="E316">
        <v>6.8440887878868786</v>
      </c>
      <c r="F316">
        <f>'[2]WSP Weather Station'!R411</f>
        <v>0</v>
      </c>
    </row>
    <row r="317" spans="1:6" x14ac:dyDescent="0.35">
      <c r="A317" s="317">
        <v>45430.270833333336</v>
      </c>
      <c r="B317" s="317">
        <f t="shared" si="5"/>
        <v>45430.28125</v>
      </c>
      <c r="C317">
        <v>1.0356426666666667</v>
      </c>
      <c r="D317">
        <v>335.75150633311216</v>
      </c>
      <c r="E317">
        <v>7.4611445851802705</v>
      </c>
      <c r="F317">
        <f>'[2]WSP Weather Station'!R412</f>
        <v>0</v>
      </c>
    </row>
    <row r="318" spans="1:6" x14ac:dyDescent="0.35">
      <c r="A318" s="317">
        <v>45430.28125</v>
      </c>
      <c r="B318" s="317">
        <f t="shared" si="5"/>
        <v>45430.291666666664</v>
      </c>
      <c r="C318">
        <v>1.3151916799999996</v>
      </c>
      <c r="D318">
        <v>331.31020842529824</v>
      </c>
      <c r="E318">
        <v>7.3624490761177386</v>
      </c>
      <c r="F318">
        <f>'[2]WSP Weather Station'!R413</f>
        <v>0</v>
      </c>
    </row>
    <row r="319" spans="1:6" x14ac:dyDescent="0.35">
      <c r="A319" s="317">
        <v>45430.291666666664</v>
      </c>
      <c r="B319" s="317">
        <f t="shared" si="5"/>
        <v>45430.302083333336</v>
      </c>
      <c r="C319">
        <v>1.3721147733333334</v>
      </c>
      <c r="D319">
        <v>325.60824846158073</v>
      </c>
      <c r="E319">
        <v>7.2357388547017942</v>
      </c>
      <c r="F319">
        <f>'[2]WSP Weather Station'!R414</f>
        <v>0</v>
      </c>
    </row>
    <row r="320" spans="1:6" x14ac:dyDescent="0.35">
      <c r="A320" s="317">
        <v>45430.302083333336</v>
      </c>
      <c r="B320" s="317">
        <f t="shared" si="5"/>
        <v>45430.3125</v>
      </c>
      <c r="C320">
        <v>1.4835767466666669</v>
      </c>
      <c r="D320">
        <v>354.505968666228</v>
      </c>
      <c r="E320">
        <v>7.8779104148050667</v>
      </c>
      <c r="F320">
        <f>'[2]WSP Weather Station'!R415</f>
        <v>0</v>
      </c>
    </row>
    <row r="321" spans="1:6" x14ac:dyDescent="0.35">
      <c r="A321" s="317">
        <v>45430.3125</v>
      </c>
      <c r="B321" s="317">
        <f t="shared" si="5"/>
        <v>45430.322916666664</v>
      </c>
      <c r="C321">
        <v>1.6811684266666669</v>
      </c>
      <c r="D321">
        <v>349.20221207586343</v>
      </c>
      <c r="E321">
        <v>7.7600491572414096</v>
      </c>
      <c r="F321">
        <f>'[2]WSP Weather Station'!R416</f>
        <v>0</v>
      </c>
    </row>
    <row r="322" spans="1:6" x14ac:dyDescent="0.35">
      <c r="A322" s="317">
        <v>45430.322916666664</v>
      </c>
      <c r="B322" s="317">
        <f t="shared" si="5"/>
        <v>45430.333333333336</v>
      </c>
      <c r="C322">
        <v>1.2755541333333331</v>
      </c>
      <c r="D322">
        <v>340.00700837365883</v>
      </c>
      <c r="E322">
        <v>7.5557112971924187</v>
      </c>
      <c r="F322">
        <f>'[2]WSP Weather Station'!R417</f>
        <v>0</v>
      </c>
    </row>
    <row r="323" spans="1:6" x14ac:dyDescent="0.35">
      <c r="A323" s="317">
        <v>45430.333333333336</v>
      </c>
      <c r="B323" s="317">
        <f t="shared" si="5"/>
        <v>45430.34375</v>
      </c>
      <c r="C323">
        <v>1.9929043200000003</v>
      </c>
      <c r="D323">
        <v>333.76224533129823</v>
      </c>
      <c r="E323">
        <v>7.4169387851399611</v>
      </c>
      <c r="F323">
        <f>'[2]WSP Weather Station'!R418</f>
        <v>0</v>
      </c>
    </row>
    <row r="324" spans="1:6" x14ac:dyDescent="0.35">
      <c r="A324" s="317">
        <v>45430.34375</v>
      </c>
      <c r="B324" s="317">
        <f t="shared" ref="B324:B387" si="6">A325</f>
        <v>45430.354166666664</v>
      </c>
      <c r="C324">
        <v>1.8045514666666669</v>
      </c>
      <c r="D324">
        <v>348.56538702121713</v>
      </c>
      <c r="E324">
        <v>7.7458974893603809</v>
      </c>
      <c r="F324">
        <f>'[2]WSP Weather Station'!R419</f>
        <v>0</v>
      </c>
    </row>
    <row r="325" spans="1:6" x14ac:dyDescent="0.35">
      <c r="A325" s="317">
        <v>45430.354166666664</v>
      </c>
      <c r="B325" s="317">
        <f t="shared" si="6"/>
        <v>45430.364583333336</v>
      </c>
      <c r="C325">
        <v>2.546935893333333</v>
      </c>
      <c r="D325">
        <v>3.9808207017119281</v>
      </c>
      <c r="E325">
        <v>8.8462682260265074E-2</v>
      </c>
      <c r="F325">
        <f>'[2]WSP Weather Station'!R420</f>
        <v>0</v>
      </c>
    </row>
    <row r="326" spans="1:6" x14ac:dyDescent="0.35">
      <c r="A326" s="317">
        <v>45430.364583333336</v>
      </c>
      <c r="B326" s="317">
        <f t="shared" si="6"/>
        <v>45430.375</v>
      </c>
      <c r="C326">
        <v>2.2116558933333335</v>
      </c>
      <c r="D326">
        <v>359.80415740477491</v>
      </c>
      <c r="E326">
        <v>7.9956479423283318</v>
      </c>
      <c r="F326">
        <f>'[2]WSP Weather Station'!R421</f>
        <v>0</v>
      </c>
    </row>
    <row r="327" spans="1:6" x14ac:dyDescent="0.35">
      <c r="A327" s="317">
        <v>45430.375</v>
      </c>
      <c r="B327" s="317">
        <f t="shared" si="6"/>
        <v>45430.385416666664</v>
      </c>
      <c r="C327">
        <v>1.8596864000000002</v>
      </c>
      <c r="D327">
        <v>336.21655265810261</v>
      </c>
      <c r="E327">
        <v>7.4714789479578361</v>
      </c>
      <c r="F327">
        <f>'[2]WSP Weather Station'!R422</f>
        <v>0</v>
      </c>
    </row>
    <row r="328" spans="1:6" x14ac:dyDescent="0.35">
      <c r="A328" s="317">
        <v>45430.385416666664</v>
      </c>
      <c r="B328" s="317">
        <f t="shared" si="6"/>
        <v>45430.395833333336</v>
      </c>
      <c r="C328">
        <v>2.0873787733333331</v>
      </c>
      <c r="D328">
        <v>351.83926496780015</v>
      </c>
      <c r="E328">
        <v>7.8186503326177812</v>
      </c>
      <c r="F328">
        <f>'[2]WSP Weather Station'!R423</f>
        <v>0</v>
      </c>
    </row>
    <row r="329" spans="1:6" x14ac:dyDescent="0.35">
      <c r="A329" s="317">
        <v>45430.395833333336</v>
      </c>
      <c r="B329" s="317">
        <f t="shared" si="6"/>
        <v>45430.40625</v>
      </c>
      <c r="C329">
        <v>2.2006289066666667</v>
      </c>
      <c r="D329">
        <v>327.74369057114063</v>
      </c>
      <c r="E329">
        <v>7.2831931238031249</v>
      </c>
      <c r="F329">
        <f>'[2]WSP Weather Station'!R424</f>
        <v>0</v>
      </c>
    </row>
    <row r="330" spans="1:6" x14ac:dyDescent="0.35">
      <c r="A330" s="317">
        <v>45430.40625</v>
      </c>
      <c r="B330" s="317">
        <f t="shared" si="6"/>
        <v>45430.416666666664</v>
      </c>
      <c r="C330">
        <v>1.71037504</v>
      </c>
      <c r="D330">
        <v>351.82577175602063</v>
      </c>
      <c r="E330">
        <v>7.8183504834671247</v>
      </c>
      <c r="F330">
        <f>'[2]WSP Weather Station'!R425</f>
        <v>0</v>
      </c>
    </row>
    <row r="331" spans="1:6" x14ac:dyDescent="0.35">
      <c r="A331" s="317">
        <v>45430.416666666664</v>
      </c>
      <c r="B331" s="317">
        <f t="shared" si="6"/>
        <v>45430.427083333336</v>
      </c>
      <c r="C331">
        <v>1.9511805866666667</v>
      </c>
      <c r="D331">
        <v>359.44415919643359</v>
      </c>
      <c r="E331">
        <v>7.9876479821429687</v>
      </c>
      <c r="F331">
        <f>'[2]WSP Weather Station'!R426</f>
        <v>0</v>
      </c>
    </row>
    <row r="332" spans="1:6" x14ac:dyDescent="0.35">
      <c r="A332" s="317">
        <v>45430.427083333336</v>
      </c>
      <c r="B332" s="317">
        <f t="shared" si="6"/>
        <v>45430.4375</v>
      </c>
      <c r="C332">
        <v>2.5245838933333338</v>
      </c>
      <c r="D332">
        <v>349.92012328596797</v>
      </c>
      <c r="E332">
        <v>7.7760027396881775</v>
      </c>
      <c r="F332">
        <f>'[2]WSP Weather Station'!R427</f>
        <v>0</v>
      </c>
    </row>
    <row r="333" spans="1:6" x14ac:dyDescent="0.35">
      <c r="A333" s="317">
        <v>45430.4375</v>
      </c>
      <c r="B333" s="317">
        <f t="shared" si="6"/>
        <v>45430.447916666664</v>
      </c>
      <c r="C333">
        <v>2.0346280533333334</v>
      </c>
      <c r="D333">
        <v>322.5040655331137</v>
      </c>
      <c r="E333">
        <v>7.166757011846971</v>
      </c>
      <c r="F333">
        <f>'[2]WSP Weather Station'!R428</f>
        <v>0</v>
      </c>
    </row>
    <row r="334" spans="1:6" x14ac:dyDescent="0.35">
      <c r="A334" s="317">
        <v>45430.447916666664</v>
      </c>
      <c r="B334" s="317">
        <f t="shared" si="6"/>
        <v>45430.458333333336</v>
      </c>
      <c r="C334">
        <v>2.7168110933333334</v>
      </c>
      <c r="D334">
        <v>311.62648307056759</v>
      </c>
      <c r="E334">
        <v>6.9250329571237241</v>
      </c>
      <c r="F334">
        <f>'[2]WSP Weather Station'!R429</f>
        <v>0</v>
      </c>
    </row>
    <row r="335" spans="1:6" x14ac:dyDescent="0.35">
      <c r="A335" s="317">
        <v>45430.458333333336</v>
      </c>
      <c r="B335" s="317">
        <f t="shared" si="6"/>
        <v>45430.46875</v>
      </c>
      <c r="C335">
        <v>2.3862995199999997</v>
      </c>
      <c r="D335">
        <v>315.39347665235317</v>
      </c>
      <c r="E335">
        <v>7.0087439256078481</v>
      </c>
      <c r="F335">
        <f>'[2]WSP Weather Station'!R430</f>
        <v>0</v>
      </c>
    </row>
    <row r="336" spans="1:6" x14ac:dyDescent="0.35">
      <c r="A336" s="317">
        <v>45430.46875</v>
      </c>
      <c r="B336" s="317">
        <f t="shared" si="6"/>
        <v>45430.479166666664</v>
      </c>
      <c r="C336">
        <v>2.4405403733333335</v>
      </c>
      <c r="D336">
        <v>326.46471594205349</v>
      </c>
      <c r="E336">
        <v>7.2547714653789663</v>
      </c>
      <c r="F336">
        <f>'[2]WSP Weather Station'!R431</f>
        <v>0</v>
      </c>
    </row>
    <row r="337" spans="1:6" x14ac:dyDescent="0.35">
      <c r="A337" s="317">
        <v>45430.479166666664</v>
      </c>
      <c r="B337" s="317">
        <f t="shared" si="6"/>
        <v>45430.489583333336</v>
      </c>
      <c r="C337">
        <v>2.6166741333333334</v>
      </c>
      <c r="D337">
        <v>346.41140698577283</v>
      </c>
      <c r="E337">
        <v>7.6980312663505073</v>
      </c>
      <c r="F337">
        <f>'[2]WSP Weather Station'!R432</f>
        <v>0</v>
      </c>
    </row>
    <row r="338" spans="1:6" x14ac:dyDescent="0.35">
      <c r="A338" s="317">
        <v>45430.489583333336</v>
      </c>
      <c r="B338" s="317">
        <f t="shared" si="6"/>
        <v>45430.5</v>
      </c>
      <c r="C338">
        <v>2.8393000533333335</v>
      </c>
      <c r="D338">
        <v>333.50402748924148</v>
      </c>
      <c r="E338">
        <v>7.411200610872033</v>
      </c>
      <c r="F338">
        <f>'[2]WSP Weather Station'!R433</f>
        <v>0</v>
      </c>
    </row>
    <row r="339" spans="1:6" x14ac:dyDescent="0.35">
      <c r="A339" s="317">
        <v>45430.5</v>
      </c>
      <c r="B339" s="317">
        <f t="shared" si="6"/>
        <v>45430.510416666664</v>
      </c>
      <c r="C339">
        <v>3.0348055466666666</v>
      </c>
      <c r="D339">
        <v>338.84965333980858</v>
      </c>
      <c r="E339">
        <v>7.5299922964401906</v>
      </c>
      <c r="F339">
        <f>'[2]WSP Weather Station'!R434</f>
        <v>0</v>
      </c>
    </row>
    <row r="340" spans="1:6" x14ac:dyDescent="0.35">
      <c r="A340" s="317">
        <v>45430.510416666664</v>
      </c>
      <c r="B340" s="317">
        <f t="shared" si="6"/>
        <v>45430.520833333336</v>
      </c>
      <c r="C340">
        <v>2.7591308799999998</v>
      </c>
      <c r="D340">
        <v>331.31456841412762</v>
      </c>
      <c r="E340">
        <v>7.3625459647583913</v>
      </c>
      <c r="F340">
        <f>'[2]WSP Weather Station'!R435</f>
        <v>0</v>
      </c>
    </row>
    <row r="341" spans="1:6" x14ac:dyDescent="0.35">
      <c r="A341" s="317">
        <v>45430.520833333336</v>
      </c>
      <c r="B341" s="317">
        <f t="shared" si="6"/>
        <v>45430.53125</v>
      </c>
      <c r="C341">
        <v>2.9045678933333332</v>
      </c>
      <c r="D341">
        <v>340.61953485485895</v>
      </c>
      <c r="E341">
        <v>7.5693229967746438</v>
      </c>
      <c r="F341">
        <f>'[2]WSP Weather Station'!R436</f>
        <v>0</v>
      </c>
    </row>
    <row r="342" spans="1:6" x14ac:dyDescent="0.35">
      <c r="A342" s="317">
        <v>45430.53125</v>
      </c>
      <c r="B342" s="317">
        <f t="shared" si="6"/>
        <v>45430.541666666664</v>
      </c>
      <c r="C342">
        <v>2.3973265066666665</v>
      </c>
      <c r="D342">
        <v>333.47235910688278</v>
      </c>
      <c r="E342">
        <v>7.4104968690418396</v>
      </c>
      <c r="F342">
        <f>'[2]WSP Weather Station'!R437</f>
        <v>0</v>
      </c>
    </row>
    <row r="343" spans="1:6" x14ac:dyDescent="0.35">
      <c r="A343" s="317">
        <v>45430.541666666664</v>
      </c>
      <c r="B343" s="317">
        <f t="shared" si="6"/>
        <v>45430.552083333336</v>
      </c>
      <c r="C343">
        <v>2.6542254933333331</v>
      </c>
      <c r="D343">
        <v>341.58418632234026</v>
      </c>
      <c r="E343">
        <v>7.5907596960520056</v>
      </c>
      <c r="F343">
        <f>'[2]WSP Weather Station'!R438</f>
        <v>0</v>
      </c>
    </row>
    <row r="344" spans="1:6" x14ac:dyDescent="0.35">
      <c r="A344" s="317">
        <v>45430.552083333336</v>
      </c>
      <c r="B344" s="317">
        <f t="shared" si="6"/>
        <v>45430.5625</v>
      </c>
      <c r="C344">
        <v>3.0145397333333332</v>
      </c>
      <c r="D344">
        <v>317.91458858824871</v>
      </c>
      <c r="E344">
        <v>7.0647686352944152</v>
      </c>
      <c r="F344">
        <f>'[2]WSP Weather Station'!R439</f>
        <v>0</v>
      </c>
    </row>
    <row r="345" spans="1:6" x14ac:dyDescent="0.35">
      <c r="A345" s="317">
        <v>45430.5625</v>
      </c>
      <c r="B345" s="317">
        <f t="shared" si="6"/>
        <v>45430.572916666664</v>
      </c>
      <c r="C345">
        <v>2.7585348266666672</v>
      </c>
      <c r="D345">
        <v>318.10746323709589</v>
      </c>
      <c r="E345">
        <v>7.069054738602131</v>
      </c>
      <c r="F345">
        <f>'[2]WSP Weather Station'!R440</f>
        <v>0</v>
      </c>
    </row>
    <row r="346" spans="1:6" x14ac:dyDescent="0.35">
      <c r="A346" s="317">
        <v>45430.572916666664</v>
      </c>
      <c r="B346" s="317">
        <f t="shared" si="6"/>
        <v>45430.583333333336</v>
      </c>
      <c r="C346">
        <v>3.1093122133333333</v>
      </c>
      <c r="D346">
        <v>314.0103437719589</v>
      </c>
      <c r="E346">
        <v>6.9780076393768642</v>
      </c>
      <c r="F346">
        <f>'[2]WSP Weather Station'!R441</f>
        <v>0</v>
      </c>
    </row>
    <row r="347" spans="1:6" x14ac:dyDescent="0.35">
      <c r="A347" s="317">
        <v>45430.583333333336</v>
      </c>
      <c r="B347" s="317">
        <f t="shared" si="6"/>
        <v>45430.59375</v>
      </c>
      <c r="C347">
        <v>3.006194986666666</v>
      </c>
      <c r="D347">
        <v>311.14251527382351</v>
      </c>
      <c r="E347">
        <v>6.9142781171960781</v>
      </c>
      <c r="F347">
        <f>'[2]WSP Weather Station'!R442</f>
        <v>0</v>
      </c>
    </row>
    <row r="348" spans="1:6" x14ac:dyDescent="0.35">
      <c r="A348" s="317">
        <v>45430.59375</v>
      </c>
      <c r="B348" s="317">
        <f t="shared" si="6"/>
        <v>45430.604166666664</v>
      </c>
      <c r="C348">
        <v>3.0461305600000004</v>
      </c>
      <c r="D348">
        <v>323.77501907788542</v>
      </c>
      <c r="E348">
        <v>7.195000423953009</v>
      </c>
      <c r="F348">
        <f>'[2]WSP Weather Station'!R443</f>
        <v>0</v>
      </c>
    </row>
    <row r="349" spans="1:6" x14ac:dyDescent="0.35">
      <c r="A349" s="317">
        <v>45430.604166666664</v>
      </c>
      <c r="B349" s="317">
        <f t="shared" si="6"/>
        <v>45430.614583333336</v>
      </c>
      <c r="C349">
        <v>4.2480721066666662</v>
      </c>
      <c r="D349">
        <v>306.79402758174655</v>
      </c>
      <c r="E349">
        <v>6.8176450573721459</v>
      </c>
      <c r="F349">
        <f>'[2]WSP Weather Station'!R444</f>
        <v>0</v>
      </c>
    </row>
    <row r="350" spans="1:6" x14ac:dyDescent="0.35">
      <c r="A350" s="317">
        <v>45430.614583333336</v>
      </c>
      <c r="B350" s="317">
        <f t="shared" si="6"/>
        <v>45430.625</v>
      </c>
      <c r="C350">
        <v>3.4919784533333331</v>
      </c>
      <c r="D350">
        <v>312.0825099155806</v>
      </c>
      <c r="E350">
        <v>6.935166887012902</v>
      </c>
      <c r="F350">
        <f>'[2]WSP Weather Station'!R445</f>
        <v>0</v>
      </c>
    </row>
    <row r="351" spans="1:6" x14ac:dyDescent="0.35">
      <c r="A351" s="317">
        <v>45430.625</v>
      </c>
      <c r="B351" s="317">
        <f t="shared" si="6"/>
        <v>45430.635416666664</v>
      </c>
      <c r="C351">
        <v>3.8293446400000004</v>
      </c>
      <c r="D351">
        <v>312.94675560388401</v>
      </c>
      <c r="E351">
        <v>6.9543723467529777</v>
      </c>
      <c r="F351">
        <f>'[2]WSP Weather Station'!R446</f>
        <v>0</v>
      </c>
    </row>
    <row r="352" spans="1:6" x14ac:dyDescent="0.35">
      <c r="A352" s="317">
        <v>45430.635416666664</v>
      </c>
      <c r="B352" s="317">
        <f t="shared" si="6"/>
        <v>45430.645833333336</v>
      </c>
      <c r="C352">
        <v>3.9667349333333335</v>
      </c>
      <c r="D352">
        <v>307.6349458794881</v>
      </c>
      <c r="E352">
        <v>6.8363321306552916</v>
      </c>
      <c r="F352">
        <f>'[2]WSP Weather Station'!R447</f>
        <v>0</v>
      </c>
    </row>
    <row r="353" spans="1:6" x14ac:dyDescent="0.35">
      <c r="A353" s="317">
        <v>45430.645833333336</v>
      </c>
      <c r="B353" s="317">
        <f t="shared" si="6"/>
        <v>45430.65625</v>
      </c>
      <c r="C353">
        <v>3.2937907199999996</v>
      </c>
      <c r="D353">
        <v>315.95205773407508</v>
      </c>
      <c r="E353">
        <v>7.0211568385350018</v>
      </c>
      <c r="F353">
        <f>'[2]WSP Weather Station'!R448</f>
        <v>0</v>
      </c>
    </row>
    <row r="354" spans="1:6" x14ac:dyDescent="0.35">
      <c r="A354" s="317">
        <v>45430.65625</v>
      </c>
      <c r="B354" s="317">
        <f t="shared" si="6"/>
        <v>45430.666666666664</v>
      </c>
      <c r="C354">
        <v>2.1282084266666663</v>
      </c>
      <c r="D354">
        <v>332.59501850039624</v>
      </c>
      <c r="E354">
        <v>7.3910004111199168</v>
      </c>
      <c r="F354">
        <f>'[2]WSP Weather Station'!R449</f>
        <v>0</v>
      </c>
    </row>
    <row r="355" spans="1:6" x14ac:dyDescent="0.35">
      <c r="A355" s="317">
        <v>45430.666666666664</v>
      </c>
      <c r="B355" s="317">
        <f t="shared" si="6"/>
        <v>45430.677083333336</v>
      </c>
      <c r="C355">
        <v>3.0234805333333337</v>
      </c>
      <c r="D355">
        <v>314.91152165541678</v>
      </c>
      <c r="E355">
        <v>6.9980338145648169</v>
      </c>
      <c r="F355">
        <f>'[2]WSP Weather Station'!R450</f>
        <v>0</v>
      </c>
    </row>
    <row r="356" spans="1:6" x14ac:dyDescent="0.35">
      <c r="A356" s="317">
        <v>45430.677083333336</v>
      </c>
      <c r="B356" s="317">
        <f t="shared" si="6"/>
        <v>45430.6875</v>
      </c>
      <c r="C356">
        <v>2.5493201066666669</v>
      </c>
      <c r="D356">
        <v>321.09789993675167</v>
      </c>
      <c r="E356">
        <v>7.1355088874833701</v>
      </c>
      <c r="F356">
        <f>'[2]WSP Weather Station'!R451</f>
        <v>0</v>
      </c>
    </row>
    <row r="357" spans="1:6" x14ac:dyDescent="0.35">
      <c r="A357" s="317">
        <v>45430.6875</v>
      </c>
      <c r="B357" s="317">
        <f t="shared" si="6"/>
        <v>45430.697916666664</v>
      </c>
      <c r="C357">
        <v>1.6689493333333336</v>
      </c>
      <c r="D357">
        <v>327.2778430443492</v>
      </c>
      <c r="E357">
        <v>7.272840956541093</v>
      </c>
      <c r="F357">
        <f>'[2]WSP Weather Station'!R452</f>
        <v>0</v>
      </c>
    </row>
    <row r="358" spans="1:6" x14ac:dyDescent="0.35">
      <c r="A358" s="317">
        <v>45430.697916666664</v>
      </c>
      <c r="B358" s="317">
        <f t="shared" si="6"/>
        <v>45430.708333333336</v>
      </c>
      <c r="C358">
        <v>1.5431820800000005</v>
      </c>
      <c r="D358">
        <v>317.25911832044619</v>
      </c>
      <c r="E358">
        <v>7.0502026293432483</v>
      </c>
      <c r="F358">
        <f>'[2]WSP Weather Station'!R453</f>
        <v>0</v>
      </c>
    </row>
    <row r="359" spans="1:6" x14ac:dyDescent="0.35">
      <c r="A359" s="317">
        <v>45430.708333333336</v>
      </c>
      <c r="B359" s="317">
        <f t="shared" si="6"/>
        <v>45430.71875</v>
      </c>
      <c r="C359">
        <v>0.93788992000000004</v>
      </c>
      <c r="D359">
        <v>282.40555086966583</v>
      </c>
      <c r="E359">
        <v>6.2756789082147959</v>
      </c>
      <c r="F359">
        <f>'[2]WSP Weather Station'!R454</f>
        <v>0</v>
      </c>
    </row>
    <row r="360" spans="1:6" x14ac:dyDescent="0.35">
      <c r="A360" s="317">
        <v>45430.71875</v>
      </c>
      <c r="B360" s="317">
        <f t="shared" si="6"/>
        <v>45430.729166666664</v>
      </c>
      <c r="C360">
        <v>1.1214743466666666</v>
      </c>
      <c r="D360">
        <v>28.430869555442634</v>
      </c>
      <c r="E360">
        <v>0.63179710123205857</v>
      </c>
      <c r="F360">
        <f>'[2]WSP Weather Station'!R455</f>
        <v>0</v>
      </c>
    </row>
    <row r="361" spans="1:6" x14ac:dyDescent="0.35">
      <c r="A361" s="317">
        <v>45430.729166666664</v>
      </c>
      <c r="B361" s="317">
        <f t="shared" si="6"/>
        <v>45430.739583333336</v>
      </c>
      <c r="C361">
        <v>1.7193158400000002</v>
      </c>
      <c r="D361">
        <v>14.982384057168822</v>
      </c>
      <c r="E361">
        <v>0.33294186793708491</v>
      </c>
      <c r="F361">
        <f>'[2]WSP Weather Station'!R456</f>
        <v>0</v>
      </c>
    </row>
    <row r="362" spans="1:6" x14ac:dyDescent="0.35">
      <c r="A362" s="317">
        <v>45430.739583333336</v>
      </c>
      <c r="B362" s="317">
        <f t="shared" si="6"/>
        <v>45430.75</v>
      </c>
      <c r="C362">
        <v>0.93967807999999997</v>
      </c>
      <c r="D362">
        <v>332.29699936763126</v>
      </c>
      <c r="E362">
        <v>7.3843777637251389</v>
      </c>
      <c r="F362">
        <f>'[2]WSP Weather Station'!R457</f>
        <v>0</v>
      </c>
    </row>
    <row r="363" spans="1:6" x14ac:dyDescent="0.35">
      <c r="A363" s="317">
        <v>45430.75</v>
      </c>
      <c r="B363" s="317">
        <f t="shared" si="6"/>
        <v>45430.760416666664</v>
      </c>
      <c r="C363">
        <v>0.62078954666666664</v>
      </c>
      <c r="D363">
        <v>292.65769624971995</v>
      </c>
      <c r="E363">
        <v>6.5035043611048877</v>
      </c>
      <c r="F363">
        <f>'[2]WSP Weather Station'!R458</f>
        <v>0</v>
      </c>
    </row>
    <row r="364" spans="1:6" x14ac:dyDescent="0.35">
      <c r="A364" s="317">
        <v>45430.760416666664</v>
      </c>
      <c r="B364" s="317">
        <f t="shared" si="6"/>
        <v>45430.770833333336</v>
      </c>
      <c r="C364">
        <v>0.88126485333333315</v>
      </c>
      <c r="D364">
        <v>287.91811054843799</v>
      </c>
      <c r="E364">
        <v>6.3981802344097334</v>
      </c>
      <c r="F364">
        <f>'[2]WSP Weather Station'!R459</f>
        <v>0</v>
      </c>
    </row>
    <row r="365" spans="1:6" x14ac:dyDescent="0.35">
      <c r="A365" s="317">
        <v>45430.770833333336</v>
      </c>
      <c r="B365" s="317">
        <f t="shared" si="6"/>
        <v>45430.78125</v>
      </c>
      <c r="C365">
        <v>0.94206229333333324</v>
      </c>
      <c r="D365">
        <v>344.79488204163022</v>
      </c>
      <c r="E365">
        <v>7.6621084898140044</v>
      </c>
      <c r="F365">
        <f>'[2]WSP Weather Station'!R460</f>
        <v>0</v>
      </c>
    </row>
    <row r="366" spans="1:6" x14ac:dyDescent="0.35">
      <c r="A366" s="317">
        <v>45430.78125</v>
      </c>
      <c r="B366" s="317">
        <f t="shared" si="6"/>
        <v>45430.791666666664</v>
      </c>
      <c r="C366">
        <v>0.91494186666666655</v>
      </c>
      <c r="D366">
        <v>339.69978120596028</v>
      </c>
      <c r="E366">
        <v>7.5488840267991169</v>
      </c>
      <c r="F366">
        <f>'[2]WSP Weather Station'!R461</f>
        <v>0</v>
      </c>
    </row>
    <row r="367" spans="1:6" x14ac:dyDescent="0.35">
      <c r="A367" s="317">
        <v>45430.791666666664</v>
      </c>
      <c r="B367" s="317">
        <f t="shared" si="6"/>
        <v>45430.802083333336</v>
      </c>
      <c r="C367">
        <v>2.108538666666667</v>
      </c>
      <c r="D367">
        <v>309.73172515105364</v>
      </c>
      <c r="E367">
        <v>6.8829272255789693</v>
      </c>
      <c r="F367">
        <f>'[2]WSP Weather Station'!R462</f>
        <v>0</v>
      </c>
    </row>
    <row r="368" spans="1:6" x14ac:dyDescent="0.35">
      <c r="A368" s="317">
        <v>45430.802083333336</v>
      </c>
      <c r="B368" s="317">
        <f t="shared" si="6"/>
        <v>45430.8125</v>
      </c>
      <c r="C368">
        <v>2.7153209599999997</v>
      </c>
      <c r="D368">
        <v>309.38641765141921</v>
      </c>
      <c r="E368">
        <v>6.8752537255870934</v>
      </c>
      <c r="F368">
        <f>'[2]WSP Weather Station'!R463</f>
        <v>0</v>
      </c>
    </row>
    <row r="369" spans="1:6" x14ac:dyDescent="0.35">
      <c r="A369" s="317">
        <v>45430.8125</v>
      </c>
      <c r="B369" s="317">
        <f t="shared" si="6"/>
        <v>45430.822916666664</v>
      </c>
      <c r="C369">
        <v>1.3259206400000001</v>
      </c>
      <c r="D369">
        <v>302.58939158911949</v>
      </c>
      <c r="E369">
        <v>6.7242087019804329</v>
      </c>
      <c r="F369">
        <f>'[2]WSP Weather Station'!R464</f>
        <v>0</v>
      </c>
    </row>
    <row r="370" spans="1:6" x14ac:dyDescent="0.35">
      <c r="A370" s="317">
        <v>45430.822916666664</v>
      </c>
      <c r="B370" s="317">
        <f t="shared" si="6"/>
        <v>45430.833333333336</v>
      </c>
      <c r="C370">
        <v>1.6704394666666667</v>
      </c>
      <c r="D370">
        <v>338.77763350551186</v>
      </c>
      <c r="E370">
        <v>7.5283918556780414</v>
      </c>
      <c r="F370">
        <f>'[2]WSP Weather Station'!R465</f>
        <v>0</v>
      </c>
    </row>
    <row r="371" spans="1:6" x14ac:dyDescent="0.35">
      <c r="A371" s="317">
        <v>45430.833333333336</v>
      </c>
      <c r="B371" s="317">
        <f t="shared" si="6"/>
        <v>45430.84375</v>
      </c>
      <c r="C371">
        <v>1.9872418133333334</v>
      </c>
      <c r="D371">
        <v>302.11935047208516</v>
      </c>
      <c r="E371">
        <v>6.7137633438241142</v>
      </c>
      <c r="F371">
        <f>'[2]WSP Weather Station'!R466</f>
        <v>0</v>
      </c>
    </row>
    <row r="372" spans="1:6" x14ac:dyDescent="0.35">
      <c r="A372" s="317">
        <v>45430.84375</v>
      </c>
      <c r="B372" s="317">
        <f t="shared" si="6"/>
        <v>45430.854166666664</v>
      </c>
      <c r="C372">
        <v>1.4183089066666668</v>
      </c>
      <c r="D372">
        <v>299.05056154527983</v>
      </c>
      <c r="E372">
        <v>6.6455680343395516</v>
      </c>
      <c r="F372">
        <f>'[2]WSP Weather Station'!R467</f>
        <v>0</v>
      </c>
    </row>
    <row r="373" spans="1:6" x14ac:dyDescent="0.35">
      <c r="A373" s="317">
        <v>45430.854166666664</v>
      </c>
      <c r="B373" s="317">
        <f t="shared" si="6"/>
        <v>45430.864583333336</v>
      </c>
      <c r="C373">
        <v>0.8940800000000001</v>
      </c>
      <c r="D373">
        <v>337.85423042483779</v>
      </c>
      <c r="E373">
        <v>7.507871787218618</v>
      </c>
      <c r="F373">
        <f>'[2]WSP Weather Station'!R468</f>
        <v>0</v>
      </c>
    </row>
    <row r="374" spans="1:6" x14ac:dyDescent="0.35">
      <c r="A374" s="317">
        <v>45430.864583333336</v>
      </c>
      <c r="B374" s="317">
        <f t="shared" si="6"/>
        <v>45430.875</v>
      </c>
      <c r="C374">
        <v>1.8885949866666667</v>
      </c>
      <c r="D374">
        <v>321.25051457612187</v>
      </c>
      <c r="E374">
        <v>7.1389003239138198</v>
      </c>
      <c r="F374">
        <f>'[2]WSP Weather Station'!R469</f>
        <v>0</v>
      </c>
    </row>
    <row r="375" spans="1:6" x14ac:dyDescent="0.35">
      <c r="A375" s="317">
        <v>45430.875</v>
      </c>
      <c r="B375" s="317">
        <f t="shared" si="6"/>
        <v>45430.885416666664</v>
      </c>
      <c r="C375">
        <v>1.5172537600000002</v>
      </c>
      <c r="D375">
        <v>323.73532070100367</v>
      </c>
      <c r="E375">
        <v>7.1941182378000814</v>
      </c>
      <c r="F375">
        <f>'[2]WSP Weather Station'!R470</f>
        <v>0</v>
      </c>
    </row>
    <row r="376" spans="1:6" x14ac:dyDescent="0.35">
      <c r="A376" s="317">
        <v>45430.885416666664</v>
      </c>
      <c r="B376" s="317">
        <f t="shared" si="6"/>
        <v>45430.895833333336</v>
      </c>
      <c r="C376">
        <v>1.8930653866666665</v>
      </c>
      <c r="D376">
        <v>339.28594318695508</v>
      </c>
      <c r="E376">
        <v>7.5396876263767796</v>
      </c>
      <c r="F376">
        <f>'[2]WSP Weather Station'!R471</f>
        <v>0</v>
      </c>
    </row>
    <row r="377" spans="1:6" x14ac:dyDescent="0.35">
      <c r="A377" s="317">
        <v>45430.895833333336</v>
      </c>
      <c r="B377" s="317">
        <f t="shared" si="6"/>
        <v>45430.90625</v>
      </c>
      <c r="C377">
        <v>1.7920343466666671</v>
      </c>
      <c r="D377">
        <v>354.64750050768117</v>
      </c>
      <c r="E377">
        <v>7.8810555668373592</v>
      </c>
      <c r="F377">
        <f>'[2]WSP Weather Station'!R472</f>
        <v>0</v>
      </c>
    </row>
    <row r="378" spans="1:6" x14ac:dyDescent="0.35">
      <c r="A378" s="317">
        <v>45430.90625</v>
      </c>
      <c r="B378" s="317">
        <f t="shared" si="6"/>
        <v>45430.916666666664</v>
      </c>
      <c r="C378">
        <v>2.7177051733333335</v>
      </c>
      <c r="D378">
        <v>8.4088747188784705</v>
      </c>
      <c r="E378">
        <v>0.18686388264174378</v>
      </c>
      <c r="F378">
        <f>'[2]WSP Weather Station'!R473</f>
        <v>0</v>
      </c>
    </row>
    <row r="379" spans="1:6" x14ac:dyDescent="0.35">
      <c r="A379" s="317">
        <v>45430.916666666664</v>
      </c>
      <c r="B379" s="317">
        <f t="shared" si="6"/>
        <v>45430.927083333336</v>
      </c>
      <c r="C379">
        <v>2.2384782933333329</v>
      </c>
      <c r="D379">
        <v>6.4075042041893342</v>
      </c>
      <c r="E379">
        <v>0.14238898231531855</v>
      </c>
      <c r="F379">
        <f>'[2]WSP Weather Station'!R474</f>
        <v>0</v>
      </c>
    </row>
    <row r="380" spans="1:6" x14ac:dyDescent="0.35">
      <c r="A380" s="317">
        <v>45430.927083333336</v>
      </c>
      <c r="B380" s="317">
        <f t="shared" si="6"/>
        <v>45430.9375</v>
      </c>
      <c r="C380">
        <v>1.9127351466666664</v>
      </c>
      <c r="D380">
        <v>2.7694668930954101</v>
      </c>
      <c r="E380">
        <v>6.1543708735453555E-2</v>
      </c>
      <c r="F380">
        <f>'[2]WSP Weather Station'!R475</f>
        <v>0</v>
      </c>
    </row>
    <row r="381" spans="1:6" x14ac:dyDescent="0.35">
      <c r="A381" s="317">
        <v>45430.9375</v>
      </c>
      <c r="B381" s="317">
        <f t="shared" si="6"/>
        <v>45430.947916666664</v>
      </c>
      <c r="C381">
        <v>1.9794931199999999</v>
      </c>
      <c r="D381">
        <v>12.409659888790761</v>
      </c>
      <c r="E381">
        <v>0.27577021975090582</v>
      </c>
      <c r="F381">
        <f>'[2]WSP Weather Station'!R476</f>
        <v>0</v>
      </c>
    </row>
    <row r="382" spans="1:6" x14ac:dyDescent="0.35">
      <c r="A382" s="317">
        <v>45430.947916666664</v>
      </c>
      <c r="B382" s="317">
        <f t="shared" si="6"/>
        <v>45430.958333333336</v>
      </c>
      <c r="C382">
        <v>1.3157877333333337</v>
      </c>
      <c r="D382">
        <v>15.049091841955002</v>
      </c>
      <c r="E382">
        <v>0.33442426315455559</v>
      </c>
      <c r="F382">
        <f>'[2]WSP Weather Station'!R477</f>
        <v>0</v>
      </c>
    </row>
    <row r="383" spans="1:6" x14ac:dyDescent="0.35">
      <c r="A383" s="317">
        <v>45430.958333333336</v>
      </c>
      <c r="B383" s="317">
        <f t="shared" si="6"/>
        <v>45430.96875</v>
      </c>
      <c r="C383">
        <v>1.0341525333333332</v>
      </c>
      <c r="D383">
        <v>18.906798971738123</v>
      </c>
      <c r="E383">
        <v>0.42015108826084718</v>
      </c>
      <c r="F383">
        <f>'[2]WSP Weather Station'!R478</f>
        <v>0</v>
      </c>
    </row>
    <row r="384" spans="1:6" x14ac:dyDescent="0.35">
      <c r="A384" s="317">
        <v>45430.96875</v>
      </c>
      <c r="B384" s="317">
        <f t="shared" si="6"/>
        <v>45430.979166666664</v>
      </c>
      <c r="C384">
        <v>1.2031336533333332</v>
      </c>
      <c r="D384">
        <v>356.0290783774459</v>
      </c>
      <c r="E384">
        <v>7.9117572972765755</v>
      </c>
      <c r="F384">
        <f>'[2]WSP Weather Station'!R479</f>
        <v>0</v>
      </c>
    </row>
    <row r="385" spans="1:6" x14ac:dyDescent="0.35">
      <c r="A385" s="317">
        <v>45430.979166666664</v>
      </c>
      <c r="B385" s="317">
        <f t="shared" si="6"/>
        <v>45430.989583333336</v>
      </c>
      <c r="C385">
        <v>0.65774485333333321</v>
      </c>
      <c r="D385">
        <v>15.367275447290474</v>
      </c>
      <c r="E385">
        <v>0.34149500993978832</v>
      </c>
      <c r="F385">
        <f>'[2]WSP Weather Station'!R480</f>
        <v>0</v>
      </c>
    </row>
    <row r="386" spans="1:6" x14ac:dyDescent="0.35">
      <c r="A386" s="317">
        <v>45430.989583333336</v>
      </c>
      <c r="B386" s="317">
        <f t="shared" si="6"/>
        <v>45431</v>
      </c>
      <c r="C386">
        <v>0.62198165333333333</v>
      </c>
      <c r="D386">
        <v>114.9267171487665</v>
      </c>
      <c r="E386">
        <v>2.5539270477503666</v>
      </c>
      <c r="F386">
        <f>'[2]WSP Weather Station'!R481</f>
        <v>0</v>
      </c>
    </row>
    <row r="387" spans="1:6" x14ac:dyDescent="0.35">
      <c r="A387" s="317">
        <v>45431</v>
      </c>
      <c r="B387" s="317">
        <f t="shared" si="6"/>
        <v>45431.010416666664</v>
      </c>
      <c r="C387">
        <v>0.6947001599999999</v>
      </c>
      <c r="D387">
        <v>339.06323705579564</v>
      </c>
      <c r="E387">
        <v>7.5347386012399031</v>
      </c>
      <c r="F387">
        <f>'[2]WSP Weather Station'!R482</f>
        <v>0</v>
      </c>
    </row>
    <row r="388" spans="1:6" x14ac:dyDescent="0.35">
      <c r="A388" s="317">
        <v>45431.010416666664</v>
      </c>
      <c r="B388" s="317">
        <f t="shared" ref="B388:B451" si="7">A389</f>
        <v>45431.020833333336</v>
      </c>
      <c r="C388">
        <v>0.52154666666666671</v>
      </c>
      <c r="D388">
        <v>191.24423542462011</v>
      </c>
      <c r="E388">
        <v>4.2498718983248915</v>
      </c>
      <c r="F388">
        <f>'[2]WSP Weather Station'!R483</f>
        <v>0</v>
      </c>
    </row>
    <row r="389" spans="1:6" x14ac:dyDescent="0.35">
      <c r="A389" s="317">
        <v>45431.020833333336</v>
      </c>
      <c r="B389" s="317">
        <f t="shared" si="7"/>
        <v>45431.03125</v>
      </c>
      <c r="C389">
        <v>0.52780522666666674</v>
      </c>
      <c r="D389">
        <v>210.43081322663735</v>
      </c>
      <c r="E389">
        <v>4.6762402939252743</v>
      </c>
      <c r="F389">
        <f>'[2]WSP Weather Station'!R484</f>
        <v>0</v>
      </c>
    </row>
    <row r="390" spans="1:6" x14ac:dyDescent="0.35">
      <c r="A390" s="317">
        <v>45431.03125</v>
      </c>
      <c r="B390" s="317">
        <f t="shared" si="7"/>
        <v>45431.041666666664</v>
      </c>
      <c r="C390">
        <v>0.55134933333333314</v>
      </c>
      <c r="D390">
        <v>152.63732517802589</v>
      </c>
      <c r="E390">
        <v>3.3919405595116863</v>
      </c>
      <c r="F390">
        <f>'[2]WSP Weather Station'!R485</f>
        <v>0</v>
      </c>
    </row>
    <row r="391" spans="1:6" x14ac:dyDescent="0.35">
      <c r="A391" s="317">
        <v>45431.041666666664</v>
      </c>
      <c r="B391" s="317">
        <f t="shared" si="7"/>
        <v>45431.052083333336</v>
      </c>
      <c r="C391">
        <v>0.74149034666666658</v>
      </c>
      <c r="D391">
        <v>47.664719526158223</v>
      </c>
      <c r="E391">
        <v>1.0592159894701827</v>
      </c>
      <c r="F391">
        <f>'[2]WSP Weather Station'!R486</f>
        <v>0</v>
      </c>
    </row>
    <row r="392" spans="1:6" x14ac:dyDescent="0.35">
      <c r="A392" s="317">
        <v>45431.052083333336</v>
      </c>
      <c r="B392" s="317">
        <f t="shared" si="7"/>
        <v>45431.0625</v>
      </c>
      <c r="C392">
        <v>0.82225557333333332</v>
      </c>
      <c r="D392">
        <v>59.837437968976118</v>
      </c>
      <c r="E392">
        <v>1.3297208437550248</v>
      </c>
      <c r="F392">
        <f>'[2]WSP Weather Station'!R487</f>
        <v>0</v>
      </c>
    </row>
    <row r="393" spans="1:6" x14ac:dyDescent="0.35">
      <c r="A393" s="317">
        <v>45431.0625</v>
      </c>
      <c r="B393" s="317">
        <f t="shared" si="7"/>
        <v>45431.072916666664</v>
      </c>
      <c r="C393">
        <v>0.4598551466666666</v>
      </c>
      <c r="D393">
        <v>156.63374709066707</v>
      </c>
      <c r="E393">
        <v>3.480749935348157</v>
      </c>
      <c r="F393">
        <f>'[2]WSP Weather Station'!R488</f>
        <v>0</v>
      </c>
    </row>
    <row r="394" spans="1:6" x14ac:dyDescent="0.35">
      <c r="A394" s="317">
        <v>45431.072916666664</v>
      </c>
      <c r="B394" s="317">
        <f t="shared" si="7"/>
        <v>45431.083333333336</v>
      </c>
      <c r="C394">
        <v>0.48935978666666669</v>
      </c>
      <c r="D394">
        <v>192.38269612353227</v>
      </c>
      <c r="E394">
        <v>4.275171024967384</v>
      </c>
      <c r="F394">
        <f>'[2]WSP Weather Station'!R489</f>
        <v>0</v>
      </c>
    </row>
    <row r="395" spans="1:6" x14ac:dyDescent="0.35">
      <c r="A395" s="317">
        <v>45431.083333333336</v>
      </c>
      <c r="B395" s="317">
        <f t="shared" si="7"/>
        <v>45431.09375</v>
      </c>
      <c r="C395">
        <v>0.46790186666666672</v>
      </c>
      <c r="D395">
        <v>91.821002297479922</v>
      </c>
      <c r="E395">
        <v>2.0404667177217761</v>
      </c>
      <c r="F395">
        <f>'[2]WSP Weather Station'!R490</f>
        <v>0</v>
      </c>
    </row>
    <row r="396" spans="1:6" x14ac:dyDescent="0.35">
      <c r="A396" s="317">
        <v>45431.09375</v>
      </c>
      <c r="B396" s="317">
        <f t="shared" si="7"/>
        <v>45431.104166666664</v>
      </c>
      <c r="C396">
        <v>0.60767637333333324</v>
      </c>
      <c r="D396">
        <v>98.141004121993433</v>
      </c>
      <c r="E396">
        <v>2.1809112027109654</v>
      </c>
      <c r="F396">
        <f>'[2]WSP Weather Station'!R491</f>
        <v>0</v>
      </c>
    </row>
    <row r="397" spans="1:6" x14ac:dyDescent="0.35">
      <c r="A397" s="317">
        <v>45431.104166666664</v>
      </c>
      <c r="B397" s="317">
        <f t="shared" si="7"/>
        <v>45431.114583333336</v>
      </c>
      <c r="C397">
        <v>0.45002026666666667</v>
      </c>
      <c r="D397">
        <v>66.364645527939558</v>
      </c>
      <c r="E397">
        <v>1.474769900620879</v>
      </c>
      <c r="F397">
        <f>'[2]WSP Weather Station'!R492</f>
        <v>0</v>
      </c>
    </row>
    <row r="398" spans="1:6" x14ac:dyDescent="0.35">
      <c r="A398" s="317">
        <v>45431.114583333336</v>
      </c>
      <c r="B398" s="317">
        <f t="shared" si="7"/>
        <v>45431.125</v>
      </c>
      <c r="C398">
        <v>0.4968104533333334</v>
      </c>
      <c r="D398">
        <v>262.91684045281124</v>
      </c>
      <c r="E398">
        <v>5.8425964545069169</v>
      </c>
      <c r="F398">
        <f>'[2]WSP Weather Station'!R493</f>
        <v>0</v>
      </c>
    </row>
    <row r="399" spans="1:6" x14ac:dyDescent="0.35">
      <c r="A399" s="317">
        <v>45431.125</v>
      </c>
      <c r="B399" s="317">
        <f t="shared" si="7"/>
        <v>45431.135416666664</v>
      </c>
      <c r="C399">
        <v>0.5009828266666666</v>
      </c>
      <c r="D399">
        <v>293.07878778135489</v>
      </c>
      <c r="E399">
        <v>6.5128619506967755</v>
      </c>
      <c r="F399">
        <f>'[2]WSP Weather Station'!R494</f>
        <v>0</v>
      </c>
    </row>
    <row r="400" spans="1:6" x14ac:dyDescent="0.35">
      <c r="A400" s="317">
        <v>45431.135416666664</v>
      </c>
      <c r="B400" s="317">
        <f t="shared" si="7"/>
        <v>45431.145833333336</v>
      </c>
      <c r="C400">
        <v>0.46700778666666659</v>
      </c>
      <c r="D400">
        <v>222.76752391311723</v>
      </c>
      <c r="E400">
        <v>4.9503894202914944</v>
      </c>
      <c r="F400">
        <f>'[2]WSP Weather Station'!R495</f>
        <v>0</v>
      </c>
    </row>
    <row r="401" spans="1:6" x14ac:dyDescent="0.35">
      <c r="A401" s="317">
        <v>45431.145833333336</v>
      </c>
      <c r="B401" s="317">
        <f t="shared" si="7"/>
        <v>45431.15625</v>
      </c>
      <c r="C401">
        <v>0.60410005333333339</v>
      </c>
      <c r="D401">
        <v>264.28736947445896</v>
      </c>
      <c r="E401">
        <v>5.8730526549879771</v>
      </c>
      <c r="F401">
        <f>'[2]WSP Weather Station'!R496</f>
        <v>0</v>
      </c>
    </row>
    <row r="402" spans="1:6" x14ac:dyDescent="0.35">
      <c r="A402" s="317">
        <v>45431.15625</v>
      </c>
      <c r="B402" s="317">
        <f t="shared" si="7"/>
        <v>45431.166666666664</v>
      </c>
      <c r="C402">
        <v>0.41932351999999995</v>
      </c>
      <c r="D402">
        <v>229.91734549315046</v>
      </c>
      <c r="E402">
        <v>5.1092743442922322</v>
      </c>
      <c r="F402">
        <f>'[2]WSP Weather Station'!R497</f>
        <v>0</v>
      </c>
    </row>
    <row r="403" spans="1:6" x14ac:dyDescent="0.35">
      <c r="A403" s="317">
        <v>45431.166666666664</v>
      </c>
      <c r="B403" s="317">
        <f t="shared" si="7"/>
        <v>45431.177083333336</v>
      </c>
      <c r="C403">
        <v>0.47058410666666667</v>
      </c>
      <c r="D403">
        <v>164.93634157495873</v>
      </c>
      <c r="E403">
        <v>3.6652520349990829</v>
      </c>
      <c r="F403">
        <f>'[2]WSP Weather Station'!R498</f>
        <v>0</v>
      </c>
    </row>
    <row r="404" spans="1:6" x14ac:dyDescent="0.35">
      <c r="A404" s="317">
        <v>45431.177083333336</v>
      </c>
      <c r="B404" s="317">
        <f t="shared" si="7"/>
        <v>45431.1875</v>
      </c>
      <c r="C404">
        <v>0.86546943999999992</v>
      </c>
      <c r="D404">
        <v>82.54575499928346</v>
      </c>
      <c r="E404">
        <v>1.8343501110951881</v>
      </c>
      <c r="F404">
        <f>'[2]WSP Weather Station'!R499</f>
        <v>0</v>
      </c>
    </row>
    <row r="405" spans="1:6" x14ac:dyDescent="0.35">
      <c r="A405" s="317">
        <v>45431.1875</v>
      </c>
      <c r="B405" s="317">
        <f t="shared" si="7"/>
        <v>45431.197916666664</v>
      </c>
      <c r="C405">
        <v>0.44942421333333338</v>
      </c>
      <c r="D405">
        <v>85.670281435868816</v>
      </c>
      <c r="E405">
        <v>1.903784031908196</v>
      </c>
      <c r="F405">
        <f>'[2]WSP Weather Station'!R500</f>
        <v>0</v>
      </c>
    </row>
    <row r="406" spans="1:6" x14ac:dyDescent="0.35">
      <c r="A406" s="317">
        <v>45431.197916666664</v>
      </c>
      <c r="B406" s="317">
        <f t="shared" si="7"/>
        <v>45431.208333333336</v>
      </c>
      <c r="C406">
        <v>0.5498592000000001</v>
      </c>
      <c r="D406">
        <v>119.71191836126754</v>
      </c>
      <c r="E406">
        <v>2.6602648524726118</v>
      </c>
      <c r="F406">
        <f>'[2]WSP Weather Station'!R501</f>
        <v>0</v>
      </c>
    </row>
    <row r="407" spans="1:6" x14ac:dyDescent="0.35">
      <c r="A407" s="317">
        <v>45431.208333333336</v>
      </c>
      <c r="B407" s="317">
        <f t="shared" si="7"/>
        <v>45431.21875</v>
      </c>
      <c r="C407">
        <v>0.48637952000000001</v>
      </c>
      <c r="D407">
        <v>110.03657577109401</v>
      </c>
      <c r="E407">
        <v>2.4452572393576446</v>
      </c>
      <c r="F407">
        <f>'[2]WSP Weather Station'!R502</f>
        <v>0</v>
      </c>
    </row>
    <row r="408" spans="1:6" x14ac:dyDescent="0.35">
      <c r="A408" s="317">
        <v>45431.21875</v>
      </c>
      <c r="B408" s="317">
        <f t="shared" si="7"/>
        <v>45431.229166666664</v>
      </c>
      <c r="C408">
        <v>0.30875562666666667</v>
      </c>
      <c r="D408">
        <v>216.97408796123113</v>
      </c>
      <c r="E408">
        <v>4.8216463991384693</v>
      </c>
      <c r="F408">
        <f>'[2]WSP Weather Station'!R503</f>
        <v>0</v>
      </c>
    </row>
    <row r="409" spans="1:6" x14ac:dyDescent="0.35">
      <c r="A409" s="317">
        <v>45431.229166666664</v>
      </c>
      <c r="B409" s="317">
        <f t="shared" si="7"/>
        <v>45431.239583333336</v>
      </c>
      <c r="C409">
        <v>0.50604927999999993</v>
      </c>
      <c r="D409">
        <v>149.29166121322478</v>
      </c>
      <c r="E409">
        <v>3.3175924714049954</v>
      </c>
      <c r="F409">
        <f>'[2]WSP Weather Station'!R504</f>
        <v>0</v>
      </c>
    </row>
    <row r="410" spans="1:6" x14ac:dyDescent="0.35">
      <c r="A410" s="317">
        <v>45431.239583333336</v>
      </c>
      <c r="B410" s="317">
        <f t="shared" si="7"/>
        <v>45431.25</v>
      </c>
      <c r="C410">
        <v>0.54389866666666675</v>
      </c>
      <c r="D410">
        <v>215.38797887025109</v>
      </c>
      <c r="E410">
        <v>4.7863995304500246</v>
      </c>
      <c r="F410">
        <f>'[2]WSP Weather Station'!R505</f>
        <v>0</v>
      </c>
    </row>
    <row r="411" spans="1:6" x14ac:dyDescent="0.35">
      <c r="A411" s="317">
        <v>45431.25</v>
      </c>
      <c r="B411" s="317">
        <f t="shared" si="7"/>
        <v>45431.260416666664</v>
      </c>
      <c r="C411">
        <v>0.38981887999999998</v>
      </c>
      <c r="D411">
        <v>250.68073338195541</v>
      </c>
      <c r="E411">
        <v>5.5706829640434536</v>
      </c>
      <c r="F411">
        <f>'[2]WSP Weather Station'!R506</f>
        <v>0</v>
      </c>
    </row>
    <row r="412" spans="1:6" x14ac:dyDescent="0.35">
      <c r="A412" s="317">
        <v>45431.260416666664</v>
      </c>
      <c r="B412" s="317">
        <f t="shared" si="7"/>
        <v>45431.270833333336</v>
      </c>
      <c r="C412">
        <v>0.3999517866666667</v>
      </c>
      <c r="D412">
        <v>96.698133046253986</v>
      </c>
      <c r="E412">
        <v>2.1488474010278664</v>
      </c>
      <c r="F412">
        <f>'[2]WSP Weather Station'!R507</f>
        <v>0</v>
      </c>
    </row>
    <row r="413" spans="1:6" x14ac:dyDescent="0.35">
      <c r="A413" s="317">
        <v>45431.270833333336</v>
      </c>
      <c r="B413" s="317">
        <f t="shared" si="7"/>
        <v>45431.28125</v>
      </c>
      <c r="C413">
        <v>0.73105941333333324</v>
      </c>
      <c r="D413">
        <v>95.131732351207546</v>
      </c>
      <c r="E413">
        <v>2.1140384966935009</v>
      </c>
      <c r="F413">
        <f>'[2]WSP Weather Station'!R508</f>
        <v>0</v>
      </c>
    </row>
    <row r="414" spans="1:6" x14ac:dyDescent="0.35">
      <c r="A414" s="317">
        <v>45431.28125</v>
      </c>
      <c r="B414" s="317">
        <f t="shared" si="7"/>
        <v>45431.291666666664</v>
      </c>
      <c r="C414">
        <v>0.72152256000000003</v>
      </c>
      <c r="D414">
        <v>90.915519532059278</v>
      </c>
      <c r="E414">
        <v>2.0203448784902061</v>
      </c>
      <c r="F414">
        <f>'[2]WSP Weather Station'!R509</f>
        <v>0</v>
      </c>
    </row>
    <row r="415" spans="1:6" x14ac:dyDescent="0.35">
      <c r="A415" s="317">
        <v>45431.291666666664</v>
      </c>
      <c r="B415" s="317">
        <f t="shared" si="7"/>
        <v>45431.302083333336</v>
      </c>
      <c r="C415">
        <v>0.8982523733333333</v>
      </c>
      <c r="D415">
        <v>96.427620404556237</v>
      </c>
      <c r="E415">
        <v>2.1428360089901384</v>
      </c>
      <c r="F415">
        <f>'[2]WSP Weather Station'!R510</f>
        <v>0</v>
      </c>
    </row>
    <row r="416" spans="1:6" x14ac:dyDescent="0.35">
      <c r="A416" s="317">
        <v>45431.302083333336</v>
      </c>
      <c r="B416" s="317">
        <f t="shared" si="7"/>
        <v>45431.3125</v>
      </c>
      <c r="C416">
        <v>0.97842154666666659</v>
      </c>
      <c r="D416">
        <v>81.472146744539486</v>
      </c>
      <c r="E416">
        <v>1.8104921498786553</v>
      </c>
      <c r="F416">
        <f>'[2]WSP Weather Station'!R511</f>
        <v>0</v>
      </c>
    </row>
    <row r="417" spans="1:6" x14ac:dyDescent="0.35">
      <c r="A417" s="317">
        <v>45431.3125</v>
      </c>
      <c r="B417" s="317">
        <f t="shared" si="7"/>
        <v>45431.322916666664</v>
      </c>
      <c r="C417">
        <v>1.4338062933333331</v>
      </c>
      <c r="D417">
        <v>83.37904014968062</v>
      </c>
      <c r="E417">
        <v>1.8528675588817916</v>
      </c>
      <c r="F417">
        <f>'[2]WSP Weather Station'!R512</f>
        <v>0</v>
      </c>
    </row>
    <row r="418" spans="1:6" x14ac:dyDescent="0.35">
      <c r="A418" s="317">
        <v>45431.322916666664</v>
      </c>
      <c r="B418" s="317">
        <f t="shared" si="7"/>
        <v>45431.333333333336</v>
      </c>
      <c r="C418">
        <v>1.8307778133333334</v>
      </c>
      <c r="D418">
        <v>75.286760748083509</v>
      </c>
      <c r="E418">
        <v>1.673039127735189</v>
      </c>
      <c r="F418">
        <f>'[2]WSP Weather Station'!R513</f>
        <v>0</v>
      </c>
    </row>
    <row r="419" spans="1:6" x14ac:dyDescent="0.35">
      <c r="A419" s="317">
        <v>45431.333333333336</v>
      </c>
      <c r="B419" s="317">
        <f t="shared" si="7"/>
        <v>45431.34375</v>
      </c>
      <c r="C419">
        <v>2.0790340266666667</v>
      </c>
      <c r="D419">
        <v>80.024797324850397</v>
      </c>
      <c r="E419">
        <v>1.7783288294411199</v>
      </c>
      <c r="F419">
        <f>'[2]WSP Weather Station'!R514</f>
        <v>0</v>
      </c>
    </row>
    <row r="420" spans="1:6" x14ac:dyDescent="0.35">
      <c r="A420" s="317">
        <v>45431.34375</v>
      </c>
      <c r="B420" s="317">
        <f t="shared" si="7"/>
        <v>45431.354166666664</v>
      </c>
      <c r="C420">
        <v>2.1359571200000005</v>
      </c>
      <c r="D420">
        <v>66.575533815910575</v>
      </c>
      <c r="E420">
        <v>1.4794563070202349</v>
      </c>
      <c r="F420">
        <f>'[2]WSP Weather Station'!R515</f>
        <v>0</v>
      </c>
    </row>
    <row r="421" spans="1:6" x14ac:dyDescent="0.35">
      <c r="A421" s="317">
        <v>45431.354166666664</v>
      </c>
      <c r="B421" s="317">
        <f t="shared" si="7"/>
        <v>45431.364583333336</v>
      </c>
      <c r="C421">
        <v>1.8072337066666668</v>
      </c>
      <c r="D421">
        <v>59.716598341774976</v>
      </c>
      <c r="E421">
        <v>1.3270355187061105</v>
      </c>
      <c r="F421">
        <f>'[2]WSP Weather Station'!R516</f>
        <v>0</v>
      </c>
    </row>
    <row r="422" spans="1:6" x14ac:dyDescent="0.35">
      <c r="A422" s="317">
        <v>45431.364583333336</v>
      </c>
      <c r="B422" s="317">
        <f t="shared" si="7"/>
        <v>45431.375</v>
      </c>
      <c r="C422">
        <v>2.0712853333333334</v>
      </c>
      <c r="D422">
        <v>75.15826904153711</v>
      </c>
      <c r="E422">
        <v>1.6701837564786024</v>
      </c>
      <c r="F422">
        <f>'[2]WSP Weather Station'!R517</f>
        <v>0</v>
      </c>
    </row>
    <row r="423" spans="1:6" x14ac:dyDescent="0.35">
      <c r="A423" s="317">
        <v>45431.375</v>
      </c>
      <c r="B423" s="317">
        <f t="shared" si="7"/>
        <v>45431.385416666664</v>
      </c>
      <c r="C423">
        <v>2.5749503999999996</v>
      </c>
      <c r="D423">
        <v>83.669272130277207</v>
      </c>
      <c r="E423">
        <v>1.8593171584506045</v>
      </c>
      <c r="F423">
        <f>'[2]WSP Weather Station'!R518</f>
        <v>0</v>
      </c>
    </row>
    <row r="424" spans="1:6" x14ac:dyDescent="0.35">
      <c r="A424" s="317">
        <v>45431.385416666664</v>
      </c>
      <c r="B424" s="317">
        <f t="shared" si="7"/>
        <v>45431.395833333336</v>
      </c>
      <c r="C424">
        <v>2.4545476266666664</v>
      </c>
      <c r="D424">
        <v>64.726788502308139</v>
      </c>
      <c r="E424">
        <v>1.4383730778290698</v>
      </c>
      <c r="F424">
        <f>'[2]WSP Weather Station'!R519</f>
        <v>0</v>
      </c>
    </row>
    <row r="425" spans="1:6" x14ac:dyDescent="0.35">
      <c r="A425" s="317">
        <v>45431.395833333336</v>
      </c>
      <c r="B425" s="317">
        <f t="shared" si="7"/>
        <v>45431.40625</v>
      </c>
      <c r="C425">
        <v>2.3955383466666667</v>
      </c>
      <c r="D425">
        <v>57.68977007076316</v>
      </c>
      <c r="E425">
        <v>1.2819948904614036</v>
      </c>
      <c r="F425">
        <f>'[2]WSP Weather Station'!R520</f>
        <v>0</v>
      </c>
    </row>
    <row r="426" spans="1:6" x14ac:dyDescent="0.35">
      <c r="A426" s="317">
        <v>45431.40625</v>
      </c>
      <c r="B426" s="317">
        <f t="shared" si="7"/>
        <v>45431.416666666664</v>
      </c>
      <c r="C426">
        <v>2.4268311466666668</v>
      </c>
      <c r="D426">
        <v>56.351875940920699</v>
      </c>
      <c r="E426">
        <v>1.2522639097982378</v>
      </c>
      <c r="F426">
        <f>'[2]WSP Weather Station'!R521</f>
        <v>0</v>
      </c>
    </row>
    <row r="427" spans="1:6" x14ac:dyDescent="0.35">
      <c r="A427" s="317">
        <v>45431.416666666664</v>
      </c>
      <c r="B427" s="317">
        <f t="shared" si="7"/>
        <v>45431.427083333336</v>
      </c>
      <c r="C427">
        <v>2.2304315733333335</v>
      </c>
      <c r="D427">
        <v>68.410209780738029</v>
      </c>
      <c r="E427">
        <v>1.5202268840164006</v>
      </c>
      <c r="F427">
        <f>'[2]WSP Weather Station'!R522</f>
        <v>0</v>
      </c>
    </row>
    <row r="428" spans="1:6" x14ac:dyDescent="0.35">
      <c r="A428" s="317">
        <v>45431.427083333336</v>
      </c>
      <c r="B428" s="317">
        <f t="shared" si="7"/>
        <v>45431.4375</v>
      </c>
      <c r="C428">
        <v>2.2015229866666668</v>
      </c>
      <c r="D428">
        <v>65.4644867277228</v>
      </c>
      <c r="E428">
        <v>1.4547663717271733</v>
      </c>
      <c r="F428">
        <f>'[2]WSP Weather Station'!R523</f>
        <v>0</v>
      </c>
    </row>
    <row r="429" spans="1:6" x14ac:dyDescent="0.35">
      <c r="A429" s="317">
        <v>45431.4375</v>
      </c>
      <c r="B429" s="317">
        <f t="shared" si="7"/>
        <v>45431.447916666664</v>
      </c>
      <c r="C429">
        <v>2.4995496533333332</v>
      </c>
      <c r="D429">
        <v>29.123535537273671</v>
      </c>
      <c r="E429">
        <v>0.64718967860608156</v>
      </c>
      <c r="F429">
        <f>'[2]WSP Weather Station'!R524</f>
        <v>0</v>
      </c>
    </row>
    <row r="430" spans="1:6" x14ac:dyDescent="0.35">
      <c r="A430" s="317">
        <v>45431.447916666664</v>
      </c>
      <c r="B430" s="317">
        <f t="shared" si="7"/>
        <v>45431.458333333336</v>
      </c>
      <c r="C430">
        <v>2.5943221333333337</v>
      </c>
      <c r="D430">
        <v>32.995158776765166</v>
      </c>
      <c r="E430">
        <v>0.73322575059478146</v>
      </c>
      <c r="F430">
        <f>'[2]WSP Weather Station'!R525</f>
        <v>0</v>
      </c>
    </row>
    <row r="431" spans="1:6" x14ac:dyDescent="0.35">
      <c r="A431" s="317">
        <v>45431.458333333336</v>
      </c>
      <c r="B431" s="317">
        <f t="shared" si="7"/>
        <v>45431.46875</v>
      </c>
      <c r="C431">
        <v>2.2238749866666661</v>
      </c>
      <c r="D431">
        <v>44.970255745254107</v>
      </c>
      <c r="E431">
        <v>0.99933901656120239</v>
      </c>
      <c r="F431">
        <f>'[2]WSP Weather Station'!R526</f>
        <v>0</v>
      </c>
    </row>
    <row r="432" spans="1:6" x14ac:dyDescent="0.35">
      <c r="A432" s="317">
        <v>45431.46875</v>
      </c>
      <c r="B432" s="317">
        <f t="shared" si="7"/>
        <v>45431.479166666664</v>
      </c>
      <c r="C432">
        <v>3.536682453333333</v>
      </c>
      <c r="D432">
        <v>24.151691067273727</v>
      </c>
      <c r="E432">
        <v>0.53670424593941612</v>
      </c>
      <c r="F432">
        <f>'[2]WSP Weather Station'!R527</f>
        <v>0</v>
      </c>
    </row>
    <row r="433" spans="1:6" x14ac:dyDescent="0.35">
      <c r="A433" s="317">
        <v>45431.479166666664</v>
      </c>
      <c r="B433" s="317">
        <f t="shared" si="7"/>
        <v>45431.489583333336</v>
      </c>
      <c r="C433">
        <v>4.1965134933333337</v>
      </c>
      <c r="D433">
        <v>16.457793885849732</v>
      </c>
      <c r="E433">
        <v>0.36572875301888291</v>
      </c>
      <c r="F433">
        <f>'[2]WSP Weather Station'!R528</f>
        <v>0</v>
      </c>
    </row>
    <row r="434" spans="1:6" x14ac:dyDescent="0.35">
      <c r="A434" s="317">
        <v>45431.489583333336</v>
      </c>
      <c r="B434" s="317">
        <f t="shared" si="7"/>
        <v>45431.5</v>
      </c>
      <c r="C434">
        <v>3.3158446933333328</v>
      </c>
      <c r="D434">
        <v>20.127314922079936</v>
      </c>
      <c r="E434">
        <v>0.44727366493510967</v>
      </c>
      <c r="F434">
        <f>'[2]WSP Weather Station'!R529</f>
        <v>0</v>
      </c>
    </row>
    <row r="435" spans="1:6" x14ac:dyDescent="0.35">
      <c r="A435" s="317">
        <v>45431.5</v>
      </c>
      <c r="B435" s="317">
        <f t="shared" si="7"/>
        <v>45431.510416666664</v>
      </c>
      <c r="C435">
        <v>3.6800332799999995</v>
      </c>
      <c r="D435">
        <v>0.22106495068363918</v>
      </c>
      <c r="E435">
        <v>4.9125544596364265E-3</v>
      </c>
      <c r="F435">
        <f>'[2]WSP Weather Station'!R530</f>
        <v>0</v>
      </c>
    </row>
    <row r="436" spans="1:6" x14ac:dyDescent="0.35">
      <c r="A436" s="317">
        <v>45431.510416666664</v>
      </c>
      <c r="B436" s="317">
        <f t="shared" si="7"/>
        <v>45431.520833333336</v>
      </c>
      <c r="C436">
        <v>4.3237708800000005</v>
      </c>
      <c r="D436">
        <v>15.058585400401872</v>
      </c>
      <c r="E436">
        <v>0.33463523112004162</v>
      </c>
      <c r="F436">
        <f>'[2]WSP Weather Station'!R531</f>
        <v>0</v>
      </c>
    </row>
    <row r="437" spans="1:6" x14ac:dyDescent="0.35">
      <c r="A437" s="317">
        <v>45431.520833333336</v>
      </c>
      <c r="B437" s="317">
        <f t="shared" si="7"/>
        <v>45431.53125</v>
      </c>
      <c r="C437">
        <v>3.2455104000000001</v>
      </c>
      <c r="D437">
        <v>355.19556895337939</v>
      </c>
      <c r="E437">
        <v>7.893234865630653</v>
      </c>
      <c r="F437">
        <f>'[2]WSP Weather Station'!R532</f>
        <v>0</v>
      </c>
    </row>
    <row r="438" spans="1:6" x14ac:dyDescent="0.35">
      <c r="A438" s="317">
        <v>45431.53125</v>
      </c>
      <c r="B438" s="317">
        <f t="shared" si="7"/>
        <v>45431.541666666664</v>
      </c>
      <c r="C438">
        <v>4.2018779733333336</v>
      </c>
      <c r="D438">
        <v>0.40160012194977229</v>
      </c>
      <c r="E438">
        <v>8.9244471544393834E-3</v>
      </c>
      <c r="F438">
        <f>'[2]WSP Weather Station'!R533</f>
        <v>0</v>
      </c>
    </row>
    <row r="439" spans="1:6" x14ac:dyDescent="0.35">
      <c r="A439" s="317">
        <v>45431.541666666664</v>
      </c>
      <c r="B439" s="317">
        <f t="shared" si="7"/>
        <v>45431.552083333336</v>
      </c>
      <c r="C439">
        <v>3.9685230933333333</v>
      </c>
      <c r="D439">
        <v>3.6360253923319346</v>
      </c>
      <c r="E439">
        <v>8.0800564274042988E-2</v>
      </c>
      <c r="F439">
        <f>'[2]WSP Weather Station'!R534</f>
        <v>0</v>
      </c>
    </row>
    <row r="440" spans="1:6" x14ac:dyDescent="0.35">
      <c r="A440" s="317">
        <v>45431.552083333336</v>
      </c>
      <c r="B440" s="317">
        <f t="shared" si="7"/>
        <v>45431.5625</v>
      </c>
      <c r="C440">
        <v>3.9157723733333327</v>
      </c>
      <c r="D440">
        <v>358.21848871638969</v>
      </c>
      <c r="E440">
        <v>7.960410860364215</v>
      </c>
      <c r="F440">
        <f>'[2]WSP Weather Station'!R535</f>
        <v>0</v>
      </c>
    </row>
    <row r="441" spans="1:6" x14ac:dyDescent="0.35">
      <c r="A441" s="317">
        <v>45431.5625</v>
      </c>
      <c r="B441" s="317">
        <f t="shared" si="7"/>
        <v>45431.572916666664</v>
      </c>
      <c r="C441">
        <v>4.5294092800000003</v>
      </c>
      <c r="D441">
        <v>5.8712685109576572</v>
      </c>
      <c r="E441">
        <v>0.13047263357683683</v>
      </c>
      <c r="F441">
        <f>'[2]WSP Weather Station'!R536</f>
        <v>0</v>
      </c>
    </row>
    <row r="442" spans="1:6" x14ac:dyDescent="0.35">
      <c r="A442" s="317">
        <v>45431.572916666664</v>
      </c>
      <c r="B442" s="317">
        <f t="shared" si="7"/>
        <v>45431.583333333336</v>
      </c>
      <c r="C442">
        <v>4.7153779199999999</v>
      </c>
      <c r="D442">
        <v>8.0995261031230967</v>
      </c>
      <c r="E442">
        <v>0.17998946895829104</v>
      </c>
      <c r="F442">
        <f>'[2]WSP Weather Station'!R537</f>
        <v>0</v>
      </c>
    </row>
    <row r="443" spans="1:6" x14ac:dyDescent="0.35">
      <c r="A443" s="317">
        <v>45431.583333333336</v>
      </c>
      <c r="B443" s="317">
        <f t="shared" si="7"/>
        <v>45431.59375</v>
      </c>
      <c r="C443">
        <v>4.9418781866666661</v>
      </c>
      <c r="D443">
        <v>5.7884370177618747</v>
      </c>
      <c r="E443">
        <v>0.12863193372804166</v>
      </c>
      <c r="F443">
        <f>'[2]WSP Weather Station'!R538</f>
        <v>0</v>
      </c>
    </row>
    <row r="444" spans="1:6" x14ac:dyDescent="0.35">
      <c r="A444" s="317">
        <v>45431.59375</v>
      </c>
      <c r="B444" s="317">
        <f t="shared" si="7"/>
        <v>45431.604166666664</v>
      </c>
      <c r="C444">
        <v>4.9588657066666668</v>
      </c>
      <c r="D444">
        <v>4.8929581868454584</v>
      </c>
      <c r="E444">
        <v>0.10873240415212129</v>
      </c>
      <c r="F444">
        <f>'[2]WSP Weather Station'!R539</f>
        <v>0</v>
      </c>
    </row>
    <row r="445" spans="1:6" x14ac:dyDescent="0.35">
      <c r="A445" s="317">
        <v>45431.604166666664</v>
      </c>
      <c r="B445" s="317">
        <f t="shared" si="7"/>
        <v>45431.614583333336</v>
      </c>
      <c r="C445">
        <v>4.3833762133333343</v>
      </c>
      <c r="D445">
        <v>1.8686039052702514</v>
      </c>
      <c r="E445">
        <v>4.1524531228227808E-2</v>
      </c>
      <c r="F445">
        <f>'[2]WSP Weather Station'!R540</f>
        <v>0</v>
      </c>
    </row>
    <row r="446" spans="1:6" x14ac:dyDescent="0.35">
      <c r="A446" s="317">
        <v>45431.614583333336</v>
      </c>
      <c r="B446" s="317">
        <f t="shared" si="7"/>
        <v>45431.625</v>
      </c>
      <c r="C446">
        <v>4.5359658666666665</v>
      </c>
      <c r="D446">
        <v>2.438077229611801</v>
      </c>
      <c r="E446">
        <v>5.4179493991373354E-2</v>
      </c>
      <c r="F446">
        <f>'[2]WSP Weather Station'!R541</f>
        <v>0</v>
      </c>
    </row>
    <row r="447" spans="1:6" x14ac:dyDescent="0.35">
      <c r="A447" s="317">
        <v>45431.625</v>
      </c>
      <c r="B447" s="317">
        <f t="shared" si="7"/>
        <v>45431.635416666664</v>
      </c>
      <c r="C447">
        <v>4.5177862400000004</v>
      </c>
      <c r="D447">
        <v>6.9866246307994944</v>
      </c>
      <c r="E447">
        <v>0.15525832512887766</v>
      </c>
      <c r="F447">
        <f>'[2]WSP Weather Station'!R542</f>
        <v>0</v>
      </c>
    </row>
    <row r="448" spans="1:6" x14ac:dyDescent="0.35">
      <c r="A448" s="317">
        <v>45431.635416666664</v>
      </c>
      <c r="B448" s="317">
        <f t="shared" si="7"/>
        <v>45431.645833333336</v>
      </c>
      <c r="C448">
        <v>5.0500618666666659</v>
      </c>
      <c r="D448">
        <v>5.1245826188426911</v>
      </c>
      <c r="E448">
        <v>0.11387961375205981</v>
      </c>
      <c r="F448">
        <f>'[2]WSP Weather Station'!R543</f>
        <v>0</v>
      </c>
    </row>
    <row r="449" spans="1:6" x14ac:dyDescent="0.35">
      <c r="A449" s="317">
        <v>45431.645833333336</v>
      </c>
      <c r="B449" s="317">
        <f t="shared" si="7"/>
        <v>45431.65625</v>
      </c>
      <c r="C449">
        <v>3.7348701866666669</v>
      </c>
      <c r="D449">
        <v>1.1021385761753382</v>
      </c>
      <c r="E449">
        <v>2.4491968359451961E-2</v>
      </c>
      <c r="F449">
        <f>'[2]WSP Weather Station'!R544</f>
        <v>0</v>
      </c>
    </row>
    <row r="450" spans="1:6" x14ac:dyDescent="0.35">
      <c r="A450" s="317">
        <v>45431.65625</v>
      </c>
      <c r="B450" s="317">
        <f t="shared" si="7"/>
        <v>45431.666666666664</v>
      </c>
      <c r="C450">
        <v>4.149723306666667</v>
      </c>
      <c r="D450">
        <v>357.30376876747835</v>
      </c>
      <c r="E450">
        <v>7.9400837503884079</v>
      </c>
      <c r="F450">
        <f>'[2]WSP Weather Station'!R545</f>
        <v>0</v>
      </c>
    </row>
    <row r="451" spans="1:6" x14ac:dyDescent="0.35">
      <c r="A451" s="317">
        <v>45431.666666666664</v>
      </c>
      <c r="B451" s="317">
        <f t="shared" si="7"/>
        <v>45431.677083333336</v>
      </c>
      <c r="C451">
        <v>4.0466060800000001</v>
      </c>
      <c r="D451">
        <v>9.0244214256360173</v>
      </c>
      <c r="E451">
        <v>0.20054269834746705</v>
      </c>
      <c r="F451">
        <f>'[2]WSP Weather Station'!R546</f>
        <v>0</v>
      </c>
    </row>
    <row r="452" spans="1:6" x14ac:dyDescent="0.35">
      <c r="A452" s="317">
        <v>45431.677083333336</v>
      </c>
      <c r="B452" s="317">
        <f t="shared" ref="B452:B515" si="8">A453</f>
        <v>45431.6875</v>
      </c>
      <c r="C452">
        <v>3.6719865600000001</v>
      </c>
      <c r="D452">
        <v>0.74418115404687479</v>
      </c>
      <c r="E452">
        <v>1.6537358978819441E-2</v>
      </c>
      <c r="F452">
        <f>'[2]WSP Weather Station'!R547</f>
        <v>0</v>
      </c>
    </row>
    <row r="453" spans="1:6" x14ac:dyDescent="0.35">
      <c r="A453" s="317">
        <v>45431.6875</v>
      </c>
      <c r="B453" s="317">
        <f t="shared" si="8"/>
        <v>45431.697916666664</v>
      </c>
      <c r="C453">
        <v>3.454129066666666</v>
      </c>
      <c r="D453">
        <v>357.98446738828852</v>
      </c>
      <c r="E453">
        <v>7.9552103864064119</v>
      </c>
      <c r="F453">
        <f>'[2]WSP Weather Station'!R548</f>
        <v>0</v>
      </c>
    </row>
    <row r="454" spans="1:6" x14ac:dyDescent="0.35">
      <c r="A454" s="317">
        <v>45431.697916666664</v>
      </c>
      <c r="B454" s="317">
        <f t="shared" si="8"/>
        <v>45431.708333333336</v>
      </c>
      <c r="C454">
        <v>3.183222826666666</v>
      </c>
      <c r="D454">
        <v>358.49614711438682</v>
      </c>
      <c r="E454">
        <v>7.9665810469863736</v>
      </c>
      <c r="F454">
        <f>'[2]WSP Weather Station'!R549</f>
        <v>0</v>
      </c>
    </row>
    <row r="455" spans="1:6" x14ac:dyDescent="0.35">
      <c r="A455" s="317">
        <v>45431.708333333336</v>
      </c>
      <c r="B455" s="317">
        <f t="shared" si="8"/>
        <v>45431.71875</v>
      </c>
      <c r="C455">
        <v>2.8536053333333333</v>
      </c>
      <c r="D455">
        <v>358.26120008712024</v>
      </c>
      <c r="E455">
        <v>7.9613600019360051</v>
      </c>
      <c r="F455">
        <f>'[2]WSP Weather Station'!R550</f>
        <v>0</v>
      </c>
    </row>
    <row r="456" spans="1:6" x14ac:dyDescent="0.35">
      <c r="A456" s="317">
        <v>45431.71875</v>
      </c>
      <c r="B456" s="317">
        <f t="shared" si="8"/>
        <v>45431.729166666664</v>
      </c>
      <c r="C456">
        <v>3.302433493333333</v>
      </c>
      <c r="D456">
        <v>10.328028269095057</v>
      </c>
      <c r="E456">
        <v>0.2295117393132235</v>
      </c>
      <c r="F456">
        <f>'[2]WSP Weather Station'!R551</f>
        <v>0</v>
      </c>
    </row>
    <row r="457" spans="1:6" x14ac:dyDescent="0.35">
      <c r="A457" s="317">
        <v>45431.729166666664</v>
      </c>
      <c r="B457" s="317">
        <f t="shared" si="8"/>
        <v>45431.739583333336</v>
      </c>
      <c r="C457">
        <v>3.2771012266666664</v>
      </c>
      <c r="D457">
        <v>7.6694844999074476</v>
      </c>
      <c r="E457">
        <v>0.17043298888683217</v>
      </c>
      <c r="F457">
        <f>'[2]WSP Weather Station'!R552</f>
        <v>0</v>
      </c>
    </row>
    <row r="458" spans="1:6" x14ac:dyDescent="0.35">
      <c r="A458" s="317">
        <v>45431.739583333336</v>
      </c>
      <c r="B458" s="317">
        <f t="shared" si="8"/>
        <v>45431.75</v>
      </c>
      <c r="C458">
        <v>1.9619095466666667</v>
      </c>
      <c r="D458">
        <v>359.18885937677271</v>
      </c>
      <c r="E458">
        <v>7.9819746528171711</v>
      </c>
      <c r="F458">
        <f>'[2]WSP Weather Station'!R553</f>
        <v>0</v>
      </c>
    </row>
    <row r="459" spans="1:6" x14ac:dyDescent="0.35">
      <c r="A459" s="317">
        <v>45431.75</v>
      </c>
      <c r="B459" s="317">
        <f t="shared" si="8"/>
        <v>45431.760416666664</v>
      </c>
      <c r="C459">
        <v>2.7802907733333333</v>
      </c>
      <c r="D459">
        <v>351.25647160531781</v>
      </c>
      <c r="E459">
        <v>7.8056993690070628</v>
      </c>
      <c r="F459">
        <f>'[2]WSP Weather Station'!R554</f>
        <v>0</v>
      </c>
    </row>
    <row r="460" spans="1:6" x14ac:dyDescent="0.35">
      <c r="A460" s="317">
        <v>45431.760416666664</v>
      </c>
      <c r="B460" s="317">
        <f t="shared" si="8"/>
        <v>45431.770833333336</v>
      </c>
      <c r="C460">
        <v>3.1540162133333332</v>
      </c>
      <c r="D460">
        <v>8.7628707280777558</v>
      </c>
      <c r="E460">
        <v>0.19473046062395014</v>
      </c>
      <c r="F460">
        <f>'[2]WSP Weather Station'!R555</f>
        <v>0</v>
      </c>
    </row>
    <row r="461" spans="1:6" x14ac:dyDescent="0.35">
      <c r="A461" s="317">
        <v>45431.770833333336</v>
      </c>
      <c r="B461" s="317">
        <f t="shared" si="8"/>
        <v>45431.78125</v>
      </c>
      <c r="C461">
        <v>3.1736859733333338</v>
      </c>
      <c r="D461">
        <v>21.848658091214734</v>
      </c>
      <c r="E461">
        <v>0.48552573536032739</v>
      </c>
      <c r="F461">
        <f>'[2]WSP Weather Station'!R556</f>
        <v>0</v>
      </c>
    </row>
    <row r="462" spans="1:6" x14ac:dyDescent="0.35">
      <c r="A462" s="317">
        <v>45431.78125</v>
      </c>
      <c r="B462" s="317">
        <f t="shared" si="8"/>
        <v>45431.791666666664</v>
      </c>
      <c r="C462">
        <v>2.2211927466666661</v>
      </c>
      <c r="D462">
        <v>23.190722933680863</v>
      </c>
      <c r="E462">
        <v>0.5153493985262414</v>
      </c>
      <c r="F462">
        <f>'[2]WSP Weather Station'!R557</f>
        <v>0</v>
      </c>
    </row>
    <row r="463" spans="1:6" x14ac:dyDescent="0.35">
      <c r="A463" s="317">
        <v>45431.791666666664</v>
      </c>
      <c r="B463" s="317">
        <f t="shared" si="8"/>
        <v>45431.802083333336</v>
      </c>
      <c r="C463">
        <v>2.2641085866666666</v>
      </c>
      <c r="D463">
        <v>118.19750240976472</v>
      </c>
      <c r="E463">
        <v>2.6266111646614383</v>
      </c>
      <c r="F463">
        <f>'[2]WSP Weather Station'!R558</f>
        <v>0</v>
      </c>
    </row>
    <row r="464" spans="1:6" x14ac:dyDescent="0.35">
      <c r="A464" s="317">
        <v>45431.802083333336</v>
      </c>
      <c r="B464" s="317">
        <f t="shared" si="8"/>
        <v>45431.8125</v>
      </c>
      <c r="C464">
        <v>1.7601454933333334</v>
      </c>
      <c r="D464">
        <v>175.29084447667057</v>
      </c>
      <c r="E464">
        <v>3.8953520994815682</v>
      </c>
      <c r="F464">
        <f>'[2]WSP Weather Station'!R559</f>
        <v>0</v>
      </c>
    </row>
    <row r="465" spans="1:6" x14ac:dyDescent="0.35">
      <c r="A465" s="317">
        <v>45431.8125</v>
      </c>
      <c r="B465" s="317">
        <f t="shared" si="8"/>
        <v>45431.822916666664</v>
      </c>
      <c r="C465">
        <v>2.3007658666666666</v>
      </c>
      <c r="D465">
        <v>225.14552690707961</v>
      </c>
      <c r="E465">
        <v>5.0032339312684355</v>
      </c>
      <c r="F465">
        <f>'[2]WSP Weather Station'!R560</f>
        <v>0</v>
      </c>
    </row>
    <row r="466" spans="1:6" x14ac:dyDescent="0.35">
      <c r="A466" s="317">
        <v>45431.822916666664</v>
      </c>
      <c r="B466" s="317">
        <f t="shared" si="8"/>
        <v>45431.833333333336</v>
      </c>
      <c r="C466">
        <v>2.0480392533333331</v>
      </c>
      <c r="D466">
        <v>232.81861900512985</v>
      </c>
      <c r="E466">
        <v>5.1737470890028856</v>
      </c>
      <c r="F466">
        <f>'[2]WSP Weather Station'!R561</f>
        <v>0</v>
      </c>
    </row>
    <row r="467" spans="1:6" x14ac:dyDescent="0.35">
      <c r="A467" s="317">
        <v>45431.833333333336</v>
      </c>
      <c r="B467" s="317">
        <f t="shared" si="8"/>
        <v>45431.84375</v>
      </c>
      <c r="C467">
        <v>1.5297708800000001</v>
      </c>
      <c r="D467">
        <v>226.69458465201987</v>
      </c>
      <c r="E467">
        <v>5.0376574367115525</v>
      </c>
      <c r="F467">
        <f>'[2]WSP Weather Station'!R562</f>
        <v>0</v>
      </c>
    </row>
    <row r="468" spans="1:6" x14ac:dyDescent="0.35">
      <c r="A468" s="317">
        <v>45431.84375</v>
      </c>
      <c r="B468" s="317">
        <f t="shared" si="8"/>
        <v>45431.854166666664</v>
      </c>
      <c r="C468">
        <v>1.0034557866666665</v>
      </c>
      <c r="D468">
        <v>209.12976792620404</v>
      </c>
      <c r="E468">
        <v>4.6473281761378678</v>
      </c>
      <c r="F468">
        <f>'[2]WSP Weather Station'!R563</f>
        <v>0</v>
      </c>
    </row>
    <row r="469" spans="1:6" x14ac:dyDescent="0.35">
      <c r="A469" s="317">
        <v>45431.854166666664</v>
      </c>
      <c r="B469" s="317">
        <f t="shared" si="8"/>
        <v>45431.864583333336</v>
      </c>
      <c r="C469">
        <v>0.67175210666666674</v>
      </c>
      <c r="D469">
        <v>235.01473627438364</v>
      </c>
      <c r="E469">
        <v>5.2225496949863031</v>
      </c>
      <c r="F469">
        <f>'[2]WSP Weather Station'!R564</f>
        <v>0</v>
      </c>
    </row>
    <row r="470" spans="1:6" x14ac:dyDescent="0.35">
      <c r="A470" s="317">
        <v>45431.864583333336</v>
      </c>
      <c r="B470" s="317">
        <f t="shared" si="8"/>
        <v>45431.875</v>
      </c>
      <c r="C470">
        <v>0.44674197333333338</v>
      </c>
      <c r="D470">
        <v>248.88465753817059</v>
      </c>
      <c r="E470">
        <v>5.5307701675149019</v>
      </c>
      <c r="F470">
        <f>'[2]WSP Weather Station'!R565</f>
        <v>0</v>
      </c>
    </row>
    <row r="471" spans="1:6" x14ac:dyDescent="0.35">
      <c r="A471" s="317">
        <v>45431.875</v>
      </c>
      <c r="B471" s="317">
        <f t="shared" si="8"/>
        <v>45431.885416666664</v>
      </c>
      <c r="C471">
        <v>0.65267839999999988</v>
      </c>
      <c r="D471">
        <v>250.94979051761237</v>
      </c>
      <c r="E471">
        <v>5.5766620115024974</v>
      </c>
      <c r="F471">
        <f>'[2]WSP Weather Station'!R566</f>
        <v>0</v>
      </c>
    </row>
    <row r="472" spans="1:6" x14ac:dyDescent="0.35">
      <c r="A472" s="317">
        <v>45431.885416666664</v>
      </c>
      <c r="B472" s="317">
        <f t="shared" si="8"/>
        <v>45431.895833333336</v>
      </c>
      <c r="C472">
        <v>0.54628287999999992</v>
      </c>
      <c r="D472">
        <v>248.34765864954835</v>
      </c>
      <c r="E472">
        <v>5.5188368588788519</v>
      </c>
      <c r="F472">
        <f>'[2]WSP Weather Station'!R567</f>
        <v>0</v>
      </c>
    </row>
    <row r="473" spans="1:6" x14ac:dyDescent="0.35">
      <c r="A473" s="317">
        <v>45431.895833333336</v>
      </c>
      <c r="B473" s="317">
        <f t="shared" si="8"/>
        <v>45431.90625</v>
      </c>
      <c r="C473">
        <v>0.59039082666666665</v>
      </c>
      <c r="D473">
        <v>248.94198200281505</v>
      </c>
      <c r="E473">
        <v>5.5320440445070016</v>
      </c>
      <c r="F473">
        <f>'[2]WSP Weather Station'!R568</f>
        <v>0</v>
      </c>
    </row>
    <row r="474" spans="1:6" x14ac:dyDescent="0.35">
      <c r="A474" s="317">
        <v>45431.90625</v>
      </c>
      <c r="B474" s="317">
        <f t="shared" si="8"/>
        <v>45431.916666666664</v>
      </c>
      <c r="C474">
        <v>0.54598485333333335</v>
      </c>
      <c r="D474">
        <v>249.74995577346454</v>
      </c>
      <c r="E474">
        <v>5.5499990171881004</v>
      </c>
      <c r="F474">
        <f>'[2]WSP Weather Station'!R569</f>
        <v>0</v>
      </c>
    </row>
    <row r="475" spans="1:6" x14ac:dyDescent="0.35">
      <c r="A475" s="317">
        <v>45431.916666666664</v>
      </c>
      <c r="B475" s="317">
        <f t="shared" si="8"/>
        <v>45431.927083333336</v>
      </c>
      <c r="C475">
        <v>0.69082581333333337</v>
      </c>
      <c r="D475">
        <v>237.63583169805082</v>
      </c>
      <c r="E475">
        <v>5.2807962599566851</v>
      </c>
      <c r="F475">
        <f>'[2]WSP Weather Station'!R570</f>
        <v>0</v>
      </c>
    </row>
    <row r="476" spans="1:6" x14ac:dyDescent="0.35">
      <c r="A476" s="317">
        <v>45431.927083333336</v>
      </c>
      <c r="B476" s="317">
        <f t="shared" si="8"/>
        <v>45431.9375</v>
      </c>
      <c r="C476">
        <v>0.74953706666666664</v>
      </c>
      <c r="D476">
        <v>261.57723558898391</v>
      </c>
      <c r="E476">
        <v>5.8128274575329755</v>
      </c>
      <c r="F476">
        <f>'[2]WSP Weather Station'!R571</f>
        <v>0</v>
      </c>
    </row>
    <row r="477" spans="1:6" x14ac:dyDescent="0.35">
      <c r="A477" s="317">
        <v>45431.9375</v>
      </c>
      <c r="B477" s="317">
        <f t="shared" si="8"/>
        <v>45431.947916666664</v>
      </c>
      <c r="C477">
        <v>0.68486527999999991</v>
      </c>
      <c r="D477">
        <v>263.31824029390538</v>
      </c>
      <c r="E477">
        <v>5.8515164509756747</v>
      </c>
      <c r="F477">
        <f>'[2]WSP Weather Station'!R572</f>
        <v>0</v>
      </c>
    </row>
    <row r="478" spans="1:6" x14ac:dyDescent="0.35">
      <c r="A478" s="317">
        <v>45431.947916666664</v>
      </c>
      <c r="B478" s="317">
        <f t="shared" si="8"/>
        <v>45431.958333333336</v>
      </c>
      <c r="C478">
        <v>0.77486933333333341</v>
      </c>
      <c r="D478">
        <v>271.66704898909114</v>
      </c>
      <c r="E478">
        <v>6.0370455330909145</v>
      </c>
      <c r="F478">
        <f>'[2]WSP Weather Station'!R573</f>
        <v>0</v>
      </c>
    </row>
    <row r="479" spans="1:6" x14ac:dyDescent="0.35">
      <c r="A479" s="317">
        <v>45431.958333333336</v>
      </c>
      <c r="B479" s="317">
        <f t="shared" si="8"/>
        <v>45431.96875</v>
      </c>
      <c r="C479">
        <v>0.70900543999999999</v>
      </c>
      <c r="D479">
        <v>249.07589828790708</v>
      </c>
      <c r="E479">
        <v>5.5350199619534903</v>
      </c>
      <c r="F479">
        <f>'[2]WSP Weather Station'!R574</f>
        <v>0</v>
      </c>
    </row>
    <row r="480" spans="1:6" x14ac:dyDescent="0.35">
      <c r="A480" s="317">
        <v>45431.96875</v>
      </c>
      <c r="B480" s="317">
        <f t="shared" si="8"/>
        <v>45431.979166666664</v>
      </c>
      <c r="C480">
        <v>0.84520362666666682</v>
      </c>
      <c r="D480">
        <v>231.71187256155102</v>
      </c>
      <c r="E480">
        <v>5.1491527235900225</v>
      </c>
      <c r="F480">
        <f>'[2]WSP Weather Station'!R575</f>
        <v>0</v>
      </c>
    </row>
    <row r="481" spans="1:6" x14ac:dyDescent="0.35">
      <c r="A481" s="317">
        <v>45431.979166666664</v>
      </c>
      <c r="B481" s="317">
        <f t="shared" si="8"/>
        <v>45431.989583333336</v>
      </c>
      <c r="C481">
        <v>0.73642389333333325</v>
      </c>
      <c r="D481">
        <v>259.30598694038127</v>
      </c>
      <c r="E481">
        <v>5.7623552653418058</v>
      </c>
      <c r="F481">
        <f>'[2]WSP Weather Station'!R576</f>
        <v>0</v>
      </c>
    </row>
    <row r="482" spans="1:6" x14ac:dyDescent="0.35">
      <c r="A482" s="317">
        <v>45431.989583333336</v>
      </c>
      <c r="B482" s="317">
        <f t="shared" si="8"/>
        <v>45432</v>
      </c>
      <c r="C482">
        <v>0.6947001599999999</v>
      </c>
      <c r="D482">
        <v>253.1837961330715</v>
      </c>
      <c r="E482">
        <v>5.626306580734922</v>
      </c>
      <c r="F482">
        <f>'[2]WSP Weather Station'!R577</f>
        <v>0</v>
      </c>
    </row>
    <row r="483" spans="1:6" x14ac:dyDescent="0.35">
      <c r="A483" s="317">
        <v>45432</v>
      </c>
      <c r="B483" s="317">
        <f t="shared" si="8"/>
        <v>45432.010416666664</v>
      </c>
      <c r="C483">
        <v>0.60410005333333328</v>
      </c>
      <c r="D483">
        <v>260.80982022218041</v>
      </c>
      <c r="E483">
        <v>5.7957737827151199</v>
      </c>
      <c r="F483">
        <f>'[2]WSP Weather Station'!R578</f>
        <v>0</v>
      </c>
    </row>
    <row r="484" spans="1:6" x14ac:dyDescent="0.35">
      <c r="A484" s="317">
        <v>45432.010416666664</v>
      </c>
      <c r="B484" s="317">
        <f t="shared" si="8"/>
        <v>45432.020833333336</v>
      </c>
      <c r="C484">
        <v>0.76116010666666678</v>
      </c>
      <c r="D484">
        <v>240.60052668753144</v>
      </c>
      <c r="E484">
        <v>5.3466783708340317</v>
      </c>
      <c r="F484">
        <f>'[2]WSP Weather Station'!R579</f>
        <v>0</v>
      </c>
    </row>
    <row r="485" spans="1:6" x14ac:dyDescent="0.35">
      <c r="A485" s="317">
        <v>45432.020833333336</v>
      </c>
      <c r="B485" s="317">
        <f t="shared" si="8"/>
        <v>45432.03125</v>
      </c>
      <c r="C485">
        <v>0.73612586666666668</v>
      </c>
      <c r="D485">
        <v>252.11125433486237</v>
      </c>
      <c r="E485">
        <v>5.6024723185524969</v>
      </c>
      <c r="F485">
        <f>'[2]WSP Weather Station'!R580</f>
        <v>0</v>
      </c>
    </row>
    <row r="486" spans="1:6" x14ac:dyDescent="0.35">
      <c r="A486" s="317">
        <v>45432.03125</v>
      </c>
      <c r="B486" s="317">
        <f t="shared" si="8"/>
        <v>45432.041666666664</v>
      </c>
      <c r="C486">
        <v>0.92805503999999994</v>
      </c>
      <c r="D486">
        <v>232.60558022754435</v>
      </c>
      <c r="E486">
        <v>5.1690128939454301</v>
      </c>
      <c r="F486">
        <f>'[2]WSP Weather Station'!R581</f>
        <v>0</v>
      </c>
    </row>
    <row r="487" spans="1:6" x14ac:dyDescent="0.35">
      <c r="A487" s="317">
        <v>45432.041666666664</v>
      </c>
      <c r="B487" s="317">
        <f t="shared" si="8"/>
        <v>45432.052083333336</v>
      </c>
      <c r="C487">
        <v>0.88066879999999992</v>
      </c>
      <c r="D487">
        <v>261.85874230676347</v>
      </c>
      <c r="E487">
        <v>5.8190831623725217</v>
      </c>
      <c r="F487">
        <f>'[2]WSP Weather Station'!R582</f>
        <v>0</v>
      </c>
    </row>
    <row r="488" spans="1:6" x14ac:dyDescent="0.35">
      <c r="A488" s="317">
        <v>45432.052083333336</v>
      </c>
      <c r="B488" s="317">
        <f t="shared" si="8"/>
        <v>45432.0625</v>
      </c>
      <c r="C488">
        <v>0.79662527999999999</v>
      </c>
      <c r="D488">
        <v>257.46655897478507</v>
      </c>
      <c r="E488">
        <v>5.7214790883285573</v>
      </c>
      <c r="F488">
        <f>'[2]WSP Weather Station'!R583</f>
        <v>0</v>
      </c>
    </row>
    <row r="489" spans="1:6" x14ac:dyDescent="0.35">
      <c r="A489" s="317">
        <v>45432.0625</v>
      </c>
      <c r="B489" s="317">
        <f t="shared" si="8"/>
        <v>45432.072916666664</v>
      </c>
      <c r="C489">
        <v>0.6732422400000001</v>
      </c>
      <c r="D489">
        <v>264.9737389758929</v>
      </c>
      <c r="E489">
        <v>5.8883053105753982</v>
      </c>
      <c r="F489">
        <f>'[2]WSP Weather Station'!R584</f>
        <v>0</v>
      </c>
    </row>
    <row r="490" spans="1:6" x14ac:dyDescent="0.35">
      <c r="A490" s="317">
        <v>45432.072916666664</v>
      </c>
      <c r="B490" s="317">
        <f t="shared" si="8"/>
        <v>45432.083333333336</v>
      </c>
      <c r="C490">
        <v>0.60111978666666666</v>
      </c>
      <c r="D490">
        <v>245.70486398652869</v>
      </c>
      <c r="E490">
        <v>5.4601080885895268</v>
      </c>
      <c r="F490">
        <f>'[2]WSP Weather Station'!R585</f>
        <v>0</v>
      </c>
    </row>
    <row r="491" spans="1:6" x14ac:dyDescent="0.35">
      <c r="A491" s="317">
        <v>45432.083333333336</v>
      </c>
      <c r="B491" s="317">
        <f t="shared" si="8"/>
        <v>45432.09375</v>
      </c>
      <c r="C491">
        <v>0.53108351999999992</v>
      </c>
      <c r="D491">
        <v>267.11357823096023</v>
      </c>
      <c r="E491">
        <v>5.9358572940213383</v>
      </c>
      <c r="F491">
        <f>'[2]WSP Weather Station'!R586</f>
        <v>0</v>
      </c>
    </row>
    <row r="492" spans="1:6" x14ac:dyDescent="0.35">
      <c r="A492" s="317">
        <v>45432.09375</v>
      </c>
      <c r="B492" s="317">
        <f t="shared" si="8"/>
        <v>45432.104166666664</v>
      </c>
      <c r="C492">
        <v>0.54628287999999992</v>
      </c>
      <c r="D492">
        <v>236.39199210477429</v>
      </c>
      <c r="E492">
        <v>5.2531553801060955</v>
      </c>
      <c r="F492">
        <f>'[2]WSP Weather Station'!R587</f>
        <v>0</v>
      </c>
    </row>
    <row r="493" spans="1:6" x14ac:dyDescent="0.35">
      <c r="A493" s="317">
        <v>45432.104166666664</v>
      </c>
      <c r="B493" s="317">
        <f t="shared" si="8"/>
        <v>45432.114583333336</v>
      </c>
      <c r="C493">
        <v>0.69559423999999992</v>
      </c>
      <c r="D493">
        <v>240.28375290793065</v>
      </c>
      <c r="E493">
        <v>5.3396389535095699</v>
      </c>
      <c r="F493">
        <f>'[2]WSP Weather Station'!R588</f>
        <v>0</v>
      </c>
    </row>
    <row r="494" spans="1:6" x14ac:dyDescent="0.35">
      <c r="A494" s="317">
        <v>45432.114583333336</v>
      </c>
      <c r="B494" s="317">
        <f t="shared" si="8"/>
        <v>45432.125</v>
      </c>
      <c r="C494">
        <v>0.61929941333333338</v>
      </c>
      <c r="D494">
        <v>218.39301914458346</v>
      </c>
      <c r="E494">
        <v>4.8531782032129662</v>
      </c>
      <c r="F494">
        <f>'[2]WSP Weather Station'!R589</f>
        <v>0</v>
      </c>
    </row>
    <row r="495" spans="1:6" x14ac:dyDescent="0.35">
      <c r="A495" s="317">
        <v>45432.125</v>
      </c>
      <c r="B495" s="317">
        <f t="shared" si="8"/>
        <v>45432.135416666664</v>
      </c>
      <c r="C495">
        <v>0.37044714666666667</v>
      </c>
      <c r="D495">
        <v>193.90669146838385</v>
      </c>
      <c r="E495">
        <v>4.3090375881863077</v>
      </c>
      <c r="F495">
        <f>'[2]WSP Weather Station'!R590</f>
        <v>0</v>
      </c>
    </row>
    <row r="496" spans="1:6" x14ac:dyDescent="0.35">
      <c r="A496" s="317">
        <v>45432.135416666664</v>
      </c>
      <c r="B496" s="317">
        <f t="shared" si="8"/>
        <v>45432.145833333336</v>
      </c>
      <c r="C496">
        <v>0.54389866666666675</v>
      </c>
      <c r="D496">
        <v>226.06342812826963</v>
      </c>
      <c r="E496">
        <v>5.0236317361837699</v>
      </c>
      <c r="F496">
        <f>'[2]WSP Weather Station'!R591</f>
        <v>0</v>
      </c>
    </row>
    <row r="497" spans="1:6" x14ac:dyDescent="0.35">
      <c r="A497" s="317">
        <v>45432.145833333336</v>
      </c>
      <c r="B497" s="317">
        <f t="shared" si="8"/>
        <v>45432.15625</v>
      </c>
      <c r="C497">
        <v>0.53465984</v>
      </c>
      <c r="D497">
        <v>183.18676656218284</v>
      </c>
      <c r="E497">
        <v>4.0708170347151746</v>
      </c>
      <c r="F497">
        <f>'[2]WSP Weather Station'!R592</f>
        <v>0</v>
      </c>
    </row>
    <row r="498" spans="1:6" x14ac:dyDescent="0.35">
      <c r="A498" s="317">
        <v>45432.15625</v>
      </c>
      <c r="B498" s="317">
        <f t="shared" si="8"/>
        <v>45432.166666666664</v>
      </c>
      <c r="C498">
        <v>0.33080960000000009</v>
      </c>
      <c r="D498">
        <v>268.85726235908521</v>
      </c>
      <c r="E498">
        <v>5.9746058302018934</v>
      </c>
      <c r="F498">
        <f>'[2]WSP Weather Station'!R593</f>
        <v>0</v>
      </c>
    </row>
    <row r="499" spans="1:6" x14ac:dyDescent="0.35">
      <c r="A499" s="317">
        <v>45432.166666666664</v>
      </c>
      <c r="B499" s="317">
        <f t="shared" si="8"/>
        <v>45432.177083333336</v>
      </c>
      <c r="C499">
        <v>0.6416514133333332</v>
      </c>
      <c r="D499">
        <v>76.087506265997931</v>
      </c>
      <c r="E499">
        <v>1.6908334725777319</v>
      </c>
      <c r="F499">
        <f>'[2]WSP Weather Station'!R594</f>
        <v>0</v>
      </c>
    </row>
    <row r="500" spans="1:6" x14ac:dyDescent="0.35">
      <c r="A500" s="317">
        <v>45432.177083333336</v>
      </c>
      <c r="B500" s="317">
        <f t="shared" si="8"/>
        <v>45432.1875</v>
      </c>
      <c r="C500">
        <v>0.42319786666666659</v>
      </c>
      <c r="D500">
        <v>16.513068367774419</v>
      </c>
      <c r="E500">
        <v>0.36695707483943152</v>
      </c>
      <c r="F500">
        <f>'[2]WSP Weather Station'!R595</f>
        <v>0</v>
      </c>
    </row>
    <row r="501" spans="1:6" x14ac:dyDescent="0.35">
      <c r="A501" s="317">
        <v>45432.1875</v>
      </c>
      <c r="B501" s="317">
        <f t="shared" si="8"/>
        <v>45432.197916666664</v>
      </c>
      <c r="C501">
        <v>0.42498602666666657</v>
      </c>
      <c r="D501">
        <v>25.141580793965741</v>
      </c>
      <c r="E501">
        <v>0.55870179542146092</v>
      </c>
      <c r="F501">
        <f>'[2]WSP Weather Station'!R596</f>
        <v>0</v>
      </c>
    </row>
    <row r="502" spans="1:6" x14ac:dyDescent="0.35">
      <c r="A502" s="317">
        <v>45432.197916666664</v>
      </c>
      <c r="B502" s="317">
        <f t="shared" si="8"/>
        <v>45432.208333333336</v>
      </c>
      <c r="C502">
        <v>0.44972224000000005</v>
      </c>
      <c r="D502">
        <v>308.16532618883264</v>
      </c>
      <c r="E502">
        <v>6.8481183597518367</v>
      </c>
      <c r="F502">
        <f>'[2]WSP Weather Station'!R597</f>
        <v>0</v>
      </c>
    </row>
    <row r="503" spans="1:6" x14ac:dyDescent="0.35">
      <c r="A503" s="317">
        <v>45432.208333333336</v>
      </c>
      <c r="B503" s="317">
        <f t="shared" si="8"/>
        <v>45432.21875</v>
      </c>
      <c r="C503">
        <v>0.76265023999999992</v>
      </c>
      <c r="D503">
        <v>96.600566939324708</v>
      </c>
      <c r="E503">
        <v>2.1466792653183266</v>
      </c>
      <c r="F503">
        <f>'[2]WSP Weather Station'!R598</f>
        <v>0</v>
      </c>
    </row>
    <row r="504" spans="1:6" x14ac:dyDescent="0.35">
      <c r="A504" s="317">
        <v>45432.21875</v>
      </c>
      <c r="B504" s="317">
        <f t="shared" si="8"/>
        <v>45432.229166666664</v>
      </c>
      <c r="C504">
        <v>0.94176426666666646</v>
      </c>
      <c r="D504">
        <v>84.000422347987396</v>
      </c>
      <c r="E504">
        <v>1.8666760521774977</v>
      </c>
      <c r="F504">
        <f>'[2]WSP Weather Station'!R599</f>
        <v>0</v>
      </c>
    </row>
    <row r="505" spans="1:6" x14ac:dyDescent="0.35">
      <c r="A505" s="317">
        <v>45432.229166666664</v>
      </c>
      <c r="B505" s="317">
        <f t="shared" si="8"/>
        <v>45432.239583333336</v>
      </c>
      <c r="C505">
        <v>0.57697962666666669</v>
      </c>
      <c r="D505">
        <v>83.517147593755453</v>
      </c>
      <c r="E505">
        <v>1.8559366131945656</v>
      </c>
      <c r="F505">
        <f>'[2]WSP Weather Station'!R600</f>
        <v>0</v>
      </c>
    </row>
    <row r="506" spans="1:6" x14ac:dyDescent="0.35">
      <c r="A506" s="317">
        <v>45432.239583333336</v>
      </c>
      <c r="B506" s="317">
        <f t="shared" si="8"/>
        <v>45432.25</v>
      </c>
      <c r="C506">
        <v>0.39816362666666666</v>
      </c>
      <c r="D506">
        <v>186.39936798852014</v>
      </c>
      <c r="E506">
        <v>4.1422081775226696</v>
      </c>
      <c r="F506">
        <f>'[2]WSP Weather Station'!R601</f>
        <v>0</v>
      </c>
    </row>
    <row r="507" spans="1:6" x14ac:dyDescent="0.35">
      <c r="A507" s="317">
        <v>45432.25</v>
      </c>
      <c r="B507" s="317">
        <f t="shared" si="8"/>
        <v>45432.260416666664</v>
      </c>
      <c r="C507">
        <v>0.50575125333333337</v>
      </c>
      <c r="D507">
        <v>210.84340646997231</v>
      </c>
      <c r="E507">
        <v>4.6854090326660511</v>
      </c>
      <c r="F507">
        <f>'[2]WSP Weather Station'!R602</f>
        <v>0</v>
      </c>
    </row>
    <row r="508" spans="1:6" x14ac:dyDescent="0.35">
      <c r="A508" s="317">
        <v>45432.260416666664</v>
      </c>
      <c r="B508" s="317">
        <f t="shared" si="8"/>
        <v>45432.270833333336</v>
      </c>
      <c r="C508">
        <v>0.54985919999999999</v>
      </c>
      <c r="D508">
        <v>97.941486437036161</v>
      </c>
      <c r="E508">
        <v>2.1764774763785812</v>
      </c>
      <c r="F508">
        <f>'[2]WSP Weather Station'!R603</f>
        <v>0</v>
      </c>
    </row>
    <row r="509" spans="1:6" x14ac:dyDescent="0.35">
      <c r="A509" s="317">
        <v>45432.270833333336</v>
      </c>
      <c r="B509" s="317">
        <f t="shared" si="8"/>
        <v>45432.28125</v>
      </c>
      <c r="C509">
        <v>0.75460351999999997</v>
      </c>
      <c r="D509">
        <v>77.500722256298516</v>
      </c>
      <c r="E509">
        <v>1.7222382723621892</v>
      </c>
      <c r="F509">
        <f>'[2]WSP Weather Station'!R604</f>
        <v>0</v>
      </c>
    </row>
    <row r="510" spans="1:6" x14ac:dyDescent="0.35">
      <c r="A510" s="317">
        <v>45432.28125</v>
      </c>
      <c r="B510" s="317">
        <f t="shared" si="8"/>
        <v>45432.291666666664</v>
      </c>
      <c r="C510">
        <v>0.46074922666666657</v>
      </c>
      <c r="D510">
        <v>184.51921230640573</v>
      </c>
      <c r="E510">
        <v>4.1004269401423494</v>
      </c>
      <c r="F510">
        <f>'[2]WSP Weather Station'!R605</f>
        <v>0</v>
      </c>
    </row>
    <row r="511" spans="1:6" x14ac:dyDescent="0.35">
      <c r="A511" s="317">
        <v>45432.291666666664</v>
      </c>
      <c r="B511" s="317">
        <f t="shared" si="8"/>
        <v>45432.302083333336</v>
      </c>
      <c r="C511">
        <v>0.51022165333333336</v>
      </c>
      <c r="D511">
        <v>217.52640550089299</v>
      </c>
      <c r="E511">
        <v>4.8339201222420662</v>
      </c>
      <c r="F511">
        <f>'[2]WSP Weather Station'!R606</f>
        <v>0</v>
      </c>
    </row>
    <row r="512" spans="1:6" x14ac:dyDescent="0.35">
      <c r="A512" s="317">
        <v>45432.302083333336</v>
      </c>
      <c r="B512" s="317">
        <f t="shared" si="8"/>
        <v>45432.3125</v>
      </c>
      <c r="C512">
        <v>0.60201386666666679</v>
      </c>
      <c r="D512">
        <v>218.98360695931873</v>
      </c>
      <c r="E512">
        <v>4.8663023768737492</v>
      </c>
      <c r="F512">
        <f>'[2]WSP Weather Station'!R607</f>
        <v>0</v>
      </c>
    </row>
    <row r="513" spans="1:6" x14ac:dyDescent="0.35">
      <c r="A513" s="317">
        <v>45432.3125</v>
      </c>
      <c r="B513" s="317">
        <f t="shared" si="8"/>
        <v>45432.322916666664</v>
      </c>
      <c r="C513">
        <v>0.61065664000000008</v>
      </c>
      <c r="D513">
        <v>139.30439625201873</v>
      </c>
      <c r="E513">
        <v>3.0956532500448608</v>
      </c>
      <c r="F513">
        <f>'[2]WSP Weather Station'!R608</f>
        <v>0</v>
      </c>
    </row>
    <row r="514" spans="1:6" x14ac:dyDescent="0.35">
      <c r="A514" s="317">
        <v>45432.322916666664</v>
      </c>
      <c r="B514" s="317">
        <f t="shared" si="8"/>
        <v>45432.333333333336</v>
      </c>
      <c r="C514">
        <v>1.0323643733333332</v>
      </c>
      <c r="D514">
        <v>79.380391366474484</v>
      </c>
      <c r="E514">
        <v>1.7640086970327664</v>
      </c>
      <c r="F514">
        <f>'[2]WSP Weather Station'!R609</f>
        <v>0</v>
      </c>
    </row>
    <row r="515" spans="1:6" x14ac:dyDescent="0.35">
      <c r="A515" s="317">
        <v>45432.333333333336</v>
      </c>
      <c r="B515" s="317">
        <f t="shared" si="8"/>
        <v>45432.34375</v>
      </c>
      <c r="C515">
        <v>1.2466455466666666</v>
      </c>
      <c r="D515">
        <v>92.187881163343292</v>
      </c>
      <c r="E515">
        <v>2.0486195814076287</v>
      </c>
      <c r="F515">
        <f>'[2]WSP Weather Station'!R610</f>
        <v>0</v>
      </c>
    </row>
    <row r="516" spans="1:6" x14ac:dyDescent="0.35">
      <c r="A516" s="317">
        <v>45432.34375</v>
      </c>
      <c r="B516" s="317">
        <f t="shared" ref="B516:B579" si="9">A517</f>
        <v>45432.354166666664</v>
      </c>
      <c r="C516">
        <v>1.6793802666666662</v>
      </c>
      <c r="D516">
        <v>94.023355479399783</v>
      </c>
      <c r="E516">
        <v>2.0894078995422172</v>
      </c>
      <c r="F516">
        <f>'[2]WSP Weather Station'!R611</f>
        <v>0</v>
      </c>
    </row>
    <row r="517" spans="1:6" x14ac:dyDescent="0.35">
      <c r="A517" s="317">
        <v>45432.354166666664</v>
      </c>
      <c r="B517" s="317">
        <f t="shared" si="9"/>
        <v>45432.364583333336</v>
      </c>
      <c r="C517">
        <v>1.8683291733333331</v>
      </c>
      <c r="D517">
        <v>112.75323896783068</v>
      </c>
      <c r="E517">
        <v>2.5056275326184596</v>
      </c>
      <c r="F517">
        <f>'[2]WSP Weather Station'!R612</f>
        <v>0</v>
      </c>
    </row>
    <row r="518" spans="1:6" x14ac:dyDescent="0.35">
      <c r="A518" s="317">
        <v>45432.364583333336</v>
      </c>
      <c r="B518" s="317">
        <f t="shared" si="9"/>
        <v>45432.375</v>
      </c>
      <c r="C518">
        <v>1.7163355733333332</v>
      </c>
      <c r="D518">
        <v>105.60204622808718</v>
      </c>
      <c r="E518">
        <v>2.3467121384019372</v>
      </c>
      <c r="F518">
        <f>'[2]WSP Weather Station'!R613</f>
        <v>0</v>
      </c>
    </row>
    <row r="519" spans="1:6" x14ac:dyDescent="0.35">
      <c r="A519" s="317">
        <v>45432.375</v>
      </c>
      <c r="B519" s="317">
        <f t="shared" si="9"/>
        <v>45432.385416666664</v>
      </c>
      <c r="C519">
        <v>2.0539997866666666</v>
      </c>
      <c r="D519">
        <v>102.68884953088616</v>
      </c>
      <c r="E519">
        <v>2.2819744340196926</v>
      </c>
      <c r="F519">
        <f>'[2]WSP Weather Station'!R614</f>
        <v>0</v>
      </c>
    </row>
    <row r="520" spans="1:6" x14ac:dyDescent="0.35">
      <c r="A520" s="317">
        <v>45432.385416666664</v>
      </c>
      <c r="B520" s="317">
        <f t="shared" si="9"/>
        <v>45432.395833333336</v>
      </c>
      <c r="C520">
        <v>1.88114432</v>
      </c>
      <c r="D520">
        <v>105.78532156784603</v>
      </c>
      <c r="E520">
        <v>2.3507849237299117</v>
      </c>
      <c r="F520">
        <f>'[2]WSP Weather Station'!R615</f>
        <v>0</v>
      </c>
    </row>
    <row r="521" spans="1:6" x14ac:dyDescent="0.35">
      <c r="A521" s="317">
        <v>45432.395833333336</v>
      </c>
      <c r="B521" s="317">
        <f t="shared" si="9"/>
        <v>45432.40625</v>
      </c>
      <c r="C521">
        <v>2.3398073599999996</v>
      </c>
      <c r="D521">
        <v>94.980935164607772</v>
      </c>
      <c r="E521">
        <v>2.1106874481023947</v>
      </c>
      <c r="F521">
        <f>'[2]WSP Weather Station'!R616</f>
        <v>0</v>
      </c>
    </row>
    <row r="522" spans="1:6" x14ac:dyDescent="0.35">
      <c r="A522" s="317">
        <v>45432.40625</v>
      </c>
      <c r="B522" s="317">
        <f t="shared" si="9"/>
        <v>45432.416666666664</v>
      </c>
      <c r="C522">
        <v>2.5996866133333332</v>
      </c>
      <c r="D522">
        <v>110.07486194493161</v>
      </c>
      <c r="E522">
        <v>2.4461080432207023</v>
      </c>
      <c r="F522">
        <f>'[2]WSP Weather Station'!R617</f>
        <v>0</v>
      </c>
    </row>
    <row r="523" spans="1:6" x14ac:dyDescent="0.35">
      <c r="A523" s="317">
        <v>45432.416666666664</v>
      </c>
      <c r="B523" s="317">
        <f t="shared" si="9"/>
        <v>45432.427083333336</v>
      </c>
      <c r="C523">
        <v>2.4599121066666658</v>
      </c>
      <c r="D523">
        <v>105.69834072298514</v>
      </c>
      <c r="E523">
        <v>2.3488520160663362</v>
      </c>
      <c r="F523">
        <f>'[2]WSP Weather Station'!R618</f>
        <v>0</v>
      </c>
    </row>
    <row r="524" spans="1:6" x14ac:dyDescent="0.35">
      <c r="A524" s="317">
        <v>45432.427083333336</v>
      </c>
      <c r="B524" s="317">
        <f t="shared" si="9"/>
        <v>45432.4375</v>
      </c>
      <c r="C524">
        <v>1.8912772266666669</v>
      </c>
      <c r="D524">
        <v>114.83317567720145</v>
      </c>
      <c r="E524">
        <v>2.5518483483822547</v>
      </c>
      <c r="F524">
        <f>'[2]WSP Weather Station'!R619</f>
        <v>0</v>
      </c>
    </row>
    <row r="525" spans="1:6" x14ac:dyDescent="0.35">
      <c r="A525" s="317">
        <v>45432.4375</v>
      </c>
      <c r="B525" s="317">
        <f t="shared" si="9"/>
        <v>45432.447916666664</v>
      </c>
      <c r="C525">
        <v>1.6746118400000003</v>
      </c>
      <c r="D525">
        <v>139.83516420480942</v>
      </c>
      <c r="E525">
        <v>3.1074480934402091</v>
      </c>
      <c r="F525">
        <f>'[2]WSP Weather Station'!R620</f>
        <v>0</v>
      </c>
    </row>
    <row r="526" spans="1:6" x14ac:dyDescent="0.35">
      <c r="A526" s="317">
        <v>45432.447916666664</v>
      </c>
      <c r="B526" s="317">
        <f t="shared" si="9"/>
        <v>45432.458333333336</v>
      </c>
      <c r="C526">
        <v>1.7312369066666664</v>
      </c>
      <c r="D526">
        <v>106.85118308900384</v>
      </c>
      <c r="E526">
        <v>2.3744707353111965</v>
      </c>
      <c r="F526">
        <f>'[2]WSP Weather Station'!R621</f>
        <v>0</v>
      </c>
    </row>
    <row r="527" spans="1:6" x14ac:dyDescent="0.35">
      <c r="A527" s="317">
        <v>45432.458333333336</v>
      </c>
      <c r="B527" s="317">
        <f t="shared" si="9"/>
        <v>45432.46875</v>
      </c>
      <c r="C527">
        <v>1.8936614399999996</v>
      </c>
      <c r="D527">
        <v>108.51794187849191</v>
      </c>
      <c r="E527">
        <v>2.4115098195220424</v>
      </c>
      <c r="F527">
        <f>'[2]WSP Weather Station'!R622</f>
        <v>0</v>
      </c>
    </row>
    <row r="528" spans="1:6" x14ac:dyDescent="0.35">
      <c r="A528" s="317">
        <v>45432.46875</v>
      </c>
      <c r="B528" s="317">
        <f t="shared" si="9"/>
        <v>45432.479166666664</v>
      </c>
      <c r="C528">
        <v>1.6060657066666666</v>
      </c>
      <c r="D528">
        <v>100.05152643597279</v>
      </c>
      <c r="E528">
        <v>2.2233672541327287</v>
      </c>
      <c r="F528">
        <f>'[2]WSP Weather Station'!R623</f>
        <v>0</v>
      </c>
    </row>
    <row r="529" spans="1:6" x14ac:dyDescent="0.35">
      <c r="A529" s="317">
        <v>45432.479166666664</v>
      </c>
      <c r="B529" s="317">
        <f t="shared" si="9"/>
        <v>45432.489583333336</v>
      </c>
      <c r="C529">
        <v>1.6501736533333331</v>
      </c>
      <c r="D529">
        <v>97.91287170937693</v>
      </c>
      <c r="E529">
        <v>2.1758415935417097</v>
      </c>
      <c r="F529">
        <f>'[2]WSP Weather Station'!R624</f>
        <v>0</v>
      </c>
    </row>
    <row r="530" spans="1:6" x14ac:dyDescent="0.35">
      <c r="A530" s="317">
        <v>45432.489583333336</v>
      </c>
      <c r="B530" s="317">
        <f t="shared" si="9"/>
        <v>45432.5</v>
      </c>
      <c r="C530">
        <v>1.1697546666666665</v>
      </c>
      <c r="D530">
        <v>14.113221535373848</v>
      </c>
      <c r="E530">
        <v>0.31362714523052992</v>
      </c>
      <c r="F530">
        <f>'[2]WSP Weather Station'!R625</f>
        <v>0</v>
      </c>
    </row>
    <row r="531" spans="1:6" x14ac:dyDescent="0.35">
      <c r="A531" s="317">
        <v>45432.5</v>
      </c>
      <c r="B531" s="317">
        <f t="shared" si="9"/>
        <v>45432.510416666664</v>
      </c>
      <c r="C531">
        <v>1.296416</v>
      </c>
      <c r="D531">
        <v>43.857804942151311</v>
      </c>
      <c r="E531">
        <v>0.97461788760336243</v>
      </c>
      <c r="F531">
        <f>'[2]WSP Weather Station'!R626</f>
        <v>0</v>
      </c>
    </row>
    <row r="532" spans="1:6" x14ac:dyDescent="0.35">
      <c r="A532" s="317">
        <v>45432.510416666664</v>
      </c>
      <c r="B532" s="317">
        <f t="shared" si="9"/>
        <v>45432.520833333336</v>
      </c>
      <c r="C532">
        <v>1.4984780799999997</v>
      </c>
      <c r="D532">
        <v>310.46925696698577</v>
      </c>
      <c r="E532">
        <v>6.8993168214885729</v>
      </c>
      <c r="F532">
        <f>'[2]WSP Weather Station'!R627</f>
        <v>0</v>
      </c>
    </row>
    <row r="533" spans="1:6" x14ac:dyDescent="0.35">
      <c r="A533" s="317">
        <v>45432.520833333336</v>
      </c>
      <c r="B533" s="317">
        <f t="shared" si="9"/>
        <v>45432.53125</v>
      </c>
      <c r="C533">
        <v>2.2477171199999999</v>
      </c>
      <c r="D533">
        <v>307.66764726468563</v>
      </c>
      <c r="E533">
        <v>6.8370588281041247</v>
      </c>
      <c r="F533">
        <f>'[2]WSP Weather Station'!R628</f>
        <v>0</v>
      </c>
    </row>
    <row r="534" spans="1:6" x14ac:dyDescent="0.35">
      <c r="A534" s="317">
        <v>45432.53125</v>
      </c>
      <c r="B534" s="317">
        <f t="shared" si="9"/>
        <v>45432.541666666664</v>
      </c>
      <c r="C534">
        <v>2.3547086933333334</v>
      </c>
      <c r="D534">
        <v>324.27929321657052</v>
      </c>
      <c r="E534">
        <v>7.2062065159237898</v>
      </c>
      <c r="F534">
        <f>'[2]WSP Weather Station'!R629</f>
        <v>0</v>
      </c>
    </row>
    <row r="535" spans="1:6" x14ac:dyDescent="0.35">
      <c r="A535" s="317">
        <v>45432.541666666664</v>
      </c>
      <c r="B535" s="317">
        <f t="shared" si="9"/>
        <v>45432.552083333336</v>
      </c>
      <c r="C535">
        <v>2.7790986666666666</v>
      </c>
      <c r="D535">
        <v>318.57151536683921</v>
      </c>
      <c r="E535">
        <v>7.0793670081519826</v>
      </c>
      <c r="F535">
        <f>'[2]WSP Weather Station'!R630</f>
        <v>0</v>
      </c>
    </row>
    <row r="536" spans="1:6" x14ac:dyDescent="0.35">
      <c r="A536" s="317">
        <v>45432.552083333336</v>
      </c>
      <c r="B536" s="317">
        <f t="shared" si="9"/>
        <v>45432.5625</v>
      </c>
      <c r="C536">
        <v>2.6679347200000003</v>
      </c>
      <c r="D536">
        <v>323.20677940269553</v>
      </c>
      <c r="E536">
        <v>7.1823728756154566</v>
      </c>
      <c r="F536">
        <f>'[2]WSP Weather Station'!R631</f>
        <v>0</v>
      </c>
    </row>
    <row r="537" spans="1:6" x14ac:dyDescent="0.35">
      <c r="A537" s="317">
        <v>45432.5625</v>
      </c>
      <c r="B537" s="317">
        <f t="shared" si="9"/>
        <v>45432.572916666664</v>
      </c>
      <c r="C537">
        <v>3.5009192533333335</v>
      </c>
      <c r="D537">
        <v>311.85456940257103</v>
      </c>
      <c r="E537">
        <v>6.9301015422793562</v>
      </c>
      <c r="F537">
        <f>'[2]WSP Weather Station'!R632</f>
        <v>0</v>
      </c>
    </row>
    <row r="538" spans="1:6" x14ac:dyDescent="0.35">
      <c r="A538" s="317">
        <v>45432.572916666664</v>
      </c>
      <c r="B538" s="317">
        <f t="shared" si="9"/>
        <v>45432.583333333336</v>
      </c>
      <c r="C538">
        <v>3.7301017599999997</v>
      </c>
      <c r="D538">
        <v>312.45353865107222</v>
      </c>
      <c r="E538">
        <v>6.9434119700238268</v>
      </c>
      <c r="F538">
        <f>'[2]WSP Weather Station'!R633</f>
        <v>0</v>
      </c>
    </row>
    <row r="539" spans="1:6" x14ac:dyDescent="0.35">
      <c r="A539" s="317">
        <v>45432.583333333336</v>
      </c>
      <c r="B539" s="317">
        <f t="shared" si="9"/>
        <v>45432.59375</v>
      </c>
      <c r="C539">
        <v>3.6096989866666669</v>
      </c>
      <c r="D539">
        <v>316.47516238012224</v>
      </c>
      <c r="E539">
        <v>7.0327813862249391</v>
      </c>
      <c r="F539">
        <f>'[2]WSP Weather Station'!R634</f>
        <v>0</v>
      </c>
    </row>
    <row r="540" spans="1:6" x14ac:dyDescent="0.35">
      <c r="A540" s="317">
        <v>45432.59375</v>
      </c>
      <c r="B540" s="317">
        <f t="shared" si="9"/>
        <v>45432.604166666664</v>
      </c>
      <c r="C540">
        <v>3.8093768533333336</v>
      </c>
      <c r="D540">
        <v>323.20067665042916</v>
      </c>
      <c r="E540">
        <v>7.182237258898426</v>
      </c>
      <c r="F540">
        <f>'[2]WSP Weather Station'!R635</f>
        <v>0</v>
      </c>
    </row>
    <row r="541" spans="1:6" x14ac:dyDescent="0.35">
      <c r="A541" s="317">
        <v>45432.604166666664</v>
      </c>
      <c r="B541" s="317">
        <f t="shared" si="9"/>
        <v>45432.614583333336</v>
      </c>
      <c r="C541">
        <v>4.5729211733333353</v>
      </c>
      <c r="D541">
        <v>310.27936645748889</v>
      </c>
      <c r="E541">
        <v>6.8950970323886418</v>
      </c>
      <c r="F541">
        <f>'[2]WSP Weather Station'!R636</f>
        <v>0</v>
      </c>
    </row>
    <row r="542" spans="1:6" x14ac:dyDescent="0.35">
      <c r="A542" s="317">
        <v>45432.614583333336</v>
      </c>
      <c r="B542" s="317">
        <f t="shared" si="9"/>
        <v>45432.625</v>
      </c>
      <c r="C542">
        <v>2.2802020266666667</v>
      </c>
      <c r="D542">
        <v>335.80429898028393</v>
      </c>
      <c r="E542">
        <v>7.4623177551174207</v>
      </c>
      <c r="F542">
        <f>'[2]WSP Weather Station'!R637</f>
        <v>0</v>
      </c>
    </row>
    <row r="543" spans="1:6" x14ac:dyDescent="0.35">
      <c r="A543" s="317">
        <v>45432.625</v>
      </c>
      <c r="B543" s="317">
        <f t="shared" si="9"/>
        <v>45432.635416666664</v>
      </c>
      <c r="C543">
        <v>4.2701260799999989</v>
      </c>
      <c r="D543">
        <v>307.3128030959212</v>
      </c>
      <c r="E543">
        <v>6.8291734021315822</v>
      </c>
      <c r="F543">
        <f>'[2]WSP Weather Station'!R638</f>
        <v>0</v>
      </c>
    </row>
    <row r="544" spans="1:6" x14ac:dyDescent="0.35">
      <c r="A544" s="317">
        <v>45432.635416666664</v>
      </c>
      <c r="B544" s="317">
        <f t="shared" si="9"/>
        <v>45432.645833333336</v>
      </c>
      <c r="C544">
        <v>4.1237949866666668</v>
      </c>
      <c r="D544">
        <v>309.09298222064007</v>
      </c>
      <c r="E544">
        <v>6.8687329382364464</v>
      </c>
      <c r="F544">
        <f>'[2]WSP Weather Station'!R639</f>
        <v>0</v>
      </c>
    </row>
    <row r="545" spans="1:6" x14ac:dyDescent="0.35">
      <c r="A545" s="317">
        <v>45432.645833333336</v>
      </c>
      <c r="B545" s="317">
        <f t="shared" si="9"/>
        <v>45432.65625</v>
      </c>
      <c r="C545">
        <v>4.4659295999999999</v>
      </c>
      <c r="D545">
        <v>309.26981491816144</v>
      </c>
      <c r="E545">
        <v>6.8726625537369213</v>
      </c>
      <c r="F545">
        <f>'[2]WSP Weather Station'!R640</f>
        <v>0</v>
      </c>
    </row>
    <row r="546" spans="1:6" x14ac:dyDescent="0.35">
      <c r="A546" s="317">
        <v>45432.65625</v>
      </c>
      <c r="B546" s="317">
        <f t="shared" si="9"/>
        <v>45432.666666666664</v>
      </c>
      <c r="C546">
        <v>3.918156586666667</v>
      </c>
      <c r="D546">
        <v>305.50954153138679</v>
      </c>
      <c r="E546">
        <v>6.7891009229197063</v>
      </c>
      <c r="F546">
        <f>'[2]WSP Weather Station'!R641</f>
        <v>0</v>
      </c>
    </row>
    <row r="547" spans="1:6" x14ac:dyDescent="0.35">
      <c r="A547" s="317">
        <v>45432.666666666664</v>
      </c>
      <c r="B547" s="317">
        <f t="shared" si="9"/>
        <v>45432.677083333336</v>
      </c>
      <c r="C547">
        <v>4.1023370666666663</v>
      </c>
      <c r="D547">
        <v>307.13006219023407</v>
      </c>
      <c r="E547">
        <v>6.825112493116313</v>
      </c>
      <c r="F547">
        <f>'[2]WSP Weather Station'!R642</f>
        <v>0</v>
      </c>
    </row>
    <row r="548" spans="1:6" x14ac:dyDescent="0.35">
      <c r="A548" s="317">
        <v>45432.677083333336</v>
      </c>
      <c r="B548" s="317">
        <f t="shared" si="9"/>
        <v>45432.6875</v>
      </c>
      <c r="C548">
        <v>4.6164330666666675</v>
      </c>
      <c r="D548">
        <v>300.13646212582921</v>
      </c>
      <c r="E548">
        <v>6.6696991583517606</v>
      </c>
      <c r="F548">
        <f>'[2]WSP Weather Station'!R643</f>
        <v>0</v>
      </c>
    </row>
    <row r="549" spans="1:6" x14ac:dyDescent="0.35">
      <c r="A549" s="317">
        <v>45432.6875</v>
      </c>
      <c r="B549" s="317">
        <f t="shared" si="9"/>
        <v>45432.697916666664</v>
      </c>
      <c r="C549">
        <v>4.1625384533333341</v>
      </c>
      <c r="D549">
        <v>310.30023943948902</v>
      </c>
      <c r="E549">
        <v>6.8955608764330893</v>
      </c>
      <c r="F549">
        <f>'[2]WSP Weather Station'!R644</f>
        <v>0</v>
      </c>
    </row>
    <row r="550" spans="1:6" x14ac:dyDescent="0.35">
      <c r="A550" s="317">
        <v>45432.697916666664</v>
      </c>
      <c r="B550" s="317">
        <f t="shared" si="9"/>
        <v>45432.708333333336</v>
      </c>
      <c r="C550">
        <v>3.5378745600000001</v>
      </c>
      <c r="D550">
        <v>303.76812143325225</v>
      </c>
      <c r="E550">
        <v>6.7504026985167167</v>
      </c>
      <c r="F550">
        <f>'[2]WSP Weather Station'!R645</f>
        <v>0</v>
      </c>
    </row>
    <row r="551" spans="1:6" x14ac:dyDescent="0.35">
      <c r="A551" s="317">
        <v>45432.708333333336</v>
      </c>
      <c r="B551" s="317">
        <f t="shared" si="9"/>
        <v>45432.71875</v>
      </c>
      <c r="C551">
        <v>3.6579793066666664</v>
      </c>
      <c r="D551">
        <v>291.67752488536433</v>
      </c>
      <c r="E551">
        <v>6.4817227752303186</v>
      </c>
      <c r="F551">
        <f>'[2]WSP Weather Station'!R646</f>
        <v>0</v>
      </c>
    </row>
    <row r="552" spans="1:6" x14ac:dyDescent="0.35">
      <c r="A552" s="317">
        <v>45432.71875</v>
      </c>
      <c r="B552" s="317">
        <f t="shared" si="9"/>
        <v>45432.729166666664</v>
      </c>
      <c r="C552">
        <v>3.1996142933333331</v>
      </c>
      <c r="D552">
        <v>293.83290297544767</v>
      </c>
      <c r="E552">
        <v>6.5296200661210593</v>
      </c>
      <c r="F552">
        <f>'[2]WSP Weather Station'!R647</f>
        <v>0</v>
      </c>
    </row>
    <row r="553" spans="1:6" x14ac:dyDescent="0.35">
      <c r="A553" s="317">
        <v>45432.729166666664</v>
      </c>
      <c r="B553" s="317">
        <f t="shared" si="9"/>
        <v>45432.739583333336</v>
      </c>
      <c r="C553">
        <v>3.3501177600000003</v>
      </c>
      <c r="D553">
        <v>295.10620791722386</v>
      </c>
      <c r="E553">
        <v>6.5579157314938632</v>
      </c>
      <c r="F553">
        <f>'[2]WSP Weather Station'!R648</f>
        <v>0</v>
      </c>
    </row>
    <row r="554" spans="1:6" x14ac:dyDescent="0.35">
      <c r="A554" s="317">
        <v>45432.739583333336</v>
      </c>
      <c r="B554" s="317">
        <f t="shared" si="9"/>
        <v>45432.75</v>
      </c>
      <c r="C554">
        <v>3.1510359466666666</v>
      </c>
      <c r="D554">
        <v>287.74729770556434</v>
      </c>
      <c r="E554">
        <v>6.3943843934569848</v>
      </c>
      <c r="F554">
        <f>'[2]WSP Weather Station'!R649</f>
        <v>0</v>
      </c>
    </row>
    <row r="555" spans="1:6" x14ac:dyDescent="0.35">
      <c r="A555" s="317">
        <v>45432.75</v>
      </c>
      <c r="B555" s="317">
        <f t="shared" si="9"/>
        <v>45432.760416666664</v>
      </c>
      <c r="C555">
        <v>3.4228362666666658</v>
      </c>
      <c r="D555">
        <v>296.95238065438764</v>
      </c>
      <c r="E555">
        <v>6.5989417923197253</v>
      </c>
      <c r="F555">
        <f>'[2]WSP Weather Station'!R650</f>
        <v>0</v>
      </c>
    </row>
    <row r="556" spans="1:6" x14ac:dyDescent="0.35">
      <c r="A556" s="317">
        <v>45432.760416666664</v>
      </c>
      <c r="B556" s="317">
        <f t="shared" si="9"/>
        <v>45432.770833333336</v>
      </c>
      <c r="C556">
        <v>2.7287321599999999</v>
      </c>
      <c r="D556">
        <v>296.44612770705464</v>
      </c>
      <c r="E556">
        <v>6.5876917268234365</v>
      </c>
      <c r="F556">
        <f>'[2]WSP Weather Station'!R651</f>
        <v>0</v>
      </c>
    </row>
    <row r="557" spans="1:6" x14ac:dyDescent="0.35">
      <c r="A557" s="317">
        <v>45432.770833333336</v>
      </c>
      <c r="B557" s="317">
        <f t="shared" si="9"/>
        <v>45432.78125</v>
      </c>
      <c r="C557">
        <v>2.8199283199999998</v>
      </c>
      <c r="D557">
        <v>301.05552780769438</v>
      </c>
      <c r="E557">
        <v>6.6901228401709858</v>
      </c>
      <c r="F557">
        <f>'[2]WSP Weather Station'!R652</f>
        <v>0</v>
      </c>
    </row>
    <row r="558" spans="1:6" x14ac:dyDescent="0.35">
      <c r="A558" s="317">
        <v>45432.78125</v>
      </c>
      <c r="B558" s="317">
        <f t="shared" si="9"/>
        <v>45432.791666666664</v>
      </c>
      <c r="C558">
        <v>2.3114948266666668</v>
      </c>
      <c r="D558">
        <v>272.9511068362325</v>
      </c>
      <c r="E558">
        <v>6.0655801519162775</v>
      </c>
      <c r="F558">
        <f>'[2]WSP Weather Station'!R653</f>
        <v>0</v>
      </c>
    </row>
    <row r="559" spans="1:6" x14ac:dyDescent="0.35">
      <c r="A559" s="317">
        <v>45432.791666666664</v>
      </c>
      <c r="B559" s="317">
        <f t="shared" si="9"/>
        <v>45432.802083333336</v>
      </c>
      <c r="C559">
        <v>2.7823769600000001</v>
      </c>
      <c r="D559">
        <v>265.65758684788494</v>
      </c>
      <c r="E559">
        <v>5.9035019299529985</v>
      </c>
      <c r="F559">
        <f>'[2]WSP Weather Station'!R654</f>
        <v>0</v>
      </c>
    </row>
    <row r="560" spans="1:6" x14ac:dyDescent="0.35">
      <c r="A560" s="317">
        <v>45432.802083333336</v>
      </c>
      <c r="B560" s="317">
        <f t="shared" si="9"/>
        <v>45432.8125</v>
      </c>
      <c r="C560">
        <v>3.4940646400000004</v>
      </c>
      <c r="D560">
        <v>253.8280759565414</v>
      </c>
      <c r="E560">
        <v>5.6406239101453641</v>
      </c>
      <c r="F560">
        <f>'[2]WSP Weather Station'!R655</f>
        <v>0</v>
      </c>
    </row>
    <row r="561" spans="1:6" x14ac:dyDescent="0.35">
      <c r="A561" s="317">
        <v>45432.8125</v>
      </c>
      <c r="B561" s="317">
        <f t="shared" si="9"/>
        <v>45432.822916666664</v>
      </c>
      <c r="C561">
        <v>3.6746688000000005</v>
      </c>
      <c r="D561">
        <v>250.44929306051733</v>
      </c>
      <c r="E561">
        <v>5.5655398457892744</v>
      </c>
      <c r="F561">
        <f>'[2]WSP Weather Station'!R656</f>
        <v>0</v>
      </c>
    </row>
    <row r="562" spans="1:6" x14ac:dyDescent="0.35">
      <c r="A562" s="317">
        <v>45432.822916666664</v>
      </c>
      <c r="B562" s="317">
        <f t="shared" si="9"/>
        <v>45432.833333333336</v>
      </c>
      <c r="C562">
        <v>3.6734766933333334</v>
      </c>
      <c r="D562">
        <v>283.68229362805732</v>
      </c>
      <c r="E562">
        <v>6.3040509695123852</v>
      </c>
      <c r="F562">
        <f>'[2]WSP Weather Station'!R657</f>
        <v>0</v>
      </c>
    </row>
    <row r="563" spans="1:6" x14ac:dyDescent="0.35">
      <c r="A563" s="317">
        <v>45432.833333333336</v>
      </c>
      <c r="B563" s="317">
        <f t="shared" si="9"/>
        <v>45432.84375</v>
      </c>
      <c r="C563">
        <v>3.7816603733333332</v>
      </c>
      <c r="D563">
        <v>288.57171729980723</v>
      </c>
      <c r="E563">
        <v>6.4127048288846051</v>
      </c>
      <c r="F563">
        <f>'[2]WSP Weather Station'!R658</f>
        <v>0</v>
      </c>
    </row>
    <row r="564" spans="1:6" x14ac:dyDescent="0.35">
      <c r="A564" s="317">
        <v>45432.84375</v>
      </c>
      <c r="B564" s="317">
        <f t="shared" si="9"/>
        <v>45432.854166666664</v>
      </c>
      <c r="C564">
        <v>3.509860053333334</v>
      </c>
      <c r="D564">
        <v>280.88846875307968</v>
      </c>
      <c r="E564">
        <v>6.2419659722906591</v>
      </c>
      <c r="F564">
        <f>'[2]WSP Weather Station'!R659</f>
        <v>0</v>
      </c>
    </row>
    <row r="565" spans="1:6" x14ac:dyDescent="0.35">
      <c r="A565" s="317">
        <v>45432.854166666664</v>
      </c>
      <c r="B565" s="317">
        <f t="shared" si="9"/>
        <v>45432.864583333336</v>
      </c>
      <c r="C565">
        <v>4.4101986133333337</v>
      </c>
      <c r="D565">
        <v>271.1364859128546</v>
      </c>
      <c r="E565">
        <v>6.02525524250788</v>
      </c>
      <c r="F565">
        <f>'[2]WSP Weather Station'!R660</f>
        <v>0</v>
      </c>
    </row>
    <row r="566" spans="1:6" x14ac:dyDescent="0.35">
      <c r="A566" s="317">
        <v>45432.864583333336</v>
      </c>
      <c r="B566" s="317">
        <f t="shared" si="9"/>
        <v>45432.875</v>
      </c>
      <c r="C566">
        <v>3.8660019199999995</v>
      </c>
      <c r="D566">
        <v>256.84189908504931</v>
      </c>
      <c r="E566">
        <v>5.7075977574455399</v>
      </c>
      <c r="F566">
        <f>'[2]WSP Weather Station'!R661</f>
        <v>0</v>
      </c>
    </row>
    <row r="567" spans="1:6" x14ac:dyDescent="0.35">
      <c r="A567" s="317">
        <v>45432.875</v>
      </c>
      <c r="B567" s="317">
        <f t="shared" si="9"/>
        <v>45432.885416666664</v>
      </c>
      <c r="C567">
        <v>3.4320750933333333</v>
      </c>
      <c r="D567">
        <v>245.99604960763486</v>
      </c>
      <c r="E567">
        <v>5.4665788801696635</v>
      </c>
      <c r="F567">
        <f>'[2]WSP Weather Station'!R662</f>
        <v>0</v>
      </c>
    </row>
    <row r="568" spans="1:6" x14ac:dyDescent="0.35">
      <c r="A568" s="317">
        <v>45432.885416666664</v>
      </c>
      <c r="B568" s="317">
        <f t="shared" si="9"/>
        <v>45432.895833333336</v>
      </c>
      <c r="C568">
        <v>3.1561024</v>
      </c>
      <c r="D568">
        <v>245.07937994235417</v>
      </c>
      <c r="E568">
        <v>5.4462084431634263</v>
      </c>
      <c r="F568">
        <f>'[2]WSP Weather Station'!R663</f>
        <v>0</v>
      </c>
    </row>
    <row r="569" spans="1:6" x14ac:dyDescent="0.35">
      <c r="A569" s="317">
        <v>45432.895833333336</v>
      </c>
      <c r="B569" s="317">
        <f t="shared" si="9"/>
        <v>45432.90625</v>
      </c>
      <c r="C569">
        <v>3.1540162133333332</v>
      </c>
      <c r="D569">
        <v>246.85978846713806</v>
      </c>
      <c r="E569">
        <v>5.4857730770475124</v>
      </c>
      <c r="F569">
        <f>'[2]WSP Weather Station'!R664</f>
        <v>0</v>
      </c>
    </row>
    <row r="570" spans="1:6" x14ac:dyDescent="0.35">
      <c r="A570" s="317">
        <v>45432.90625</v>
      </c>
      <c r="B570" s="317">
        <f t="shared" si="9"/>
        <v>45432.916666666664</v>
      </c>
      <c r="C570">
        <v>3.0383818666666667</v>
      </c>
      <c r="D570">
        <v>248.51793151981283</v>
      </c>
      <c r="E570">
        <v>5.5226207004402852</v>
      </c>
      <c r="F570">
        <f>'[2]WSP Weather Station'!R665</f>
        <v>0</v>
      </c>
    </row>
    <row r="571" spans="1:6" x14ac:dyDescent="0.35">
      <c r="A571" s="317">
        <v>45432.916666666664</v>
      </c>
      <c r="B571" s="317">
        <f t="shared" si="9"/>
        <v>45432.927083333336</v>
      </c>
      <c r="C571">
        <v>2.4259370666666666</v>
      </c>
      <c r="D571">
        <v>238.97245706136709</v>
      </c>
      <c r="E571">
        <v>5.3104990458081573</v>
      </c>
      <c r="F571">
        <f>'[2]WSP Weather Station'!R666</f>
        <v>0</v>
      </c>
    </row>
    <row r="572" spans="1:6" x14ac:dyDescent="0.35">
      <c r="A572" s="317">
        <v>45432.927083333336</v>
      </c>
      <c r="B572" s="317">
        <f t="shared" si="9"/>
        <v>45432.9375</v>
      </c>
      <c r="C572">
        <v>1.9076686933333333</v>
      </c>
      <c r="D572">
        <v>247.0053581845643</v>
      </c>
      <c r="E572">
        <v>5.4890079596569841</v>
      </c>
      <c r="F572">
        <f>'[2]WSP Weather Station'!R667</f>
        <v>0</v>
      </c>
    </row>
    <row r="573" spans="1:6" x14ac:dyDescent="0.35">
      <c r="A573" s="317">
        <v>45432.9375</v>
      </c>
      <c r="B573" s="317">
        <f t="shared" si="9"/>
        <v>45432.947916666664</v>
      </c>
      <c r="C573">
        <v>2.3919620266666666</v>
      </c>
      <c r="D573">
        <v>244.96972137508885</v>
      </c>
      <c r="E573">
        <v>5.443771586113086</v>
      </c>
      <c r="F573">
        <f>'[2]WSP Weather Station'!R668</f>
        <v>0</v>
      </c>
    </row>
    <row r="574" spans="1:6" x14ac:dyDescent="0.35">
      <c r="A574" s="317">
        <v>45432.947916666664</v>
      </c>
      <c r="B574" s="317">
        <f t="shared" si="9"/>
        <v>45432.958333333336</v>
      </c>
      <c r="C574">
        <v>1.9654858666666664</v>
      </c>
      <c r="D574">
        <v>249.3924538415618</v>
      </c>
      <c r="E574">
        <v>5.5420545298124848</v>
      </c>
      <c r="F574">
        <f>'[2]WSP Weather Station'!R669</f>
        <v>0</v>
      </c>
    </row>
    <row r="575" spans="1:6" x14ac:dyDescent="0.35">
      <c r="A575" s="317">
        <v>45432.958333333336</v>
      </c>
      <c r="B575" s="317">
        <f t="shared" si="9"/>
        <v>45432.96875</v>
      </c>
      <c r="C575">
        <v>2.4482890666666668</v>
      </c>
      <c r="D575">
        <v>239.55728228791764</v>
      </c>
      <c r="E575">
        <v>5.3234951619537254</v>
      </c>
      <c r="F575">
        <f>'[2]WSP Weather Station'!R670</f>
        <v>0</v>
      </c>
    </row>
    <row r="576" spans="1:6" x14ac:dyDescent="0.35">
      <c r="A576" s="317">
        <v>45432.96875</v>
      </c>
      <c r="B576" s="317">
        <f t="shared" si="9"/>
        <v>45432.979166666664</v>
      </c>
      <c r="C576">
        <v>2.1955624533333329</v>
      </c>
      <c r="D576">
        <v>239.0554326191716</v>
      </c>
      <c r="E576">
        <v>5.3123429470927022</v>
      </c>
      <c r="F576">
        <f>'[2]WSP Weather Station'!R671</f>
        <v>0</v>
      </c>
    </row>
    <row r="577" spans="1:6" x14ac:dyDescent="0.35">
      <c r="A577" s="317">
        <v>45432.979166666664</v>
      </c>
      <c r="B577" s="317">
        <f t="shared" si="9"/>
        <v>45432.989583333336</v>
      </c>
      <c r="C577">
        <v>2.3293764266666668</v>
      </c>
      <c r="D577">
        <v>250.45894113816632</v>
      </c>
      <c r="E577">
        <v>5.565754247514807</v>
      </c>
      <c r="F577">
        <f>'[2]WSP Weather Station'!R672</f>
        <v>0</v>
      </c>
    </row>
    <row r="578" spans="1:6" x14ac:dyDescent="0.35">
      <c r="A578" s="317">
        <v>45432.989583333336</v>
      </c>
      <c r="B578" s="317">
        <f t="shared" si="9"/>
        <v>45433</v>
      </c>
      <c r="C578">
        <v>0.93639978666666679</v>
      </c>
      <c r="D578">
        <v>208.35298008753105</v>
      </c>
      <c r="E578">
        <v>4.6300662241673569</v>
      </c>
      <c r="F578">
        <f>'[2]WSP Weather Station'!R673</f>
        <v>0</v>
      </c>
    </row>
    <row r="579" spans="1:6" x14ac:dyDescent="0.35">
      <c r="A579" s="317">
        <v>45433</v>
      </c>
      <c r="B579" s="317">
        <f t="shared" si="9"/>
        <v>45433.010416666664</v>
      </c>
      <c r="C579">
        <v>1.1095532800000001</v>
      </c>
      <c r="D579">
        <v>207.54431326384588</v>
      </c>
      <c r="E579">
        <v>4.6120958503076865</v>
      </c>
      <c r="F579">
        <f>'[2]WSP Weather Station'!R674</f>
        <v>0</v>
      </c>
    </row>
    <row r="580" spans="1:6" x14ac:dyDescent="0.35">
      <c r="A580" s="317">
        <v>45433.010416666664</v>
      </c>
      <c r="B580" s="317">
        <f t="shared" ref="B580:B643" si="10">A581</f>
        <v>45433.020833333336</v>
      </c>
      <c r="C580">
        <v>0.48369728000000006</v>
      </c>
      <c r="D580">
        <v>142.74466604029388</v>
      </c>
      <c r="E580">
        <v>3.1721036897843082</v>
      </c>
      <c r="F580">
        <f>'[2]WSP Weather Station'!R675</f>
        <v>0</v>
      </c>
    </row>
    <row r="581" spans="1:6" x14ac:dyDescent="0.35">
      <c r="A581" s="317">
        <v>45433.020833333336</v>
      </c>
      <c r="B581" s="317">
        <f t="shared" si="10"/>
        <v>45433.03125</v>
      </c>
      <c r="C581">
        <v>0.59813951999999992</v>
      </c>
      <c r="D581">
        <v>242.73747655153699</v>
      </c>
      <c r="E581">
        <v>5.3941661455897112</v>
      </c>
      <c r="F581">
        <f>'[2]WSP Weather Station'!R676</f>
        <v>0</v>
      </c>
    </row>
    <row r="582" spans="1:6" x14ac:dyDescent="0.35">
      <c r="A582" s="317">
        <v>45433.03125</v>
      </c>
      <c r="B582" s="317">
        <f t="shared" si="10"/>
        <v>45433.041666666664</v>
      </c>
      <c r="C582">
        <v>0.52780522666666663</v>
      </c>
      <c r="D582">
        <v>269.37121259800494</v>
      </c>
      <c r="E582">
        <v>5.9860269466223324</v>
      </c>
      <c r="F582">
        <f>'[2]WSP Weather Station'!R677</f>
        <v>0</v>
      </c>
    </row>
    <row r="583" spans="1:6" x14ac:dyDescent="0.35">
      <c r="A583" s="317">
        <v>45433.041666666664</v>
      </c>
      <c r="B583" s="317">
        <f t="shared" si="10"/>
        <v>45433.052083333336</v>
      </c>
      <c r="C583">
        <v>0.76920682666666651</v>
      </c>
      <c r="D583">
        <v>223.04358032627792</v>
      </c>
      <c r="E583">
        <v>4.9565240072506205</v>
      </c>
      <c r="F583">
        <f>'[2]WSP Weather Station'!R678</f>
        <v>0</v>
      </c>
    </row>
    <row r="584" spans="1:6" x14ac:dyDescent="0.35">
      <c r="A584" s="317">
        <v>45433.052083333336</v>
      </c>
      <c r="B584" s="317">
        <f t="shared" si="10"/>
        <v>45433.0625</v>
      </c>
      <c r="C584">
        <v>0.74506666666666677</v>
      </c>
      <c r="D584">
        <v>273.992951014357</v>
      </c>
      <c r="E584">
        <v>6.0887322447634888</v>
      </c>
      <c r="F584">
        <f>'[2]WSP Weather Station'!R679</f>
        <v>0</v>
      </c>
    </row>
    <row r="585" spans="1:6" x14ac:dyDescent="0.35">
      <c r="A585" s="317">
        <v>45433.0625</v>
      </c>
      <c r="B585" s="317">
        <f t="shared" si="10"/>
        <v>45433.072916666664</v>
      </c>
      <c r="C585">
        <v>0.88037077333333358</v>
      </c>
      <c r="D585">
        <v>251.45367724224937</v>
      </c>
      <c r="E585">
        <v>5.587859494272208</v>
      </c>
      <c r="F585">
        <f>'[2]WSP Weather Station'!R680</f>
        <v>0</v>
      </c>
    </row>
    <row r="586" spans="1:6" x14ac:dyDescent="0.35">
      <c r="A586" s="317">
        <v>45433.072916666664</v>
      </c>
      <c r="B586" s="317">
        <f t="shared" si="10"/>
        <v>45433.083333333336</v>
      </c>
      <c r="C586">
        <v>0.65923498666666669</v>
      </c>
      <c r="D586">
        <v>243.737559874044</v>
      </c>
      <c r="E586">
        <v>5.4163902194232003</v>
      </c>
      <c r="F586">
        <f>'[2]WSP Weather Station'!R681</f>
        <v>0</v>
      </c>
    </row>
    <row r="587" spans="1:6" x14ac:dyDescent="0.35">
      <c r="A587" s="317">
        <v>45433.083333333336</v>
      </c>
      <c r="B587" s="317">
        <f t="shared" si="10"/>
        <v>45433.09375</v>
      </c>
      <c r="C587">
        <v>0.98497813333333328</v>
      </c>
      <c r="D587">
        <v>242.86104213593603</v>
      </c>
      <c r="E587">
        <v>5.3969120474652454</v>
      </c>
      <c r="F587">
        <f>'[2]WSP Weather Station'!R682</f>
        <v>0</v>
      </c>
    </row>
    <row r="588" spans="1:6" x14ac:dyDescent="0.35">
      <c r="A588" s="317">
        <v>45433.09375</v>
      </c>
      <c r="B588" s="317">
        <f t="shared" si="10"/>
        <v>45433.104166666664</v>
      </c>
      <c r="C588">
        <v>0.94414848000000007</v>
      </c>
      <c r="D588">
        <v>241.46719520091852</v>
      </c>
      <c r="E588">
        <v>5.3659376711315225</v>
      </c>
      <c r="F588">
        <f>'[2]WSP Weather Station'!R683</f>
        <v>0</v>
      </c>
    </row>
    <row r="589" spans="1:6" x14ac:dyDescent="0.35">
      <c r="A589" s="317">
        <v>45433.104166666664</v>
      </c>
      <c r="B589" s="317">
        <f t="shared" si="10"/>
        <v>45433.114583333336</v>
      </c>
      <c r="C589">
        <v>0.75877589333333317</v>
      </c>
      <c r="D589">
        <v>238.94359338421481</v>
      </c>
      <c r="E589">
        <v>5.3098576307603294</v>
      </c>
      <c r="F589">
        <f>'[2]WSP Weather Station'!R684</f>
        <v>0</v>
      </c>
    </row>
    <row r="590" spans="1:6" x14ac:dyDescent="0.35">
      <c r="A590" s="317">
        <v>45433.114583333336</v>
      </c>
      <c r="B590" s="317">
        <f t="shared" si="10"/>
        <v>45433.125</v>
      </c>
      <c r="C590">
        <v>0.86755562666666652</v>
      </c>
      <c r="D590">
        <v>274.71677565216851</v>
      </c>
      <c r="E590">
        <v>6.1048172367148554</v>
      </c>
      <c r="F590">
        <f>'[2]WSP Weather Station'!R685</f>
        <v>0</v>
      </c>
    </row>
    <row r="591" spans="1:6" x14ac:dyDescent="0.35">
      <c r="A591" s="317">
        <v>45433.125</v>
      </c>
      <c r="B591" s="317">
        <f t="shared" si="10"/>
        <v>45433.135416666664</v>
      </c>
      <c r="C591">
        <v>0.86874773333333333</v>
      </c>
      <c r="D591">
        <v>234.17920267354745</v>
      </c>
      <c r="E591">
        <v>5.2039822816343877</v>
      </c>
      <c r="F591">
        <f>'[2]WSP Weather Station'!R686</f>
        <v>0</v>
      </c>
    </row>
    <row r="592" spans="1:6" x14ac:dyDescent="0.35">
      <c r="A592" s="317">
        <v>45433.135416666664</v>
      </c>
      <c r="B592" s="317">
        <f t="shared" si="10"/>
        <v>45433.145833333336</v>
      </c>
      <c r="C592">
        <v>0.50575125333333326</v>
      </c>
      <c r="D592">
        <v>249.74411061845382</v>
      </c>
      <c r="E592">
        <v>5.5498691248545295</v>
      </c>
      <c r="F592">
        <f>'[2]WSP Weather Station'!R687</f>
        <v>0</v>
      </c>
    </row>
    <row r="593" spans="1:6" x14ac:dyDescent="0.35">
      <c r="A593" s="317">
        <v>45433.145833333336</v>
      </c>
      <c r="B593" s="317">
        <f t="shared" si="10"/>
        <v>45433.15625</v>
      </c>
      <c r="C593">
        <v>1.0293841066666667</v>
      </c>
      <c r="D593">
        <v>271.67127405512576</v>
      </c>
      <c r="E593">
        <v>6.0371394234472389</v>
      </c>
      <c r="F593">
        <f>'[2]WSP Weather Station'!R688</f>
        <v>0</v>
      </c>
    </row>
    <row r="594" spans="1:6" x14ac:dyDescent="0.35">
      <c r="A594" s="317">
        <v>45433.15625</v>
      </c>
      <c r="B594" s="317">
        <f t="shared" si="10"/>
        <v>45433.166666666664</v>
      </c>
      <c r="C594">
        <v>0.69708437333333328</v>
      </c>
      <c r="D594">
        <v>258.33623611303619</v>
      </c>
      <c r="E594">
        <v>5.7408052469563602</v>
      </c>
      <c r="F594">
        <f>'[2]WSP Weather Station'!R689</f>
        <v>0</v>
      </c>
    </row>
    <row r="595" spans="1:6" x14ac:dyDescent="0.35">
      <c r="A595" s="317">
        <v>45433.166666666664</v>
      </c>
      <c r="B595" s="317">
        <f t="shared" si="10"/>
        <v>45433.177083333336</v>
      </c>
      <c r="C595">
        <v>0.50277098666666664</v>
      </c>
      <c r="D595">
        <v>208.0497231190449</v>
      </c>
      <c r="E595">
        <v>4.6233271804232201</v>
      </c>
      <c r="F595">
        <f>'[2]WSP Weather Station'!R690</f>
        <v>0</v>
      </c>
    </row>
    <row r="596" spans="1:6" x14ac:dyDescent="0.35">
      <c r="A596" s="317">
        <v>45433.177083333336</v>
      </c>
      <c r="B596" s="317">
        <f t="shared" si="10"/>
        <v>45433.1875</v>
      </c>
      <c r="C596">
        <v>0.62794218666666668</v>
      </c>
      <c r="D596">
        <v>262.29933273313748</v>
      </c>
      <c r="E596">
        <v>5.8288740607363883</v>
      </c>
      <c r="F596">
        <f>'[2]WSP Weather Station'!R691</f>
        <v>0</v>
      </c>
    </row>
    <row r="597" spans="1:6" x14ac:dyDescent="0.35">
      <c r="A597" s="317">
        <v>45433.1875</v>
      </c>
      <c r="B597" s="317">
        <f t="shared" si="10"/>
        <v>45433.197916666664</v>
      </c>
      <c r="C597">
        <v>0.57638357333333323</v>
      </c>
      <c r="D597">
        <v>206.09816725756696</v>
      </c>
      <c r="E597">
        <v>4.5799592723903766</v>
      </c>
      <c r="F597">
        <f>'[2]WSP Weather Station'!R692</f>
        <v>0</v>
      </c>
    </row>
    <row r="598" spans="1:6" x14ac:dyDescent="0.35">
      <c r="A598" s="317">
        <v>45433.197916666664</v>
      </c>
      <c r="B598" s="317">
        <f t="shared" si="10"/>
        <v>45433.208333333336</v>
      </c>
      <c r="C598">
        <v>0.57936383999999996</v>
      </c>
      <c r="D598">
        <v>240.15086413067161</v>
      </c>
      <c r="E598">
        <v>5.3366858695704797</v>
      </c>
      <c r="F598">
        <f>'[2]WSP Weather Station'!R693</f>
        <v>0</v>
      </c>
    </row>
    <row r="599" spans="1:6" x14ac:dyDescent="0.35">
      <c r="A599" s="317">
        <v>45433.208333333336</v>
      </c>
      <c r="B599" s="317">
        <f t="shared" si="10"/>
        <v>45433.21875</v>
      </c>
      <c r="C599">
        <v>0.47714069333333337</v>
      </c>
      <c r="D599">
        <v>256.40627991454522</v>
      </c>
      <c r="E599">
        <v>5.6979173314343381</v>
      </c>
      <c r="F599">
        <f>'[2]WSP Weather Station'!R694</f>
        <v>0</v>
      </c>
    </row>
    <row r="600" spans="1:6" x14ac:dyDescent="0.35">
      <c r="A600" s="317">
        <v>45433.21875</v>
      </c>
      <c r="B600" s="317">
        <f t="shared" si="10"/>
        <v>45433.229166666664</v>
      </c>
      <c r="C600">
        <v>0.37163925333333336</v>
      </c>
      <c r="D600">
        <v>234.26567633257162</v>
      </c>
      <c r="E600">
        <v>5.2059039185015914</v>
      </c>
      <c r="F600">
        <f>'[2]WSP Weather Station'!R695</f>
        <v>0</v>
      </c>
    </row>
    <row r="601" spans="1:6" x14ac:dyDescent="0.35">
      <c r="A601" s="317">
        <v>45433.229166666664</v>
      </c>
      <c r="B601" s="317">
        <f t="shared" si="10"/>
        <v>45433.239583333336</v>
      </c>
      <c r="C601">
        <v>0.27150229333333337</v>
      </c>
      <c r="D601">
        <v>211.23522944402526</v>
      </c>
      <c r="E601">
        <v>4.6941162098672278</v>
      </c>
      <c r="F601">
        <f>'[2]WSP Weather Station'!R696</f>
        <v>0</v>
      </c>
    </row>
    <row r="602" spans="1:6" x14ac:dyDescent="0.35">
      <c r="A602" s="317">
        <v>45433.239583333336</v>
      </c>
      <c r="B602" s="317">
        <f t="shared" si="10"/>
        <v>45433.25</v>
      </c>
      <c r="C602">
        <v>0.56565461333333333</v>
      </c>
      <c r="D602">
        <v>257.89816128674596</v>
      </c>
      <c r="E602">
        <v>5.7310702508165772</v>
      </c>
      <c r="F602">
        <f>'[2]WSP Weather Station'!R697</f>
        <v>0</v>
      </c>
    </row>
    <row r="603" spans="1:6" x14ac:dyDescent="0.35">
      <c r="A603" s="317">
        <v>45433.25</v>
      </c>
      <c r="B603" s="317">
        <f t="shared" si="10"/>
        <v>45433.260416666664</v>
      </c>
      <c r="C603">
        <v>0.50485717333333324</v>
      </c>
      <c r="D603">
        <v>237.74366296630612</v>
      </c>
      <c r="E603">
        <v>5.2831925103623583</v>
      </c>
      <c r="F603">
        <f>'[2]WSP Weather Station'!R698</f>
        <v>0</v>
      </c>
    </row>
    <row r="604" spans="1:6" x14ac:dyDescent="0.35">
      <c r="A604" s="317">
        <v>45433.260416666664</v>
      </c>
      <c r="B604" s="317">
        <f t="shared" si="10"/>
        <v>45433.270833333336</v>
      </c>
      <c r="C604">
        <v>0.43899327999999999</v>
      </c>
      <c r="D604">
        <v>213.30290012251658</v>
      </c>
      <c r="E604">
        <v>4.7400644471670352</v>
      </c>
      <c r="F604">
        <f>'[2]WSP Weather Station'!R699</f>
        <v>0</v>
      </c>
    </row>
    <row r="605" spans="1:6" x14ac:dyDescent="0.35">
      <c r="A605" s="317">
        <v>45433.270833333336</v>
      </c>
      <c r="B605" s="317">
        <f t="shared" si="10"/>
        <v>45433.28125</v>
      </c>
      <c r="C605">
        <v>0.49979071999999991</v>
      </c>
      <c r="D605">
        <v>207.82972967908776</v>
      </c>
      <c r="E605">
        <v>4.6184384373130616</v>
      </c>
      <c r="F605">
        <f>'[2]WSP Weather Station'!R700</f>
        <v>0</v>
      </c>
    </row>
    <row r="606" spans="1:6" x14ac:dyDescent="0.35">
      <c r="A606" s="317">
        <v>45433.28125</v>
      </c>
      <c r="B606" s="317">
        <f t="shared" si="10"/>
        <v>45433.291666666664</v>
      </c>
      <c r="C606">
        <v>0.53078549333333325</v>
      </c>
      <c r="D606">
        <v>167.86886168270686</v>
      </c>
      <c r="E606">
        <v>3.730419148504597</v>
      </c>
      <c r="F606">
        <f>'[2]WSP Weather Station'!R701</f>
        <v>0</v>
      </c>
    </row>
    <row r="607" spans="1:6" x14ac:dyDescent="0.35">
      <c r="A607" s="317">
        <v>45433.291666666664</v>
      </c>
      <c r="B607" s="317">
        <f t="shared" si="10"/>
        <v>45433.302083333336</v>
      </c>
      <c r="C607">
        <v>0.68695146666666673</v>
      </c>
      <c r="D607">
        <v>30.699750026476128</v>
      </c>
      <c r="E607">
        <v>0.68221666725502506</v>
      </c>
      <c r="F607">
        <f>'[2]WSP Weather Station'!R702</f>
        <v>0</v>
      </c>
    </row>
    <row r="608" spans="1:6" x14ac:dyDescent="0.35">
      <c r="A608" s="317">
        <v>45433.302083333336</v>
      </c>
      <c r="B608" s="317">
        <f t="shared" si="10"/>
        <v>45433.3125</v>
      </c>
      <c r="C608">
        <v>0.90212671999999994</v>
      </c>
      <c r="D608">
        <v>47.536655793140937</v>
      </c>
      <c r="E608">
        <v>1.0563701287364653</v>
      </c>
      <c r="F608">
        <f>'[2]WSP Weather Station'!R703</f>
        <v>0</v>
      </c>
    </row>
    <row r="609" spans="1:6" x14ac:dyDescent="0.35">
      <c r="A609" s="317">
        <v>45433.3125</v>
      </c>
      <c r="B609" s="317">
        <f t="shared" si="10"/>
        <v>45433.322916666664</v>
      </c>
      <c r="C609">
        <v>0.58741056000000003</v>
      </c>
      <c r="D609">
        <v>121.27101578143802</v>
      </c>
      <c r="E609">
        <v>2.6949114618097338</v>
      </c>
      <c r="F609">
        <f>'[2]WSP Weather Station'!R704</f>
        <v>0</v>
      </c>
    </row>
    <row r="610" spans="1:6" x14ac:dyDescent="0.35">
      <c r="A610" s="317">
        <v>45433.322916666664</v>
      </c>
      <c r="B610" s="317">
        <f t="shared" si="10"/>
        <v>45433.333333333336</v>
      </c>
      <c r="C610">
        <v>0.59158293333333334</v>
      </c>
      <c r="D610">
        <v>147.6267761732891</v>
      </c>
      <c r="E610">
        <v>3.2805950260730912</v>
      </c>
      <c r="F610">
        <f>'[2]WSP Weather Station'!R705</f>
        <v>0</v>
      </c>
    </row>
    <row r="611" spans="1:6" x14ac:dyDescent="0.35">
      <c r="A611" s="317">
        <v>45433.333333333336</v>
      </c>
      <c r="B611" s="317">
        <f t="shared" si="10"/>
        <v>45433.34375</v>
      </c>
      <c r="C611">
        <v>0.64612181333333329</v>
      </c>
      <c r="D611">
        <v>157.68119478929972</v>
      </c>
      <c r="E611">
        <v>3.504026550873327</v>
      </c>
      <c r="F611">
        <f>'[2]WSP Weather Station'!R706</f>
        <v>0</v>
      </c>
    </row>
    <row r="612" spans="1:6" x14ac:dyDescent="0.35">
      <c r="A612" s="317">
        <v>45433.34375</v>
      </c>
      <c r="B612" s="317">
        <f t="shared" si="10"/>
        <v>45433.354166666664</v>
      </c>
      <c r="C612">
        <v>1.0445834666666665</v>
      </c>
      <c r="D612">
        <v>221.76843935703511</v>
      </c>
      <c r="E612">
        <v>4.9281875412674472</v>
      </c>
      <c r="F612">
        <f>'[2]WSP Weather Station'!R707</f>
        <v>0</v>
      </c>
    </row>
    <row r="613" spans="1:6" x14ac:dyDescent="0.35">
      <c r="A613" s="317">
        <v>45433.354166666664</v>
      </c>
      <c r="B613" s="317">
        <f t="shared" si="10"/>
        <v>45433.364583333336</v>
      </c>
      <c r="C613">
        <v>1.2251876266666668</v>
      </c>
      <c r="D613">
        <v>221.84765879645062</v>
      </c>
      <c r="E613">
        <v>4.9299479732544578</v>
      </c>
      <c r="F613">
        <f>'[2]WSP Weather Station'!R708</f>
        <v>0</v>
      </c>
    </row>
    <row r="614" spans="1:6" x14ac:dyDescent="0.35">
      <c r="A614" s="317">
        <v>45433.364583333336</v>
      </c>
      <c r="B614" s="317">
        <f t="shared" si="10"/>
        <v>45433.375</v>
      </c>
      <c r="C614">
        <v>1.3470805333333333</v>
      </c>
      <c r="D614">
        <v>206.7147689322033</v>
      </c>
      <c r="E614">
        <v>4.59366153182674</v>
      </c>
      <c r="F614">
        <f>'[2]WSP Weather Station'!R709</f>
        <v>0</v>
      </c>
    </row>
    <row r="615" spans="1:6" x14ac:dyDescent="0.35">
      <c r="A615" s="317">
        <v>45433.375</v>
      </c>
      <c r="B615" s="317">
        <f t="shared" si="10"/>
        <v>45433.385416666664</v>
      </c>
      <c r="C615">
        <v>1.4603306666666667</v>
      </c>
      <c r="D615">
        <v>241.47378949248281</v>
      </c>
      <c r="E615">
        <v>5.3660842109440621</v>
      </c>
      <c r="F615">
        <f>'[2]WSP Weather Station'!R710</f>
        <v>0</v>
      </c>
    </row>
    <row r="616" spans="1:6" x14ac:dyDescent="0.35">
      <c r="A616" s="317">
        <v>45433.385416666664</v>
      </c>
      <c r="B616" s="317">
        <f t="shared" si="10"/>
        <v>45433.395833333336</v>
      </c>
      <c r="C616">
        <v>1.4877491199999999</v>
      </c>
      <c r="D616">
        <v>234.92579840760703</v>
      </c>
      <c r="E616">
        <v>5.2205732979468227</v>
      </c>
      <c r="F616">
        <f>'[2]WSP Weather Station'!R711</f>
        <v>0</v>
      </c>
    </row>
    <row r="617" spans="1:6" x14ac:dyDescent="0.35">
      <c r="A617" s="317">
        <v>45433.395833333336</v>
      </c>
      <c r="B617" s="317">
        <f t="shared" si="10"/>
        <v>45433.40625</v>
      </c>
      <c r="C617">
        <v>1.4209911466666665</v>
      </c>
      <c r="D617">
        <v>266.83214712618098</v>
      </c>
      <c r="E617">
        <v>5.9296032694706886</v>
      </c>
      <c r="F617">
        <f>'[2]WSP Weather Station'!R712</f>
        <v>0</v>
      </c>
    </row>
    <row r="618" spans="1:6" x14ac:dyDescent="0.35">
      <c r="A618" s="317">
        <v>45433.40625</v>
      </c>
      <c r="B618" s="317">
        <f t="shared" si="10"/>
        <v>45433.416666666664</v>
      </c>
      <c r="C618">
        <v>1.1858481066666671</v>
      </c>
      <c r="D618">
        <v>348.32097607147466</v>
      </c>
      <c r="E618">
        <v>7.7404661349216592</v>
      </c>
      <c r="F618">
        <f>'[2]WSP Weather Station'!R713</f>
        <v>0</v>
      </c>
    </row>
    <row r="619" spans="1:6" x14ac:dyDescent="0.35">
      <c r="A619" s="317">
        <v>45433.416666666664</v>
      </c>
      <c r="B619" s="317">
        <f t="shared" si="10"/>
        <v>45433.427083333336</v>
      </c>
      <c r="C619">
        <v>1.4940076799999999</v>
      </c>
      <c r="D619">
        <v>333.12221689862685</v>
      </c>
      <c r="E619">
        <v>7.4027159310805963</v>
      </c>
      <c r="F619">
        <f>'[2]WSP Weather Station'!R714</f>
        <v>0</v>
      </c>
    </row>
    <row r="620" spans="1:6" x14ac:dyDescent="0.35">
      <c r="A620" s="317">
        <v>45433.427083333336</v>
      </c>
      <c r="B620" s="317">
        <f t="shared" si="10"/>
        <v>45433.4375</v>
      </c>
      <c r="C620">
        <v>1.9911161600000002</v>
      </c>
      <c r="D620">
        <v>330.36133527376029</v>
      </c>
      <c r="E620">
        <v>7.3413630060835624</v>
      </c>
      <c r="F620">
        <f>'[2]WSP Weather Station'!R715</f>
        <v>0</v>
      </c>
    </row>
    <row r="621" spans="1:6" x14ac:dyDescent="0.35">
      <c r="A621" s="317">
        <v>45433.4375</v>
      </c>
      <c r="B621" s="317">
        <f t="shared" si="10"/>
        <v>45433.447916666664</v>
      </c>
      <c r="C621">
        <v>2.0706892800000003</v>
      </c>
      <c r="D621">
        <v>20.777986094075501</v>
      </c>
      <c r="E621">
        <v>0.4617330243127889</v>
      </c>
      <c r="F621">
        <f>'[2]WSP Weather Station'!R716</f>
        <v>0</v>
      </c>
    </row>
    <row r="622" spans="1:6" x14ac:dyDescent="0.35">
      <c r="A622" s="317">
        <v>45433.447916666664</v>
      </c>
      <c r="B622" s="317">
        <f t="shared" si="10"/>
        <v>45433.458333333336</v>
      </c>
      <c r="C622">
        <v>1.934491093333333</v>
      </c>
      <c r="D622">
        <v>30.417242019648455</v>
      </c>
      <c r="E622">
        <v>0.67593871154774343</v>
      </c>
      <c r="F622">
        <f>'[2]WSP Weather Station'!R717</f>
        <v>0</v>
      </c>
    </row>
    <row r="623" spans="1:6" x14ac:dyDescent="0.35">
      <c r="A623" s="317">
        <v>45433.458333333336</v>
      </c>
      <c r="B623" s="317">
        <f t="shared" si="10"/>
        <v>45433.46875</v>
      </c>
      <c r="C623">
        <v>2.37646464</v>
      </c>
      <c r="D623">
        <v>347.08548152384134</v>
      </c>
      <c r="E623">
        <v>7.7130107005298072</v>
      </c>
      <c r="F623">
        <f>'[2]WSP Weather Station'!R718</f>
        <v>0</v>
      </c>
    </row>
    <row r="624" spans="1:6" x14ac:dyDescent="0.35">
      <c r="A624" s="317">
        <v>45433.46875</v>
      </c>
      <c r="B624" s="317">
        <f t="shared" si="10"/>
        <v>45433.479166666664</v>
      </c>
      <c r="C624">
        <v>2.7284341333333328</v>
      </c>
      <c r="D624">
        <v>350.1562857846036</v>
      </c>
      <c r="E624">
        <v>7.7812507952134133</v>
      </c>
      <c r="F624">
        <f>'[2]WSP Weather Station'!R719</f>
        <v>0</v>
      </c>
    </row>
    <row r="625" spans="1:6" x14ac:dyDescent="0.35">
      <c r="A625" s="317">
        <v>45433.479166666664</v>
      </c>
      <c r="B625" s="317">
        <f t="shared" si="10"/>
        <v>45433.489583333336</v>
      </c>
      <c r="C625">
        <v>2.5689898666666666</v>
      </c>
      <c r="D625">
        <v>1.1637577897351834</v>
      </c>
      <c r="E625">
        <v>2.5861284216337408E-2</v>
      </c>
      <c r="F625">
        <f>'[2]WSP Weather Station'!R720</f>
        <v>0</v>
      </c>
    </row>
    <row r="626" spans="1:6" x14ac:dyDescent="0.35">
      <c r="A626" s="317">
        <v>45433.489583333336</v>
      </c>
      <c r="B626" s="317">
        <f t="shared" si="10"/>
        <v>45433.5</v>
      </c>
      <c r="C626">
        <v>2.8053250133333338</v>
      </c>
      <c r="D626">
        <v>328.76337698003618</v>
      </c>
      <c r="E626">
        <v>7.3058528217785819</v>
      </c>
      <c r="F626">
        <f>'[2]WSP Weather Station'!R721</f>
        <v>0</v>
      </c>
    </row>
    <row r="627" spans="1:6" x14ac:dyDescent="0.35">
      <c r="A627" s="317">
        <v>45433.5</v>
      </c>
      <c r="B627" s="317">
        <f t="shared" si="10"/>
        <v>45433.510416666664</v>
      </c>
      <c r="C627">
        <v>2.7168110933333334</v>
      </c>
      <c r="D627">
        <v>326.60897955976759</v>
      </c>
      <c r="E627">
        <v>7.2579773235503913</v>
      </c>
      <c r="F627">
        <f>'[2]WSP Weather Station'!R722</f>
        <v>0</v>
      </c>
    </row>
    <row r="628" spans="1:6" x14ac:dyDescent="0.35">
      <c r="A628" s="317">
        <v>45433.510416666664</v>
      </c>
      <c r="B628" s="317">
        <f t="shared" si="10"/>
        <v>45433.520833333336</v>
      </c>
      <c r="C628">
        <v>2.7665815466666661</v>
      </c>
      <c r="D628">
        <v>335.85676655112292</v>
      </c>
      <c r="E628">
        <v>7.4634837011360649</v>
      </c>
      <c r="F628">
        <f>'[2]WSP Weather Station'!R723</f>
        <v>0</v>
      </c>
    </row>
    <row r="629" spans="1:6" x14ac:dyDescent="0.35">
      <c r="A629" s="317">
        <v>45433.520833333336</v>
      </c>
      <c r="B629" s="317">
        <f t="shared" si="10"/>
        <v>45433.53125</v>
      </c>
      <c r="C629">
        <v>3.7023852800000001</v>
      </c>
      <c r="D629">
        <v>315.62786079505753</v>
      </c>
      <c r="E629">
        <v>7.0139524621123899</v>
      </c>
      <c r="F629">
        <f>'[2]WSP Weather Station'!R724</f>
        <v>0</v>
      </c>
    </row>
    <row r="630" spans="1:6" x14ac:dyDescent="0.35">
      <c r="A630" s="317">
        <v>45433.53125</v>
      </c>
      <c r="B630" s="317">
        <f t="shared" si="10"/>
        <v>45433.541666666664</v>
      </c>
      <c r="C630">
        <v>3.3587605333333337</v>
      </c>
      <c r="D630">
        <v>332.09218271334072</v>
      </c>
      <c r="E630">
        <v>7.3798262825186827</v>
      </c>
      <c r="F630">
        <f>'[2]WSP Weather Station'!R725</f>
        <v>0</v>
      </c>
    </row>
    <row r="631" spans="1:6" x14ac:dyDescent="0.35">
      <c r="A631" s="317">
        <v>45433.541666666664</v>
      </c>
      <c r="B631" s="317">
        <f t="shared" si="10"/>
        <v>45433.552083333336</v>
      </c>
      <c r="C631">
        <v>3.83292096</v>
      </c>
      <c r="D631">
        <v>326.34058093986698</v>
      </c>
      <c r="E631">
        <v>7.2520129097748214</v>
      </c>
      <c r="F631">
        <f>'[2]WSP Weather Station'!R726</f>
        <v>0</v>
      </c>
    </row>
    <row r="632" spans="1:6" x14ac:dyDescent="0.35">
      <c r="A632" s="317">
        <v>45433.552083333336</v>
      </c>
      <c r="B632" s="317">
        <f t="shared" si="10"/>
        <v>45433.5625</v>
      </c>
      <c r="C632">
        <v>3.4782692266666668</v>
      </c>
      <c r="D632">
        <v>334.18346952639206</v>
      </c>
      <c r="E632">
        <v>7.4262993228087124</v>
      </c>
      <c r="F632">
        <f>'[2]WSP Weather Station'!R727</f>
        <v>0</v>
      </c>
    </row>
    <row r="633" spans="1:6" x14ac:dyDescent="0.35">
      <c r="A633" s="317">
        <v>45433.5625</v>
      </c>
      <c r="B633" s="317">
        <f t="shared" si="10"/>
        <v>45433.572916666664</v>
      </c>
      <c r="C633">
        <v>3.3706815999999997</v>
      </c>
      <c r="D633">
        <v>334.94605720051629</v>
      </c>
      <c r="E633">
        <v>7.4432457155670289</v>
      </c>
      <c r="F633">
        <f>'[2]WSP Weather Station'!R728</f>
        <v>0</v>
      </c>
    </row>
    <row r="634" spans="1:6" x14ac:dyDescent="0.35">
      <c r="A634" s="317">
        <v>45433.572916666664</v>
      </c>
      <c r="B634" s="317">
        <f t="shared" si="10"/>
        <v>45433.583333333336</v>
      </c>
      <c r="C634">
        <v>3.4115112533333325</v>
      </c>
      <c r="D634">
        <v>322.42543434741089</v>
      </c>
      <c r="E634">
        <v>7.1650096521646862</v>
      </c>
      <c r="F634">
        <f>'[2]WSP Weather Station'!R729</f>
        <v>0</v>
      </c>
    </row>
    <row r="635" spans="1:6" x14ac:dyDescent="0.35">
      <c r="A635" s="317">
        <v>45433.583333333336</v>
      </c>
      <c r="B635" s="317">
        <f t="shared" si="10"/>
        <v>45433.59375</v>
      </c>
      <c r="C635">
        <v>3.5921154133333331</v>
      </c>
      <c r="D635">
        <v>325.95707530155983</v>
      </c>
      <c r="E635">
        <v>7.243490562256885</v>
      </c>
      <c r="F635">
        <f>'[2]WSP Weather Station'!R730</f>
        <v>0</v>
      </c>
    </row>
    <row r="636" spans="1:6" x14ac:dyDescent="0.35">
      <c r="A636" s="317">
        <v>45433.59375</v>
      </c>
      <c r="B636" s="317">
        <f t="shared" si="10"/>
        <v>45433.604166666664</v>
      </c>
      <c r="C636">
        <v>4.1160462933333326</v>
      </c>
      <c r="D636">
        <v>314.42055813994784</v>
      </c>
      <c r="E636">
        <v>6.9871235142210635</v>
      </c>
      <c r="F636">
        <f>'[2]WSP Weather Station'!R731</f>
        <v>0</v>
      </c>
    </row>
    <row r="637" spans="1:6" x14ac:dyDescent="0.35">
      <c r="A637" s="317">
        <v>45433.604166666664</v>
      </c>
      <c r="B637" s="317">
        <f t="shared" si="10"/>
        <v>45433.614583333336</v>
      </c>
      <c r="C637">
        <v>3.9104078933333333</v>
      </c>
      <c r="D637">
        <v>319.69037378508523</v>
      </c>
      <c r="E637">
        <v>7.1042305285574496</v>
      </c>
      <c r="F637">
        <f>'[2]WSP Weather Station'!R732</f>
        <v>0</v>
      </c>
    </row>
    <row r="638" spans="1:6" x14ac:dyDescent="0.35">
      <c r="A638" s="317">
        <v>45433.614583333336</v>
      </c>
      <c r="B638" s="317">
        <f t="shared" si="10"/>
        <v>45433.625</v>
      </c>
      <c r="C638">
        <v>4.01531328</v>
      </c>
      <c r="D638">
        <v>315.57775734802146</v>
      </c>
      <c r="E638">
        <v>7.0128390521782551</v>
      </c>
      <c r="F638">
        <f>'[2]WSP Weather Station'!R733</f>
        <v>0</v>
      </c>
    </row>
    <row r="639" spans="1:6" x14ac:dyDescent="0.35">
      <c r="A639" s="317">
        <v>45433.625</v>
      </c>
      <c r="B639" s="317">
        <f t="shared" si="10"/>
        <v>45433.635416666664</v>
      </c>
      <c r="C639">
        <v>3.6275805866666664</v>
      </c>
      <c r="D639">
        <v>323.10270804914376</v>
      </c>
      <c r="E639">
        <v>7.1800601788698613</v>
      </c>
      <c r="F639">
        <f>'[2]WSP Weather Station'!R734</f>
        <v>0</v>
      </c>
    </row>
    <row r="640" spans="1:6" x14ac:dyDescent="0.35">
      <c r="A640" s="317">
        <v>45433.635416666664</v>
      </c>
      <c r="B640" s="317">
        <f t="shared" si="10"/>
        <v>45433.645833333336</v>
      </c>
      <c r="C640">
        <v>3.9369322666666662</v>
      </c>
      <c r="D640">
        <v>327.19045468179536</v>
      </c>
      <c r="E640">
        <v>7.2708989929287862</v>
      </c>
      <c r="F640">
        <f>'[2]WSP Weather Station'!R735</f>
        <v>0</v>
      </c>
    </row>
    <row r="641" spans="1:6" x14ac:dyDescent="0.35">
      <c r="A641" s="317">
        <v>45433.645833333336</v>
      </c>
      <c r="B641" s="317">
        <f t="shared" si="10"/>
        <v>45433.65625</v>
      </c>
      <c r="C641">
        <v>3.6299648000000002</v>
      </c>
      <c r="D641">
        <v>318.2761614992242</v>
      </c>
      <c r="E641">
        <v>7.0728035888716487</v>
      </c>
      <c r="F641">
        <f>'[2]WSP Weather Station'!R736</f>
        <v>0</v>
      </c>
    </row>
    <row r="642" spans="1:6" x14ac:dyDescent="0.35">
      <c r="A642" s="317">
        <v>45433.65625</v>
      </c>
      <c r="B642" s="317">
        <f t="shared" si="10"/>
        <v>45433.666666666664</v>
      </c>
      <c r="C642">
        <v>3.2282248533333329</v>
      </c>
      <c r="D642">
        <v>324.89771164393102</v>
      </c>
      <c r="E642">
        <v>7.2199491476429118</v>
      </c>
      <c r="F642">
        <f>'[2]WSP Weather Station'!R737</f>
        <v>0</v>
      </c>
    </row>
    <row r="643" spans="1:6" x14ac:dyDescent="0.35">
      <c r="A643" s="317">
        <v>45433.666666666664</v>
      </c>
      <c r="B643" s="317">
        <f t="shared" si="10"/>
        <v>45433.677083333336</v>
      </c>
      <c r="C643">
        <v>3.6764569599999999</v>
      </c>
      <c r="D643">
        <v>321.49285673121</v>
      </c>
      <c r="E643">
        <v>7.1442857051379995</v>
      </c>
      <c r="F643">
        <f>'[2]WSP Weather Station'!R738</f>
        <v>0</v>
      </c>
    </row>
    <row r="644" spans="1:6" x14ac:dyDescent="0.35">
      <c r="A644" s="317">
        <v>45433.677083333336</v>
      </c>
      <c r="B644" s="317">
        <f t="shared" ref="B644:B674" si="11">A645</f>
        <v>45433.6875</v>
      </c>
      <c r="C644">
        <v>3.323593386666666</v>
      </c>
      <c r="D644">
        <v>315.01665236068573</v>
      </c>
      <c r="E644">
        <v>7.000370052459683</v>
      </c>
      <c r="F644">
        <f>'[2]WSP Weather Station'!R739</f>
        <v>0</v>
      </c>
    </row>
    <row r="645" spans="1:6" x14ac:dyDescent="0.35">
      <c r="A645" s="317">
        <v>45433.6875</v>
      </c>
      <c r="B645" s="317">
        <f t="shared" si="11"/>
        <v>45433.697916666664</v>
      </c>
      <c r="C645">
        <v>3.2341853866666663</v>
      </c>
      <c r="D645">
        <v>320.03449577225115</v>
      </c>
      <c r="E645">
        <v>7.1118776838278031</v>
      </c>
      <c r="F645">
        <f>'[2]WSP Weather Station'!R740</f>
        <v>0</v>
      </c>
    </row>
    <row r="646" spans="1:6" x14ac:dyDescent="0.35">
      <c r="A646" s="317">
        <v>45433.697916666664</v>
      </c>
      <c r="B646" s="317">
        <f t="shared" si="11"/>
        <v>45433.708333333336</v>
      </c>
      <c r="C646">
        <v>2.8944349866666661</v>
      </c>
      <c r="D646">
        <v>309.14765175000082</v>
      </c>
      <c r="E646">
        <v>6.8699478166666852</v>
      </c>
      <c r="F646">
        <f>'[2]WSP Weather Station'!R741</f>
        <v>0</v>
      </c>
    </row>
    <row r="647" spans="1:6" x14ac:dyDescent="0.35">
      <c r="A647" s="317">
        <v>45433.708333333336</v>
      </c>
      <c r="B647" s="317">
        <f t="shared" si="11"/>
        <v>45433.71875</v>
      </c>
      <c r="C647">
        <v>3.3015394133333329</v>
      </c>
      <c r="D647">
        <v>302.19406011808331</v>
      </c>
      <c r="E647">
        <v>6.7154235581796291</v>
      </c>
      <c r="F647">
        <f>'[2]WSP Weather Station'!R742</f>
        <v>0</v>
      </c>
    </row>
    <row r="648" spans="1:6" x14ac:dyDescent="0.35">
      <c r="A648" s="317">
        <v>45433.71875</v>
      </c>
      <c r="B648" s="317">
        <f t="shared" si="11"/>
        <v>45433.729166666664</v>
      </c>
      <c r="C648">
        <v>3.4675402666666666</v>
      </c>
      <c r="D648">
        <v>300.52293381965751</v>
      </c>
      <c r="E648">
        <v>6.6782874182146115</v>
      </c>
      <c r="F648">
        <f>'[2]WSP Weather Station'!R743</f>
        <v>0</v>
      </c>
    </row>
    <row r="649" spans="1:6" x14ac:dyDescent="0.35">
      <c r="A649" s="317">
        <v>45433.729166666664</v>
      </c>
      <c r="B649" s="317">
        <f t="shared" si="11"/>
        <v>45433.739583333336</v>
      </c>
      <c r="C649">
        <v>2.92453568</v>
      </c>
      <c r="D649">
        <v>307.8282825282127</v>
      </c>
      <c r="E649">
        <v>6.8406285006269485</v>
      </c>
      <c r="F649">
        <f>'[2]WSP Weather Station'!R744</f>
        <v>0</v>
      </c>
    </row>
    <row r="650" spans="1:6" x14ac:dyDescent="0.35">
      <c r="A650" s="317">
        <v>45433.739583333336</v>
      </c>
      <c r="B650" s="317">
        <f t="shared" si="11"/>
        <v>45433.75</v>
      </c>
      <c r="C650">
        <v>3.3507138133333334</v>
      </c>
      <c r="D650">
        <v>302.10135388170346</v>
      </c>
      <c r="E650">
        <v>6.71336341959341</v>
      </c>
      <c r="F650">
        <f>'[2]WSP Weather Station'!R745</f>
        <v>0</v>
      </c>
    </row>
    <row r="651" spans="1:6" x14ac:dyDescent="0.35">
      <c r="A651" s="317">
        <v>45433.75</v>
      </c>
      <c r="B651" s="317">
        <f t="shared" si="11"/>
        <v>45433.760416666664</v>
      </c>
      <c r="C651">
        <v>2.6980354133333333</v>
      </c>
      <c r="D651">
        <v>316.36930417944433</v>
      </c>
      <c r="E651">
        <v>7.0304289817654295</v>
      </c>
      <c r="F651">
        <f>'[2]WSP Weather Station'!R746</f>
        <v>0</v>
      </c>
    </row>
    <row r="652" spans="1:6" x14ac:dyDescent="0.35">
      <c r="A652" s="317">
        <v>45433.760416666664</v>
      </c>
      <c r="B652" s="317">
        <f t="shared" si="11"/>
        <v>45433.770833333336</v>
      </c>
      <c r="C652">
        <v>2.4968674133333333</v>
      </c>
      <c r="D652">
        <v>321.29789943242201</v>
      </c>
      <c r="E652">
        <v>7.1399533207204895</v>
      </c>
      <c r="F652">
        <f>'[2]WSP Weather Station'!R747</f>
        <v>0</v>
      </c>
    </row>
    <row r="653" spans="1:6" x14ac:dyDescent="0.35">
      <c r="A653" s="317">
        <v>45433.770833333336</v>
      </c>
      <c r="B653" s="317">
        <f t="shared" si="11"/>
        <v>45433.78125</v>
      </c>
      <c r="C653">
        <v>2.7033998933333332</v>
      </c>
      <c r="D653">
        <v>312.97358730630475</v>
      </c>
      <c r="E653">
        <v>6.954968606806772</v>
      </c>
      <c r="F653">
        <f>'[2]WSP Weather Station'!R748</f>
        <v>0</v>
      </c>
    </row>
    <row r="654" spans="1:6" x14ac:dyDescent="0.35">
      <c r="A654" s="317">
        <v>45433.78125</v>
      </c>
      <c r="B654" s="317">
        <f t="shared" si="11"/>
        <v>45433.791666666664</v>
      </c>
      <c r="C654">
        <v>2.8428763733333327</v>
      </c>
      <c r="D654">
        <v>313.91468403804924</v>
      </c>
      <c r="E654">
        <v>6.9758818675122054</v>
      </c>
      <c r="F654">
        <f>'[2]WSP Weather Station'!R749</f>
        <v>0</v>
      </c>
    </row>
    <row r="655" spans="1:6" x14ac:dyDescent="0.35">
      <c r="A655" s="317">
        <v>45433.791666666664</v>
      </c>
      <c r="B655" s="317">
        <f t="shared" si="11"/>
        <v>45433.802083333336</v>
      </c>
      <c r="C655">
        <v>2.9078461866666672</v>
      </c>
      <c r="D655">
        <v>306.13505131891566</v>
      </c>
      <c r="E655">
        <v>6.8030011404203483</v>
      </c>
      <c r="F655">
        <f>'[2]WSP Weather Station'!R750</f>
        <v>0</v>
      </c>
    </row>
    <row r="656" spans="1:6" x14ac:dyDescent="0.35">
      <c r="A656" s="317">
        <v>45433.802083333336</v>
      </c>
      <c r="B656" s="317">
        <f t="shared" si="11"/>
        <v>45433.8125</v>
      </c>
      <c r="C656">
        <v>2.9042698666666666</v>
      </c>
      <c r="D656">
        <v>302.64269534030683</v>
      </c>
      <c r="E656">
        <v>6.7253932297845962</v>
      </c>
      <c r="F656">
        <f>'[2]WSP Weather Station'!R751</f>
        <v>0</v>
      </c>
    </row>
    <row r="657" spans="1:6" x14ac:dyDescent="0.35">
      <c r="A657" s="317">
        <v>45433.8125</v>
      </c>
      <c r="B657" s="317">
        <f t="shared" si="11"/>
        <v>45433.822916666664</v>
      </c>
      <c r="C657">
        <v>2.7016117333333338</v>
      </c>
      <c r="D657">
        <v>307.59406039153623</v>
      </c>
      <c r="E657">
        <v>6.8354235642563603</v>
      </c>
      <c r="F657">
        <f>'[2]WSP Weather Station'!R752</f>
        <v>0</v>
      </c>
    </row>
    <row r="658" spans="1:6" x14ac:dyDescent="0.35">
      <c r="A658" s="317">
        <v>45433.822916666664</v>
      </c>
      <c r="B658" s="317">
        <f t="shared" si="11"/>
        <v>45433.833333333336</v>
      </c>
      <c r="C658">
        <v>2.6744913066666665</v>
      </c>
      <c r="D658">
        <v>288.97564279145263</v>
      </c>
      <c r="E658">
        <v>6.4216809509211696</v>
      </c>
      <c r="F658">
        <f>'[2]WSP Weather Station'!R753</f>
        <v>0</v>
      </c>
    </row>
    <row r="659" spans="1:6" x14ac:dyDescent="0.35">
      <c r="A659" s="317">
        <v>45433.833333333336</v>
      </c>
      <c r="B659" s="317">
        <f t="shared" si="11"/>
        <v>45433.84375</v>
      </c>
      <c r="C659">
        <v>2.9602988800000003</v>
      </c>
      <c r="D659">
        <v>299.89187922887066</v>
      </c>
      <c r="E659">
        <v>6.6642639828637922</v>
      </c>
      <c r="F659">
        <f>'[2]WSP Weather Station'!R754</f>
        <v>0</v>
      </c>
    </row>
    <row r="660" spans="1:6" x14ac:dyDescent="0.35">
      <c r="A660" s="317">
        <v>45433.84375</v>
      </c>
      <c r="B660" s="317">
        <f t="shared" si="11"/>
        <v>45433.854166666664</v>
      </c>
      <c r="C660">
        <v>2.7013137066666668</v>
      </c>
      <c r="D660">
        <v>292.25759678009922</v>
      </c>
      <c r="E660">
        <v>6.4946132617799828</v>
      </c>
      <c r="F660">
        <f>'[2]WSP Weather Station'!R755</f>
        <v>0</v>
      </c>
    </row>
    <row r="661" spans="1:6" x14ac:dyDescent="0.35">
      <c r="A661" s="317">
        <v>45433.854166666664</v>
      </c>
      <c r="B661" s="317">
        <f t="shared" si="11"/>
        <v>45433.864583333336</v>
      </c>
      <c r="C661">
        <v>2.6509472000000001</v>
      </c>
      <c r="D661">
        <v>289.95635031387746</v>
      </c>
      <c r="E661">
        <v>6.4434744514194993</v>
      </c>
      <c r="F661">
        <f>'[2]WSP Weather Station'!R756</f>
        <v>0</v>
      </c>
    </row>
    <row r="662" spans="1:6" x14ac:dyDescent="0.35">
      <c r="A662" s="317">
        <v>45433.864583333336</v>
      </c>
      <c r="B662" s="317">
        <f t="shared" si="11"/>
        <v>45433.875</v>
      </c>
      <c r="C662">
        <v>2.6017727999999996</v>
      </c>
      <c r="D662">
        <v>290.90926215800278</v>
      </c>
      <c r="E662">
        <v>6.4646502701778399</v>
      </c>
      <c r="F662">
        <f>'[2]WSP Weather Station'!R757</f>
        <v>0</v>
      </c>
    </row>
    <row r="663" spans="1:6" x14ac:dyDescent="0.35">
      <c r="A663" s="317">
        <v>45433.875</v>
      </c>
      <c r="B663" s="317">
        <f t="shared" si="11"/>
        <v>45433.885416666664</v>
      </c>
      <c r="C663">
        <v>2.790721706666667</v>
      </c>
      <c r="D663">
        <v>296.63579384332991</v>
      </c>
      <c r="E663">
        <v>6.5919065298517756</v>
      </c>
      <c r="F663">
        <f>'[2]WSP Weather Station'!R758</f>
        <v>0</v>
      </c>
    </row>
    <row r="664" spans="1:6" x14ac:dyDescent="0.35">
      <c r="A664" s="317">
        <v>45433.885416666664</v>
      </c>
      <c r="B664" s="317">
        <f t="shared" si="11"/>
        <v>45433.895833333336</v>
      </c>
      <c r="C664">
        <v>3.3805164799999994</v>
      </c>
      <c r="D664">
        <v>293.47846042849949</v>
      </c>
      <c r="E664">
        <v>6.5217435650777666</v>
      </c>
      <c r="F664">
        <f>'[2]WSP Weather Station'!R759</f>
        <v>0</v>
      </c>
    </row>
    <row r="665" spans="1:6" x14ac:dyDescent="0.35">
      <c r="A665" s="317">
        <v>45433.895833333336</v>
      </c>
      <c r="B665" s="317">
        <f t="shared" si="11"/>
        <v>45433.90625</v>
      </c>
      <c r="C665">
        <v>3.0374877866666665</v>
      </c>
      <c r="D665">
        <v>292.05722603129971</v>
      </c>
      <c r="E665">
        <v>6.4901605784733265</v>
      </c>
      <c r="F665">
        <f>'[2]WSP Weather Station'!R760</f>
        <v>0</v>
      </c>
    </row>
    <row r="666" spans="1:6" x14ac:dyDescent="0.35">
      <c r="A666" s="317">
        <v>45433.90625</v>
      </c>
      <c r="B666" s="317">
        <f t="shared" si="11"/>
        <v>45433.916666666664</v>
      </c>
      <c r="C666">
        <v>3.1859050666666673</v>
      </c>
      <c r="D666">
        <v>298.97821487460669</v>
      </c>
      <c r="E666">
        <v>6.6439603305468156</v>
      </c>
      <c r="F666">
        <f>'[2]WSP Weather Station'!R761</f>
        <v>0</v>
      </c>
    </row>
    <row r="667" spans="1:6" x14ac:dyDescent="0.35">
      <c r="A667" s="317">
        <v>45433.916666666664</v>
      </c>
      <c r="B667" s="317">
        <f t="shared" si="11"/>
        <v>45433.927083333336</v>
      </c>
      <c r="C667">
        <v>2.821120426666667</v>
      </c>
      <c r="D667">
        <v>293.26065082954671</v>
      </c>
      <c r="E667">
        <v>6.5169033517677049</v>
      </c>
      <c r="F667">
        <f>'[2]WSP Weather Station'!R762</f>
        <v>0</v>
      </c>
    </row>
    <row r="668" spans="1:6" x14ac:dyDescent="0.35">
      <c r="A668" s="317">
        <v>45433.927083333336</v>
      </c>
      <c r="B668" s="317">
        <f t="shared" si="11"/>
        <v>45433.9375</v>
      </c>
      <c r="C668">
        <v>3.3316401066666672</v>
      </c>
      <c r="D668">
        <v>296.54815668059013</v>
      </c>
      <c r="E668">
        <v>6.5899590373464472</v>
      </c>
      <c r="F668">
        <f>'[2]WSP Weather Station'!R763</f>
        <v>0</v>
      </c>
    </row>
    <row r="669" spans="1:6" x14ac:dyDescent="0.35">
      <c r="A669" s="317">
        <v>45433.9375</v>
      </c>
      <c r="B669" s="317">
        <f t="shared" si="11"/>
        <v>45433.947916666664</v>
      </c>
      <c r="C669">
        <v>3.0157318399999999</v>
      </c>
      <c r="D669">
        <v>289.6476335693157</v>
      </c>
      <c r="E669">
        <v>6.4366140793181268</v>
      </c>
      <c r="F669">
        <f>'[2]WSP Weather Station'!R764</f>
        <v>0</v>
      </c>
    </row>
    <row r="670" spans="1:6" x14ac:dyDescent="0.35">
      <c r="A670" s="317">
        <v>45433.947916666664</v>
      </c>
      <c r="B670" s="317">
        <f t="shared" si="11"/>
        <v>45433.958333333336</v>
      </c>
      <c r="C670">
        <v>2.6080313599999996</v>
      </c>
      <c r="D670">
        <v>291.30941609375623</v>
      </c>
      <c r="E670">
        <v>6.4735425798612498</v>
      </c>
      <c r="F670">
        <f>'[2]WSP Weather Station'!R765</f>
        <v>0</v>
      </c>
    </row>
    <row r="671" spans="1:6" x14ac:dyDescent="0.35">
      <c r="A671" s="317">
        <v>45433.958333333336</v>
      </c>
      <c r="B671" s="317">
        <f t="shared" si="11"/>
        <v>45433.96875</v>
      </c>
      <c r="C671">
        <v>2.4366660266666664</v>
      </c>
      <c r="D671">
        <v>292.3158664330889</v>
      </c>
      <c r="E671">
        <v>6.4959081429575312</v>
      </c>
      <c r="F671">
        <f>'[2]WSP Weather Station'!R766</f>
        <v>0</v>
      </c>
    </row>
    <row r="672" spans="1:6" x14ac:dyDescent="0.35">
      <c r="A672" s="317">
        <v>45433.96875</v>
      </c>
      <c r="B672" s="317">
        <f t="shared" si="11"/>
        <v>45433.979166666664</v>
      </c>
      <c r="C672">
        <v>2.4381561600000001</v>
      </c>
      <c r="D672">
        <v>289.66483379655256</v>
      </c>
      <c r="E672">
        <v>6.4369963065900571</v>
      </c>
      <c r="F672">
        <f>'[2]WSP Weather Station'!R767</f>
        <v>0</v>
      </c>
    </row>
    <row r="673" spans="1:6" x14ac:dyDescent="0.35">
      <c r="A673" s="317">
        <v>45433.979166666664</v>
      </c>
      <c r="B673" s="317">
        <f t="shared" si="11"/>
        <v>45433.989583333336</v>
      </c>
      <c r="C673">
        <v>2.4998476799999998</v>
      </c>
      <c r="D673">
        <v>294.72299390003627</v>
      </c>
      <c r="E673">
        <v>6.5493998644452507</v>
      </c>
      <c r="F673">
        <f>'[2]WSP Weather Station'!R768</f>
        <v>0</v>
      </c>
    </row>
    <row r="674" spans="1:6" x14ac:dyDescent="0.35">
      <c r="A674" s="317">
        <v>45433.989583333336</v>
      </c>
      <c r="B674" s="317">
        <f t="shared" si="11"/>
        <v>45434</v>
      </c>
      <c r="C674">
        <v>3.2732268800000006</v>
      </c>
      <c r="D674">
        <v>294.93112832849658</v>
      </c>
      <c r="E674">
        <v>6.5540250739665904</v>
      </c>
      <c r="F674">
        <f>'[2]WSP Weather Station'!R769</f>
        <v>0</v>
      </c>
    </row>
    <row r="675" spans="1:6" x14ac:dyDescent="0.35">
      <c r="A675" s="317">
        <v>45434</v>
      </c>
    </row>
  </sheetData>
  <mergeCells count="1">
    <mergeCell ref="H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1F5A995E4E1DB49BEDCF111656B0D7B" ma:contentTypeVersion="33" ma:contentTypeDescription="Create a new document." ma:contentTypeScope="" ma:versionID="243e7b93737df03359fdc4412c763021">
  <xsd:schema xmlns:xsd="http://www.w3.org/2001/XMLSchema" xmlns:xs="http://www.w3.org/2001/XMLSchema" xmlns:p="http://schemas.microsoft.com/office/2006/metadata/properties" xmlns:ns2="662745e8-e224-48e8-a2e3-254862b8c2f5" xmlns:ns3="cf207333-f8cb-4535-981b-a3643baf7902" xmlns:ns4="e76eb3f9-f7d4-4afe-8d75-1839375753c6" targetNamespace="http://schemas.microsoft.com/office/2006/metadata/properties" ma:root="true" ma:fieldsID="82f6bd1811baa2f1fcc66d6b9e7d8282" ns2:_="" ns3:_="" ns4:_="">
    <xsd:import namespace="662745e8-e224-48e8-a2e3-254862b8c2f5"/>
    <xsd:import namespace="cf207333-f8cb-4535-981b-a3643baf7902"/>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314b903-0b07-4e5f-bc01-af818658ec35}"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314b903-0b07-4e5f-bc01-af818658ec35}"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ional Permitting Service Installations Regime" ma:internalName="Team" ma:readOnly="false">
      <xsd:simpleType>
        <xsd:restriction base="dms:Text"/>
      </xsd:simpleType>
    </xsd:element>
    <xsd:element name="Topic" ma:index="20" nillable="true" ma:displayName="Topic" ma:default="IF, Food and Drink, FDM Review WIP"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207333-f8cb-4535-981b-a3643baf7902" elementFormDefault="qualified">
    <xsd:import namespace="http://schemas.microsoft.com/office/2006/documentManagement/types"/>
    <xsd:import namespace="http://schemas.microsoft.com/office/infopath/2007/PartnerControls"/>
    <xsd:element name="MediaServiceDateTaken" ma:index="25" nillable="true" ma:displayName="MediaServiceDateTaken" ma:hidden="true" ma:indexed="true" ma:internalName="MediaServiceDateTake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Location" ma:index="29" nillable="true" ma:displayName="Location" ma:indexed="true" ma:internalName="MediaServiceLocation" ma:readOnly="true">
      <xsd:simpleType>
        <xsd:restriction base="dms:Text"/>
      </xsd:simpleType>
    </xsd:element>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dc3ce40adacdf0044089225d2b2c285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74b6edde1d085b8728225b389b3f93c9"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181</Value>
      <Value>12</Value>
      <Value>10</Value>
      <Value>9</Value>
      <Value>38</Value>
    </TaxCatchAll>
    <lcf76f155ced4ddcb4097134ff3c332f xmlns="f2b7f3ca-46f3-45f8-8338-025c3a7cf089">
      <Terms xmlns="http://schemas.microsoft.com/office/infopath/2007/PartnerControls"/>
    </lcf76f155ced4ddcb4097134ff3c332f>
    <EAReceivedDate xmlns="eebef177-55b5-4448-a5fb-28ea454417ee">2024-08-28T23:00:00+00:00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epr-bn6137ik</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BN6137IK</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Dairy Crest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2024-08-28T23:00:00+00:00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PL32 9XW</FacilityAddressPostcode>
    <ExternalAuthor xmlns="eebef177-55b5-4448-a5fb-28ea454417ee">Dairy Crest</ExternalAuthor>
    <SiteName xmlns="eebef177-55b5-4448-a5fb-28ea454417ee">Davidstow Creamery</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Davidstow Creamery  Davidstow   Camelford  Cornwall   PL32 9XW</FacilityAddress>
  </documentManagement>
</p:properties>
</file>

<file path=customXml/itemProps1.xml><?xml version="1.0" encoding="utf-8"?>
<ds:datastoreItem xmlns:ds="http://schemas.openxmlformats.org/officeDocument/2006/customXml" ds:itemID="{E150B198-9665-468C-95F3-0C0775C711D0}"/>
</file>

<file path=customXml/itemProps2.xml><?xml version="1.0" encoding="utf-8"?>
<ds:datastoreItem xmlns:ds="http://schemas.openxmlformats.org/officeDocument/2006/customXml" ds:itemID="{3B0B9D21-8787-4E94-A837-EFE492B310AB}"/>
</file>

<file path=customXml/itemProps3.xml><?xml version="1.0" encoding="utf-8"?>
<ds:datastoreItem xmlns:ds="http://schemas.openxmlformats.org/officeDocument/2006/customXml" ds:itemID="{4A1ED473-D779-44FD-9FCC-7ADCE089391E}"/>
</file>

<file path=customXml/itemProps4.xml><?xml version="1.0" encoding="utf-8"?>
<ds:datastoreItem xmlns:ds="http://schemas.openxmlformats.org/officeDocument/2006/customXml" ds:itemID="{7CD168D2-B2CE-40BB-B020-80CCE9A711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Charts</vt:lpstr>
      </vt:variant>
      <vt:variant>
        <vt:i4>1</vt:i4>
      </vt:variant>
    </vt:vector>
  </HeadingPairs>
  <TitlesOfParts>
    <vt:vector size="29" baseType="lpstr">
      <vt:lpstr>TAB KEY</vt:lpstr>
      <vt:lpstr>Sources Scoped IN or OUT</vt:lpstr>
      <vt:lpstr>Hepworth 2020 - Creamery Meas</vt:lpstr>
      <vt:lpstr>Hepworth 2021 - Creamery Meas</vt:lpstr>
      <vt:lpstr>Hepworth 2 Source Data-Creamery</vt:lpstr>
      <vt:lpstr>Hepworth 1 Source Data - WPF</vt:lpstr>
      <vt:lpstr>Hepworth 3 Source Data - WPF</vt:lpstr>
      <vt:lpstr>Hepworth 4 Source Data - WPF</vt:lpstr>
      <vt:lpstr>Hepworth 2020 - WPF Meas</vt:lpstr>
      <vt:lpstr>Hepworth 2021 - WPF Meas</vt:lpstr>
      <vt:lpstr>WSP 2022 Surey - Tertiary Filts</vt:lpstr>
      <vt:lpstr>Agitator and Top Mixer</vt:lpstr>
      <vt:lpstr>Creamery #2</vt:lpstr>
      <vt:lpstr>Creamery #3</vt:lpstr>
      <vt:lpstr>Creamery #5</vt:lpstr>
      <vt:lpstr>Lagoon OCU</vt:lpstr>
      <vt:lpstr>BT1 and Divert Tank OCU</vt:lpstr>
      <vt:lpstr>Downstream Tertiary Filters</vt:lpstr>
      <vt:lpstr>DAFS</vt:lpstr>
      <vt:lpstr>BT 1Landia Pumps</vt:lpstr>
      <vt:lpstr>Surface Directivities</vt:lpstr>
      <vt:lpstr>Hepworth Tabled Baseline Data</vt:lpstr>
      <vt:lpstr>WSP 2024 Survey Key Notes</vt:lpstr>
      <vt:lpstr>WSP 2024 Fusion 1 (C3)</vt:lpstr>
      <vt:lpstr>WSP 2024 Duo 1 (D1)</vt:lpstr>
      <vt:lpstr>WSP 2024 Cube 3 (E2)</vt:lpstr>
      <vt:lpstr>WSP 2024 Cube 2 (E6)</vt:lpstr>
      <vt:lpstr>WSP 2024 Weather Data 15 mins</vt:lpstr>
      <vt:lpstr>WSP 2024 Weather Chart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Powlson, James</dc:creator>
  <cp:keywords/>
  <dc:description/>
  <cp:lastModifiedBy>Powlson, James</cp:lastModifiedBy>
  <cp:revision/>
  <dcterms:created xsi:type="dcterms:W3CDTF">2022-03-29T13:22:49Z</dcterms:created>
  <dcterms:modified xsi:type="dcterms:W3CDTF">2024-08-29T13:49:24Z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tribution">
    <vt:lpwstr>9;#Internal EA|b77da37e-7166-4741-8c12-4679faab22d9</vt:lpwstr>
  </property>
  <property fmtid="{D5CDD505-2E9C-101B-9397-08002B2CF9AE}" pid="3" name="ContentTypeId">
    <vt:lpwstr>0x0101000E9AD557692E154F9D2697C8C6432F76006D4D92D51675A442A00CEFF055B17D24</vt:lpwstr>
  </property>
  <property fmtid="{D5CDD505-2E9C-101B-9397-08002B2CF9AE}" pid="4" name="HOCopyrightLevel">
    <vt:lpwstr>7;#Crown|69589897-2828-4761-976e-717fd8e631c9</vt:lpwstr>
  </property>
  <property fmtid="{D5CDD505-2E9C-101B-9397-08002B2CF9AE}" pid="5" name="HOGovernmentSecurityClassification">
    <vt:lpwstr>6;#Official|14c80daa-741b-422c-9722-f71693c9ede4</vt:lpwstr>
  </property>
  <property fmtid="{D5CDD505-2E9C-101B-9397-08002B2CF9AE}" pid="6" name="HOSiteType">
    <vt:lpwstr>10;#Team|ff0485df-0575-416f-802f-e999165821b7</vt:lpwstr>
  </property>
  <property fmtid="{D5CDD505-2E9C-101B-9397-08002B2CF9AE}" pid="7" name="OrganisationalUnit">
    <vt:lpwstr>8;#EA|d5f78ddb-b1b6-4328-9877-d7e3ed06fdac</vt:lpwstr>
  </property>
  <property fmtid="{D5CDD505-2E9C-101B-9397-08002B2CF9AE}" pid="8" name="InformationType">
    <vt:lpwstr/>
  </property>
  <property fmtid="{D5CDD505-2E9C-101B-9397-08002B2CF9AE}" pid="9" name="MediaServiceImageTags">
    <vt:lpwstr/>
  </property>
  <property fmtid="{D5CDD505-2E9C-101B-9397-08002B2CF9AE}" pid="10" name="PermitDocumentType">
    <vt:lpwstr/>
  </property>
  <property fmtid="{D5CDD505-2E9C-101B-9397-08002B2CF9AE}" pid="11" name="TypeofPermit">
    <vt:lpwstr>9;#Type Of Permit|0430e4c2-ee0a-4b2d-9af6-df735aafbcb2</vt:lpwstr>
  </property>
  <property fmtid="{D5CDD505-2E9C-101B-9397-08002B2CF9AE}" pid="12" name="DisclosureStatus">
    <vt:lpwstr>181;#Public Register|f1fcf6a6-5d97-4f1d-964e-a2f916eb1f18</vt:lpwstr>
  </property>
  <property fmtid="{D5CDD505-2E9C-101B-9397-08002B2CF9AE}" pid="13" name="ActivityGrouping">
    <vt:lpwstr>12;#Application ＆ Associated Docs|5eadfd3c-6deb-44e1-b7e1-16accd427bec</vt:lpwstr>
  </property>
  <property fmtid="{D5CDD505-2E9C-101B-9397-08002B2CF9AE}" pid="14" name="RegulatedActivityClass">
    <vt:lpwstr>38;#Installations|645f1c9c-65df-490a-9ce3-4a2aa7c5ff7f</vt:lpwstr>
  </property>
  <property fmtid="{D5CDD505-2E9C-101B-9397-08002B2CF9AE}" pid="15" name="Catchment">
    <vt:lpwstr/>
  </property>
  <property fmtid="{D5CDD505-2E9C-101B-9397-08002B2CF9AE}" pid="16" name="MajorProjectID">
    <vt:lpwstr/>
  </property>
  <property fmtid="{D5CDD505-2E9C-101B-9397-08002B2CF9AE}" pid="17" name="StandardRulesID">
    <vt:lpwstr/>
  </property>
  <property fmtid="{D5CDD505-2E9C-101B-9397-08002B2CF9AE}" pid="18" name="CessationStatus">
    <vt:lpwstr/>
  </property>
  <property fmtid="{D5CDD505-2E9C-101B-9397-08002B2CF9AE}" pid="19" name="Regime">
    <vt:lpwstr>10;#EPR|0e5af97d-1a8c-4d8f-a20b-528a11cab1f6</vt:lpwstr>
  </property>
  <property fmtid="{D5CDD505-2E9C-101B-9397-08002B2CF9AE}" pid="20" name="RegulatedActivitySub-Class">
    <vt:lpwstr/>
  </property>
  <property fmtid="{D5CDD505-2E9C-101B-9397-08002B2CF9AE}" pid="21" name="EventType1">
    <vt:lpwstr/>
  </property>
  <property fmtid="{D5CDD505-2E9C-101B-9397-08002B2CF9AE}" pid="22" name="RegulatedActivitySub_x002d_Class">
    <vt:lpwstr/>
  </property>
</Properties>
</file>