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500" windowWidth="32760" windowHeight="22580" activeTab="0"/>
  </bookViews>
  <sheets>
    <sheet name="Envirocon Ltd" sheetId="1" r:id="rId1"/>
  </sheets>
  <definedNames/>
  <calcPr fullCalcOnLoad="1"/>
</workbook>
</file>

<file path=xl/comments1.xml><?xml version="1.0" encoding="utf-8"?>
<comments xmlns="http://schemas.openxmlformats.org/spreadsheetml/2006/main">
  <authors>
    <author>Roger Yearsley</author>
  </authors>
  <commentList>
    <comment ref="B30"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0" authorId="0">
      <text>
        <r>
          <rPr>
            <sz val="10"/>
            <color indexed="8"/>
            <rFont val="Arial"/>
            <family val="2"/>
          </rPr>
          <t xml:space="preserve">The </t>
        </r>
        <r>
          <rPr>
            <b/>
            <sz val="10"/>
            <color indexed="8"/>
            <rFont val="Arial"/>
            <family val="2"/>
          </rPr>
          <t>Source</t>
        </r>
        <r>
          <rPr>
            <sz val="10"/>
            <color indexed="8"/>
            <rFont val="Arial"/>
            <family val="2"/>
          </rPr>
          <t xml:space="preserve"> of hazard will be the activity or operation taking place for which a particular hazard may arise.</t>
        </r>
      </text>
    </comment>
    <comment ref="D30" authorId="0">
      <text>
        <r>
          <rPr>
            <b/>
            <sz val="10"/>
            <rFont val="Arial"/>
            <family val="2"/>
          </rPr>
          <t xml:space="preserve">Harm </t>
        </r>
        <r>
          <rPr>
            <sz val="10"/>
            <rFont val="Arial"/>
            <family val="2"/>
          </rPr>
          <t>may arise when a specific hazard is realised.</t>
        </r>
      </text>
    </comment>
    <comment ref="E30"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0"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0"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0"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0"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<sst xmlns="http://schemas.openxmlformats.org/spreadsheetml/2006/main" count="236" uniqueCount="134">
  <si>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</si>
  <si>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</si>
  <si>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</si>
  <si>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</si>
  <si>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</si>
  <si>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</si>
  <si>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</si>
  <si>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</si>
  <si>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</si>
  <si>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</si>
  <si>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</si>
  <si>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</si>
  <si>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</si>
  <si>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</si>
  <si>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</si>
  <si>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</si>
  <si>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</si>
  <si>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</si>
  <si>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</si>
  <si>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</si>
  <si>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</si>
  <si>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</si>
  <si>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</si>
  <si>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</si>
  <si>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</si>
  <si>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</si>
  <si>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</si>
  <si>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</si>
  <si>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</si>
  <si>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</si>
  <si>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</si>
  <si>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Action (by permitting)</t>
  </si>
  <si>
    <t>What is the magnitude of the risk after management? (This residual risk will be controlled by Compliance Assessment).</t>
  </si>
  <si>
    <t>Location of environmentally sensitive sites (km / m):</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</si>
  <si>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</si>
  <si>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</si>
  <si>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</si>
  <si>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</si>
  <si>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</si>
  <si>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</si>
  <si>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</si>
  <si>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</si>
  <si>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</si>
  <si>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</si>
  <si>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</si>
  <si>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</si>
  <si>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</si>
  <si>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</si>
  <si>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</si>
  <si>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</si>
  <si>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</si>
  <si>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</si>
  <si>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</si>
  <si>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</si>
  <si>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</si>
  <si>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</si>
  <si>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</si>
  <si>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</si>
  <si>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</si>
  <si>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</si>
  <si>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</si>
  <si>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</si>
  <si>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</si>
  <si>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</si>
  <si>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</si>
  <si>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</si>
  <si>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</si>
  <si>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</si>
  <si>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</si>
  <si>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</si>
  <si>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</si>
  <si>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</si>
  <si>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</si>
  <si>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</si>
  <si>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</si>
  <si>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</si>
  <si>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</si>
  <si>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</si>
  <si>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</si>
  <si>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</si>
  <si>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</si>
  <si>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</si>
  <si>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</si>
  <si>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</si>
  <si>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</si>
  <si>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</si>
  <si>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</si>
  <si>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</si>
  <si>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</si>
  <si>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All surface waters close to and downstream of site.</t>
  </si>
  <si>
    <t>Road safety, local residents often sensitive to mud on roads.</t>
  </si>
  <si>
    <t>Spillage of liquids, leachate from waste, contaminated rainwater run-off from waste e.g. containing suspended solids.</t>
  </si>
  <si>
    <t>particulate matter in the form of PM10.</t>
  </si>
  <si>
    <t>Local residents often sensitive to odour, however permitted waste types have low odour potential.</t>
  </si>
  <si>
    <t>Permitted wastes unlikely to attract scavenging animals and birds but may become nesting / breeding sites.</t>
  </si>
  <si>
    <t xml:space="preserve">Permitted waste types unlikely to attract pests. </t>
  </si>
  <si>
    <t>Waste types are non-hazardous and inert so harm is likely to be temporary and reversible.</t>
  </si>
  <si>
    <t>Permitted waste types are inert therefore only a low magnitude risk is estimated</t>
  </si>
  <si>
    <t>Permitted waste types do not include sludges or liquids so only a medium magnitude risk is estimated.  There is potential for contaminated rainwater run-off from wastes stored outside buildings especially during heavy rain.</t>
  </si>
  <si>
    <t>Permitted wastes unlikely to contaminate groundwater.</t>
  </si>
  <si>
    <t>Quantity of waste accepted at the facility: &lt;75,000 tonnes per annum.</t>
  </si>
  <si>
    <t>Chronic effects: deterioration of water quality</t>
  </si>
  <si>
    <t>As above. Appropriate measures could include clearing litter arising from the activities from affected areas outside the site.</t>
  </si>
  <si>
    <t>As above (excluding comments on access to waste). Permitted activities do not include the burning of waste.</t>
  </si>
  <si>
    <t>Bespoke Facility:</t>
  </si>
  <si>
    <t xml:space="preserve">Risk assessment for Bespoke Permit </t>
  </si>
  <si>
    <t>Paul Downing</t>
  </si>
  <si>
    <t xml:space="preserve">The activities are not be carried out within an Air Quality Management Area (AQMA) designated for </t>
  </si>
  <si>
    <t>Emissions shall be free from odour…. .</t>
  </si>
  <si>
    <t>Emissions of substances not controlled by emission limits (including those from scavenging animals, scavenging birds and other pests) shall not cause pollution.</t>
  </si>
  <si>
    <t>Activities shall be managed and operated in accordance with a management system (will include site security measures to prevent unauthorised access).</t>
  </si>
  <si>
    <t xml:space="preserve">As above.  management system </t>
  </si>
  <si>
    <t>Emissions of substances not controlled by emission limits....</t>
  </si>
  <si>
    <t>More than 500m (see below)</t>
  </si>
  <si>
    <t xml:space="preserve">The activities are not carried out within 500m of a European Site (candidate or Special Area of Conservation,  </t>
  </si>
  <si>
    <t>As above.  No Local residents.</t>
  </si>
  <si>
    <t>Local residents often sensitive to litter, however permitted waste types have medium litter potential.</t>
  </si>
  <si>
    <t>Local residents often sensitive to noise and vibration (no nearby residents in this situation)</t>
  </si>
  <si>
    <t xml:space="preserve">Permitted waste types are inert and non-hazardous so any waste washed off site will add to the volume of the local post-flood clean up workload, rather than the hazard. </t>
  </si>
  <si>
    <t>Low - dust dampening and water bowsers employed on-site</t>
  </si>
  <si>
    <t>See EP6.</t>
  </si>
  <si>
    <t>As above. Appropriate measures include clearing waste, litter and mud arising from the activities from affected areas outside the site. Litter will be restricted by the site perimeter cure/bunds and buildings to some extent. Visible litter will be picked daily at the end of the shift. Litter off site will be checked and removed at shift start and finish. See EP6.</t>
  </si>
  <si>
    <t>All liquids shall be provided with secondary containment.... (applies to non- wastes such as fuels).  See EP1 for spill procedure. In the event of foul water cumulating on-site, the penstock on the interceptor will be closed and foul waters tankered away to prevent water entering the SW system.</t>
  </si>
  <si>
    <t>Permitted waste types do not include sludges or liquids and are inert/Non-hazardous, so only a low magnitude risk is estimated.</t>
  </si>
  <si>
    <t>Waste Operation: Physical treatment non haz</t>
  </si>
  <si>
    <t>Laurel Lodge PE12 8JB</t>
  </si>
  <si>
    <t>Permitted activities - The storage &amp; manual treatment of non-hazardous waste</t>
  </si>
  <si>
    <t>Permitted waste types uPVC, PET plastic waste</t>
  </si>
  <si>
    <t>Permitted waste types include non-hazardous and do not include dusts, powders or loose fibres and have a low potential to produce bioaerosols, but the sorting activities will produce particulate matter so a medium magnitude risk is estimated.  There is potential for exposure if anyone is living or working close to the site (apart from the operator and employees).  There is potential for increased dust generation from permitted activities during prolonged dry periods e.g. summer months.</t>
  </si>
  <si>
    <t>Management system.</t>
  </si>
  <si>
    <t>Dust emissions are monitorired regularly and water bowsers and dampening systems are employed in very dry weather. See EP6 Mud &amp; Dust. Cleaning – The site will be cleaned daily at the end of the operational shift in order to prevent build up of dust, fluff and combustible waste. This will be focused on areas where dust may build up e.g. computer screens flat surfaces, equipment and mobile plant etc. Surfaces will be dusted, wiped and/or jet washed if appropriate.</t>
  </si>
  <si>
    <t>Treatment inside building. Envirocon Ltd carefully monitors noise emissions and records any complaints in the site diary. Noise is kep to a minimum by minimising movements onto and off site and minimising handling on-site. See EP2</t>
  </si>
  <si>
    <t>28/03/21.</t>
  </si>
  <si>
    <t>Midwest Polychem Limited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</si>
</sst>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47">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0"/>
      <color indexed="8"/>
      <name val="Arial"/>
      <family val="2"/>
    </font>
    <font>
      <b/>
      <sz val="10"/>
      <color indexed="8"/>
      <name val="Arial"/>
      <family val="2"/>
    </font>
    <font>
      <sz val="13"/>
      <name val="Lucida Grande"/>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libri Light"/>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libri Light"/>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9">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pplyProtection="1">
      <alignment/>
      <protection/>
    </xf>
    <xf numFmtId="0" fontId="6" fillId="0" borderId="0" xfId="0" applyFont="1" applyAlignment="1">
      <alignment/>
    </xf>
    <xf numFmtId="3" fontId="0" fillId="0" borderId="0" xfId="0" applyNumberFormat="1" applyAlignment="1">
      <alignment/>
    </xf>
    <xf numFmtId="0" fontId="0" fillId="0" borderId="16" xfId="0" applyFont="1" applyFill="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ont="1" applyFill="1" applyBorder="1" applyAlignment="1" applyProtection="1">
      <alignment vertical="top" wrapText="1"/>
      <protection locked="0"/>
    </xf>
    <xf numFmtId="0" fontId="0" fillId="40" borderId="24" xfId="0" applyFill="1" applyBorder="1" applyAlignment="1" applyProtection="1">
      <alignment vertical="top" wrapText="1"/>
      <protection locked="0"/>
    </xf>
    <xf numFmtId="0" fontId="0" fillId="4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6"/>
  <sheetViews>
    <sheetView tabSelected="1" view="pageLayout" zoomScale="139" zoomScaleNormal="75" zoomScalePageLayoutView="139" workbookViewId="0" topLeftCell="B1">
      <selection activeCell="B22" sqref="B22"/>
    </sheetView>
  </sheetViews>
  <sheetFormatPr defaultColWidth="8.8515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79" t="s">
        <v>105</v>
      </c>
      <c r="C2" s="21"/>
      <c r="D2" s="21"/>
      <c r="E2" s="20"/>
    </row>
    <row r="3" spans="2:11" ht="12.75" customHeight="1">
      <c r="B3" s="43"/>
      <c r="C3" s="43"/>
      <c r="D3" s="43"/>
      <c r="E3" s="45"/>
      <c r="F3" s="39"/>
      <c r="G3" s="39"/>
      <c r="H3" s="39"/>
      <c r="I3" s="39"/>
      <c r="J3" s="39"/>
      <c r="K3" s="39"/>
    </row>
    <row r="4" spans="2:11" ht="15.75">
      <c r="B4" s="44" t="s">
        <v>104</v>
      </c>
      <c r="C4" s="44" t="s">
        <v>133</v>
      </c>
      <c r="D4" s="44"/>
      <c r="E4" s="46"/>
      <c r="F4" s="84" t="s">
        <v>124</v>
      </c>
      <c r="G4" s="85"/>
      <c r="H4" s="85"/>
      <c r="I4" s="85"/>
      <c r="J4" s="85"/>
      <c r="K4" s="40"/>
    </row>
    <row r="5" spans="2:11" ht="9.75" customHeight="1">
      <c r="B5" s="44"/>
      <c r="C5" s="44"/>
      <c r="D5" s="44"/>
      <c r="E5" s="46"/>
      <c r="F5" s="42"/>
      <c r="G5" s="42"/>
      <c r="H5" s="39"/>
      <c r="I5" s="39"/>
      <c r="J5" s="39"/>
      <c r="K5" s="39"/>
    </row>
    <row r="6" spans="2:11" ht="15.75">
      <c r="B6" s="44" t="s">
        <v>0</v>
      </c>
      <c r="C6" s="46"/>
      <c r="D6" s="46"/>
      <c r="E6" s="46"/>
      <c r="F6" s="85" t="s">
        <v>125</v>
      </c>
      <c r="G6" s="85"/>
      <c r="H6" s="85"/>
      <c r="I6" s="85"/>
      <c r="J6" s="85"/>
      <c r="K6" s="40"/>
    </row>
    <row r="7" spans="2:11" ht="9.75" customHeight="1">
      <c r="B7" s="47"/>
      <c r="C7" s="42"/>
      <c r="D7" s="42"/>
      <c r="E7" s="42"/>
      <c r="F7" s="42"/>
      <c r="G7" s="42"/>
      <c r="H7" s="39"/>
      <c r="I7" s="39"/>
      <c r="J7" s="39"/>
      <c r="K7" s="39"/>
    </row>
    <row r="8" spans="2:11" ht="15.75" customHeight="1">
      <c r="B8" s="44" t="s">
        <v>33</v>
      </c>
      <c r="C8" s="46"/>
      <c r="D8" s="46"/>
      <c r="E8" s="46"/>
      <c r="F8" s="86" t="s">
        <v>113</v>
      </c>
      <c r="G8" s="87"/>
      <c r="H8" s="87"/>
      <c r="I8" s="87"/>
      <c r="J8" s="87"/>
      <c r="K8" s="40"/>
    </row>
    <row r="9" spans="2:11" ht="10.5" customHeight="1">
      <c r="B9" s="42"/>
      <c r="C9" s="42"/>
      <c r="D9" s="42"/>
      <c r="E9" s="42"/>
      <c r="F9" s="42"/>
      <c r="G9" s="42"/>
      <c r="H9" s="39"/>
      <c r="I9" s="39"/>
      <c r="J9" s="39"/>
      <c r="K9" s="39"/>
    </row>
    <row r="10" spans="2:11" ht="15.75">
      <c r="B10" s="48" t="s">
        <v>1</v>
      </c>
      <c r="C10" s="42"/>
      <c r="D10" s="42"/>
      <c r="E10" s="42"/>
      <c r="F10" s="88" t="s">
        <v>106</v>
      </c>
      <c r="G10" s="88"/>
      <c r="H10" s="88"/>
      <c r="I10" s="88"/>
      <c r="J10" s="88"/>
      <c r="K10" s="41"/>
    </row>
    <row r="11" spans="2:11" ht="11.25" customHeight="1">
      <c r="B11" s="48"/>
      <c r="C11" s="42"/>
      <c r="D11" s="42"/>
      <c r="E11" s="42"/>
      <c r="F11" s="42"/>
      <c r="G11" s="42"/>
      <c r="H11" s="43"/>
      <c r="I11" s="39"/>
      <c r="J11" s="39"/>
      <c r="K11" s="39"/>
    </row>
    <row r="12" spans="2:11" ht="15.75">
      <c r="B12" s="44" t="s">
        <v>2</v>
      </c>
      <c r="C12" s="42"/>
      <c r="D12" s="42"/>
      <c r="E12" s="42"/>
      <c r="F12" s="82" t="s">
        <v>132</v>
      </c>
      <c r="G12" s="83"/>
      <c r="H12" s="83"/>
      <c r="I12" s="83"/>
      <c r="J12" s="83"/>
      <c r="K12" s="40"/>
    </row>
    <row r="13" spans="2:11" ht="15.75">
      <c r="B13" s="44"/>
      <c r="C13" s="42"/>
      <c r="D13" s="42"/>
      <c r="E13" s="42"/>
      <c r="F13" s="42"/>
      <c r="G13" s="42"/>
      <c r="H13" s="44"/>
      <c r="I13" s="42"/>
      <c r="J13" s="42"/>
      <c r="K13" s="42"/>
    </row>
    <row r="14" spans="1:13" ht="15.75">
      <c r="A14" s="13"/>
      <c r="B14" s="51"/>
      <c r="C14" s="52" t="s">
        <v>49</v>
      </c>
      <c r="D14" s="52"/>
      <c r="E14" s="52"/>
      <c r="F14" s="52"/>
      <c r="G14" s="52"/>
      <c r="H14" s="51"/>
      <c r="I14" s="52"/>
      <c r="J14" s="52"/>
      <c r="K14" s="52"/>
      <c r="L14" s="13"/>
      <c r="M14" s="13"/>
    </row>
    <row r="15" spans="1:13" ht="15.75">
      <c r="A15" s="13"/>
      <c r="B15" s="51"/>
      <c r="D15" s="78" t="s">
        <v>126</v>
      </c>
      <c r="E15" s="52"/>
      <c r="F15" s="52"/>
      <c r="G15" s="52"/>
      <c r="H15" s="51"/>
      <c r="I15" s="52"/>
      <c r="J15" s="52"/>
      <c r="K15" s="52"/>
      <c r="L15" s="13"/>
      <c r="M15" s="13"/>
    </row>
    <row r="16" spans="1:13" ht="12.75">
      <c r="A16" s="13"/>
      <c r="K16" s="52"/>
      <c r="L16" s="13"/>
      <c r="M16" s="13"/>
    </row>
    <row r="17" spans="1:13" ht="12.75">
      <c r="A17" s="13"/>
      <c r="D17" t="s">
        <v>127</v>
      </c>
      <c r="K17" s="52"/>
      <c r="L17" s="13"/>
      <c r="M17" s="13"/>
    </row>
    <row r="18" spans="1:13" ht="12.75">
      <c r="A18" s="13"/>
      <c r="D18" t="s">
        <v>100</v>
      </c>
      <c r="F18" s="80"/>
      <c r="K18" s="52"/>
      <c r="L18" s="13"/>
      <c r="M18" s="13"/>
    </row>
    <row r="19" spans="1:13" ht="12.75">
      <c r="A19" s="13"/>
      <c r="D19" t="s">
        <v>107</v>
      </c>
      <c r="K19" s="52"/>
      <c r="L19" s="13"/>
      <c r="M19" s="13"/>
    </row>
    <row r="20" spans="1:13" ht="12.75">
      <c r="A20" s="13"/>
      <c r="D20" t="s">
        <v>92</v>
      </c>
      <c r="K20" s="52"/>
      <c r="L20" s="13"/>
      <c r="M20" s="13"/>
    </row>
    <row r="21" spans="1:13" ht="12.75">
      <c r="A21" s="13"/>
      <c r="C21" s="77"/>
      <c r="K21" s="52"/>
      <c r="L21" s="13"/>
      <c r="M21" s="13"/>
    </row>
    <row r="22" spans="1:13" ht="12.75">
      <c r="A22" s="13"/>
      <c r="K22" s="52"/>
      <c r="L22" s="13"/>
      <c r="M22" s="13"/>
    </row>
    <row r="23" spans="1:13" ht="12.75">
      <c r="A23" s="13"/>
      <c r="C23" s="77"/>
      <c r="D23" t="s">
        <v>114</v>
      </c>
      <c r="K23" s="52"/>
      <c r="L23" s="13"/>
      <c r="M23" s="13"/>
    </row>
    <row r="24" spans="1:13" ht="12.75">
      <c r="A24" s="13"/>
      <c r="D24" t="s">
        <v>68</v>
      </c>
      <c r="K24" s="52"/>
      <c r="L24" s="13"/>
      <c r="M24" s="13"/>
    </row>
    <row r="25" spans="1:13" ht="12.75">
      <c r="A25" s="13"/>
      <c r="D25" s="76"/>
      <c r="E25" s="77"/>
      <c r="F25" s="77"/>
      <c r="G25" s="77"/>
      <c r="H25" s="77"/>
      <c r="I25" s="77"/>
      <c r="J25" s="77"/>
      <c r="K25" s="78"/>
      <c r="L25" s="13"/>
      <c r="M25" s="13"/>
    </row>
    <row r="26" spans="1:13" ht="12.75">
      <c r="A26" s="13"/>
      <c r="D26" s="76"/>
      <c r="E26" s="77"/>
      <c r="F26" s="77"/>
      <c r="G26" s="77"/>
      <c r="H26" s="77"/>
      <c r="I26" s="77"/>
      <c r="J26" s="77"/>
      <c r="K26" s="78"/>
      <c r="L26" s="13"/>
      <c r="M26" s="13"/>
    </row>
    <row r="27" spans="1:13" ht="12.75">
      <c r="A27" s="13"/>
      <c r="K27" s="52"/>
      <c r="L27" s="13"/>
      <c r="M27" s="13"/>
    </row>
    <row r="28" spans="2:11" ht="13.5" thickBot="1">
      <c r="B28" s="13"/>
      <c r="C28" s="13"/>
      <c r="D28" s="13"/>
      <c r="E28" s="13"/>
      <c r="F28" s="12"/>
      <c r="G28" s="13"/>
      <c r="H28" s="13"/>
      <c r="I28" s="13"/>
      <c r="J28" s="13"/>
      <c r="K28" s="13"/>
    </row>
    <row r="29" spans="1:11" ht="28.5" customHeight="1" thickTop="1">
      <c r="A29" s="2"/>
      <c r="B29" s="18" t="s">
        <v>3</v>
      </c>
      <c r="C29" s="14"/>
      <c r="D29" s="14"/>
      <c r="E29" s="14"/>
      <c r="F29" s="15"/>
      <c r="G29" s="16" t="s">
        <v>4</v>
      </c>
      <c r="H29" s="16"/>
      <c r="I29" s="17"/>
      <c r="J29" s="18" t="s">
        <v>31</v>
      </c>
      <c r="K29" s="19"/>
    </row>
    <row r="30" spans="1:11" ht="38.25">
      <c r="A30" s="1"/>
      <c r="B30" s="3" t="s">
        <v>5</v>
      </c>
      <c r="C30" s="4" t="s">
        <v>6</v>
      </c>
      <c r="D30" s="4" t="s">
        <v>7</v>
      </c>
      <c r="E30" s="5" t="s">
        <v>8</v>
      </c>
      <c r="F30" s="3" t="s">
        <v>9</v>
      </c>
      <c r="G30" s="4" t="s">
        <v>10</v>
      </c>
      <c r="H30" s="4" t="s">
        <v>11</v>
      </c>
      <c r="I30" s="5" t="s">
        <v>12</v>
      </c>
      <c r="J30" s="3" t="s">
        <v>13</v>
      </c>
      <c r="K30" s="57" t="s">
        <v>14</v>
      </c>
    </row>
    <row r="31" spans="1:11" ht="121.5" customHeight="1">
      <c r="A31" s="1"/>
      <c r="B31" s="6" t="s">
        <v>15</v>
      </c>
      <c r="C31" s="7" t="s">
        <v>16</v>
      </c>
      <c r="D31" s="7" t="s">
        <v>17</v>
      </c>
      <c r="E31" s="8" t="s">
        <v>18</v>
      </c>
      <c r="F31" s="6" t="s">
        <v>19</v>
      </c>
      <c r="G31" s="7" t="s">
        <v>20</v>
      </c>
      <c r="H31" s="7" t="s">
        <v>21</v>
      </c>
      <c r="I31" s="8" t="s">
        <v>22</v>
      </c>
      <c r="J31" s="6" t="s">
        <v>23</v>
      </c>
      <c r="K31" s="58" t="s">
        <v>32</v>
      </c>
    </row>
    <row r="32" spans="1:11" ht="307.5" customHeight="1">
      <c r="A32" s="35"/>
      <c r="B32" s="30" t="s">
        <v>34</v>
      </c>
      <c r="C32" s="31" t="s">
        <v>52</v>
      </c>
      <c r="D32" s="31" t="s">
        <v>71</v>
      </c>
      <c r="E32" s="32" t="s">
        <v>53</v>
      </c>
      <c r="F32" s="55" t="s">
        <v>26</v>
      </c>
      <c r="G32" s="56" t="s">
        <v>26</v>
      </c>
      <c r="H32" s="62" t="s">
        <v>26</v>
      </c>
      <c r="I32" s="36" t="s">
        <v>128</v>
      </c>
      <c r="J32" s="30" t="s">
        <v>130</v>
      </c>
      <c r="K32" s="37" t="s">
        <v>119</v>
      </c>
    </row>
    <row r="33" spans="1:11" ht="45" customHeight="1">
      <c r="A33" s="35"/>
      <c r="B33" s="30" t="s">
        <v>34</v>
      </c>
      <c r="C33" s="31" t="s">
        <v>69</v>
      </c>
      <c r="D33" s="31" t="s">
        <v>35</v>
      </c>
      <c r="E33" s="32" t="s">
        <v>51</v>
      </c>
      <c r="F33" s="55" t="s">
        <v>26</v>
      </c>
      <c r="G33" s="56" t="s">
        <v>25</v>
      </c>
      <c r="H33" s="62" t="s">
        <v>26</v>
      </c>
      <c r="I33" s="36" t="s">
        <v>115</v>
      </c>
      <c r="J33" s="30" t="s">
        <v>120</v>
      </c>
      <c r="K33" s="37" t="s">
        <v>25</v>
      </c>
    </row>
    <row r="34" spans="1:11" ht="111.75" customHeight="1">
      <c r="A34" s="35"/>
      <c r="B34" s="30" t="s">
        <v>54</v>
      </c>
      <c r="C34" s="31" t="s">
        <v>84</v>
      </c>
      <c r="D34" s="31" t="s">
        <v>44</v>
      </c>
      <c r="E34" s="32" t="s">
        <v>51</v>
      </c>
      <c r="F34" s="55" t="s">
        <v>25</v>
      </c>
      <c r="G34" s="56" t="s">
        <v>25</v>
      </c>
      <c r="H34" s="62" t="s">
        <v>25</v>
      </c>
      <c r="I34" s="36" t="s">
        <v>116</v>
      </c>
      <c r="J34" s="30" t="s">
        <v>102</v>
      </c>
      <c r="K34" s="37" t="s">
        <v>25</v>
      </c>
    </row>
    <row r="35" spans="1:11" ht="85.5" customHeight="1">
      <c r="A35" s="35"/>
      <c r="B35" s="30" t="s">
        <v>34</v>
      </c>
      <c r="C35" s="31" t="s">
        <v>55</v>
      </c>
      <c r="D35" s="31" t="s">
        <v>72</v>
      </c>
      <c r="E35" s="32" t="s">
        <v>56</v>
      </c>
      <c r="F35" s="55" t="s">
        <v>26</v>
      </c>
      <c r="G35" s="56" t="s">
        <v>26</v>
      </c>
      <c r="H35" s="62" t="s">
        <v>26</v>
      </c>
      <c r="I35" s="36" t="s">
        <v>90</v>
      </c>
      <c r="J35" s="30" t="s">
        <v>121</v>
      </c>
      <c r="K35" s="37" t="s">
        <v>25</v>
      </c>
    </row>
    <row r="36" spans="1:11" ht="70.5" customHeight="1">
      <c r="A36" s="35"/>
      <c r="B36" s="30" t="s">
        <v>34</v>
      </c>
      <c r="C36" s="31" t="s">
        <v>37</v>
      </c>
      <c r="D36" s="31" t="s">
        <v>36</v>
      </c>
      <c r="E36" s="32" t="s">
        <v>53</v>
      </c>
      <c r="F36" s="55" t="s">
        <v>25</v>
      </c>
      <c r="G36" s="56" t="s">
        <v>25</v>
      </c>
      <c r="H36" s="62" t="s">
        <v>25</v>
      </c>
      <c r="I36" s="36" t="s">
        <v>93</v>
      </c>
      <c r="J36" s="30" t="s">
        <v>108</v>
      </c>
      <c r="K36" s="37" t="s">
        <v>24</v>
      </c>
    </row>
    <row r="37" spans="1:11" ht="84" customHeight="1">
      <c r="A37" s="35"/>
      <c r="B37" s="30" t="s">
        <v>34</v>
      </c>
      <c r="C37" s="31" t="s">
        <v>80</v>
      </c>
      <c r="D37" s="31" t="s">
        <v>64</v>
      </c>
      <c r="E37" s="32" t="s">
        <v>65</v>
      </c>
      <c r="F37" s="55" t="s">
        <v>26</v>
      </c>
      <c r="G37" s="56" t="s">
        <v>26</v>
      </c>
      <c r="H37" s="62" t="s">
        <v>26</v>
      </c>
      <c r="I37" s="36" t="s">
        <v>117</v>
      </c>
      <c r="J37" s="30" t="s">
        <v>131</v>
      </c>
      <c r="K37" s="37" t="s">
        <v>25</v>
      </c>
    </row>
    <row r="38" spans="1:11" ht="109.5" customHeight="1">
      <c r="A38" s="35"/>
      <c r="B38" s="30" t="s">
        <v>34</v>
      </c>
      <c r="C38" s="31" t="s">
        <v>57</v>
      </c>
      <c r="D38" s="31" t="s">
        <v>85</v>
      </c>
      <c r="E38" s="32" t="s">
        <v>39</v>
      </c>
      <c r="F38" s="55" t="s">
        <v>25</v>
      </c>
      <c r="G38" s="56" t="s">
        <v>26</v>
      </c>
      <c r="H38" s="62" t="s">
        <v>25</v>
      </c>
      <c r="I38" s="36" t="s">
        <v>94</v>
      </c>
      <c r="J38" s="30" t="s">
        <v>109</v>
      </c>
      <c r="K38" s="37" t="s">
        <v>24</v>
      </c>
    </row>
    <row r="39" spans="1:11" ht="45.75" customHeight="1">
      <c r="A39" s="35"/>
      <c r="B39" s="30" t="s">
        <v>34</v>
      </c>
      <c r="C39" s="31" t="s">
        <v>40</v>
      </c>
      <c r="D39" s="31" t="s">
        <v>38</v>
      </c>
      <c r="E39" s="32" t="s">
        <v>39</v>
      </c>
      <c r="F39" s="63" t="s">
        <v>25</v>
      </c>
      <c r="G39" s="56" t="s">
        <v>26</v>
      </c>
      <c r="H39" s="62" t="s">
        <v>25</v>
      </c>
      <c r="I39" s="36" t="s">
        <v>95</v>
      </c>
      <c r="J39" s="30" t="s">
        <v>69</v>
      </c>
      <c r="K39" s="37" t="s">
        <v>24</v>
      </c>
    </row>
    <row r="40" spans="1:11" ht="96.75" customHeight="1">
      <c r="A40" s="35"/>
      <c r="B40" s="30" t="s">
        <v>45</v>
      </c>
      <c r="C40" s="31" t="s">
        <v>58</v>
      </c>
      <c r="D40" s="31" t="s">
        <v>59</v>
      </c>
      <c r="E40" s="32" t="s">
        <v>41</v>
      </c>
      <c r="F40" s="55" t="s">
        <v>25</v>
      </c>
      <c r="G40" s="56" t="s">
        <v>25</v>
      </c>
      <c r="H40" s="62" t="s">
        <v>25</v>
      </c>
      <c r="I40" s="36" t="s">
        <v>118</v>
      </c>
      <c r="J40" s="30" t="s">
        <v>129</v>
      </c>
      <c r="K40" s="37" t="s">
        <v>24</v>
      </c>
    </row>
    <row r="41" spans="1:11" ht="97.5" customHeight="1">
      <c r="A41" s="35"/>
      <c r="B41" s="30" t="s">
        <v>66</v>
      </c>
      <c r="C41" s="31" t="s">
        <v>60</v>
      </c>
      <c r="D41" s="31" t="s">
        <v>61</v>
      </c>
      <c r="E41" s="32" t="s">
        <v>46</v>
      </c>
      <c r="F41" s="55" t="s">
        <v>26</v>
      </c>
      <c r="G41" s="56" t="s">
        <v>25</v>
      </c>
      <c r="H41" s="62" t="s">
        <v>25</v>
      </c>
      <c r="I41" s="36" t="s">
        <v>97</v>
      </c>
      <c r="J41" s="30" t="s">
        <v>110</v>
      </c>
      <c r="K41" s="37" t="s">
        <v>25</v>
      </c>
    </row>
    <row r="42" spans="1:11" ht="110.25" customHeight="1">
      <c r="A42" s="35"/>
      <c r="B42" s="30" t="s">
        <v>67</v>
      </c>
      <c r="C42" s="31" t="s">
        <v>81</v>
      </c>
      <c r="D42" s="31" t="s">
        <v>82</v>
      </c>
      <c r="E42" s="32" t="s">
        <v>83</v>
      </c>
      <c r="F42" s="55" t="s">
        <v>26</v>
      </c>
      <c r="G42" s="56" t="s">
        <v>25</v>
      </c>
      <c r="H42" s="62" t="s">
        <v>25</v>
      </c>
      <c r="I42" s="81" t="s">
        <v>123</v>
      </c>
      <c r="J42" s="30" t="s">
        <v>111</v>
      </c>
      <c r="K42" s="37" t="s">
        <v>25</v>
      </c>
    </row>
    <row r="43" spans="1:11" ht="98.25" customHeight="1">
      <c r="A43" s="35"/>
      <c r="B43" s="30" t="s">
        <v>45</v>
      </c>
      <c r="C43" s="31" t="s">
        <v>86</v>
      </c>
      <c r="D43" s="31" t="s">
        <v>87</v>
      </c>
      <c r="E43" s="32" t="s">
        <v>88</v>
      </c>
      <c r="F43" s="55" t="s">
        <v>25</v>
      </c>
      <c r="G43" s="56" t="s">
        <v>25</v>
      </c>
      <c r="H43" s="62" t="s">
        <v>25</v>
      </c>
      <c r="I43" s="36" t="s">
        <v>88</v>
      </c>
      <c r="J43" s="30" t="s">
        <v>103</v>
      </c>
      <c r="K43" s="37" t="s">
        <v>25</v>
      </c>
    </row>
    <row r="44" spans="1:11" ht="201.75" customHeight="1">
      <c r="A44" s="35"/>
      <c r="B44" s="30" t="s">
        <v>89</v>
      </c>
      <c r="C44" s="31" t="s">
        <v>91</v>
      </c>
      <c r="D44" s="31" t="s">
        <v>62</v>
      </c>
      <c r="E44" s="32" t="s">
        <v>42</v>
      </c>
      <c r="F44" s="55" t="s">
        <v>25</v>
      </c>
      <c r="G44" s="56" t="s">
        <v>25</v>
      </c>
      <c r="H44" s="62" t="s">
        <v>25</v>
      </c>
      <c r="I44" s="36" t="s">
        <v>98</v>
      </c>
      <c r="J44" s="64" t="s">
        <v>122</v>
      </c>
      <c r="K44" s="37" t="s">
        <v>24</v>
      </c>
    </row>
    <row r="45" spans="1:11" ht="67.5" customHeight="1">
      <c r="A45" s="35"/>
      <c r="B45" s="30" t="s">
        <v>89</v>
      </c>
      <c r="C45" s="31" t="s">
        <v>50</v>
      </c>
      <c r="D45" s="31" t="s">
        <v>101</v>
      </c>
      <c r="E45" s="32" t="s">
        <v>79</v>
      </c>
      <c r="F45" s="55" t="s">
        <v>25</v>
      </c>
      <c r="G45" s="56" t="s">
        <v>25</v>
      </c>
      <c r="H45" s="62" t="s">
        <v>25</v>
      </c>
      <c r="I45" s="36" t="s">
        <v>96</v>
      </c>
      <c r="J45" s="30" t="s">
        <v>69</v>
      </c>
      <c r="K45" s="37" t="s">
        <v>24</v>
      </c>
    </row>
    <row r="46" spans="1:11" ht="84.75" customHeight="1">
      <c r="A46" s="35"/>
      <c r="B46" s="30" t="s">
        <v>47</v>
      </c>
      <c r="C46" s="31" t="s">
        <v>69</v>
      </c>
      <c r="D46" s="31" t="s">
        <v>48</v>
      </c>
      <c r="E46" s="32" t="s">
        <v>76</v>
      </c>
      <c r="F46" s="55" t="s">
        <v>25</v>
      </c>
      <c r="G46" s="56" t="s">
        <v>25</v>
      </c>
      <c r="H46" s="62" t="s">
        <v>25</v>
      </c>
      <c r="I46" s="36" t="s">
        <v>77</v>
      </c>
      <c r="J46" s="30" t="s">
        <v>69</v>
      </c>
      <c r="K46" s="37" t="s">
        <v>24</v>
      </c>
    </row>
    <row r="47" spans="1:11" ht="82.5" customHeight="1" thickBot="1">
      <c r="A47" s="35"/>
      <c r="B47" s="33" t="s">
        <v>43</v>
      </c>
      <c r="C47" s="34" t="s">
        <v>69</v>
      </c>
      <c r="D47" s="34" t="s">
        <v>78</v>
      </c>
      <c r="E47" s="59" t="s">
        <v>63</v>
      </c>
      <c r="F47" s="65" t="s">
        <v>25</v>
      </c>
      <c r="G47" s="60" t="s">
        <v>25</v>
      </c>
      <c r="H47" s="66" t="s">
        <v>25</v>
      </c>
      <c r="I47" s="61" t="s">
        <v>99</v>
      </c>
      <c r="J47" s="33" t="s">
        <v>69</v>
      </c>
      <c r="K47" s="38" t="s">
        <v>24</v>
      </c>
    </row>
    <row r="48" spans="1:11" ht="84.75" customHeight="1" thickBot="1" thickTop="1">
      <c r="A48" s="35"/>
      <c r="B48" s="67" t="s">
        <v>34</v>
      </c>
      <c r="C48" s="68" t="s">
        <v>70</v>
      </c>
      <c r="D48" s="68" t="s">
        <v>74</v>
      </c>
      <c r="E48" s="69" t="s">
        <v>73</v>
      </c>
      <c r="F48" s="70" t="s">
        <v>25</v>
      </c>
      <c r="G48" s="71" t="s">
        <v>26</v>
      </c>
      <c r="H48" s="72" t="s">
        <v>25</v>
      </c>
      <c r="I48" s="73" t="s">
        <v>75</v>
      </c>
      <c r="J48" s="74" t="s">
        <v>112</v>
      </c>
      <c r="K48" s="75" t="s">
        <v>24</v>
      </c>
    </row>
    <row r="49" spans="1:11" ht="13.5" thickTop="1">
      <c r="A49" s="9"/>
      <c r="B49" s="10"/>
      <c r="C49" s="10"/>
      <c r="D49" s="10"/>
      <c r="E49" s="10"/>
      <c r="F49" s="11"/>
      <c r="G49" s="11"/>
      <c r="H49" s="11"/>
      <c r="I49" s="11"/>
      <c r="J49" s="10"/>
      <c r="K49" s="10"/>
    </row>
    <row r="50" spans="1:11" ht="15.75">
      <c r="A50" s="9"/>
      <c r="B50" s="54" t="s">
        <v>28</v>
      </c>
      <c r="C50" s="52" t="s">
        <v>29</v>
      </c>
      <c r="D50" s="52"/>
      <c r="E50" s="52"/>
      <c r="F50" s="52"/>
      <c r="G50" s="52"/>
      <c r="H50" s="51"/>
      <c r="I50" s="52"/>
      <c r="J50" s="52"/>
      <c r="K50" s="1"/>
    </row>
    <row r="51" spans="1:11" ht="15.75">
      <c r="A51" s="9"/>
      <c r="B51" s="53"/>
      <c r="C51" s="52" t="s">
        <v>30</v>
      </c>
      <c r="D51" s="52"/>
      <c r="E51" s="52"/>
      <c r="F51" s="52"/>
      <c r="G51" s="52"/>
      <c r="H51" s="51"/>
      <c r="I51" s="52"/>
      <c r="J51" s="52"/>
      <c r="K51" s="1"/>
    </row>
    <row r="52" spans="1:11" ht="15.75">
      <c r="A52" s="9"/>
      <c r="B52" s="53"/>
      <c r="C52" s="52"/>
      <c r="D52" s="52"/>
      <c r="E52" s="52"/>
      <c r="F52" s="52"/>
      <c r="G52" s="52"/>
      <c r="H52" s="51"/>
      <c r="I52" s="52"/>
      <c r="J52" s="52"/>
      <c r="K52" s="1"/>
    </row>
    <row r="53" spans="1:11" ht="15.75" hidden="1">
      <c r="A53" s="9"/>
      <c r="B53" s="53"/>
      <c r="C53" s="52"/>
      <c r="D53" s="52"/>
      <c r="E53" s="52"/>
      <c r="F53" s="52"/>
      <c r="G53" s="52"/>
      <c r="H53" s="51"/>
      <c r="I53" s="52"/>
      <c r="J53" s="52"/>
      <c r="K53" s="1"/>
    </row>
    <row r="54" spans="1:11" ht="12.75" hidden="1">
      <c r="A54" s="9"/>
      <c r="B54" s="1"/>
      <c r="C54" s="1"/>
      <c r="D54" s="1"/>
      <c r="E54" s="1"/>
      <c r="F54" s="12"/>
      <c r="G54" s="12"/>
      <c r="H54" s="12"/>
      <c r="I54" s="12"/>
      <c r="J54" s="1"/>
      <c r="K54" s="1"/>
    </row>
    <row r="55" spans="1:11" ht="12.75" hidden="1">
      <c r="A55" s="9"/>
      <c r="B55" s="1"/>
      <c r="C55" s="50" t="s">
        <v>24</v>
      </c>
      <c r="D55" s="50" t="s">
        <v>25</v>
      </c>
      <c r="E55" s="50" t="s">
        <v>26</v>
      </c>
      <c r="F55" s="50" t="s">
        <v>27</v>
      </c>
      <c r="G55" s="12"/>
      <c r="H55" s="12"/>
      <c r="I55" s="12"/>
      <c r="J55" s="1"/>
      <c r="K55" s="1"/>
    </row>
    <row r="56" spans="1:11" ht="12.75" hidden="1">
      <c r="A56" s="9"/>
      <c r="B56" s="49" t="s">
        <v>27</v>
      </c>
      <c r="C56" s="27">
        <v>4</v>
      </c>
      <c r="D56" s="25">
        <v>8</v>
      </c>
      <c r="E56" s="24">
        <v>12</v>
      </c>
      <c r="F56" s="23">
        <v>16</v>
      </c>
      <c r="G56" s="12"/>
      <c r="H56" s="12"/>
      <c r="I56" s="12"/>
      <c r="J56" s="1"/>
      <c r="K56" s="1"/>
    </row>
    <row r="57" spans="1:11" ht="12.75" hidden="1">
      <c r="A57" s="9"/>
      <c r="B57" s="49" t="s">
        <v>26</v>
      </c>
      <c r="C57" s="27">
        <v>3</v>
      </c>
      <c r="D57" s="25">
        <v>6</v>
      </c>
      <c r="E57" s="26">
        <v>9</v>
      </c>
      <c r="F57" s="23">
        <v>12</v>
      </c>
      <c r="G57" s="12"/>
      <c r="H57" s="12"/>
      <c r="I57" s="12"/>
      <c r="J57" s="1"/>
      <c r="K57" s="1"/>
    </row>
    <row r="58" spans="1:11" ht="12.75" hidden="1">
      <c r="A58" s="9"/>
      <c r="B58" s="49" t="s">
        <v>25</v>
      </c>
      <c r="C58" s="27">
        <v>2</v>
      </c>
      <c r="D58" s="27">
        <v>4</v>
      </c>
      <c r="E58" s="26">
        <v>6</v>
      </c>
      <c r="F58" s="25">
        <v>8</v>
      </c>
      <c r="G58" s="12"/>
      <c r="H58" s="12"/>
      <c r="I58" s="12"/>
      <c r="J58" s="1"/>
      <c r="K58" s="1"/>
    </row>
    <row r="59" spans="1:11" ht="12.75" hidden="1">
      <c r="A59" s="9"/>
      <c r="B59" s="49" t="s">
        <v>24</v>
      </c>
      <c r="C59" s="27">
        <v>1</v>
      </c>
      <c r="D59" s="27">
        <v>2</v>
      </c>
      <c r="E59" s="28">
        <v>3</v>
      </c>
      <c r="F59" s="27">
        <v>4</v>
      </c>
      <c r="G59" s="12"/>
      <c r="H59" s="12"/>
      <c r="I59" s="12"/>
      <c r="J59" s="1"/>
      <c r="K59" s="1"/>
    </row>
    <row r="60" spans="1:11" ht="12.75" hidden="1">
      <c r="A60" s="9"/>
      <c r="B60" s="13"/>
      <c r="C60" s="12"/>
      <c r="D60" s="12"/>
      <c r="E60" s="13"/>
      <c r="F60" s="12"/>
      <c r="G60" s="12"/>
      <c r="H60" s="12"/>
      <c r="I60" s="12"/>
      <c r="J60" s="1"/>
      <c r="K60" s="1"/>
    </row>
    <row r="61" spans="1:11" ht="12.75" hidden="1">
      <c r="A61" s="9"/>
      <c r="B61" s="1"/>
      <c r="C61" s="1"/>
      <c r="D61" s="1"/>
      <c r="E61" s="1"/>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t="s">
        <v>24</v>
      </c>
      <c r="G63" s="12"/>
      <c r="H63" s="22" t="e">
        <f>IF(#REF!="",0,IF(#REF!="Very low",1,IF(#REF!="Low",2,IF(#REF!="Medium",3,IF(#REF!="High",4,F46)))))</f>
        <v>#REF!</v>
      </c>
      <c r="I63" s="22" t="e">
        <f>IF(#REF!="",0,IF(#REF!="Very low",1,IF(#REF!="Low",2,IF(#REF!="Medium",3,IF(#REF!="High",4,G46)))))</f>
        <v>#REF!</v>
      </c>
      <c r="J63" s="29" t="e">
        <f>IF(H63*I63=0,"",IF(H63*I63&gt;0.5,H63*I63))</f>
        <v>#REF!</v>
      </c>
      <c r="K63" s="1" t="e">
        <f>IF(J63="","",IF(J63&lt;5,"Low",IF(J63&lt;11,"Medium",IF(J63&gt;11,"High"))))</f>
        <v>#REF!</v>
      </c>
    </row>
    <row r="64" spans="1:11" ht="12.75" hidden="1">
      <c r="A64" s="9"/>
      <c r="B64" s="1"/>
      <c r="C64" s="1"/>
      <c r="D64" s="1"/>
      <c r="E64" s="1"/>
      <c r="F64" s="12" t="s">
        <v>25</v>
      </c>
      <c r="G64" s="12"/>
      <c r="H64" s="22">
        <f>IF(F46="",0,IF(F46="Very low",1,IF(F46="Low",2,IF(F46="Medium",3,IF(F46="High",4,#REF!)))))</f>
        <v>2</v>
      </c>
      <c r="I64" s="22">
        <f>IF(G46="",0,IF(G46="Very low",1,IF(G46="Low",2,IF(G46="Medium",3,IF(G46="High",4,#REF!)))))</f>
        <v>2</v>
      </c>
      <c r="J64" s="29">
        <f aca="true" t="shared" si="0" ref="J64:J82">IF(H64*I64=0,"",IF(H64*I64&gt;0.5,H64*I64))</f>
        <v>4</v>
      </c>
      <c r="K64" s="1" t="str">
        <f aca="true" t="shared" si="1" ref="K64:K82">IF(J64="","",IF(J64&lt;5,"Low",IF(J64&lt;11,"Medium",IF(J64&gt;11,"High"))))</f>
        <v>Low</v>
      </c>
    </row>
    <row r="65" spans="1:11" ht="12.75" hidden="1">
      <c r="A65" s="9"/>
      <c r="B65" s="1"/>
      <c r="C65" s="1"/>
      <c r="D65" s="1"/>
      <c r="E65" s="1"/>
      <c r="F65" s="12" t="s">
        <v>26</v>
      </c>
      <c r="G65" s="12"/>
      <c r="H65" s="22" t="e">
        <f>IF(#REF!="",0,IF(#REF!="Very low",1,IF(#REF!="Low",2,IF(#REF!="Medium",3,IF(#REF!="High",4,F32)))))</f>
        <v>#REF!</v>
      </c>
      <c r="I65" s="22" t="e">
        <f>IF(#REF!="",0,IF(#REF!="Very low",1,IF(#REF!="Low",2,IF(#REF!="Medium",3,IF(#REF!="High",4,G32)))))</f>
        <v>#REF!</v>
      </c>
      <c r="J65" s="29" t="e">
        <f t="shared" si="0"/>
        <v>#REF!</v>
      </c>
      <c r="K65" s="1" t="e">
        <f t="shared" si="1"/>
        <v>#REF!</v>
      </c>
    </row>
    <row r="66" spans="1:11" ht="12.75" hidden="1">
      <c r="A66" s="9"/>
      <c r="B66" s="1"/>
      <c r="C66" s="1"/>
      <c r="D66" s="1"/>
      <c r="E66" s="1"/>
      <c r="F66" s="12" t="s">
        <v>27</v>
      </c>
      <c r="G66" s="12"/>
      <c r="H66" s="22">
        <f>IF(F32="",0,IF(F32="Very low",1,IF(F32="Low",2,IF(F32="Medium",3,IF(F32="High",4,F33)))))</f>
        <v>3</v>
      </c>
      <c r="I66" s="22">
        <f>IF(G32="",0,IF(G32="Very low",1,IF(G32="Low",2,IF(G32="Medium",3,IF(G32="High",4,G33)))))</f>
        <v>3</v>
      </c>
      <c r="J66" s="29">
        <f t="shared" si="0"/>
        <v>9</v>
      </c>
      <c r="K66" s="1" t="str">
        <f t="shared" si="1"/>
        <v>Medium</v>
      </c>
    </row>
    <row r="67" spans="1:11" ht="12.75" hidden="1">
      <c r="A67" s="9"/>
      <c r="B67" s="1"/>
      <c r="C67" s="1"/>
      <c r="D67" s="1"/>
      <c r="E67" s="1"/>
      <c r="F67" s="12"/>
      <c r="G67" s="12"/>
      <c r="H67" s="22">
        <f>IF(F33="",0,IF(F33="Very low",1,IF(F33="Low",2,IF(F33="Medium",3,IF(F33="High",4,#REF!)))))</f>
        <v>3</v>
      </c>
      <c r="I67" s="22">
        <f>IF(G33="",0,IF(G33="Very low",1,IF(G33="Low",2,IF(G33="Medium",3,IF(G33="High",4,#REF!)))))</f>
        <v>2</v>
      </c>
      <c r="J67" s="29">
        <f t="shared" si="0"/>
        <v>6</v>
      </c>
      <c r="K67" s="1" t="str">
        <f t="shared" si="1"/>
        <v>Medium</v>
      </c>
    </row>
    <row r="68" spans="1:11" ht="12.75" hidden="1">
      <c r="A68" s="9"/>
      <c r="B68" s="1"/>
      <c r="C68" s="1"/>
      <c r="D68" s="1"/>
      <c r="E68" s="1"/>
      <c r="F68" s="12"/>
      <c r="G68" s="12"/>
      <c r="H68" s="22" t="e">
        <f>IF(#REF!="",0,IF(#REF!="Very low",1,IF(#REF!="Low",2,IF(#REF!="Medium",3,IF(#REF!="High",4,F35)))))</f>
        <v>#REF!</v>
      </c>
      <c r="I68" s="22" t="e">
        <f>IF(#REF!="",0,IF(#REF!="Very low",1,IF(#REF!="Low",2,IF(#REF!="Medium",3,IF(#REF!="High",4,G35)))))</f>
        <v>#REF!</v>
      </c>
      <c r="J68" s="29" t="e">
        <f t="shared" si="0"/>
        <v>#REF!</v>
      </c>
      <c r="K68" s="1" t="e">
        <f t="shared" si="1"/>
        <v>#REF!</v>
      </c>
    </row>
    <row r="69" spans="1:11" ht="12.75" hidden="1">
      <c r="A69" s="9"/>
      <c r="B69" s="1"/>
      <c r="C69" s="1"/>
      <c r="D69" s="1"/>
      <c r="E69" s="1"/>
      <c r="F69" s="12"/>
      <c r="G69" s="12"/>
      <c r="H69" s="22">
        <f>IF(F35="",0,IF(F35="Very low",1,IF(F35="Low",2,IF(F35="Medium",3,IF(F35="High",4,F36)))))</f>
        <v>3</v>
      </c>
      <c r="I69" s="22">
        <f>IF(G35="",0,IF(G35="Very low",1,IF(G35="Low",2,IF(G35="Medium",3,IF(G35="High",4,G36)))))</f>
        <v>3</v>
      </c>
      <c r="J69" s="29">
        <f t="shared" si="0"/>
        <v>9</v>
      </c>
      <c r="K69" s="1" t="str">
        <f t="shared" si="1"/>
        <v>Medium</v>
      </c>
    </row>
    <row r="70" spans="1:11" ht="12.75" hidden="1">
      <c r="A70" s="9"/>
      <c r="B70" s="1"/>
      <c r="C70" s="1"/>
      <c r="D70" s="1"/>
      <c r="E70" s="1"/>
      <c r="F70" s="12"/>
      <c r="G70" s="12"/>
      <c r="H70" s="22">
        <f>IF(F36="",0,IF(F36="Very low",1,IF(F36="Low",2,IF(F36="Medium",3,IF(F36="High",4,#REF!)))))</f>
        <v>2</v>
      </c>
      <c r="I70" s="22">
        <f>IF(G36="",0,IF(G36="Very low",1,IF(G36="Low",2,IF(G36="Medium",3,IF(G36="High",4,#REF!)))))</f>
        <v>2</v>
      </c>
      <c r="J70" s="29">
        <f t="shared" si="0"/>
        <v>4</v>
      </c>
      <c r="K70" s="1" t="str">
        <f t="shared" si="1"/>
        <v>Low</v>
      </c>
    </row>
    <row r="71" spans="1:11" ht="12.75" hidden="1">
      <c r="A71" s="9"/>
      <c r="B71" s="1"/>
      <c r="C71" s="12" t="s">
        <v>24</v>
      </c>
      <c r="D71" s="12" t="s">
        <v>25</v>
      </c>
      <c r="E71" s="12" t="s">
        <v>26</v>
      </c>
      <c r="F71" s="12" t="s">
        <v>27</v>
      </c>
      <c r="G71" s="12"/>
      <c r="H71" s="22" t="e">
        <f>IF(#REF!="",0,IF(#REF!="Very low",1,IF(#REF!="Low",2,IF(#REF!="Medium",3,IF(#REF!="High",4,#REF!)))))</f>
        <v>#REF!</v>
      </c>
      <c r="I71" s="22" t="e">
        <f>IF(#REF!="",0,IF(#REF!="Very low",1,IF(#REF!="Low",2,IF(#REF!="Medium",3,IF(#REF!="High",4,#REF!)))))</f>
        <v>#REF!</v>
      </c>
      <c r="J71" s="29" t="e">
        <f t="shared" si="0"/>
        <v>#REF!</v>
      </c>
      <c r="K71" s="1" t="e">
        <f t="shared" si="1"/>
        <v>#REF!</v>
      </c>
    </row>
    <row r="72" spans="1:11" ht="12.75" hidden="1">
      <c r="A72" s="9"/>
      <c r="B72" s="12" t="s">
        <v>24</v>
      </c>
      <c r="C72" s="27">
        <v>1</v>
      </c>
      <c r="D72" s="27">
        <v>2</v>
      </c>
      <c r="E72" s="28">
        <v>3</v>
      </c>
      <c r="F72" s="27">
        <v>4</v>
      </c>
      <c r="G72" s="12"/>
      <c r="H72" s="22" t="e">
        <f>IF(#REF!="",0,IF(#REF!="Very low",1,IF(#REF!="Low",2,IF(#REF!="Medium",3,IF(#REF!="High",4,F38)))))</f>
        <v>#REF!</v>
      </c>
      <c r="I72" s="22" t="e">
        <f>IF(#REF!="",0,IF(#REF!="Very low",1,IF(#REF!="Low",2,IF(#REF!="Medium",3,IF(#REF!="High",4,G38)))))</f>
        <v>#REF!</v>
      </c>
      <c r="J72" s="29" t="e">
        <f t="shared" si="0"/>
        <v>#REF!</v>
      </c>
      <c r="K72" s="1" t="e">
        <f t="shared" si="1"/>
        <v>#REF!</v>
      </c>
    </row>
    <row r="73" spans="1:11" ht="12.75" hidden="1">
      <c r="A73" s="9"/>
      <c r="B73" s="12" t="s">
        <v>25</v>
      </c>
      <c r="C73" s="27">
        <v>2</v>
      </c>
      <c r="D73" s="27">
        <v>4</v>
      </c>
      <c r="E73" s="26">
        <v>6</v>
      </c>
      <c r="F73" s="25">
        <v>8</v>
      </c>
      <c r="G73" s="12"/>
      <c r="H73" s="22">
        <f>IF(F38="",0,IF(F38="Very low",1,IF(F38="Low",2,IF(F38="Medium",3,IF(F38="High",4,#REF!)))))</f>
        <v>2</v>
      </c>
      <c r="I73" s="22">
        <f>IF(G38="",0,IF(G38="Very low",1,IF(G38="Low",2,IF(G38="Medium",3,IF(G38="High",4,#REF!)))))</f>
        <v>3</v>
      </c>
      <c r="J73" s="29">
        <f t="shared" si="0"/>
        <v>6</v>
      </c>
      <c r="K73" s="1" t="str">
        <f t="shared" si="1"/>
        <v>Medium</v>
      </c>
    </row>
    <row r="74" spans="1:11" ht="12.75" hidden="1">
      <c r="A74" s="9"/>
      <c r="B74" s="12" t="s">
        <v>26</v>
      </c>
      <c r="C74" s="27">
        <v>3</v>
      </c>
      <c r="D74" s="25">
        <v>6</v>
      </c>
      <c r="E74" s="26">
        <v>9</v>
      </c>
      <c r="F74" s="23">
        <v>12</v>
      </c>
      <c r="G74" s="12"/>
      <c r="H74" s="22" t="e">
        <f>IF(#REF!="",0,IF(#REF!="Very low",1,IF(#REF!="Low",2,IF(#REF!="Medium",3,IF(#REF!="High",4,#REF!)))))</f>
        <v>#REF!</v>
      </c>
      <c r="I74" s="22" t="e">
        <f>IF(#REF!="",0,IF(#REF!="Very low",1,IF(#REF!="Low",2,IF(#REF!="Medium",3,IF(#REF!="High",4,#REF!)))))</f>
        <v>#REF!</v>
      </c>
      <c r="J74" s="29" t="e">
        <f t="shared" si="0"/>
        <v>#REF!</v>
      </c>
      <c r="K74" s="1" t="e">
        <f t="shared" si="1"/>
        <v>#REF!</v>
      </c>
    </row>
    <row r="75" spans="1:11" ht="12.75" hidden="1">
      <c r="A75" s="9"/>
      <c r="B75" s="12" t="s">
        <v>27</v>
      </c>
      <c r="C75" s="27">
        <v>4</v>
      </c>
      <c r="D75" s="25">
        <v>8</v>
      </c>
      <c r="E75" s="24">
        <v>12</v>
      </c>
      <c r="F75" s="23">
        <v>16</v>
      </c>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2"/>
      <c r="C76" s="12"/>
      <c r="D76" s="12"/>
      <c r="F76" s="12"/>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low",1,IF(#REF!="Low",2,IF(#REF!="Medium",3,IF(#REF!="High",4,F49)))))</f>
        <v>#REF!</v>
      </c>
      <c r="I82" s="22" t="e">
        <f>IF(#REF!="",0,IF(#REF!="Very low",1,IF(#REF!="Low",2,IF(#REF!="Medium",3,IF(#REF!="High",4,G49)))))</f>
        <v>#REF!</v>
      </c>
      <c r="J82" s="29" t="e">
        <f t="shared" si="0"/>
        <v>#REF!</v>
      </c>
      <c r="K82" s="1" t="e">
        <f t="shared" si="1"/>
        <v>#REF!</v>
      </c>
    </row>
    <row r="83" spans="1:11" ht="12.75" hidden="1">
      <c r="A83" s="9"/>
      <c r="B83" s="1"/>
      <c r="C83" s="1"/>
      <c r="D83" s="1"/>
      <c r="E83" s="1"/>
      <c r="F83" s="12"/>
      <c r="G83" s="12"/>
      <c r="H83" s="12"/>
      <c r="I83" s="12"/>
      <c r="J83" s="1"/>
      <c r="K83" s="1"/>
    </row>
    <row r="84" spans="1:11" ht="12.75" hidden="1">
      <c r="A84" s="1"/>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120"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32:G38 F40:G48">
      <formula1>$F$63:$F$67</formula1>
    </dataValidation>
    <dataValidation type="list" allowBlank="1" showInputMessage="1" showErrorMessage="1" sqref="F39:G39">
      <formula1>$F$62:$F$67</formula1>
    </dataValidation>
  </dataValidations>
  <printOptions/>
  <pageMargins left="0.7480314960629921" right="0.7480314960629921" top="0.984251968503937" bottom="0.984251968503937" header="0.5118110236220472" footer="0.5118110236220472"/>
  <pageSetup horizontalDpi="600" verticalDpi="600" orientation="landscape" paperSize="9"/>
  <headerFooter alignWithMargins="0">
    <oddHeader>&amp;C&amp;KFF0000AMENDED v1</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 Bespoke Waste - H1 (Original) 11842335</dc:title>
  <dc:subject/>
  <dc:creator>R.Yearsley</dc:creator>
  <cp:keywords/>
  <dc:description>207_06_SD33; Version 2
Issue date: 22/02/07
review due: 22/05/08</dc:description>
  <cp:lastModifiedBy>Microsoft Office User</cp:lastModifiedBy>
  <cp:lastPrinted>2008-03-13T16:07:31Z</cp:lastPrinted>
  <dcterms:created xsi:type="dcterms:W3CDTF">2005-05-04T08:30:35Z</dcterms:created>
  <dcterms:modified xsi:type="dcterms:W3CDTF">2021-05-10T09:17:48Z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-2037764508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y fmtid="{D5CDD505-2E9C-101B-9397-08002B2CF9AE}" pid="8" name="ncb1594ff73b435992550f571a78c184">
    <vt:lpwstr/>
  </property>
  <property fmtid="{D5CDD505-2E9C-101B-9397-08002B2CF9AE}" pid="9" name="EPRNumber">
    <vt:lpwstr>EPR/SP3009MU/A001</vt:lpwstr>
  </property>
  <property fmtid="{D5CDD505-2E9C-101B-9397-08002B2CF9AE}" pid="10" name="ActivityGrouping">
    <vt:lpwstr>12;#Application ＆ Associated Docs|5eadfd3c-6deb-44e1-b7e1-16accd427bec</vt:lpwstr>
  </property>
  <property fmtid="{D5CDD505-2E9C-101B-9397-08002B2CF9AE}" pid="11" name="ExternalAuthor">
    <vt:lpwstr>Midwest Polychem Limited</vt:lpwstr>
  </property>
  <property fmtid="{D5CDD505-2E9C-101B-9397-08002B2CF9AE}" pid="12" name="p517ccc45a7e4674ae144f9410147bb3">
    <vt:lpwstr>Installations|645f1c9c-65df-490a-9ce3-4a2aa7c5ff7f</vt:lpwstr>
  </property>
  <property fmtid="{D5CDD505-2E9C-101B-9397-08002B2CF9AE}" pid="13" name="RegulatedActivityClass">
    <vt:lpwstr>22;#Installations|645f1c9c-65df-490a-9ce3-4a2aa7c5ff7f</vt:lpwstr>
  </property>
  <property fmtid="{D5CDD505-2E9C-101B-9397-08002B2CF9AE}" pid="14" name="SiteName">
    <vt:lpwstr>Laurel Lodge</vt:lpwstr>
  </property>
  <property fmtid="{D5CDD505-2E9C-101B-9397-08002B2CF9AE}" pid="15" name="Order">
    <vt:lpwstr>7300.00000000000</vt:lpwstr>
  </property>
  <property fmtid="{D5CDD505-2E9C-101B-9397-08002B2CF9AE}" pid="16" name="d3564be703db47eda46ec138bc1ba091">
    <vt:lpwstr>Application ＆ Associated Docs|5eadfd3c-6deb-44e1-b7e1-16accd427bec</vt:lpwstr>
  </property>
  <property fmtid="{D5CDD505-2E9C-101B-9397-08002B2CF9AE}" pid="17" name="c52c737aaa794145b5e1ab0b33580095">
    <vt:lpwstr>Public Register|f1fcf6a6-5d97-4f1d-964e-a2f916eb1f18</vt:lpwstr>
  </property>
  <property fmtid="{D5CDD505-2E9C-101B-9397-08002B2CF9AE}" pid="18" name="PermitNumber">
    <vt:lpwstr>EPR-SP3009MU</vt:lpwstr>
  </property>
  <property fmtid="{D5CDD505-2E9C-101B-9397-08002B2CF9AE}" pid="19" name="FacilityAddress">
    <vt:lpwstr>Laurel Lodge, Washway Road, Holbeach, Spalding, PE12 8JB</vt:lpwstr>
  </property>
  <property fmtid="{D5CDD505-2E9C-101B-9397-08002B2CF9AE}" pid="20" name="FacilityAddressPostcode">
    <vt:lpwstr>PE12 8JB</vt:lpwstr>
  </property>
  <property fmtid="{D5CDD505-2E9C-101B-9397-08002B2CF9AE}" pid="21" name="DisclosureStatus">
    <vt:lpwstr>480;#Public Register|f1fcf6a6-5d97-4f1d-964e-a2f916eb1f18</vt:lpwstr>
  </property>
  <property fmtid="{D5CDD505-2E9C-101B-9397-08002B2CF9AE}" pid="22" name="TypeofPermit">
    <vt:lpwstr>9;#N/A - Do not select for New Permits|0430e4c2-ee0a-4b2d-9af6-df735aafbcb2</vt:lpwstr>
  </property>
  <property fmtid="{D5CDD505-2E9C-101B-9397-08002B2CF9AE}" pid="23" name="DocumentDate">
    <vt:lpwstr>2021-05-10T01:00:00Z</vt:lpwstr>
  </property>
  <property fmtid="{D5CDD505-2E9C-101B-9397-08002B2CF9AE}" pid="24" name="EAReceivedDate">
    <vt:lpwstr>2021-06-07T01:00:00Z</vt:lpwstr>
  </property>
  <property fmtid="{D5CDD505-2E9C-101B-9397-08002B2CF9AE}" pid="25" name="Customer/OperatorName">
    <vt:lpwstr>Midwest Polychem Limited</vt:lpwstr>
  </property>
  <property fmtid="{D5CDD505-2E9C-101B-9397-08002B2CF9AE}" pid="26" name="la34db7254a948be973d9738b9f07ba7">
    <vt:lpwstr>N/A - Do not select for New Permits|0430e4c2-ee0a-4b2d-9af6-df735aafbcb2</vt:lpwstr>
  </property>
  <property fmtid="{D5CDD505-2E9C-101B-9397-08002B2CF9AE}" pid="27" name="ed3cfd1978f244c4af5dc9d642a18018">
    <vt:lpwstr/>
  </property>
  <property fmtid="{D5CDD505-2E9C-101B-9397-08002B2CF9AE}" pid="28" name="m63bd5d2e6554c968a3f4ff9289590fe">
    <vt:lpwstr/>
  </property>
  <property fmtid="{D5CDD505-2E9C-101B-9397-08002B2CF9AE}" pid="29" name="StandardRulesID">
    <vt:lpwstr/>
  </property>
  <property fmtid="{D5CDD505-2E9C-101B-9397-08002B2CF9AE}" pid="30" name="CessationStatus">
    <vt:lpwstr/>
  </property>
  <property fmtid="{D5CDD505-2E9C-101B-9397-08002B2CF9AE}" pid="31" name="Regime">
    <vt:lpwstr/>
  </property>
  <property fmtid="{D5CDD505-2E9C-101B-9397-08002B2CF9AE}" pid="32" name="mb0b523b12654e57a98fd73f451222f6">
    <vt:lpwstr/>
  </property>
  <property fmtid="{D5CDD505-2E9C-101B-9397-08002B2CF9AE}" pid="33" name="RegulatedActivitySub_x002d_Class">
    <vt:lpwstr/>
  </property>
  <property fmtid="{D5CDD505-2E9C-101B-9397-08002B2CF9AE}" pid="34" name="TaxCatchAll">
    <vt:lpwstr>12;#Application ＆ Associated Docs|5eadfd3c-6deb-44e1-b7e1-16accd427bec;#480;#Public Register|f1fcf6a6-5d97-4f1d-964e-a2f916eb1f18;#9;#N/A - Do not select for New Permits|0430e4c2-ee0a-4b2d-9af6-df735aafbcb2;#22;#Installations|645f1c9c-65df-490a-9ce3-4a2aa</vt:lpwstr>
  </property>
  <property fmtid="{D5CDD505-2E9C-101B-9397-08002B2CF9AE}" pid="35" name="bf174f8632e04660b372cf372c1956fe">
    <vt:lpwstr/>
  </property>
  <property fmtid="{D5CDD505-2E9C-101B-9397-08002B2CF9AE}" pid="36" name="EventType1">
    <vt:lpwstr/>
  </property>
  <property fmtid="{D5CDD505-2E9C-101B-9397-08002B2CF9AE}" pid="37" name="ga477587807b4e8dbd9d142e03c014fa">
    <vt:lpwstr/>
  </property>
  <property fmtid="{D5CDD505-2E9C-101B-9397-08002B2CF9AE}" pid="38" name="PermitDocumentType">
    <vt:lpwstr/>
  </property>
  <property fmtid="{D5CDD505-2E9C-101B-9397-08002B2CF9AE}" pid="39" name="Catchment">
    <vt:lpwstr/>
  </property>
  <property fmtid="{D5CDD505-2E9C-101B-9397-08002B2CF9AE}" pid="40" name="MajorProjectID">
    <vt:lpwstr/>
  </property>
  <property fmtid="{D5CDD505-2E9C-101B-9397-08002B2CF9AE}" pid="41" name="d22401b98bfe4ec6b8dacbec81c66a1e">
    <vt:lpwstr/>
  </property>
  <property fmtid="{D5CDD505-2E9C-101B-9397-08002B2CF9AE}" pid="42" name="f91636ce86a943e5a85e589048b494b2">
    <vt:lpwstr/>
  </property>
</Properties>
</file>