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ustomers\Bakkavor\Advisory\Spalding\2011075 Consultancy Support\Permit Gap Analysis\2011233 New Submission\Part B3\"/>
    </mc:Choice>
  </mc:AlternateContent>
  <xr:revisionPtr revIDLastSave="0" documentId="8_{4BB002F7-1B36-4FFB-A11E-17017935E7FB}" xr6:coauthVersionLast="47" xr6:coauthVersionMax="47" xr10:uidLastSave="{00000000-0000-0000-0000-000000000000}"/>
  <bookViews>
    <workbookView xWindow="564" yWindow="192" windowWidth="22476" windowHeight="12168" activeTab="1" xr2:uid="{00000000-000D-0000-FFFF-FFFF00000000}"/>
  </bookViews>
  <sheets>
    <sheet name="SITE WASTE MONTHLY" sheetId="1" r:id="rId1"/>
    <sheet name="SITE WASTE WEEK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2" l="1"/>
  <c r="E88" i="2"/>
  <c r="C88" i="2"/>
  <c r="B88" i="2"/>
  <c r="C72" i="1" l="1"/>
  <c r="B72" i="1"/>
  <c r="H57" i="1"/>
  <c r="F57" i="1"/>
  <c r="D57" i="1"/>
  <c r="B57" i="1"/>
  <c r="E4" i="1" l="1"/>
  <c r="E5" i="1"/>
  <c r="E6" i="1"/>
  <c r="E7" i="1"/>
  <c r="E8" i="1"/>
  <c r="E9" i="1"/>
  <c r="E10" i="1"/>
  <c r="E11" i="1"/>
  <c r="E12" i="1"/>
  <c r="E13" i="1"/>
  <c r="E14" i="1"/>
  <c r="C6" i="1"/>
  <c r="C7" i="1"/>
  <c r="C8" i="1"/>
  <c r="C9" i="1"/>
  <c r="C10" i="1"/>
  <c r="C11" i="1"/>
  <c r="C12" i="1"/>
  <c r="C13" i="1"/>
  <c r="C14" i="1"/>
  <c r="E3" i="1"/>
  <c r="C3" i="1"/>
  <c r="C4" i="1"/>
  <c r="C5" i="1"/>
  <c r="F48" i="2"/>
  <c r="L89" i="2" l="1"/>
  <c r="N89" i="2"/>
  <c r="Z89" i="2"/>
  <c r="AB89" i="2"/>
  <c r="S89" i="2"/>
  <c r="U89" i="2"/>
  <c r="D93" i="2" l="1"/>
  <c r="D92" i="2"/>
  <c r="D95" i="2" l="1"/>
  <c r="V52" i="2" l="1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48" i="2"/>
  <c r="AA49" i="2"/>
  <c r="AA50" i="2"/>
  <c r="AA51" i="2"/>
  <c r="AA48" i="2"/>
  <c r="V49" i="2"/>
  <c r="V50" i="2"/>
  <c r="V51" i="2"/>
  <c r="V48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49" i="2"/>
  <c r="O50" i="2" l="1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49" i="2"/>
  <c r="O48" i="2" l="1"/>
  <c r="AC47" i="2" l="1"/>
  <c r="V47" i="2"/>
  <c r="O47" i="2"/>
  <c r="H47" i="2"/>
  <c r="H48" i="2"/>
  <c r="AC46" i="2" l="1"/>
  <c r="AA46" i="2"/>
  <c r="V46" i="2"/>
  <c r="T46" i="2"/>
  <c r="O46" i="2"/>
  <c r="F46" i="2"/>
  <c r="M46" i="2"/>
  <c r="H46" i="2"/>
  <c r="F47" i="2"/>
  <c r="H45" i="2" l="1"/>
  <c r="AC44" i="2" l="1"/>
  <c r="V43" i="2" l="1"/>
  <c r="AC36" i="2" l="1"/>
  <c r="AC37" i="2"/>
  <c r="AC38" i="2"/>
  <c r="AC39" i="2"/>
  <c r="AC40" i="2"/>
  <c r="AC41" i="2"/>
  <c r="AC42" i="2"/>
  <c r="AC43" i="2"/>
  <c r="AC45" i="2"/>
  <c r="AA37" i="2"/>
  <c r="AA38" i="2"/>
  <c r="AA39" i="2"/>
  <c r="AA40" i="2"/>
  <c r="AA41" i="2"/>
  <c r="AA42" i="2"/>
  <c r="AA43" i="2"/>
  <c r="AA44" i="2"/>
  <c r="AA45" i="2"/>
  <c r="AA47" i="2"/>
  <c r="AA36" i="2"/>
  <c r="V37" i="2"/>
  <c r="V38" i="2"/>
  <c r="V39" i="2"/>
  <c r="V40" i="2"/>
  <c r="V41" i="2"/>
  <c r="V42" i="2"/>
  <c r="V44" i="2"/>
  <c r="V45" i="2"/>
  <c r="V36" i="2"/>
  <c r="T37" i="2"/>
  <c r="T38" i="2"/>
  <c r="T39" i="2"/>
  <c r="T40" i="2"/>
  <c r="T41" i="2"/>
  <c r="T42" i="2"/>
  <c r="T43" i="2"/>
  <c r="T44" i="2"/>
  <c r="T45" i="2"/>
  <c r="T47" i="2"/>
  <c r="T48" i="2"/>
  <c r="T36" i="2"/>
  <c r="O37" i="2"/>
  <c r="O38" i="2"/>
  <c r="O39" i="2"/>
  <c r="O40" i="2"/>
  <c r="O41" i="2"/>
  <c r="O42" i="2"/>
  <c r="O43" i="2"/>
  <c r="O44" i="2"/>
  <c r="O45" i="2"/>
  <c r="O36" i="2"/>
  <c r="M37" i="2"/>
  <c r="M38" i="2"/>
  <c r="M39" i="2"/>
  <c r="M40" i="2"/>
  <c r="M41" i="2"/>
  <c r="M42" i="2"/>
  <c r="M43" i="2"/>
  <c r="M44" i="2"/>
  <c r="M45" i="2"/>
  <c r="M47" i="2"/>
  <c r="M48" i="2"/>
  <c r="M36" i="2"/>
  <c r="F36" i="2"/>
  <c r="V89" i="2" l="1"/>
  <c r="T89" i="2"/>
  <c r="M89" i="2"/>
  <c r="O89" i="2"/>
  <c r="AA89" i="2"/>
  <c r="AC89" i="2"/>
  <c r="H37" i="2"/>
  <c r="H38" i="2"/>
  <c r="H39" i="2"/>
  <c r="H40" i="2"/>
  <c r="H41" i="2"/>
  <c r="H42" i="2"/>
  <c r="H43" i="2"/>
  <c r="H44" i="2"/>
  <c r="H36" i="2"/>
  <c r="F37" i="2"/>
  <c r="F38" i="2"/>
  <c r="F39" i="2"/>
  <c r="F40" i="2"/>
  <c r="F41" i="2"/>
  <c r="F42" i="2"/>
  <c r="F43" i="2"/>
  <c r="F44" i="2"/>
  <c r="F45" i="2"/>
  <c r="F89" i="2" l="1"/>
  <c r="C92" i="2" s="1"/>
  <c r="H89" i="2"/>
  <c r="C93" i="2" s="1"/>
  <c r="C95" i="2" l="1"/>
</calcChain>
</file>

<file path=xl/sharedStrings.xml><?xml version="1.0" encoding="utf-8"?>
<sst xmlns="http://schemas.openxmlformats.org/spreadsheetml/2006/main" count="317" uniqueCount="112">
  <si>
    <t xml:space="preserve">JAN </t>
  </si>
  <si>
    <t xml:space="preserve">FEB 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</si>
  <si>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</si>
  <si>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</si>
  <si>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</si>
  <si>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</si>
  <si>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</si>
  <si>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</si>
  <si>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</si>
  <si>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</si>
  <si>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</si>
  <si>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Soups 2019</t>
  </si>
  <si>
    <t>F1 2019</t>
  </si>
  <si>
    <t>Deli 2019</t>
  </si>
  <si>
    <t>RDF 2019</t>
  </si>
  <si>
    <t>FOOD 2019</t>
  </si>
  <si>
    <t>JUNE</t>
  </si>
  <si>
    <t xml:space="preserve">Jan 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</si>
  <si>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</si>
  <si>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</si>
  <si>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</si>
  <si>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</si>
  <si>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</si>
  <si>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</si>
  <si>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</si>
  <si>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</si>
  <si>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</si>
  <si>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</si>
  <si>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RDF 19</t>
  </si>
  <si>
    <t>Food 19</t>
  </si>
  <si>
    <t>Feb</t>
  </si>
  <si>
    <t>RDF 2020</t>
  </si>
  <si>
    <t>FOOD 2020</t>
  </si>
  <si>
    <t>Soups 2020</t>
  </si>
  <si>
    <t>F1 2020</t>
  </si>
  <si>
    <t>Deli 2020</t>
  </si>
  <si>
    <t>RDF 20</t>
  </si>
  <si>
    <t>Food 20</t>
  </si>
  <si>
    <t>Dips 2019</t>
  </si>
  <si>
    <t>Dips 2020</t>
  </si>
  <si>
    <t>Target</t>
  </si>
  <si>
    <t>5% Reduction</t>
  </si>
  <si>
    <t>£</t>
  </si>
  <si>
    <t>WK 1</t>
  </si>
  <si>
    <t>WK2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</si>
  <si>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</si>
  <si>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</si>
  <si>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</si>
  <si>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</si>
  <si>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</si>
  <si>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</si>
  <si>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</si>
  <si>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</si>
  <si>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</si>
  <si>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</si>
  <si>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</si>
  <si>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</si>
  <si>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</si>
  <si>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</si>
  <si>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</si>
  <si>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</si>
  <si>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</si>
  <si>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</si>
  <si>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</si>
  <si>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</si>
  <si>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</si>
  <si>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</si>
  <si>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</si>
  <si>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</si>
  <si>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WK 27</t>
  </si>
  <si>
    <t>WK 28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</si>
  <si>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</si>
  <si>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</si>
  <si>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</si>
  <si>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</si>
  <si>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</si>
  <si>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</si>
  <si>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</si>
  <si>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</si>
  <si>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WK 37</t>
  </si>
  <si>
    <t>WK 38</t>
  </si>
  <si>
    <t>WK 39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</si>
  <si>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</si>
  <si>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</si>
  <si>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</si>
  <si>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</si>
  <si>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</si>
  <si>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</si>
  <si>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</si>
  <si>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</si>
  <si>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</si>
  <si>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</si>
  <si>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</si>
  <si>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</si>
  <si>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</si>
  <si>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Soups 19</t>
  </si>
  <si>
    <t>Soups 20</t>
  </si>
  <si>
    <t>FOOD 20</t>
  </si>
  <si>
    <t>FOOD 19</t>
  </si>
  <si>
    <t>WK</t>
  </si>
  <si>
    <t>Dips 20</t>
  </si>
  <si>
    <t>Dips 19</t>
  </si>
  <si>
    <t>F1 19</t>
  </si>
  <si>
    <t>F1 20</t>
  </si>
  <si>
    <t>Deli 20</t>
  </si>
  <si>
    <t>Deli 19</t>
  </si>
  <si>
    <t>TOTAL WASTE COST</t>
  </si>
  <si>
    <t>YTD RDF COST/VOLUME</t>
  </si>
  <si>
    <t>YTD A/D COST/VOLUME</t>
  </si>
  <si>
    <t xml:space="preserve">Feb </t>
  </si>
  <si>
    <t>RDF</t>
  </si>
  <si>
    <t>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</si>
</sst>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/>
    <xf numFmtId="0" fontId="0" fillId="0" borderId="0" xfId="0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/>
    <xf numFmtId="9" fontId="0" fillId="0" borderId="0" xfId="0" applyNumberFormat="1" applyBorder="1" applyAlignment="1">
      <alignment horizontal="center"/>
    </xf>
    <xf numFmtId="9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/>
    <xf numFmtId="9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textRotation="45"/>
    </xf>
    <xf numFmtId="10" fontId="0" fillId="0" borderId="0" xfId="0" applyNumberFormat="1"/>
    <xf numFmtId="1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0" fillId="0" borderId="11" xfId="0" applyBorder="1"/>
    <xf numFmtId="0" fontId="0" fillId="0" borderId="8" xfId="0" applyBorder="1"/>
    <xf numFmtId="44" fontId="2" fillId="0" borderId="2" xfId="0" applyNumberFormat="1" applyFont="1" applyBorder="1"/>
    <xf numFmtId="44" fontId="2" fillId="0" borderId="2" xfId="0" applyNumberFormat="1" applyFont="1" applyBorder="1" applyAlignment="1">
      <alignment horizontal="center" vertical="top"/>
    </xf>
    <xf numFmtId="44" fontId="2" fillId="0" borderId="0" xfId="0" applyNumberFormat="1" applyFont="1" applyFill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4" xfId="0" applyNumberFormat="1" applyFont="1" applyBorder="1" applyAlignment="1">
      <alignment horizontal="center" vertical="center"/>
    </xf>
    <xf numFmtId="44" fontId="2" fillId="0" borderId="5" xfId="0" applyNumberFormat="1" applyFont="1" applyBorder="1"/>
    <xf numFmtId="44" fontId="2" fillId="0" borderId="5" xfId="0" applyNumberFormat="1" applyFont="1" applyBorder="1" applyAlignment="1">
      <alignment horizontal="center" vertical="top"/>
    </xf>
    <xf numFmtId="44" fontId="2" fillId="0" borderId="4" xfId="0" applyNumberFormat="1" applyFont="1" applyFill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11" xfId="0" applyFont="1" applyBorder="1" applyAlignment="1">
      <alignment horizontal="center"/>
    </xf>
    <xf numFmtId="10" fontId="0" fillId="0" borderId="0" xfId="0" applyNumberForma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44" fontId="2" fillId="0" borderId="9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/>
    <xf numFmtId="44" fontId="5" fillId="0" borderId="0" xfId="0" applyNumberFormat="1" applyFont="1"/>
    <xf numFmtId="44" fontId="6" fillId="0" borderId="0" xfId="0" applyNumberFormat="1" applyFo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F1 RDF 2019 v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WASTE MONTHLY'!$P$2</c:f>
              <c:strCache>
                <c:ptCount val="1"/>
                <c:pt idx="0">
                  <c:v>RDF 2019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MONTHLY'!$P$3:$P$14</c:f>
              <c:numCache>
                <c:formatCode>General</c:formatCode>
                <c:ptCount val="12"/>
                <c:pt idx="0">
                  <c:v>61</c:v>
                </c:pt>
                <c:pt idx="1">
                  <c:v>53</c:v>
                </c:pt>
                <c:pt idx="2">
                  <c:v>64</c:v>
                </c:pt>
                <c:pt idx="3">
                  <c:v>60</c:v>
                </c:pt>
                <c:pt idx="4">
                  <c:v>54</c:v>
                </c:pt>
                <c:pt idx="5">
                  <c:v>80</c:v>
                </c:pt>
                <c:pt idx="6">
                  <c:v>74</c:v>
                </c:pt>
                <c:pt idx="7">
                  <c:v>65</c:v>
                </c:pt>
                <c:pt idx="8">
                  <c:v>71</c:v>
                </c:pt>
                <c:pt idx="9">
                  <c:v>49</c:v>
                </c:pt>
                <c:pt idx="10">
                  <c:v>51</c:v>
                </c:pt>
                <c:pt idx="1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8C-43E8-BC6A-94D2B4B0511A}"/>
            </c:ext>
          </c:extLst>
        </c:ser>
        <c:ser>
          <c:idx val="2"/>
          <c:order val="1"/>
          <c:tx>
            <c:strRef>
              <c:f>'SITE WASTE MONTHLY'!$R$2</c:f>
              <c:strCache>
                <c:ptCount val="1"/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MONTHLY'!$R$3:$R$14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8C-43E8-BC6A-94D2B4B0511A}"/>
            </c:ext>
          </c:extLst>
        </c:ser>
        <c:ser>
          <c:idx val="3"/>
          <c:order val="2"/>
          <c:tx>
            <c:strRef>
              <c:f>'SITE WASTE MONTHLY'!$S$2</c:f>
              <c:strCache>
                <c:ptCount val="1"/>
                <c:pt idx="0">
                  <c:v>RDF 2020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MONTHLY'!$S$3:$S$14</c:f>
              <c:numCache>
                <c:formatCode>General</c:formatCode>
                <c:ptCount val="12"/>
                <c:pt idx="0">
                  <c:v>49</c:v>
                </c:pt>
                <c:pt idx="1">
                  <c:v>40</c:v>
                </c:pt>
                <c:pt idx="2">
                  <c:v>42</c:v>
                </c:pt>
                <c:pt idx="3">
                  <c:v>38</c:v>
                </c:pt>
                <c:pt idx="4">
                  <c:v>38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48</c:v>
                </c:pt>
                <c:pt idx="9">
                  <c:v>30</c:v>
                </c:pt>
                <c:pt idx="10">
                  <c:v>14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8C-43E8-BC6A-94D2B4B05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661840"/>
        <c:axId val="413662168"/>
      </c:lineChart>
      <c:catAx>
        <c:axId val="4136618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662168"/>
        <c:crosses val="autoZero"/>
        <c:auto val="1"/>
        <c:lblAlgn val="ctr"/>
        <c:lblOffset val="100"/>
        <c:noMultiLvlLbl val="0"/>
      </c:catAx>
      <c:valAx>
        <c:axId val="41366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66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SITE RDF 2019 v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WASTE MONTHLY'!$F$44</c:f>
              <c:strCache>
                <c:ptCount val="1"/>
                <c:pt idx="0">
                  <c:v>RDF 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MONTHLY'!$F$45:$F$56</c:f>
              <c:numCache>
                <c:formatCode>General</c:formatCode>
                <c:ptCount val="12"/>
                <c:pt idx="0">
                  <c:v>193</c:v>
                </c:pt>
                <c:pt idx="1">
                  <c:v>176</c:v>
                </c:pt>
                <c:pt idx="2">
                  <c:v>206</c:v>
                </c:pt>
                <c:pt idx="3">
                  <c:v>169</c:v>
                </c:pt>
                <c:pt idx="4">
                  <c:v>168</c:v>
                </c:pt>
                <c:pt idx="5">
                  <c:v>230</c:v>
                </c:pt>
                <c:pt idx="6">
                  <c:v>182</c:v>
                </c:pt>
                <c:pt idx="7">
                  <c:v>180</c:v>
                </c:pt>
                <c:pt idx="8">
                  <c:v>226</c:v>
                </c:pt>
                <c:pt idx="9">
                  <c:v>168</c:v>
                </c:pt>
                <c:pt idx="10">
                  <c:v>186</c:v>
                </c:pt>
                <c:pt idx="11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A7-4F1C-B0D6-42AA225E493B}"/>
            </c:ext>
          </c:extLst>
        </c:ser>
        <c:ser>
          <c:idx val="1"/>
          <c:order val="1"/>
          <c:tx>
            <c:strRef>
              <c:f>'SITE WASTE MONTHLY'!$H$44</c:f>
              <c:strCache>
                <c:ptCount val="1"/>
                <c:pt idx="0">
                  <c:v>RDF 20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MONTHLY'!$H$45:$H$56</c:f>
              <c:numCache>
                <c:formatCode>General</c:formatCode>
                <c:ptCount val="12"/>
                <c:pt idx="0">
                  <c:v>177</c:v>
                </c:pt>
                <c:pt idx="1">
                  <c:v>170</c:v>
                </c:pt>
                <c:pt idx="2">
                  <c:v>205</c:v>
                </c:pt>
                <c:pt idx="3">
                  <c:v>142</c:v>
                </c:pt>
                <c:pt idx="4">
                  <c:v>149</c:v>
                </c:pt>
                <c:pt idx="5">
                  <c:v>176</c:v>
                </c:pt>
                <c:pt idx="6">
                  <c:v>164</c:v>
                </c:pt>
                <c:pt idx="7">
                  <c:v>150</c:v>
                </c:pt>
                <c:pt idx="8">
                  <c:v>211</c:v>
                </c:pt>
                <c:pt idx="9">
                  <c:v>188</c:v>
                </c:pt>
                <c:pt idx="10">
                  <c:v>166</c:v>
                </c:pt>
                <c:pt idx="11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A7-4F1C-B0D6-42AA225E4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650472"/>
        <c:axId val="593656048"/>
      </c:lineChart>
      <c:catAx>
        <c:axId val="593650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656048"/>
        <c:crosses val="autoZero"/>
        <c:auto val="1"/>
        <c:lblAlgn val="ctr"/>
        <c:lblOffset val="100"/>
        <c:noMultiLvlLbl val="0"/>
      </c:catAx>
      <c:valAx>
        <c:axId val="59365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650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F1 RDF 2019 v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WASTE WEEKLY'!$Q$35</c:f>
              <c:strCache>
                <c:ptCount val="1"/>
                <c:pt idx="0">
                  <c:v>RDF 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WEEKLY'!$Q$36:$Q$87</c:f>
              <c:numCache>
                <c:formatCode>General</c:formatCode>
                <c:ptCount val="52"/>
                <c:pt idx="0">
                  <c:v>16</c:v>
                </c:pt>
                <c:pt idx="1">
                  <c:v>17</c:v>
                </c:pt>
                <c:pt idx="2">
                  <c:v>15</c:v>
                </c:pt>
                <c:pt idx="3">
                  <c:v>12</c:v>
                </c:pt>
                <c:pt idx="4">
                  <c:v>14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16</c:v>
                </c:pt>
                <c:pt idx="10">
                  <c:v>11</c:v>
                </c:pt>
                <c:pt idx="11">
                  <c:v>11</c:v>
                </c:pt>
                <c:pt idx="12">
                  <c:v>13</c:v>
                </c:pt>
                <c:pt idx="13">
                  <c:v>14</c:v>
                </c:pt>
                <c:pt idx="14">
                  <c:v>14</c:v>
                </c:pt>
                <c:pt idx="15">
                  <c:v>16</c:v>
                </c:pt>
                <c:pt idx="16">
                  <c:v>16</c:v>
                </c:pt>
                <c:pt idx="17">
                  <c:v>12</c:v>
                </c:pt>
                <c:pt idx="18">
                  <c:v>13</c:v>
                </c:pt>
                <c:pt idx="19">
                  <c:v>17</c:v>
                </c:pt>
                <c:pt idx="20">
                  <c:v>15</c:v>
                </c:pt>
                <c:pt idx="21">
                  <c:v>13</c:v>
                </c:pt>
                <c:pt idx="22">
                  <c:v>13</c:v>
                </c:pt>
                <c:pt idx="23">
                  <c:v>17</c:v>
                </c:pt>
                <c:pt idx="24">
                  <c:v>16</c:v>
                </c:pt>
                <c:pt idx="25">
                  <c:v>21</c:v>
                </c:pt>
                <c:pt idx="26">
                  <c:v>17</c:v>
                </c:pt>
                <c:pt idx="27">
                  <c:v>23</c:v>
                </c:pt>
                <c:pt idx="28">
                  <c:v>16</c:v>
                </c:pt>
                <c:pt idx="29">
                  <c:v>16</c:v>
                </c:pt>
                <c:pt idx="30">
                  <c:v>17</c:v>
                </c:pt>
                <c:pt idx="31">
                  <c:v>19</c:v>
                </c:pt>
                <c:pt idx="32">
                  <c:v>12</c:v>
                </c:pt>
                <c:pt idx="33">
                  <c:v>17</c:v>
                </c:pt>
                <c:pt idx="34">
                  <c:v>14</c:v>
                </c:pt>
                <c:pt idx="35">
                  <c:v>16</c:v>
                </c:pt>
                <c:pt idx="36">
                  <c:v>13</c:v>
                </c:pt>
                <c:pt idx="37">
                  <c:v>11</c:v>
                </c:pt>
                <c:pt idx="38">
                  <c:v>17</c:v>
                </c:pt>
                <c:pt idx="39">
                  <c:v>16</c:v>
                </c:pt>
                <c:pt idx="40">
                  <c:v>10</c:v>
                </c:pt>
                <c:pt idx="41">
                  <c:v>12</c:v>
                </c:pt>
                <c:pt idx="42">
                  <c:v>11</c:v>
                </c:pt>
                <c:pt idx="43">
                  <c:v>11</c:v>
                </c:pt>
                <c:pt idx="44">
                  <c:v>14</c:v>
                </c:pt>
                <c:pt idx="45">
                  <c:v>12</c:v>
                </c:pt>
                <c:pt idx="46">
                  <c:v>15</c:v>
                </c:pt>
                <c:pt idx="47">
                  <c:v>13</c:v>
                </c:pt>
                <c:pt idx="48">
                  <c:v>14</c:v>
                </c:pt>
                <c:pt idx="49">
                  <c:v>18</c:v>
                </c:pt>
                <c:pt idx="50">
                  <c:v>17</c:v>
                </c:pt>
                <c:pt idx="5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9B-44D6-AB01-FADFFFEB254F}"/>
            </c:ext>
          </c:extLst>
        </c:ser>
        <c:ser>
          <c:idx val="2"/>
          <c:order val="1"/>
          <c:tx>
            <c:strRef>
              <c:f>'SITE WASTE WEEKLY'!#REF!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9B-44D6-AB01-FADFFFEB254F}"/>
            </c:ext>
          </c:extLst>
        </c:ser>
        <c:ser>
          <c:idx val="3"/>
          <c:order val="2"/>
          <c:tx>
            <c:strRef>
              <c:f>'SITE WASTE WEEKLY'!$S$35</c:f>
              <c:strCache>
                <c:ptCount val="1"/>
                <c:pt idx="0">
                  <c:v>RDF 20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WEEKLY'!$S$36:$S$87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3">
                  <c:v>12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8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12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8</c:v>
                </c:pt>
                <c:pt idx="20">
                  <c:v>12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9</c:v>
                </c:pt>
                <c:pt idx="26">
                  <c:v>10</c:v>
                </c:pt>
                <c:pt idx="27">
                  <c:v>12</c:v>
                </c:pt>
                <c:pt idx="28">
                  <c:v>13</c:v>
                </c:pt>
                <c:pt idx="29">
                  <c:v>10</c:v>
                </c:pt>
                <c:pt idx="30">
                  <c:v>13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9</c:v>
                </c:pt>
                <c:pt idx="36">
                  <c:v>10</c:v>
                </c:pt>
                <c:pt idx="37">
                  <c:v>8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9B-44D6-AB01-FADFFFEB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661840"/>
        <c:axId val="413662168"/>
      </c:lineChart>
      <c:catAx>
        <c:axId val="4136618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662168"/>
        <c:crosses val="autoZero"/>
        <c:auto val="1"/>
        <c:lblAlgn val="ctr"/>
        <c:lblOffset val="100"/>
        <c:noMultiLvlLbl val="0"/>
      </c:catAx>
      <c:valAx>
        <c:axId val="41366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66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DIPS RDF 2019 v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634333751759293E-2"/>
          <c:y val="0.20798962386511025"/>
          <c:w val="0.85647411464871237"/>
          <c:h val="0.56854274538639871"/>
        </c:manualLayout>
      </c:layout>
      <c:lineChart>
        <c:grouping val="standard"/>
        <c:varyColors val="0"/>
        <c:ser>
          <c:idx val="0"/>
          <c:order val="0"/>
          <c:tx>
            <c:strRef>
              <c:f>'SITE WASTE WEEKLY'!$J$35</c:f>
              <c:strCache>
                <c:ptCount val="1"/>
                <c:pt idx="0">
                  <c:v>RDF 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WEEKLY'!$J$36:$J$87</c:f>
              <c:numCache>
                <c:formatCode>General</c:formatCode>
                <c:ptCount val="52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9</c:v>
                </c:pt>
                <c:pt idx="31">
                  <c:v>7</c:v>
                </c:pt>
                <c:pt idx="32">
                  <c:v>6</c:v>
                </c:pt>
                <c:pt idx="33">
                  <c:v>9</c:v>
                </c:pt>
                <c:pt idx="34">
                  <c:v>5</c:v>
                </c:pt>
                <c:pt idx="35">
                  <c:v>7</c:v>
                </c:pt>
                <c:pt idx="36">
                  <c:v>5</c:v>
                </c:pt>
                <c:pt idx="37">
                  <c:v>5</c:v>
                </c:pt>
                <c:pt idx="38">
                  <c:v>7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11</c:v>
                </c:pt>
                <c:pt idx="44">
                  <c:v>7</c:v>
                </c:pt>
                <c:pt idx="45">
                  <c:v>9</c:v>
                </c:pt>
                <c:pt idx="46">
                  <c:v>10</c:v>
                </c:pt>
                <c:pt idx="47">
                  <c:v>8</c:v>
                </c:pt>
                <c:pt idx="48">
                  <c:v>8</c:v>
                </c:pt>
                <c:pt idx="49">
                  <c:v>12</c:v>
                </c:pt>
                <c:pt idx="50">
                  <c:v>12</c:v>
                </c:pt>
                <c:pt idx="5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AA-4E79-BB79-62E43BEE9285}"/>
            </c:ext>
          </c:extLst>
        </c:ser>
        <c:ser>
          <c:idx val="2"/>
          <c:order val="1"/>
          <c:tx>
            <c:strRef>
              <c:f>'SITE WASTE WEEKLY'!#REF!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A-4E79-BB79-62E43BEE9285}"/>
            </c:ext>
          </c:extLst>
        </c:ser>
        <c:ser>
          <c:idx val="3"/>
          <c:order val="2"/>
          <c:tx>
            <c:strRef>
              <c:f>'SITE WASTE WEEKLY'!$L$35</c:f>
              <c:strCache>
                <c:ptCount val="1"/>
                <c:pt idx="0">
                  <c:v>RDF 20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WEEKLY'!$L$36:$L$87</c:f>
              <c:numCache>
                <c:formatCode>General</c:formatCode>
                <c:ptCount val="52"/>
                <c:pt idx="0">
                  <c:v>9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8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10</c:v>
                </c:pt>
                <c:pt idx="19">
                  <c:v>7</c:v>
                </c:pt>
                <c:pt idx="20">
                  <c:v>9</c:v>
                </c:pt>
                <c:pt idx="21">
                  <c:v>7</c:v>
                </c:pt>
                <c:pt idx="22">
                  <c:v>10</c:v>
                </c:pt>
                <c:pt idx="23">
                  <c:v>8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10</c:v>
                </c:pt>
                <c:pt idx="28">
                  <c:v>9</c:v>
                </c:pt>
                <c:pt idx="29">
                  <c:v>9</c:v>
                </c:pt>
                <c:pt idx="30">
                  <c:v>7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7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11</c:v>
                </c:pt>
                <c:pt idx="44">
                  <c:v>9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14</c:v>
                </c:pt>
                <c:pt idx="49">
                  <c:v>11</c:v>
                </c:pt>
                <c:pt idx="50">
                  <c:v>12</c:v>
                </c:pt>
                <c:pt idx="5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AA-4E79-BB79-62E43BEE9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499952"/>
        <c:axId val="413657576"/>
      </c:lineChart>
      <c:catAx>
        <c:axId val="583499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657576"/>
        <c:crosses val="autoZero"/>
        <c:auto val="1"/>
        <c:lblAlgn val="ctr"/>
        <c:lblOffset val="100"/>
        <c:noMultiLvlLbl val="0"/>
      </c:catAx>
      <c:valAx>
        <c:axId val="41365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49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SOUPS RDF   2019 v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WASTE WEEKLY'!$B$35</c:f>
              <c:strCache>
                <c:ptCount val="1"/>
                <c:pt idx="0">
                  <c:v>RDF 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WEEKLY'!$B$36:$B$87</c:f>
              <c:numCache>
                <c:formatCode>General</c:formatCode>
                <c:ptCount val="52"/>
                <c:pt idx="0">
                  <c:v>13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11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9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13</c:v>
                </c:pt>
                <c:pt idx="21">
                  <c:v>9</c:v>
                </c:pt>
                <c:pt idx="22">
                  <c:v>11</c:v>
                </c:pt>
                <c:pt idx="23">
                  <c:v>23</c:v>
                </c:pt>
                <c:pt idx="24">
                  <c:v>9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11</c:v>
                </c:pt>
                <c:pt idx="37">
                  <c:v>10</c:v>
                </c:pt>
                <c:pt idx="38">
                  <c:v>15</c:v>
                </c:pt>
                <c:pt idx="39">
                  <c:v>12</c:v>
                </c:pt>
                <c:pt idx="40">
                  <c:v>12</c:v>
                </c:pt>
                <c:pt idx="41">
                  <c:v>11</c:v>
                </c:pt>
                <c:pt idx="42">
                  <c:v>9</c:v>
                </c:pt>
                <c:pt idx="43">
                  <c:v>11</c:v>
                </c:pt>
                <c:pt idx="44">
                  <c:v>13</c:v>
                </c:pt>
                <c:pt idx="45">
                  <c:v>9</c:v>
                </c:pt>
                <c:pt idx="46">
                  <c:v>14</c:v>
                </c:pt>
                <c:pt idx="47">
                  <c:v>10</c:v>
                </c:pt>
                <c:pt idx="48">
                  <c:v>13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DC-4954-9234-DF7A9B21FFDD}"/>
            </c:ext>
          </c:extLst>
        </c:ser>
        <c:ser>
          <c:idx val="3"/>
          <c:order val="2"/>
          <c:tx>
            <c:strRef>
              <c:f>'SITE WASTE WEEKLY'!$E$35</c:f>
              <c:strCache>
                <c:ptCount val="1"/>
                <c:pt idx="0">
                  <c:v>RDF 20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WEEKLY'!$E$36:$E$87</c:f>
              <c:numCache>
                <c:formatCode>General</c:formatCode>
                <c:ptCount val="52"/>
                <c:pt idx="0">
                  <c:v>15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11</c:v>
                </c:pt>
                <c:pt idx="8">
                  <c:v>18</c:v>
                </c:pt>
                <c:pt idx="9">
                  <c:v>13</c:v>
                </c:pt>
                <c:pt idx="10">
                  <c:v>17</c:v>
                </c:pt>
                <c:pt idx="11">
                  <c:v>9</c:v>
                </c:pt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9</c:v>
                </c:pt>
                <c:pt idx="18">
                  <c:v>11</c:v>
                </c:pt>
                <c:pt idx="19">
                  <c:v>9</c:v>
                </c:pt>
                <c:pt idx="20">
                  <c:v>10</c:v>
                </c:pt>
                <c:pt idx="21">
                  <c:v>9</c:v>
                </c:pt>
                <c:pt idx="22">
                  <c:v>11</c:v>
                </c:pt>
                <c:pt idx="23">
                  <c:v>9</c:v>
                </c:pt>
                <c:pt idx="24">
                  <c:v>10</c:v>
                </c:pt>
                <c:pt idx="25">
                  <c:v>7</c:v>
                </c:pt>
                <c:pt idx="26">
                  <c:v>9</c:v>
                </c:pt>
                <c:pt idx="27">
                  <c:v>12</c:v>
                </c:pt>
                <c:pt idx="28">
                  <c:v>10</c:v>
                </c:pt>
                <c:pt idx="29">
                  <c:v>11</c:v>
                </c:pt>
                <c:pt idx="30">
                  <c:v>9</c:v>
                </c:pt>
                <c:pt idx="31">
                  <c:v>10</c:v>
                </c:pt>
                <c:pt idx="32">
                  <c:v>8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14</c:v>
                </c:pt>
                <c:pt idx="37">
                  <c:v>10</c:v>
                </c:pt>
                <c:pt idx="38">
                  <c:v>14</c:v>
                </c:pt>
                <c:pt idx="39">
                  <c:v>13</c:v>
                </c:pt>
                <c:pt idx="40">
                  <c:v>14</c:v>
                </c:pt>
                <c:pt idx="41">
                  <c:v>17</c:v>
                </c:pt>
                <c:pt idx="42">
                  <c:v>15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17</c:v>
                </c:pt>
                <c:pt idx="47">
                  <c:v>15</c:v>
                </c:pt>
                <c:pt idx="48">
                  <c:v>19</c:v>
                </c:pt>
                <c:pt idx="49">
                  <c:v>16</c:v>
                </c:pt>
                <c:pt idx="50">
                  <c:v>18</c:v>
                </c:pt>
                <c:pt idx="5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DC-4954-9234-DF7A9B21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40720"/>
        <c:axId val="572947280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'SITE WASTE WEEKLY'!$D$35</c15:sqref>
                        </c15:formulaRef>
                      </c:ext>
                    </c:extLst>
                    <c:strCache>
                      <c:ptCount val="1"/>
                      <c:pt idx="0">
                        <c:v>Target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3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'SITE WASTE WEEKLY'!$D$36:$D$47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42.75</c:v>
                      </c:pt>
                      <c:pt idx="1">
                        <c:v>64.599999999999994</c:v>
                      </c:pt>
                      <c:pt idx="2">
                        <c:v>65.5</c:v>
                      </c:pt>
                      <c:pt idx="3">
                        <c:v>60.8</c:v>
                      </c:pt>
                      <c:pt idx="4">
                        <c:v>43.7</c:v>
                      </c:pt>
                      <c:pt idx="5">
                        <c:v>55.25</c:v>
                      </c:pt>
                      <c:pt idx="6">
                        <c:v>33.25</c:v>
                      </c:pt>
                      <c:pt idx="7">
                        <c:v>26.6</c:v>
                      </c:pt>
                      <c:pt idx="8">
                        <c:v>34.200000000000003</c:v>
                      </c:pt>
                      <c:pt idx="9">
                        <c:v>37.049999999999997</c:v>
                      </c:pt>
                      <c:pt idx="10">
                        <c:v>30.4</c:v>
                      </c:pt>
                      <c:pt idx="11">
                        <c:v>38.950000000000003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2DC-4954-9234-DF7A9B21FFDD}"/>
                  </c:ext>
                </c:extLst>
              </c15:ser>
            </c15:filteredLineSeries>
          </c:ext>
        </c:extLst>
      </c:lineChart>
      <c:catAx>
        <c:axId val="572940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947280"/>
        <c:crosses val="autoZero"/>
        <c:auto val="1"/>
        <c:lblAlgn val="ctr"/>
        <c:lblOffset val="100"/>
        <c:noMultiLvlLbl val="0"/>
      </c:catAx>
      <c:valAx>
        <c:axId val="57294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94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DELI RDF 2019 v 2020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WASTE WEEKLY'!#REF!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WEEKLY'!$X$36:$X$87</c:f>
              <c:numCache>
                <c:formatCode>General</c:formatCode>
                <c:ptCount val="52"/>
                <c:pt idx="0">
                  <c:v>13</c:v>
                </c:pt>
                <c:pt idx="1">
                  <c:v>15</c:v>
                </c:pt>
                <c:pt idx="2">
                  <c:v>13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14</c:v>
                </c:pt>
                <c:pt idx="9">
                  <c:v>13</c:v>
                </c:pt>
                <c:pt idx="10">
                  <c:v>11</c:v>
                </c:pt>
                <c:pt idx="11">
                  <c:v>12</c:v>
                </c:pt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11</c:v>
                </c:pt>
                <c:pt idx="18">
                  <c:v>12</c:v>
                </c:pt>
                <c:pt idx="19">
                  <c:v>16</c:v>
                </c:pt>
                <c:pt idx="20">
                  <c:v>14</c:v>
                </c:pt>
                <c:pt idx="21">
                  <c:v>12</c:v>
                </c:pt>
                <c:pt idx="22">
                  <c:v>12</c:v>
                </c:pt>
                <c:pt idx="23">
                  <c:v>14</c:v>
                </c:pt>
                <c:pt idx="24">
                  <c:v>11</c:v>
                </c:pt>
                <c:pt idx="25">
                  <c:v>14</c:v>
                </c:pt>
                <c:pt idx="26">
                  <c:v>24</c:v>
                </c:pt>
                <c:pt idx="27">
                  <c:v>11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14</c:v>
                </c:pt>
                <c:pt idx="33">
                  <c:v>14</c:v>
                </c:pt>
                <c:pt idx="34">
                  <c:v>12</c:v>
                </c:pt>
                <c:pt idx="35">
                  <c:v>13</c:v>
                </c:pt>
                <c:pt idx="36">
                  <c:v>12</c:v>
                </c:pt>
                <c:pt idx="37">
                  <c:v>12</c:v>
                </c:pt>
                <c:pt idx="38">
                  <c:v>18</c:v>
                </c:pt>
                <c:pt idx="39">
                  <c:v>14</c:v>
                </c:pt>
                <c:pt idx="40">
                  <c:v>12</c:v>
                </c:pt>
                <c:pt idx="41">
                  <c:v>11</c:v>
                </c:pt>
                <c:pt idx="42">
                  <c:v>11</c:v>
                </c:pt>
                <c:pt idx="43">
                  <c:v>10</c:v>
                </c:pt>
                <c:pt idx="44">
                  <c:v>14</c:v>
                </c:pt>
                <c:pt idx="45">
                  <c:v>11</c:v>
                </c:pt>
                <c:pt idx="46">
                  <c:v>16</c:v>
                </c:pt>
                <c:pt idx="47">
                  <c:v>13</c:v>
                </c:pt>
                <c:pt idx="48">
                  <c:v>9</c:v>
                </c:pt>
                <c:pt idx="49">
                  <c:v>12</c:v>
                </c:pt>
                <c:pt idx="50">
                  <c:v>12</c:v>
                </c:pt>
                <c:pt idx="5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56-49EB-BC5D-14DC29535123}"/>
            </c:ext>
          </c:extLst>
        </c:ser>
        <c:ser>
          <c:idx val="2"/>
          <c:order val="1"/>
          <c:tx>
            <c:strRef>
              <c:f>'SITE WASTE WEEKLY'!#REF!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6-49EB-BC5D-14DC29535123}"/>
            </c:ext>
          </c:extLst>
        </c:ser>
        <c:ser>
          <c:idx val="3"/>
          <c:order val="2"/>
          <c:tx>
            <c:strRef>
              <c:f>'SITE WASTE WEEKLY'!$X$35</c:f>
              <c:strCache>
                <c:ptCount val="1"/>
                <c:pt idx="0">
                  <c:v>RDF 19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WEEKLY'!$Z$36:$Z$87</c:f>
              <c:numCache>
                <c:formatCode>General</c:formatCode>
                <c:ptCount val="52"/>
                <c:pt idx="0">
                  <c:v>11</c:v>
                </c:pt>
                <c:pt idx="1">
                  <c:v>10</c:v>
                </c:pt>
                <c:pt idx="2">
                  <c:v>8</c:v>
                </c:pt>
                <c:pt idx="3">
                  <c:v>14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11</c:v>
                </c:pt>
                <c:pt idx="8">
                  <c:v>14</c:v>
                </c:pt>
                <c:pt idx="9">
                  <c:v>13</c:v>
                </c:pt>
                <c:pt idx="10">
                  <c:v>14</c:v>
                </c:pt>
                <c:pt idx="11">
                  <c:v>8</c:v>
                </c:pt>
                <c:pt idx="12">
                  <c:v>10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11</c:v>
                </c:pt>
                <c:pt idx="19">
                  <c:v>9</c:v>
                </c:pt>
                <c:pt idx="20">
                  <c:v>10</c:v>
                </c:pt>
                <c:pt idx="21">
                  <c:v>9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9</c:v>
                </c:pt>
                <c:pt idx="26">
                  <c:v>10</c:v>
                </c:pt>
                <c:pt idx="27">
                  <c:v>12</c:v>
                </c:pt>
                <c:pt idx="28">
                  <c:v>11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9</c:v>
                </c:pt>
                <c:pt idx="34">
                  <c:v>13</c:v>
                </c:pt>
                <c:pt idx="35">
                  <c:v>9</c:v>
                </c:pt>
                <c:pt idx="36">
                  <c:v>12</c:v>
                </c:pt>
                <c:pt idx="37">
                  <c:v>11</c:v>
                </c:pt>
                <c:pt idx="38">
                  <c:v>12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14</c:v>
                </c:pt>
                <c:pt idx="44">
                  <c:v>12</c:v>
                </c:pt>
                <c:pt idx="45">
                  <c:v>11</c:v>
                </c:pt>
                <c:pt idx="46">
                  <c:v>12</c:v>
                </c:pt>
                <c:pt idx="47">
                  <c:v>10</c:v>
                </c:pt>
                <c:pt idx="48">
                  <c:v>17</c:v>
                </c:pt>
                <c:pt idx="49">
                  <c:v>12</c:v>
                </c:pt>
                <c:pt idx="50">
                  <c:v>13</c:v>
                </c:pt>
                <c:pt idx="5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56-49EB-BC5D-14DC29535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650216"/>
        <c:axId val="585651200"/>
      </c:lineChart>
      <c:catAx>
        <c:axId val="585650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651200"/>
        <c:crosses val="autoZero"/>
        <c:auto val="1"/>
        <c:lblAlgn val="ctr"/>
        <c:lblOffset val="100"/>
        <c:noMultiLvlLbl val="0"/>
      </c:catAx>
      <c:valAx>
        <c:axId val="58565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65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SOUPS FOOD WASTE        2019 v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'SITE WASTE WEEKLY'!$C$35</c:f>
              <c:strCache>
                <c:ptCount val="1"/>
                <c:pt idx="0">
                  <c:v>FOOD 19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WEEKLY'!$C$36:$C$87</c:f>
              <c:numCache>
                <c:formatCode>General</c:formatCode>
                <c:ptCount val="52"/>
                <c:pt idx="0">
                  <c:v>45</c:v>
                </c:pt>
                <c:pt idx="1">
                  <c:v>68</c:v>
                </c:pt>
                <c:pt idx="2">
                  <c:v>69</c:v>
                </c:pt>
                <c:pt idx="3">
                  <c:v>64</c:v>
                </c:pt>
                <c:pt idx="4">
                  <c:v>46</c:v>
                </c:pt>
                <c:pt idx="5">
                  <c:v>55</c:v>
                </c:pt>
                <c:pt idx="6">
                  <c:v>35</c:v>
                </c:pt>
                <c:pt idx="7">
                  <c:v>28</c:v>
                </c:pt>
                <c:pt idx="8">
                  <c:v>36</c:v>
                </c:pt>
                <c:pt idx="9">
                  <c:v>39</c:v>
                </c:pt>
                <c:pt idx="10">
                  <c:v>32</c:v>
                </c:pt>
                <c:pt idx="11">
                  <c:v>41</c:v>
                </c:pt>
                <c:pt idx="12">
                  <c:v>40</c:v>
                </c:pt>
                <c:pt idx="13">
                  <c:v>47</c:v>
                </c:pt>
                <c:pt idx="14">
                  <c:v>45</c:v>
                </c:pt>
                <c:pt idx="15">
                  <c:v>30</c:v>
                </c:pt>
                <c:pt idx="16">
                  <c:v>34</c:v>
                </c:pt>
                <c:pt idx="17">
                  <c:v>29</c:v>
                </c:pt>
                <c:pt idx="18">
                  <c:v>42</c:v>
                </c:pt>
                <c:pt idx="19">
                  <c:v>33</c:v>
                </c:pt>
                <c:pt idx="20">
                  <c:v>36</c:v>
                </c:pt>
                <c:pt idx="21">
                  <c:v>41</c:v>
                </c:pt>
                <c:pt idx="22">
                  <c:v>37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39</c:v>
                </c:pt>
                <c:pt idx="27">
                  <c:v>47</c:v>
                </c:pt>
                <c:pt idx="28">
                  <c:v>26</c:v>
                </c:pt>
                <c:pt idx="29">
                  <c:v>35</c:v>
                </c:pt>
                <c:pt idx="30">
                  <c:v>42</c:v>
                </c:pt>
                <c:pt idx="31">
                  <c:v>26</c:v>
                </c:pt>
                <c:pt idx="32">
                  <c:v>32</c:v>
                </c:pt>
                <c:pt idx="33">
                  <c:v>33</c:v>
                </c:pt>
                <c:pt idx="34">
                  <c:v>17</c:v>
                </c:pt>
                <c:pt idx="35">
                  <c:v>47</c:v>
                </c:pt>
                <c:pt idx="36">
                  <c:v>44</c:v>
                </c:pt>
                <c:pt idx="37">
                  <c:v>42</c:v>
                </c:pt>
                <c:pt idx="38">
                  <c:v>33</c:v>
                </c:pt>
                <c:pt idx="39">
                  <c:v>40</c:v>
                </c:pt>
                <c:pt idx="40">
                  <c:v>29</c:v>
                </c:pt>
                <c:pt idx="41">
                  <c:v>34</c:v>
                </c:pt>
                <c:pt idx="42">
                  <c:v>38</c:v>
                </c:pt>
                <c:pt idx="43">
                  <c:v>39</c:v>
                </c:pt>
                <c:pt idx="44">
                  <c:v>63</c:v>
                </c:pt>
                <c:pt idx="45">
                  <c:v>52</c:v>
                </c:pt>
                <c:pt idx="46">
                  <c:v>56</c:v>
                </c:pt>
                <c:pt idx="47">
                  <c:v>55</c:v>
                </c:pt>
                <c:pt idx="48">
                  <c:v>49</c:v>
                </c:pt>
                <c:pt idx="49">
                  <c:v>51</c:v>
                </c:pt>
                <c:pt idx="50">
                  <c:v>47</c:v>
                </c:pt>
                <c:pt idx="5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73-4E40-AF32-343EB5C4A588}"/>
            </c:ext>
          </c:extLst>
        </c:ser>
        <c:ser>
          <c:idx val="2"/>
          <c:order val="1"/>
          <c:tx>
            <c:strRef>
              <c:f>'SITE WASTE WEEKLY'!$D$35</c:f>
              <c:strCache>
                <c:ptCount val="1"/>
                <c:pt idx="0">
                  <c:v>Target</c:v>
                </c:pt>
              </c:strCache>
            </c:strRef>
          </c:tx>
          <c:spPr>
            <a:ln w="34925" cap="rnd">
              <a:solidFill>
                <a:srgbClr val="FFFF00"/>
              </a:solidFill>
              <a:prstDash val="sysDot"/>
              <a:round/>
              <a:headEnd type="arrow"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WEEKLY'!$D$36:$D$87</c:f>
              <c:numCache>
                <c:formatCode>General</c:formatCode>
                <c:ptCount val="52"/>
                <c:pt idx="0">
                  <c:v>42.75</c:v>
                </c:pt>
                <c:pt idx="1">
                  <c:v>64.599999999999994</c:v>
                </c:pt>
                <c:pt idx="2">
                  <c:v>65.5</c:v>
                </c:pt>
                <c:pt idx="3">
                  <c:v>60.8</c:v>
                </c:pt>
                <c:pt idx="4">
                  <c:v>43.7</c:v>
                </c:pt>
                <c:pt idx="5">
                  <c:v>55.25</c:v>
                </c:pt>
                <c:pt idx="6">
                  <c:v>33.25</c:v>
                </c:pt>
                <c:pt idx="7">
                  <c:v>26.6</c:v>
                </c:pt>
                <c:pt idx="8">
                  <c:v>34.200000000000003</c:v>
                </c:pt>
                <c:pt idx="9">
                  <c:v>37.049999999999997</c:v>
                </c:pt>
                <c:pt idx="10">
                  <c:v>30.4</c:v>
                </c:pt>
                <c:pt idx="11">
                  <c:v>38.950000000000003</c:v>
                </c:pt>
                <c:pt idx="12">
                  <c:v>38</c:v>
                </c:pt>
                <c:pt idx="13">
                  <c:v>44.65</c:v>
                </c:pt>
                <c:pt idx="14">
                  <c:v>42.75</c:v>
                </c:pt>
                <c:pt idx="15">
                  <c:v>28.5</c:v>
                </c:pt>
                <c:pt idx="16">
                  <c:v>32.299999999999997</c:v>
                </c:pt>
                <c:pt idx="17">
                  <c:v>27.55</c:v>
                </c:pt>
                <c:pt idx="18">
                  <c:v>39.9</c:v>
                </c:pt>
                <c:pt idx="19">
                  <c:v>31.35</c:v>
                </c:pt>
                <c:pt idx="20">
                  <c:v>34.200000000000003</c:v>
                </c:pt>
                <c:pt idx="21">
                  <c:v>38.950000000000003</c:v>
                </c:pt>
                <c:pt idx="22">
                  <c:v>35.15</c:v>
                </c:pt>
                <c:pt idx="23">
                  <c:v>32.299999999999997</c:v>
                </c:pt>
                <c:pt idx="24">
                  <c:v>33.25</c:v>
                </c:pt>
                <c:pt idx="25">
                  <c:v>34.200000000000003</c:v>
                </c:pt>
                <c:pt idx="26">
                  <c:v>37.049999999999997</c:v>
                </c:pt>
                <c:pt idx="27">
                  <c:v>44.65</c:v>
                </c:pt>
                <c:pt idx="28">
                  <c:v>24.7</c:v>
                </c:pt>
                <c:pt idx="29">
                  <c:v>33.25</c:v>
                </c:pt>
                <c:pt idx="30">
                  <c:v>39.9</c:v>
                </c:pt>
                <c:pt idx="31">
                  <c:v>24.7</c:v>
                </c:pt>
                <c:pt idx="32">
                  <c:v>30.4</c:v>
                </c:pt>
                <c:pt idx="33">
                  <c:v>31.35</c:v>
                </c:pt>
                <c:pt idx="34">
                  <c:v>16.149999999999999</c:v>
                </c:pt>
                <c:pt idx="35">
                  <c:v>44.65</c:v>
                </c:pt>
                <c:pt idx="36">
                  <c:v>41.8</c:v>
                </c:pt>
                <c:pt idx="37">
                  <c:v>39.9</c:v>
                </c:pt>
                <c:pt idx="38">
                  <c:v>31.35</c:v>
                </c:pt>
                <c:pt idx="39">
                  <c:v>38</c:v>
                </c:pt>
                <c:pt idx="40">
                  <c:v>27.55</c:v>
                </c:pt>
                <c:pt idx="41">
                  <c:v>32.299999999999997</c:v>
                </c:pt>
                <c:pt idx="42">
                  <c:v>36.1</c:v>
                </c:pt>
                <c:pt idx="43">
                  <c:v>37.049999999999997</c:v>
                </c:pt>
                <c:pt idx="44">
                  <c:v>59.85</c:v>
                </c:pt>
                <c:pt idx="45">
                  <c:v>49.4</c:v>
                </c:pt>
                <c:pt idx="46">
                  <c:v>53.2</c:v>
                </c:pt>
                <c:pt idx="47">
                  <c:v>52.5</c:v>
                </c:pt>
                <c:pt idx="48">
                  <c:v>46.55</c:v>
                </c:pt>
                <c:pt idx="49">
                  <c:v>48.75</c:v>
                </c:pt>
                <c:pt idx="50">
                  <c:v>44.65</c:v>
                </c:pt>
                <c:pt idx="5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73-4E40-AF32-343EB5C4A588}"/>
            </c:ext>
          </c:extLst>
        </c:ser>
        <c:ser>
          <c:idx val="4"/>
          <c:order val="2"/>
          <c:tx>
            <c:strRef>
              <c:f>'SITE WASTE WEEKLY'!$G$35</c:f>
              <c:strCache>
                <c:ptCount val="1"/>
                <c:pt idx="0">
                  <c:v>FOOD 20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WEEKLY'!$G$36:$G$87</c:f>
              <c:numCache>
                <c:formatCode>General</c:formatCode>
                <c:ptCount val="52"/>
                <c:pt idx="0">
                  <c:v>43</c:v>
                </c:pt>
                <c:pt idx="1">
                  <c:v>32</c:v>
                </c:pt>
                <c:pt idx="2">
                  <c:v>27</c:v>
                </c:pt>
                <c:pt idx="3">
                  <c:v>36</c:v>
                </c:pt>
                <c:pt idx="4">
                  <c:v>47</c:v>
                </c:pt>
                <c:pt idx="5">
                  <c:v>46</c:v>
                </c:pt>
                <c:pt idx="6">
                  <c:v>42</c:v>
                </c:pt>
                <c:pt idx="7">
                  <c:v>46</c:v>
                </c:pt>
                <c:pt idx="8">
                  <c:v>48</c:v>
                </c:pt>
                <c:pt idx="9">
                  <c:v>55</c:v>
                </c:pt>
                <c:pt idx="10">
                  <c:v>36</c:v>
                </c:pt>
                <c:pt idx="11">
                  <c:v>43</c:v>
                </c:pt>
                <c:pt idx="12">
                  <c:v>29</c:v>
                </c:pt>
                <c:pt idx="13">
                  <c:v>31</c:v>
                </c:pt>
                <c:pt idx="14">
                  <c:v>36</c:v>
                </c:pt>
                <c:pt idx="15">
                  <c:v>34</c:v>
                </c:pt>
                <c:pt idx="16">
                  <c:v>28</c:v>
                </c:pt>
                <c:pt idx="17">
                  <c:v>28</c:v>
                </c:pt>
                <c:pt idx="18">
                  <c:v>32</c:v>
                </c:pt>
                <c:pt idx="19">
                  <c:v>42</c:v>
                </c:pt>
                <c:pt idx="20">
                  <c:v>18</c:v>
                </c:pt>
                <c:pt idx="21">
                  <c:v>25</c:v>
                </c:pt>
                <c:pt idx="22">
                  <c:v>27</c:v>
                </c:pt>
                <c:pt idx="23">
                  <c:v>33</c:v>
                </c:pt>
                <c:pt idx="24">
                  <c:v>34</c:v>
                </c:pt>
                <c:pt idx="25">
                  <c:v>26</c:v>
                </c:pt>
                <c:pt idx="26">
                  <c:v>25</c:v>
                </c:pt>
                <c:pt idx="27">
                  <c:v>19</c:v>
                </c:pt>
                <c:pt idx="28">
                  <c:v>28</c:v>
                </c:pt>
                <c:pt idx="29">
                  <c:v>33</c:v>
                </c:pt>
                <c:pt idx="30">
                  <c:v>29</c:v>
                </c:pt>
                <c:pt idx="31">
                  <c:v>27</c:v>
                </c:pt>
                <c:pt idx="32">
                  <c:v>23</c:v>
                </c:pt>
                <c:pt idx="33">
                  <c:v>33</c:v>
                </c:pt>
                <c:pt idx="34">
                  <c:v>37</c:v>
                </c:pt>
                <c:pt idx="35">
                  <c:v>33</c:v>
                </c:pt>
                <c:pt idx="36">
                  <c:v>27</c:v>
                </c:pt>
                <c:pt idx="37">
                  <c:v>28</c:v>
                </c:pt>
                <c:pt idx="38">
                  <c:v>50</c:v>
                </c:pt>
                <c:pt idx="39">
                  <c:v>53</c:v>
                </c:pt>
                <c:pt idx="40">
                  <c:v>40</c:v>
                </c:pt>
                <c:pt idx="41">
                  <c:v>64</c:v>
                </c:pt>
                <c:pt idx="42">
                  <c:v>62</c:v>
                </c:pt>
                <c:pt idx="43">
                  <c:v>31</c:v>
                </c:pt>
                <c:pt idx="44">
                  <c:v>40</c:v>
                </c:pt>
                <c:pt idx="45">
                  <c:v>54</c:v>
                </c:pt>
                <c:pt idx="46">
                  <c:v>44</c:v>
                </c:pt>
                <c:pt idx="47">
                  <c:v>46</c:v>
                </c:pt>
                <c:pt idx="48">
                  <c:v>44</c:v>
                </c:pt>
                <c:pt idx="49">
                  <c:v>50</c:v>
                </c:pt>
                <c:pt idx="50">
                  <c:v>57</c:v>
                </c:pt>
                <c:pt idx="51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73-4E40-AF32-343EB5C4A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42688"/>
        <c:axId val="572948920"/>
      </c:lineChart>
      <c:catAx>
        <c:axId val="5729426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948920"/>
        <c:crosses val="autoZero"/>
        <c:auto val="1"/>
        <c:lblAlgn val="ctr"/>
        <c:lblOffset val="100"/>
        <c:noMultiLvlLbl val="0"/>
      </c:catAx>
      <c:valAx>
        <c:axId val="57294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94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DIPS FOOD WASTE   2019 v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'SITE WASTE WEEKLY'!$K$35</c:f>
              <c:strCache>
                <c:ptCount val="1"/>
                <c:pt idx="0">
                  <c:v>FOOD 19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WEEKLY'!$K$36:$K$87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  <c:pt idx="4">
                  <c:v>8</c:v>
                </c:pt>
                <c:pt idx="5">
                  <c:v>13</c:v>
                </c:pt>
                <c:pt idx="6">
                  <c:v>11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8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11</c:v>
                </c:pt>
                <c:pt idx="15">
                  <c:v>13</c:v>
                </c:pt>
                <c:pt idx="16">
                  <c:v>15</c:v>
                </c:pt>
                <c:pt idx="17">
                  <c:v>15</c:v>
                </c:pt>
                <c:pt idx="18">
                  <c:v>20</c:v>
                </c:pt>
                <c:pt idx="19">
                  <c:v>17</c:v>
                </c:pt>
                <c:pt idx="20">
                  <c:v>19</c:v>
                </c:pt>
                <c:pt idx="21">
                  <c:v>21</c:v>
                </c:pt>
                <c:pt idx="22">
                  <c:v>21</c:v>
                </c:pt>
                <c:pt idx="23">
                  <c:v>13</c:v>
                </c:pt>
                <c:pt idx="24">
                  <c:v>18</c:v>
                </c:pt>
                <c:pt idx="25">
                  <c:v>20</c:v>
                </c:pt>
                <c:pt idx="26">
                  <c:v>18</c:v>
                </c:pt>
                <c:pt idx="27">
                  <c:v>20</c:v>
                </c:pt>
                <c:pt idx="28">
                  <c:v>13</c:v>
                </c:pt>
                <c:pt idx="29">
                  <c:v>20</c:v>
                </c:pt>
                <c:pt idx="30">
                  <c:v>34</c:v>
                </c:pt>
                <c:pt idx="31">
                  <c:v>12</c:v>
                </c:pt>
                <c:pt idx="32">
                  <c:v>17</c:v>
                </c:pt>
                <c:pt idx="33">
                  <c:v>14</c:v>
                </c:pt>
                <c:pt idx="34">
                  <c:v>13</c:v>
                </c:pt>
                <c:pt idx="35">
                  <c:v>13</c:v>
                </c:pt>
                <c:pt idx="36">
                  <c:v>10</c:v>
                </c:pt>
                <c:pt idx="37">
                  <c:v>16</c:v>
                </c:pt>
                <c:pt idx="38">
                  <c:v>13</c:v>
                </c:pt>
                <c:pt idx="39">
                  <c:v>15</c:v>
                </c:pt>
                <c:pt idx="40">
                  <c:v>23</c:v>
                </c:pt>
                <c:pt idx="41">
                  <c:v>11</c:v>
                </c:pt>
                <c:pt idx="42">
                  <c:v>21</c:v>
                </c:pt>
                <c:pt idx="43">
                  <c:v>18</c:v>
                </c:pt>
                <c:pt idx="44">
                  <c:v>14</c:v>
                </c:pt>
                <c:pt idx="45">
                  <c:v>12</c:v>
                </c:pt>
                <c:pt idx="46">
                  <c:v>32</c:v>
                </c:pt>
                <c:pt idx="47">
                  <c:v>16</c:v>
                </c:pt>
                <c:pt idx="48">
                  <c:v>14</c:v>
                </c:pt>
                <c:pt idx="49">
                  <c:v>16</c:v>
                </c:pt>
                <c:pt idx="50">
                  <c:v>25</c:v>
                </c:pt>
                <c:pt idx="5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EE-4CE6-B4B7-99BFF85410B6}"/>
            </c:ext>
          </c:extLst>
        </c:ser>
        <c:ser>
          <c:idx val="2"/>
          <c:order val="1"/>
          <c:tx>
            <c:strRef>
              <c:f>'SITE WASTE WEEKLY'!#REF!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E-4CE6-B4B7-99BFF85410B6}"/>
            </c:ext>
          </c:extLst>
        </c:ser>
        <c:ser>
          <c:idx val="4"/>
          <c:order val="2"/>
          <c:tx>
            <c:strRef>
              <c:f>'SITE WASTE WEEKLY'!$N$35</c:f>
              <c:strCache>
                <c:ptCount val="1"/>
                <c:pt idx="0">
                  <c:v>FOOD 20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WEEKLY'!$N$36:$N$87</c:f>
              <c:numCache>
                <c:formatCode>General</c:formatCode>
                <c:ptCount val="52"/>
                <c:pt idx="0">
                  <c:v>17</c:v>
                </c:pt>
                <c:pt idx="1">
                  <c:v>11</c:v>
                </c:pt>
                <c:pt idx="2">
                  <c:v>13</c:v>
                </c:pt>
                <c:pt idx="3">
                  <c:v>19</c:v>
                </c:pt>
                <c:pt idx="4">
                  <c:v>16</c:v>
                </c:pt>
                <c:pt idx="5">
                  <c:v>22</c:v>
                </c:pt>
                <c:pt idx="6">
                  <c:v>19</c:v>
                </c:pt>
                <c:pt idx="7">
                  <c:v>24</c:v>
                </c:pt>
                <c:pt idx="8">
                  <c:v>20</c:v>
                </c:pt>
                <c:pt idx="9">
                  <c:v>23</c:v>
                </c:pt>
                <c:pt idx="10">
                  <c:v>16</c:v>
                </c:pt>
                <c:pt idx="11">
                  <c:v>22</c:v>
                </c:pt>
                <c:pt idx="12">
                  <c:v>14</c:v>
                </c:pt>
                <c:pt idx="13">
                  <c:v>15</c:v>
                </c:pt>
                <c:pt idx="14">
                  <c:v>19</c:v>
                </c:pt>
                <c:pt idx="15">
                  <c:v>22</c:v>
                </c:pt>
                <c:pt idx="16">
                  <c:v>15</c:v>
                </c:pt>
                <c:pt idx="17">
                  <c:v>15</c:v>
                </c:pt>
                <c:pt idx="18">
                  <c:v>18</c:v>
                </c:pt>
                <c:pt idx="19">
                  <c:v>16</c:v>
                </c:pt>
                <c:pt idx="20">
                  <c:v>12</c:v>
                </c:pt>
                <c:pt idx="21">
                  <c:v>16</c:v>
                </c:pt>
                <c:pt idx="22">
                  <c:v>12</c:v>
                </c:pt>
                <c:pt idx="23">
                  <c:v>16</c:v>
                </c:pt>
                <c:pt idx="24">
                  <c:v>16</c:v>
                </c:pt>
                <c:pt idx="25">
                  <c:v>15</c:v>
                </c:pt>
                <c:pt idx="26">
                  <c:v>15</c:v>
                </c:pt>
                <c:pt idx="27">
                  <c:v>11</c:v>
                </c:pt>
                <c:pt idx="28">
                  <c:v>9</c:v>
                </c:pt>
                <c:pt idx="29">
                  <c:v>16</c:v>
                </c:pt>
                <c:pt idx="30">
                  <c:v>13</c:v>
                </c:pt>
                <c:pt idx="31">
                  <c:v>14</c:v>
                </c:pt>
                <c:pt idx="32">
                  <c:v>17</c:v>
                </c:pt>
                <c:pt idx="33">
                  <c:v>15</c:v>
                </c:pt>
                <c:pt idx="34">
                  <c:v>22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17</c:v>
                </c:pt>
                <c:pt idx="39">
                  <c:v>20</c:v>
                </c:pt>
                <c:pt idx="40">
                  <c:v>14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19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21</c:v>
                </c:pt>
                <c:pt idx="49">
                  <c:v>26</c:v>
                </c:pt>
                <c:pt idx="50">
                  <c:v>31</c:v>
                </c:pt>
                <c:pt idx="5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EE-4CE6-B4B7-99BFF8541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087504"/>
        <c:axId val="582978560"/>
      </c:lineChart>
      <c:catAx>
        <c:axId val="4140875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978560"/>
        <c:crosses val="autoZero"/>
        <c:auto val="1"/>
        <c:lblAlgn val="ctr"/>
        <c:lblOffset val="100"/>
        <c:noMultiLvlLbl val="0"/>
      </c:catAx>
      <c:valAx>
        <c:axId val="58297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08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F1 FOOD WASTE                  2019 v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'SITE WASTE WEEKLY'!$R$35</c:f>
              <c:strCache>
                <c:ptCount val="1"/>
                <c:pt idx="0">
                  <c:v>FOOD 19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WEEKLY'!$R$36:$R$87</c:f>
              <c:numCache>
                <c:formatCode>General</c:formatCode>
                <c:ptCount val="52"/>
                <c:pt idx="0">
                  <c:v>46</c:v>
                </c:pt>
                <c:pt idx="1">
                  <c:v>62</c:v>
                </c:pt>
                <c:pt idx="2">
                  <c:v>37</c:v>
                </c:pt>
                <c:pt idx="3">
                  <c:v>48</c:v>
                </c:pt>
                <c:pt idx="4">
                  <c:v>44</c:v>
                </c:pt>
                <c:pt idx="5">
                  <c:v>45</c:v>
                </c:pt>
                <c:pt idx="6">
                  <c:v>45</c:v>
                </c:pt>
                <c:pt idx="7">
                  <c:v>36</c:v>
                </c:pt>
                <c:pt idx="8">
                  <c:v>60</c:v>
                </c:pt>
                <c:pt idx="9">
                  <c:v>51</c:v>
                </c:pt>
                <c:pt idx="10">
                  <c:v>44</c:v>
                </c:pt>
                <c:pt idx="11">
                  <c:v>42</c:v>
                </c:pt>
                <c:pt idx="12">
                  <c:v>52</c:v>
                </c:pt>
                <c:pt idx="13">
                  <c:v>39</c:v>
                </c:pt>
                <c:pt idx="14">
                  <c:v>40</c:v>
                </c:pt>
                <c:pt idx="15">
                  <c:v>48</c:v>
                </c:pt>
                <c:pt idx="16">
                  <c:v>57</c:v>
                </c:pt>
                <c:pt idx="17">
                  <c:v>41</c:v>
                </c:pt>
                <c:pt idx="18">
                  <c:v>46</c:v>
                </c:pt>
                <c:pt idx="19">
                  <c:v>42</c:v>
                </c:pt>
                <c:pt idx="20">
                  <c:v>54</c:v>
                </c:pt>
                <c:pt idx="21">
                  <c:v>44</c:v>
                </c:pt>
                <c:pt idx="22">
                  <c:v>60</c:v>
                </c:pt>
                <c:pt idx="23">
                  <c:v>52</c:v>
                </c:pt>
                <c:pt idx="24">
                  <c:v>55</c:v>
                </c:pt>
                <c:pt idx="25">
                  <c:v>65</c:v>
                </c:pt>
                <c:pt idx="26">
                  <c:v>69</c:v>
                </c:pt>
                <c:pt idx="27">
                  <c:v>75</c:v>
                </c:pt>
                <c:pt idx="28">
                  <c:v>59</c:v>
                </c:pt>
                <c:pt idx="29">
                  <c:v>60</c:v>
                </c:pt>
                <c:pt idx="30">
                  <c:v>70</c:v>
                </c:pt>
                <c:pt idx="31">
                  <c:v>41</c:v>
                </c:pt>
                <c:pt idx="32">
                  <c:v>40</c:v>
                </c:pt>
                <c:pt idx="33">
                  <c:v>47</c:v>
                </c:pt>
                <c:pt idx="34">
                  <c:v>35</c:v>
                </c:pt>
                <c:pt idx="35">
                  <c:v>52</c:v>
                </c:pt>
                <c:pt idx="36">
                  <c:v>42</c:v>
                </c:pt>
                <c:pt idx="37">
                  <c:v>50</c:v>
                </c:pt>
                <c:pt idx="38">
                  <c:v>44</c:v>
                </c:pt>
                <c:pt idx="39">
                  <c:v>42</c:v>
                </c:pt>
                <c:pt idx="40">
                  <c:v>35</c:v>
                </c:pt>
                <c:pt idx="41">
                  <c:v>30</c:v>
                </c:pt>
                <c:pt idx="42">
                  <c:v>37</c:v>
                </c:pt>
                <c:pt idx="43">
                  <c:v>35</c:v>
                </c:pt>
                <c:pt idx="44">
                  <c:v>44</c:v>
                </c:pt>
                <c:pt idx="45">
                  <c:v>36</c:v>
                </c:pt>
                <c:pt idx="46">
                  <c:v>62</c:v>
                </c:pt>
                <c:pt idx="47">
                  <c:v>43</c:v>
                </c:pt>
                <c:pt idx="48">
                  <c:v>35</c:v>
                </c:pt>
                <c:pt idx="49">
                  <c:v>42</c:v>
                </c:pt>
                <c:pt idx="50">
                  <c:v>59</c:v>
                </c:pt>
                <c:pt idx="5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9A-4A56-A0C6-AA88D2221CA5}"/>
            </c:ext>
          </c:extLst>
        </c:ser>
        <c:ser>
          <c:idx val="2"/>
          <c:order val="1"/>
          <c:tx>
            <c:strRef>
              <c:f>'SITE WASTE WEEKLY'!#REF!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9A-4A56-A0C6-AA88D2221CA5}"/>
            </c:ext>
          </c:extLst>
        </c:ser>
        <c:ser>
          <c:idx val="4"/>
          <c:order val="2"/>
          <c:tx>
            <c:strRef>
              <c:f>'SITE WASTE WEEKLY'!$U$35</c:f>
              <c:strCache>
                <c:ptCount val="1"/>
                <c:pt idx="0">
                  <c:v>FOOD 20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WEEKLY'!$U$36:$U$87</c:f>
              <c:numCache>
                <c:formatCode>General</c:formatCode>
                <c:ptCount val="52"/>
                <c:pt idx="0">
                  <c:v>35</c:v>
                </c:pt>
                <c:pt idx="1">
                  <c:v>25</c:v>
                </c:pt>
                <c:pt idx="2">
                  <c:v>29</c:v>
                </c:pt>
                <c:pt idx="3">
                  <c:v>33</c:v>
                </c:pt>
                <c:pt idx="4">
                  <c:v>30</c:v>
                </c:pt>
                <c:pt idx="5">
                  <c:v>39</c:v>
                </c:pt>
                <c:pt idx="6">
                  <c:v>33</c:v>
                </c:pt>
                <c:pt idx="7">
                  <c:v>33</c:v>
                </c:pt>
                <c:pt idx="8">
                  <c:v>40</c:v>
                </c:pt>
                <c:pt idx="9">
                  <c:v>31</c:v>
                </c:pt>
                <c:pt idx="10">
                  <c:v>38</c:v>
                </c:pt>
                <c:pt idx="11">
                  <c:v>25</c:v>
                </c:pt>
                <c:pt idx="12">
                  <c:v>29</c:v>
                </c:pt>
                <c:pt idx="13">
                  <c:v>28</c:v>
                </c:pt>
                <c:pt idx="14">
                  <c:v>37</c:v>
                </c:pt>
                <c:pt idx="15">
                  <c:v>29</c:v>
                </c:pt>
                <c:pt idx="16">
                  <c:v>29</c:v>
                </c:pt>
                <c:pt idx="17">
                  <c:v>29</c:v>
                </c:pt>
                <c:pt idx="18">
                  <c:v>47</c:v>
                </c:pt>
                <c:pt idx="19">
                  <c:v>26</c:v>
                </c:pt>
                <c:pt idx="20">
                  <c:v>22</c:v>
                </c:pt>
                <c:pt idx="21">
                  <c:v>35</c:v>
                </c:pt>
                <c:pt idx="22">
                  <c:v>32</c:v>
                </c:pt>
                <c:pt idx="23">
                  <c:v>29</c:v>
                </c:pt>
                <c:pt idx="24">
                  <c:v>35</c:v>
                </c:pt>
                <c:pt idx="25">
                  <c:v>29</c:v>
                </c:pt>
                <c:pt idx="26">
                  <c:v>33</c:v>
                </c:pt>
                <c:pt idx="27">
                  <c:v>31</c:v>
                </c:pt>
                <c:pt idx="28">
                  <c:v>38</c:v>
                </c:pt>
                <c:pt idx="29">
                  <c:v>41</c:v>
                </c:pt>
                <c:pt idx="30">
                  <c:v>32</c:v>
                </c:pt>
                <c:pt idx="31">
                  <c:v>30</c:v>
                </c:pt>
                <c:pt idx="32">
                  <c:v>38</c:v>
                </c:pt>
                <c:pt idx="33">
                  <c:v>35</c:v>
                </c:pt>
                <c:pt idx="34">
                  <c:v>44</c:v>
                </c:pt>
                <c:pt idx="35">
                  <c:v>32</c:v>
                </c:pt>
                <c:pt idx="36">
                  <c:v>28</c:v>
                </c:pt>
                <c:pt idx="37">
                  <c:v>33</c:v>
                </c:pt>
                <c:pt idx="38">
                  <c:v>41</c:v>
                </c:pt>
                <c:pt idx="39">
                  <c:v>32</c:v>
                </c:pt>
                <c:pt idx="40">
                  <c:v>28</c:v>
                </c:pt>
                <c:pt idx="41">
                  <c:v>21</c:v>
                </c:pt>
                <c:pt idx="42">
                  <c:v>17</c:v>
                </c:pt>
                <c:pt idx="43">
                  <c:v>7</c:v>
                </c:pt>
                <c:pt idx="44">
                  <c:v>9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9A-4A56-A0C6-AA88D2221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494704"/>
        <c:axId val="583496344"/>
      </c:lineChart>
      <c:catAx>
        <c:axId val="583494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496344"/>
        <c:crosses val="autoZero"/>
        <c:auto val="1"/>
        <c:lblAlgn val="ctr"/>
        <c:lblOffset val="100"/>
        <c:noMultiLvlLbl val="0"/>
      </c:catAx>
      <c:valAx>
        <c:axId val="58349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49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DELI FOOD WASTE               2019 v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'SITE WASTE WEEKLY'!#REF!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WEEKLY'!$Y$36:$Y$87</c:f>
              <c:numCache>
                <c:formatCode>General</c:formatCode>
                <c:ptCount val="52"/>
                <c:pt idx="0">
                  <c:v>29</c:v>
                </c:pt>
                <c:pt idx="1">
                  <c:v>40</c:v>
                </c:pt>
                <c:pt idx="2">
                  <c:v>31</c:v>
                </c:pt>
                <c:pt idx="3">
                  <c:v>36</c:v>
                </c:pt>
                <c:pt idx="4">
                  <c:v>35</c:v>
                </c:pt>
                <c:pt idx="5">
                  <c:v>35</c:v>
                </c:pt>
                <c:pt idx="6">
                  <c:v>29</c:v>
                </c:pt>
                <c:pt idx="7">
                  <c:v>26</c:v>
                </c:pt>
                <c:pt idx="8">
                  <c:v>24</c:v>
                </c:pt>
                <c:pt idx="9">
                  <c:v>30</c:v>
                </c:pt>
                <c:pt idx="10">
                  <c:v>26</c:v>
                </c:pt>
                <c:pt idx="11">
                  <c:v>39</c:v>
                </c:pt>
                <c:pt idx="12">
                  <c:v>35</c:v>
                </c:pt>
                <c:pt idx="13">
                  <c:v>34</c:v>
                </c:pt>
                <c:pt idx="14">
                  <c:v>35</c:v>
                </c:pt>
                <c:pt idx="15">
                  <c:v>33</c:v>
                </c:pt>
                <c:pt idx="16">
                  <c:v>46</c:v>
                </c:pt>
                <c:pt idx="17">
                  <c:v>31</c:v>
                </c:pt>
                <c:pt idx="18">
                  <c:v>33</c:v>
                </c:pt>
                <c:pt idx="19">
                  <c:v>39</c:v>
                </c:pt>
                <c:pt idx="20">
                  <c:v>40</c:v>
                </c:pt>
                <c:pt idx="21">
                  <c:v>39</c:v>
                </c:pt>
                <c:pt idx="22">
                  <c:v>35</c:v>
                </c:pt>
                <c:pt idx="23">
                  <c:v>33</c:v>
                </c:pt>
                <c:pt idx="24">
                  <c:v>39</c:v>
                </c:pt>
                <c:pt idx="25">
                  <c:v>38</c:v>
                </c:pt>
                <c:pt idx="26">
                  <c:v>40</c:v>
                </c:pt>
                <c:pt idx="27">
                  <c:v>43</c:v>
                </c:pt>
                <c:pt idx="28">
                  <c:v>33</c:v>
                </c:pt>
                <c:pt idx="29">
                  <c:v>30</c:v>
                </c:pt>
                <c:pt idx="30">
                  <c:v>51</c:v>
                </c:pt>
                <c:pt idx="31">
                  <c:v>31</c:v>
                </c:pt>
                <c:pt idx="32">
                  <c:v>31</c:v>
                </c:pt>
                <c:pt idx="33">
                  <c:v>35</c:v>
                </c:pt>
                <c:pt idx="34">
                  <c:v>23</c:v>
                </c:pt>
                <c:pt idx="35">
                  <c:v>40</c:v>
                </c:pt>
                <c:pt idx="36">
                  <c:v>26</c:v>
                </c:pt>
                <c:pt idx="37">
                  <c:v>35</c:v>
                </c:pt>
                <c:pt idx="38">
                  <c:v>23</c:v>
                </c:pt>
                <c:pt idx="39">
                  <c:v>27</c:v>
                </c:pt>
                <c:pt idx="40">
                  <c:v>26</c:v>
                </c:pt>
                <c:pt idx="41">
                  <c:v>17</c:v>
                </c:pt>
                <c:pt idx="42">
                  <c:v>28</c:v>
                </c:pt>
                <c:pt idx="43">
                  <c:v>26</c:v>
                </c:pt>
                <c:pt idx="44">
                  <c:v>31</c:v>
                </c:pt>
                <c:pt idx="45">
                  <c:v>28</c:v>
                </c:pt>
                <c:pt idx="46">
                  <c:v>44</c:v>
                </c:pt>
                <c:pt idx="47">
                  <c:v>26</c:v>
                </c:pt>
                <c:pt idx="48">
                  <c:v>26</c:v>
                </c:pt>
                <c:pt idx="49">
                  <c:v>35</c:v>
                </c:pt>
                <c:pt idx="50">
                  <c:v>33</c:v>
                </c:pt>
                <c:pt idx="5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86-4780-B37D-DAA57BB3DFA9}"/>
            </c:ext>
          </c:extLst>
        </c:ser>
        <c:ser>
          <c:idx val="2"/>
          <c:order val="1"/>
          <c:tx>
            <c:strRef>
              <c:f>'SITE WASTE WEEKLY'!#REF!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C286-4780-B37D-DAA57BB3DFA9}"/>
            </c:ext>
          </c:extLst>
        </c:ser>
        <c:ser>
          <c:idx val="4"/>
          <c:order val="2"/>
          <c:tx>
            <c:strRef>
              <c:f>'SITE WASTE WEEKLY'!$Y$35</c:f>
              <c:strCache>
                <c:ptCount val="1"/>
                <c:pt idx="0">
                  <c:v>FOOD 19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WEEKLY'!$AB$36:$AB$87</c:f>
              <c:numCache>
                <c:formatCode>General</c:formatCode>
                <c:ptCount val="52"/>
                <c:pt idx="0">
                  <c:v>26</c:v>
                </c:pt>
                <c:pt idx="1">
                  <c:v>25</c:v>
                </c:pt>
                <c:pt idx="2">
                  <c:v>20</c:v>
                </c:pt>
                <c:pt idx="3">
                  <c:v>30</c:v>
                </c:pt>
                <c:pt idx="4">
                  <c:v>25</c:v>
                </c:pt>
                <c:pt idx="5">
                  <c:v>28</c:v>
                </c:pt>
                <c:pt idx="6">
                  <c:v>29</c:v>
                </c:pt>
                <c:pt idx="7">
                  <c:v>35</c:v>
                </c:pt>
                <c:pt idx="8">
                  <c:v>32</c:v>
                </c:pt>
                <c:pt idx="9">
                  <c:v>38</c:v>
                </c:pt>
                <c:pt idx="10">
                  <c:v>25</c:v>
                </c:pt>
                <c:pt idx="11">
                  <c:v>27</c:v>
                </c:pt>
                <c:pt idx="12">
                  <c:v>19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22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14</c:v>
                </c:pt>
                <c:pt idx="21">
                  <c:v>30</c:v>
                </c:pt>
                <c:pt idx="22">
                  <c:v>28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29</c:v>
                </c:pt>
                <c:pt idx="27">
                  <c:v>21</c:v>
                </c:pt>
                <c:pt idx="28">
                  <c:v>28</c:v>
                </c:pt>
                <c:pt idx="29">
                  <c:v>31</c:v>
                </c:pt>
                <c:pt idx="30">
                  <c:v>26</c:v>
                </c:pt>
                <c:pt idx="31">
                  <c:v>25</c:v>
                </c:pt>
                <c:pt idx="32">
                  <c:v>22</c:v>
                </c:pt>
                <c:pt idx="33">
                  <c:v>31</c:v>
                </c:pt>
                <c:pt idx="34">
                  <c:v>37</c:v>
                </c:pt>
                <c:pt idx="35">
                  <c:v>31</c:v>
                </c:pt>
                <c:pt idx="36">
                  <c:v>20</c:v>
                </c:pt>
                <c:pt idx="37">
                  <c:v>27</c:v>
                </c:pt>
                <c:pt idx="38">
                  <c:v>32</c:v>
                </c:pt>
                <c:pt idx="39">
                  <c:v>20</c:v>
                </c:pt>
                <c:pt idx="40">
                  <c:v>25</c:v>
                </c:pt>
                <c:pt idx="41">
                  <c:v>39</c:v>
                </c:pt>
                <c:pt idx="42">
                  <c:v>31</c:v>
                </c:pt>
                <c:pt idx="43">
                  <c:v>30</c:v>
                </c:pt>
                <c:pt idx="44">
                  <c:v>26</c:v>
                </c:pt>
                <c:pt idx="45">
                  <c:v>32</c:v>
                </c:pt>
                <c:pt idx="46">
                  <c:v>21</c:v>
                </c:pt>
                <c:pt idx="47">
                  <c:v>26</c:v>
                </c:pt>
                <c:pt idx="48">
                  <c:v>22</c:v>
                </c:pt>
                <c:pt idx="49">
                  <c:v>28</c:v>
                </c:pt>
                <c:pt idx="50">
                  <c:v>33</c:v>
                </c:pt>
                <c:pt idx="5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86-4780-B37D-DAA57BB3D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975056"/>
        <c:axId val="296969480"/>
        <c:extLst/>
      </c:lineChart>
      <c:catAx>
        <c:axId val="296975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969480"/>
        <c:crosses val="autoZero"/>
        <c:auto val="1"/>
        <c:lblAlgn val="ctr"/>
        <c:lblOffset val="100"/>
        <c:noMultiLvlLbl val="0"/>
      </c:catAx>
      <c:valAx>
        <c:axId val="29696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97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F1 FOOD WASTE 2019 v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'SITE WASTE MONTHLY'!$Q$2</c:f>
              <c:strCache>
                <c:ptCount val="1"/>
                <c:pt idx="0">
                  <c:v>FOOD 2019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MONTHLY'!$Q$3:$Q$14</c:f>
              <c:numCache>
                <c:formatCode>General</c:formatCode>
                <c:ptCount val="12"/>
                <c:pt idx="0">
                  <c:v>193</c:v>
                </c:pt>
                <c:pt idx="1">
                  <c:v>170</c:v>
                </c:pt>
                <c:pt idx="2">
                  <c:v>250</c:v>
                </c:pt>
                <c:pt idx="3">
                  <c:v>184</c:v>
                </c:pt>
                <c:pt idx="4">
                  <c:v>181</c:v>
                </c:pt>
                <c:pt idx="5">
                  <c:v>284</c:v>
                </c:pt>
                <c:pt idx="6">
                  <c:v>263</c:v>
                </c:pt>
                <c:pt idx="7">
                  <c:v>197</c:v>
                </c:pt>
                <c:pt idx="8">
                  <c:v>224</c:v>
                </c:pt>
                <c:pt idx="9">
                  <c:v>142</c:v>
                </c:pt>
                <c:pt idx="10">
                  <c:v>177</c:v>
                </c:pt>
                <c:pt idx="1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DA-4BEE-A7F8-666B672A1D95}"/>
            </c:ext>
          </c:extLst>
        </c:ser>
        <c:ser>
          <c:idx val="2"/>
          <c:order val="1"/>
          <c:tx>
            <c:strRef>
              <c:f>'SITE WASTE MONTHLY'!$R$2</c:f>
              <c:strCache>
                <c:ptCount val="1"/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MONTHLY'!$R$3:$R$14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DA-4BEE-A7F8-666B672A1D95}"/>
            </c:ext>
          </c:extLst>
        </c:ser>
        <c:ser>
          <c:idx val="4"/>
          <c:order val="2"/>
          <c:tx>
            <c:strRef>
              <c:f>'SITE WASTE MONTHLY'!$T$2</c:f>
              <c:strCache>
                <c:ptCount val="1"/>
                <c:pt idx="0">
                  <c:v>FOOD 2020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MONTHLY'!$T$3:$T$14</c:f>
              <c:numCache>
                <c:formatCode>General</c:formatCode>
                <c:ptCount val="12"/>
                <c:pt idx="0">
                  <c:v>129</c:v>
                </c:pt>
                <c:pt idx="1">
                  <c:v>122</c:v>
                </c:pt>
                <c:pt idx="2">
                  <c:v>136</c:v>
                </c:pt>
                <c:pt idx="3">
                  <c:v>115</c:v>
                </c:pt>
                <c:pt idx="4">
                  <c:v>125</c:v>
                </c:pt>
                <c:pt idx="5">
                  <c:v>144</c:v>
                </c:pt>
                <c:pt idx="6">
                  <c:v>137</c:v>
                </c:pt>
                <c:pt idx="7">
                  <c:v>135</c:v>
                </c:pt>
                <c:pt idx="8">
                  <c:v>158</c:v>
                </c:pt>
                <c:pt idx="9">
                  <c:v>89</c:v>
                </c:pt>
                <c:pt idx="10">
                  <c:v>20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DA-4BEE-A7F8-666B672A1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494704"/>
        <c:axId val="583496344"/>
      </c:lineChart>
      <c:catAx>
        <c:axId val="583494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496344"/>
        <c:crosses val="autoZero"/>
        <c:auto val="1"/>
        <c:lblAlgn val="ctr"/>
        <c:lblOffset val="100"/>
        <c:noMultiLvlLbl val="0"/>
      </c:catAx>
      <c:valAx>
        <c:axId val="58349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49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DELI RDF 2019 v 2020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WASTE MONTHLY'!$V$2</c:f>
              <c:strCache>
                <c:ptCount val="1"/>
                <c:pt idx="0">
                  <c:v>RDF 2019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MONTHLY'!$V$3:$V$14</c:f>
              <c:numCache>
                <c:formatCode>General</c:formatCode>
                <c:ptCount val="12"/>
                <c:pt idx="0">
                  <c:v>54</c:v>
                </c:pt>
                <c:pt idx="1">
                  <c:v>52</c:v>
                </c:pt>
                <c:pt idx="2">
                  <c:v>61</c:v>
                </c:pt>
                <c:pt idx="3">
                  <c:v>47</c:v>
                </c:pt>
                <c:pt idx="4">
                  <c:v>51</c:v>
                </c:pt>
                <c:pt idx="5">
                  <c:v>66</c:v>
                </c:pt>
                <c:pt idx="6">
                  <c:v>57</c:v>
                </c:pt>
                <c:pt idx="7">
                  <c:v>58</c:v>
                </c:pt>
                <c:pt idx="8">
                  <c:v>68</c:v>
                </c:pt>
                <c:pt idx="9">
                  <c:v>48</c:v>
                </c:pt>
                <c:pt idx="10">
                  <c:v>52</c:v>
                </c:pt>
                <c:pt idx="1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D8-4AD7-8CD6-5D2525E48146}"/>
            </c:ext>
          </c:extLst>
        </c:ser>
        <c:ser>
          <c:idx val="2"/>
          <c:order val="1"/>
          <c:tx>
            <c:strRef>
              <c:f>'SITE WASTE MONTHLY'!$X$2</c:f>
              <c:strCache>
                <c:ptCount val="1"/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MONTHLY'!$X$3:$X$14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D8-4AD7-8CD6-5D2525E48146}"/>
            </c:ext>
          </c:extLst>
        </c:ser>
        <c:ser>
          <c:idx val="3"/>
          <c:order val="2"/>
          <c:tx>
            <c:strRef>
              <c:f>'SITE WASTE MONTHLY'!$Y$2</c:f>
              <c:strCache>
                <c:ptCount val="1"/>
                <c:pt idx="0">
                  <c:v>RDF 2020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MONTHLY'!$Y$3:$Y$14</c:f>
              <c:numCache>
                <c:formatCode>General</c:formatCode>
                <c:ptCount val="12"/>
                <c:pt idx="0">
                  <c:v>49</c:v>
                </c:pt>
                <c:pt idx="1">
                  <c:v>46</c:v>
                </c:pt>
                <c:pt idx="2">
                  <c:v>59</c:v>
                </c:pt>
                <c:pt idx="3">
                  <c:v>34</c:v>
                </c:pt>
                <c:pt idx="4">
                  <c:v>38</c:v>
                </c:pt>
                <c:pt idx="5">
                  <c:v>46</c:v>
                </c:pt>
                <c:pt idx="6">
                  <c:v>43</c:v>
                </c:pt>
                <c:pt idx="7">
                  <c:v>39</c:v>
                </c:pt>
                <c:pt idx="8">
                  <c:v>60</c:v>
                </c:pt>
                <c:pt idx="9">
                  <c:v>46</c:v>
                </c:pt>
                <c:pt idx="10">
                  <c:v>49</c:v>
                </c:pt>
                <c:pt idx="1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D8-4AD7-8CD6-5D2525E4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650216"/>
        <c:axId val="585651200"/>
      </c:lineChart>
      <c:catAx>
        <c:axId val="585650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651200"/>
        <c:crosses val="autoZero"/>
        <c:auto val="1"/>
        <c:lblAlgn val="ctr"/>
        <c:lblOffset val="100"/>
        <c:noMultiLvlLbl val="0"/>
      </c:catAx>
      <c:valAx>
        <c:axId val="58565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65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DELI FOOD WASTE               2019 v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'SITE WASTE MONTHLY'!$W$2</c:f>
              <c:strCache>
                <c:ptCount val="1"/>
                <c:pt idx="0">
                  <c:v>FOOD 2019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MONTHLY'!$W$3:$W$14</c:f>
              <c:numCache>
                <c:formatCode>General</c:formatCode>
                <c:ptCount val="12"/>
                <c:pt idx="0">
                  <c:v>136</c:v>
                </c:pt>
                <c:pt idx="1">
                  <c:v>125</c:v>
                </c:pt>
                <c:pt idx="2">
                  <c:v>153</c:v>
                </c:pt>
                <c:pt idx="3">
                  <c:v>148</c:v>
                </c:pt>
                <c:pt idx="4">
                  <c:v>159</c:v>
                </c:pt>
                <c:pt idx="5">
                  <c:v>195</c:v>
                </c:pt>
                <c:pt idx="6">
                  <c:v>145</c:v>
                </c:pt>
                <c:pt idx="7">
                  <c:v>148</c:v>
                </c:pt>
                <c:pt idx="8">
                  <c:v>148</c:v>
                </c:pt>
                <c:pt idx="9">
                  <c:v>98</c:v>
                </c:pt>
                <c:pt idx="10">
                  <c:v>129</c:v>
                </c:pt>
                <c:pt idx="11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6-4441-9227-617A5261B058}"/>
            </c:ext>
          </c:extLst>
        </c:ser>
        <c:ser>
          <c:idx val="2"/>
          <c:order val="1"/>
          <c:tx>
            <c:strRef>
              <c:f>'SITE WASTE MONTHLY'!$X$2</c:f>
              <c:strCache>
                <c:ptCount val="1"/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MONTHLY'!$X$3:$X$14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A6-4441-9227-617A5261B058}"/>
            </c:ext>
          </c:extLst>
        </c:ser>
        <c:ser>
          <c:idx val="4"/>
          <c:order val="2"/>
          <c:tx>
            <c:strRef>
              <c:f>'SITE WASTE MONTHLY'!$Z$2</c:f>
              <c:strCache>
                <c:ptCount val="1"/>
                <c:pt idx="0">
                  <c:v>FOOD 2020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MONTHLY'!$Z$3:$Z$14</c:f>
              <c:numCache>
                <c:formatCode>General</c:formatCode>
                <c:ptCount val="12"/>
                <c:pt idx="0">
                  <c:v>123</c:v>
                </c:pt>
                <c:pt idx="1">
                  <c:v>111</c:v>
                </c:pt>
                <c:pt idx="2">
                  <c:v>128</c:v>
                </c:pt>
                <c:pt idx="3">
                  <c:v>90</c:v>
                </c:pt>
                <c:pt idx="4">
                  <c:v>125</c:v>
                </c:pt>
                <c:pt idx="5">
                  <c:v>139</c:v>
                </c:pt>
                <c:pt idx="6">
                  <c:v>105</c:v>
                </c:pt>
                <c:pt idx="7">
                  <c:v>103</c:v>
                </c:pt>
                <c:pt idx="8">
                  <c:v>134</c:v>
                </c:pt>
                <c:pt idx="9">
                  <c:v>127</c:v>
                </c:pt>
                <c:pt idx="10">
                  <c:v>108</c:v>
                </c:pt>
                <c:pt idx="11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A6-4441-9227-617A5261B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975056"/>
        <c:axId val="296969480"/>
      </c:lineChart>
      <c:catAx>
        <c:axId val="296975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969480"/>
        <c:crosses val="autoZero"/>
        <c:auto val="1"/>
        <c:lblAlgn val="ctr"/>
        <c:lblOffset val="100"/>
        <c:noMultiLvlLbl val="0"/>
      </c:catAx>
      <c:valAx>
        <c:axId val="29696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97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DIPS RDF 2019 v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WASTE MONTHLY'!$J$2</c:f>
              <c:strCache>
                <c:ptCount val="1"/>
                <c:pt idx="0">
                  <c:v>RDF 2019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MONTHLY'!$J$3:$J$14</c:f>
              <c:numCache>
                <c:formatCode>General</c:formatCode>
                <c:ptCount val="12"/>
                <c:pt idx="0">
                  <c:v>23</c:v>
                </c:pt>
                <c:pt idx="1">
                  <c:v>21</c:v>
                </c:pt>
                <c:pt idx="2">
                  <c:v>26</c:v>
                </c:pt>
                <c:pt idx="3">
                  <c:v>22</c:v>
                </c:pt>
                <c:pt idx="4">
                  <c:v>25</c:v>
                </c:pt>
                <c:pt idx="5">
                  <c:v>32</c:v>
                </c:pt>
                <c:pt idx="6">
                  <c:v>25</c:v>
                </c:pt>
                <c:pt idx="7">
                  <c:v>30</c:v>
                </c:pt>
                <c:pt idx="8">
                  <c:v>30</c:v>
                </c:pt>
                <c:pt idx="9">
                  <c:v>28</c:v>
                </c:pt>
                <c:pt idx="10">
                  <c:v>36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F3-4340-A813-C8587BE39DD8}"/>
            </c:ext>
          </c:extLst>
        </c:ser>
        <c:ser>
          <c:idx val="2"/>
          <c:order val="1"/>
          <c:tx>
            <c:strRef>
              <c:f>'SITE WASTE MONTHLY'!$L$2</c:f>
              <c:strCache>
                <c:ptCount val="1"/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MONTHLY'!$L$3:$L$14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F3-4340-A813-C8587BE39DD8}"/>
            </c:ext>
          </c:extLst>
        </c:ser>
        <c:ser>
          <c:idx val="3"/>
          <c:order val="2"/>
          <c:tx>
            <c:strRef>
              <c:f>'SITE WASTE MONTHLY'!$M$2</c:f>
              <c:strCache>
                <c:ptCount val="1"/>
                <c:pt idx="0">
                  <c:v>RDF 2020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MONTHLY'!$M$3:$M$14</c:f>
              <c:numCache>
                <c:formatCode>General</c:formatCode>
                <c:ptCount val="12"/>
                <c:pt idx="0">
                  <c:v>31</c:v>
                </c:pt>
                <c:pt idx="1">
                  <c:v>33</c:v>
                </c:pt>
                <c:pt idx="2">
                  <c:v>39</c:v>
                </c:pt>
                <c:pt idx="3">
                  <c:v>30</c:v>
                </c:pt>
                <c:pt idx="4">
                  <c:v>34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42</c:v>
                </c:pt>
                <c:pt idx="9">
                  <c:v>35</c:v>
                </c:pt>
                <c:pt idx="10">
                  <c:v>37</c:v>
                </c:pt>
                <c:pt idx="1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F3-4340-A813-C8587BE39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499952"/>
        <c:axId val="413657576"/>
      </c:lineChart>
      <c:catAx>
        <c:axId val="583499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657576"/>
        <c:crosses val="autoZero"/>
        <c:auto val="1"/>
        <c:lblAlgn val="ctr"/>
        <c:lblOffset val="100"/>
        <c:noMultiLvlLbl val="0"/>
      </c:catAx>
      <c:valAx>
        <c:axId val="41365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49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SOUPS RDF   2019 v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WASTE MONTHLY'!$B$2</c:f>
              <c:strCache>
                <c:ptCount val="1"/>
                <c:pt idx="0">
                  <c:v>RDF 2019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MONTHLY'!$B$3:$B$14</c:f>
              <c:numCache>
                <c:formatCode>General</c:formatCode>
                <c:ptCount val="12"/>
                <c:pt idx="0">
                  <c:v>55</c:v>
                </c:pt>
                <c:pt idx="1">
                  <c:v>50</c:v>
                </c:pt>
                <c:pt idx="2">
                  <c:v>55</c:v>
                </c:pt>
                <c:pt idx="3">
                  <c:v>40</c:v>
                </c:pt>
                <c:pt idx="4">
                  <c:v>38</c:v>
                </c:pt>
                <c:pt idx="5">
                  <c:v>52</c:v>
                </c:pt>
                <c:pt idx="6">
                  <c:v>37</c:v>
                </c:pt>
                <c:pt idx="7">
                  <c:v>27</c:v>
                </c:pt>
                <c:pt idx="8">
                  <c:v>56</c:v>
                </c:pt>
                <c:pt idx="9">
                  <c:v>44</c:v>
                </c:pt>
                <c:pt idx="10">
                  <c:v>47</c:v>
                </c:pt>
                <c:pt idx="11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7C-4A30-A521-C134FD8A380A}"/>
            </c:ext>
          </c:extLst>
        </c:ser>
        <c:ser>
          <c:idx val="2"/>
          <c:order val="1"/>
          <c:tx>
            <c:strRef>
              <c:f>'SITE WASTE MONTHLY'!#REF!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CF7C-4A30-A521-C134FD8A380A}"/>
            </c:ext>
          </c:extLst>
        </c:ser>
        <c:ser>
          <c:idx val="3"/>
          <c:order val="2"/>
          <c:tx>
            <c:strRef>
              <c:f>'SITE WASTE MONTHLY'!$F$2</c:f>
              <c:strCache>
                <c:ptCount val="1"/>
                <c:pt idx="0">
                  <c:v>RDF 2020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MONTHLY'!$F$3:$F$14</c:f>
              <c:numCache>
                <c:formatCode>General</c:formatCode>
                <c:ptCount val="12"/>
                <c:pt idx="0">
                  <c:v>49</c:v>
                </c:pt>
                <c:pt idx="1">
                  <c:v>48</c:v>
                </c:pt>
                <c:pt idx="2">
                  <c:v>65</c:v>
                </c:pt>
                <c:pt idx="3">
                  <c:v>40</c:v>
                </c:pt>
                <c:pt idx="4">
                  <c:v>39</c:v>
                </c:pt>
                <c:pt idx="5">
                  <c:v>46</c:v>
                </c:pt>
                <c:pt idx="6">
                  <c:v>42</c:v>
                </c:pt>
                <c:pt idx="7">
                  <c:v>37</c:v>
                </c:pt>
                <c:pt idx="8">
                  <c:v>60</c:v>
                </c:pt>
                <c:pt idx="9">
                  <c:v>63</c:v>
                </c:pt>
                <c:pt idx="10">
                  <c:v>66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C-4A30-A521-C134FD8A3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40720"/>
        <c:axId val="572947280"/>
        <c:extLst/>
      </c:lineChart>
      <c:catAx>
        <c:axId val="572940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947280"/>
        <c:crosses val="autoZero"/>
        <c:auto val="1"/>
        <c:lblAlgn val="ctr"/>
        <c:lblOffset val="100"/>
        <c:noMultiLvlLbl val="0"/>
      </c:catAx>
      <c:valAx>
        <c:axId val="57294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94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SOUPS FOOD WASTE  2019v2020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'SITE WASTE MONTHLY'!$D$2</c:f>
              <c:strCache>
                <c:ptCount val="1"/>
                <c:pt idx="0">
                  <c:v>FOOD 2019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MONTHLY'!$D$3:$D$14</c:f>
              <c:numCache>
                <c:formatCode>General</c:formatCode>
                <c:ptCount val="12"/>
                <c:pt idx="0">
                  <c:v>245</c:v>
                </c:pt>
                <c:pt idx="1">
                  <c:v>165</c:v>
                </c:pt>
                <c:pt idx="2">
                  <c:v>189</c:v>
                </c:pt>
                <c:pt idx="3">
                  <c:v>156</c:v>
                </c:pt>
                <c:pt idx="4">
                  <c:v>140</c:v>
                </c:pt>
                <c:pt idx="5">
                  <c:v>194</c:v>
                </c:pt>
                <c:pt idx="6">
                  <c:v>149</c:v>
                </c:pt>
                <c:pt idx="7">
                  <c:v>134</c:v>
                </c:pt>
                <c:pt idx="8">
                  <c:v>182</c:v>
                </c:pt>
                <c:pt idx="9">
                  <c:v>141</c:v>
                </c:pt>
                <c:pt idx="10">
                  <c:v>210</c:v>
                </c:pt>
                <c:pt idx="11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8B-40E6-A75F-4DE77449E142}"/>
            </c:ext>
          </c:extLst>
        </c:ser>
        <c:ser>
          <c:idx val="2"/>
          <c:order val="1"/>
          <c:tx>
            <c:strRef>
              <c:f>'SITE WASTE MONTHLY'!#REF!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8B-40E6-A75F-4DE77449E142}"/>
            </c:ext>
          </c:extLst>
        </c:ser>
        <c:ser>
          <c:idx val="4"/>
          <c:order val="2"/>
          <c:tx>
            <c:strRef>
              <c:f>'SITE WASTE MONTHLY'!$H$2</c:f>
              <c:strCache>
                <c:ptCount val="1"/>
                <c:pt idx="0">
                  <c:v>FOOD 2020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MONTHLY'!$H$3:$H$14</c:f>
              <c:numCache>
                <c:formatCode>General</c:formatCode>
                <c:ptCount val="12"/>
                <c:pt idx="0">
                  <c:v>153</c:v>
                </c:pt>
                <c:pt idx="1">
                  <c:v>165</c:v>
                </c:pt>
                <c:pt idx="2">
                  <c:v>213</c:v>
                </c:pt>
                <c:pt idx="3">
                  <c:v>115</c:v>
                </c:pt>
                <c:pt idx="4">
                  <c:v>121</c:v>
                </c:pt>
                <c:pt idx="5">
                  <c:v>143</c:v>
                </c:pt>
                <c:pt idx="6">
                  <c:v>103</c:v>
                </c:pt>
                <c:pt idx="7">
                  <c:v>112</c:v>
                </c:pt>
                <c:pt idx="8">
                  <c:v>226</c:v>
                </c:pt>
                <c:pt idx="9">
                  <c:v>204</c:v>
                </c:pt>
                <c:pt idx="10">
                  <c:v>169</c:v>
                </c:pt>
                <c:pt idx="11">
                  <c:v>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8B-40E6-A75F-4DE77449E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42688"/>
        <c:axId val="572948920"/>
      </c:lineChart>
      <c:catAx>
        <c:axId val="5729426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948920"/>
        <c:crosses val="autoZero"/>
        <c:auto val="1"/>
        <c:lblAlgn val="ctr"/>
        <c:lblOffset val="100"/>
        <c:noMultiLvlLbl val="0"/>
      </c:catAx>
      <c:valAx>
        <c:axId val="57294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94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DIPS FOOD WASTE   2019 v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'SITE WASTE MONTHLY'!$K$2</c:f>
              <c:strCache>
                <c:ptCount val="1"/>
                <c:pt idx="0">
                  <c:v>FOOD 2019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MONTHLY'!$K$3:$K$14</c:f>
              <c:numCache>
                <c:formatCode>General</c:formatCode>
                <c:ptCount val="12"/>
                <c:pt idx="0">
                  <c:v>42</c:v>
                </c:pt>
                <c:pt idx="1">
                  <c:v>42</c:v>
                </c:pt>
                <c:pt idx="2">
                  <c:v>55</c:v>
                </c:pt>
                <c:pt idx="3">
                  <c:v>49</c:v>
                </c:pt>
                <c:pt idx="4">
                  <c:v>71</c:v>
                </c:pt>
                <c:pt idx="5">
                  <c:v>100</c:v>
                </c:pt>
                <c:pt idx="6">
                  <c:v>70</c:v>
                </c:pt>
                <c:pt idx="7">
                  <c:v>76</c:v>
                </c:pt>
                <c:pt idx="8">
                  <c:v>64</c:v>
                </c:pt>
                <c:pt idx="9">
                  <c:v>70</c:v>
                </c:pt>
                <c:pt idx="10">
                  <c:v>76</c:v>
                </c:pt>
                <c:pt idx="11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DD-4C86-9037-F42C2F066B9C}"/>
            </c:ext>
          </c:extLst>
        </c:ser>
        <c:ser>
          <c:idx val="2"/>
          <c:order val="1"/>
          <c:tx>
            <c:strRef>
              <c:f>'SITE WASTE MONTHLY'!$L$2</c:f>
              <c:strCache>
                <c:ptCount val="1"/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MONTHLY'!$L$3:$L$14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DD-4C86-9037-F42C2F066B9C}"/>
            </c:ext>
          </c:extLst>
        </c:ser>
        <c:ser>
          <c:idx val="4"/>
          <c:order val="2"/>
          <c:tx>
            <c:strRef>
              <c:f>'SITE WASTE MONTHLY'!$N$2</c:f>
              <c:strCache>
                <c:ptCount val="1"/>
                <c:pt idx="0">
                  <c:v>FOOD 2020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'SITE WASTE MONTHLY'!$N$3:$N$14</c:f>
              <c:numCache>
                <c:formatCode>General</c:formatCode>
                <c:ptCount val="12"/>
                <c:pt idx="0">
                  <c:v>70</c:v>
                </c:pt>
                <c:pt idx="1">
                  <c:v>76</c:v>
                </c:pt>
                <c:pt idx="2">
                  <c:v>93</c:v>
                </c:pt>
                <c:pt idx="3">
                  <c:v>69</c:v>
                </c:pt>
                <c:pt idx="4">
                  <c:v>60</c:v>
                </c:pt>
                <c:pt idx="5">
                  <c:v>72</c:v>
                </c:pt>
                <c:pt idx="6">
                  <c:v>122</c:v>
                </c:pt>
                <c:pt idx="7">
                  <c:v>59</c:v>
                </c:pt>
                <c:pt idx="8">
                  <c:v>87</c:v>
                </c:pt>
                <c:pt idx="9">
                  <c:v>70</c:v>
                </c:pt>
                <c:pt idx="10">
                  <c:v>69</c:v>
                </c:pt>
                <c:pt idx="11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DD-4C86-9037-F42C2F066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087504"/>
        <c:axId val="582978560"/>
      </c:lineChart>
      <c:catAx>
        <c:axId val="4140875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978560"/>
        <c:crosses val="autoZero"/>
        <c:auto val="1"/>
        <c:lblAlgn val="ctr"/>
        <c:lblOffset val="100"/>
        <c:noMultiLvlLbl val="0"/>
      </c:catAx>
      <c:valAx>
        <c:axId val="58297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08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SITE FOOD WASTE 2019 v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WASTE MONTHLY'!$B$44</c:f>
              <c:strCache>
                <c:ptCount val="1"/>
                <c:pt idx="0">
                  <c:v>Food 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'SITE WASTE MONTHLY'!$A$45:$A$56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'SITE WASTE MONTHLY'!$B$45:$B$56</c:f>
              <c:numCache>
                <c:formatCode>General</c:formatCode>
                <c:ptCount val="12"/>
                <c:pt idx="0">
                  <c:v>616</c:v>
                </c:pt>
                <c:pt idx="1">
                  <c:v>502</c:v>
                </c:pt>
                <c:pt idx="2">
                  <c:v>647</c:v>
                </c:pt>
                <c:pt idx="3">
                  <c:v>537</c:v>
                </c:pt>
                <c:pt idx="4">
                  <c:v>551</c:v>
                </c:pt>
                <c:pt idx="5">
                  <c:v>773</c:v>
                </c:pt>
                <c:pt idx="6" formatCode="0">
                  <c:v>617</c:v>
                </c:pt>
                <c:pt idx="7">
                  <c:v>555</c:v>
                </c:pt>
                <c:pt idx="8">
                  <c:v>617</c:v>
                </c:pt>
                <c:pt idx="9">
                  <c:v>451</c:v>
                </c:pt>
                <c:pt idx="10">
                  <c:v>592</c:v>
                </c:pt>
                <c:pt idx="11">
                  <c:v>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B-4ABE-97BE-01FD0F763AD1}"/>
            </c:ext>
          </c:extLst>
        </c:ser>
        <c:ser>
          <c:idx val="1"/>
          <c:order val="1"/>
          <c:tx>
            <c:strRef>
              <c:f>'SITE WASTE MONTHLY'!$D$44</c:f>
              <c:strCache>
                <c:ptCount val="1"/>
                <c:pt idx="0">
                  <c:v>Food 20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'SITE WASTE MONTHLY'!$A$45:$A$56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'SITE WASTE MONTHLY'!$D$45:$D$56</c:f>
              <c:numCache>
                <c:formatCode>General</c:formatCode>
                <c:ptCount val="12"/>
                <c:pt idx="0">
                  <c:v>476</c:v>
                </c:pt>
                <c:pt idx="1">
                  <c:v>467</c:v>
                </c:pt>
                <c:pt idx="2">
                  <c:v>570</c:v>
                </c:pt>
                <c:pt idx="3">
                  <c:v>389</c:v>
                </c:pt>
                <c:pt idx="4">
                  <c:v>392</c:v>
                </c:pt>
                <c:pt idx="5">
                  <c:v>498</c:v>
                </c:pt>
                <c:pt idx="6" formatCode="0">
                  <c:v>467</c:v>
                </c:pt>
                <c:pt idx="7">
                  <c:v>409</c:v>
                </c:pt>
                <c:pt idx="8">
                  <c:v>536</c:v>
                </c:pt>
                <c:pt idx="9">
                  <c:v>435</c:v>
                </c:pt>
                <c:pt idx="10">
                  <c:v>367</c:v>
                </c:pt>
                <c:pt idx="11">
                  <c:v>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B-4ABE-97BE-01FD0F763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0333192"/>
        <c:axId val="391698840"/>
      </c:lineChart>
      <c:catAx>
        <c:axId val="300333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698840"/>
        <c:crosses val="autoZero"/>
        <c:auto val="1"/>
        <c:lblAlgn val="ctr"/>
        <c:lblOffset val="100"/>
        <c:noMultiLvlLbl val="0"/>
      </c:catAx>
      <c:valAx>
        <c:axId val="391698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333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581025</xdr:colOff>
      <xdr:row>14</xdr:row>
      <xdr:rowOff>190500</xdr:rowOff>
    </xdr:from>
    <xdr:to>
      <xdr:col>20</xdr:col>
      <xdr:colOff>0</xdr:colOff>
      <xdr:row>27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E345EC-98EE-4C9B-B791-7287E35504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</xdr:colOff>
      <xdr:row>28</xdr:row>
      <xdr:rowOff>180976</xdr:rowOff>
    </xdr:from>
    <xdr:to>
      <xdr:col>20</xdr:col>
      <xdr:colOff>38101</xdr:colOff>
      <xdr:row>41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595C3E-BB38-482B-A141-B96FB33EB8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476251</xdr:colOff>
      <xdr:row>14</xdr:row>
      <xdr:rowOff>190500</xdr:rowOff>
    </xdr:from>
    <xdr:to>
      <xdr:col>26</xdr:col>
      <xdr:colOff>38101</xdr:colOff>
      <xdr:row>27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9AC56D-8174-4017-B23F-B11A4AE10A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457200</xdr:colOff>
      <xdr:row>28</xdr:row>
      <xdr:rowOff>171450</xdr:rowOff>
    </xdr:from>
    <xdr:to>
      <xdr:col>26</xdr:col>
      <xdr:colOff>9525</xdr:colOff>
      <xdr:row>40</xdr:row>
      <xdr:rowOff>180976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2715084-A07E-4C8D-B27A-E04B4A423D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</xdr:colOff>
      <xdr:row>14</xdr:row>
      <xdr:rowOff>200024</xdr:rowOff>
    </xdr:from>
    <xdr:to>
      <xdr:col>14</xdr:col>
      <xdr:colOff>95251</xdr:colOff>
      <xdr:row>27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BA2874F-0288-4F8E-A5F9-5F2DA38B69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571500</xdr:colOff>
      <xdr:row>15</xdr:row>
      <xdr:rowOff>28574</xdr:rowOff>
    </xdr:from>
    <xdr:to>
      <xdr:col>7</xdr:col>
      <xdr:colOff>628650</xdr:colOff>
      <xdr:row>28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8040263-99C1-410A-9730-171C38F644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561974</xdr:colOff>
      <xdr:row>28</xdr:row>
      <xdr:rowOff>114299</xdr:rowOff>
    </xdr:from>
    <xdr:to>
      <xdr:col>8</xdr:col>
      <xdr:colOff>9524</xdr:colOff>
      <xdr:row>40</xdr:row>
      <xdr:rowOff>180975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8B8A618-6207-4223-B93D-61C32ED01D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600075</xdr:colOff>
      <xdr:row>28</xdr:row>
      <xdr:rowOff>114299</xdr:rowOff>
    </xdr:from>
    <xdr:to>
      <xdr:col>14</xdr:col>
      <xdr:colOff>76201</xdr:colOff>
      <xdr:row>41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DA71C03-6EF2-47F9-9A4A-960BF758CD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28575</xdr:colOff>
      <xdr:row>43</xdr:row>
      <xdr:rowOff>9524</xdr:rowOff>
    </xdr:from>
    <xdr:to>
      <xdr:col>17</xdr:col>
      <xdr:colOff>9525</xdr:colOff>
      <xdr:row>55</xdr:row>
      <xdr:rowOff>190500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35C3528-50DB-468E-9398-9B19FC4C2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323850</xdr:colOff>
      <xdr:row>43</xdr:row>
      <xdr:rowOff>9524</xdr:rowOff>
    </xdr:from>
    <xdr:to>
      <xdr:col>26</xdr:col>
      <xdr:colOff>47625</xdr:colOff>
      <xdr:row>56</xdr:row>
      <xdr:rowOff>4761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0B84FFA-6A7B-49F4-BCA3-85B5A9FAFB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</xdr:row>
      <xdr:rowOff>9525</xdr:rowOff>
    </xdr:from>
    <xdr:to>
      <xdr:col>22</xdr:col>
      <xdr:colOff>28575</xdr:colOff>
      <xdr:row>15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9EED99-58DC-436A-BE87-B55151340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</xdr:colOff>
      <xdr:row>3</xdr:row>
      <xdr:rowOff>9524</xdr:rowOff>
    </xdr:from>
    <xdr:to>
      <xdr:col>15</xdr:col>
      <xdr:colOff>47625</xdr:colOff>
      <xdr:row>14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BC95C09-8CD1-4489-B792-0AD1CB577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3</xdr:row>
      <xdr:rowOff>0</xdr:rowOff>
    </xdr:from>
    <xdr:to>
      <xdr:col>7</xdr:col>
      <xdr:colOff>52917</xdr:colOff>
      <xdr:row>15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09E464A-637F-44AB-88A5-82CAD8DEAE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3</xdr:row>
      <xdr:rowOff>0</xdr:rowOff>
    </xdr:from>
    <xdr:to>
      <xdr:col>29</xdr:col>
      <xdr:colOff>37111</xdr:colOff>
      <xdr:row>15</xdr:row>
      <xdr:rowOff>9525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FFEFEA0-CDF2-4E18-AA57-A42F9DFDF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47625</xdr:colOff>
      <xdr:row>17</xdr:row>
      <xdr:rowOff>180975</xdr:rowOff>
    </xdr:from>
    <xdr:to>
      <xdr:col>7</xdr:col>
      <xdr:colOff>95250</xdr:colOff>
      <xdr:row>30</xdr:row>
      <xdr:rowOff>47625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A62D8569-9826-4671-82D1-5E79BACFA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15</xdr:col>
      <xdr:colOff>85726</xdr:colOff>
      <xdr:row>30</xdr:row>
      <xdr:rowOff>57150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F377AB31-4987-4BE5-B820-C15A505C0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18</xdr:row>
      <xdr:rowOff>0</xdr:rowOff>
    </xdr:from>
    <xdr:to>
      <xdr:col>22</xdr:col>
      <xdr:colOff>28576</xdr:colOff>
      <xdr:row>30</xdr:row>
      <xdr:rowOff>57150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FBEF6C98-75E3-43B3-9785-5359E61A8B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18</xdr:row>
      <xdr:rowOff>4947</xdr:rowOff>
    </xdr:from>
    <xdr:to>
      <xdr:col>29</xdr:col>
      <xdr:colOff>49481</xdr:colOff>
      <xdr:row>30</xdr:row>
      <xdr:rowOff>114300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9060A3A6-A765-4F53-8728-D592FD014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3"/>
  <sheetViews>
    <sheetView topLeftCell="B1" zoomScale="90" zoomScaleNormal="90" workbookViewId="0">
      <selection activeCell="P63" sqref="P63"/>
    </sheetView>
  </sheetViews>
  <sheetFormatPr defaultRowHeight="14.4" x14ac:dyDescent="0.3"/>
  <cols>
    <col min="2" max="3" width="12.44140625" customWidth="1"/>
    <col min="4" max="4" width="14.44140625" customWidth="1"/>
    <col min="5" max="5" width="10.21875" customWidth="1"/>
    <col min="8" max="8" width="10.5546875" customWidth="1"/>
    <col min="14" max="14" width="11.21875" customWidth="1"/>
    <col min="17" max="17" width="10.44140625" customWidth="1"/>
    <col min="20" max="20" width="10.77734375" customWidth="1"/>
    <col min="23" max="23" width="10" customWidth="1"/>
    <col min="26" max="26" width="10.21875" customWidth="1"/>
  </cols>
  <sheetData>
    <row r="1" spans="1:26" ht="15" thickBot="1" x14ac:dyDescent="0.35">
      <c r="B1" s="1" t="s">
        <v>11</v>
      </c>
      <c r="C1" s="1"/>
      <c r="D1" s="1"/>
      <c r="E1" s="1"/>
      <c r="F1" s="1" t="s">
        <v>33</v>
      </c>
      <c r="G1" s="1"/>
      <c r="J1" s="1" t="s">
        <v>38</v>
      </c>
      <c r="K1" s="1"/>
      <c r="M1" s="1" t="s">
        <v>39</v>
      </c>
      <c r="N1" s="1"/>
      <c r="P1" s="1" t="s">
        <v>12</v>
      </c>
      <c r="S1" s="1" t="s">
        <v>34</v>
      </c>
      <c r="V1" s="1" t="s">
        <v>13</v>
      </c>
      <c r="W1" s="1"/>
      <c r="X1" s="1"/>
      <c r="Y1" s="1" t="s">
        <v>35</v>
      </c>
    </row>
    <row r="2" spans="1:26" ht="15.6" thickTop="1" thickBot="1" x14ac:dyDescent="0.35">
      <c r="B2" s="20" t="s">
        <v>14</v>
      </c>
      <c r="C2" s="71" t="s">
        <v>42</v>
      </c>
      <c r="D2" s="21" t="s">
        <v>15</v>
      </c>
      <c r="E2" s="21"/>
      <c r="F2" s="21" t="s">
        <v>31</v>
      </c>
      <c r="G2" s="21"/>
      <c r="H2" s="22" t="s">
        <v>32</v>
      </c>
      <c r="I2" s="3"/>
      <c r="J2" s="20" t="s">
        <v>14</v>
      </c>
      <c r="K2" s="22" t="s">
        <v>15</v>
      </c>
      <c r="L2" s="21"/>
      <c r="M2" s="21" t="s">
        <v>31</v>
      </c>
      <c r="N2" s="22" t="s">
        <v>32</v>
      </c>
      <c r="O2" s="1"/>
      <c r="P2" s="20" t="s">
        <v>14</v>
      </c>
      <c r="Q2" s="21" t="s">
        <v>15</v>
      </c>
      <c r="R2" s="23"/>
      <c r="S2" s="21" t="s">
        <v>31</v>
      </c>
      <c r="T2" s="22" t="s">
        <v>32</v>
      </c>
      <c r="V2" s="21" t="s">
        <v>14</v>
      </c>
      <c r="W2" s="21" t="s">
        <v>15</v>
      </c>
      <c r="X2" s="23"/>
      <c r="Y2" s="21" t="s">
        <v>31</v>
      </c>
      <c r="Z2" s="22" t="s">
        <v>32</v>
      </c>
    </row>
    <row r="3" spans="1:26" ht="15" thickTop="1" x14ac:dyDescent="0.3">
      <c r="A3" s="1" t="s">
        <v>0</v>
      </c>
      <c r="B3" s="39">
        <v>55</v>
      </c>
      <c r="C3" s="72">
        <f>SUM(B3*110)</f>
        <v>6050</v>
      </c>
      <c r="D3" s="45">
        <v>245</v>
      </c>
      <c r="E3" s="73">
        <f>SUM(D3*3)</f>
        <v>735</v>
      </c>
      <c r="F3" s="5">
        <v>49</v>
      </c>
      <c r="G3" s="5"/>
      <c r="H3" s="6">
        <v>153</v>
      </c>
      <c r="J3" s="41">
        <v>23</v>
      </c>
      <c r="K3" s="42">
        <v>42</v>
      </c>
      <c r="L3" s="10"/>
      <c r="M3" s="5">
        <v>31</v>
      </c>
      <c r="N3" s="16">
        <v>70</v>
      </c>
      <c r="P3" s="43">
        <v>61</v>
      </c>
      <c r="Q3" s="42">
        <v>193</v>
      </c>
      <c r="R3" s="15"/>
      <c r="S3" s="14">
        <v>49</v>
      </c>
      <c r="T3" s="16">
        <v>129</v>
      </c>
      <c r="U3" s="2"/>
      <c r="V3" s="43">
        <v>54</v>
      </c>
      <c r="W3" s="42">
        <v>136</v>
      </c>
      <c r="X3" s="15"/>
      <c r="Y3" s="14">
        <v>49</v>
      </c>
      <c r="Z3" s="16">
        <v>123</v>
      </c>
    </row>
    <row r="4" spans="1:26" x14ac:dyDescent="0.3">
      <c r="A4" s="1" t="s">
        <v>1</v>
      </c>
      <c r="B4" s="4">
        <v>50</v>
      </c>
      <c r="C4" s="51">
        <f t="shared" ref="C4:C14" si="0">SUM(B4*110)</f>
        <v>5500</v>
      </c>
      <c r="D4" s="5">
        <v>165</v>
      </c>
      <c r="E4" s="73">
        <f t="shared" ref="E4:E14" si="1">SUM(D4*3)</f>
        <v>495</v>
      </c>
      <c r="F4" s="5">
        <v>48</v>
      </c>
      <c r="G4" s="5"/>
      <c r="H4" s="6">
        <v>165</v>
      </c>
      <c r="J4" s="13">
        <v>21</v>
      </c>
      <c r="K4" s="15">
        <v>42</v>
      </c>
      <c r="L4" s="10"/>
      <c r="M4" s="5">
        <v>33</v>
      </c>
      <c r="N4" s="16">
        <v>76</v>
      </c>
      <c r="P4" s="31">
        <v>53</v>
      </c>
      <c r="Q4" s="15">
        <v>170</v>
      </c>
      <c r="R4" s="15"/>
      <c r="S4" s="14">
        <v>40</v>
      </c>
      <c r="T4" s="16">
        <v>122</v>
      </c>
      <c r="U4" s="2"/>
      <c r="V4" s="31">
        <v>52</v>
      </c>
      <c r="W4" s="15">
        <v>125</v>
      </c>
      <c r="X4" s="15"/>
      <c r="Y4" s="14">
        <v>46</v>
      </c>
      <c r="Z4" s="16">
        <v>111</v>
      </c>
    </row>
    <row r="5" spans="1:26" x14ac:dyDescent="0.3">
      <c r="A5" s="1" t="s">
        <v>2</v>
      </c>
      <c r="B5" s="4">
        <v>55</v>
      </c>
      <c r="C5" s="51">
        <f t="shared" si="0"/>
        <v>6050</v>
      </c>
      <c r="D5" s="5">
        <v>189</v>
      </c>
      <c r="E5" s="73">
        <f t="shared" si="1"/>
        <v>567</v>
      </c>
      <c r="F5" s="5">
        <v>65</v>
      </c>
      <c r="G5" s="5"/>
      <c r="H5" s="6">
        <v>213</v>
      </c>
      <c r="J5" s="13">
        <v>26</v>
      </c>
      <c r="K5" s="15">
        <v>55</v>
      </c>
      <c r="L5" s="10"/>
      <c r="M5" s="5">
        <v>39</v>
      </c>
      <c r="N5" s="16">
        <v>93</v>
      </c>
      <c r="P5" s="31">
        <v>64</v>
      </c>
      <c r="Q5" s="15">
        <v>250</v>
      </c>
      <c r="R5" s="15"/>
      <c r="S5" s="14">
        <v>42</v>
      </c>
      <c r="T5" s="16">
        <v>136</v>
      </c>
      <c r="U5" s="2"/>
      <c r="V5" s="31">
        <v>61</v>
      </c>
      <c r="W5" s="15">
        <v>153</v>
      </c>
      <c r="X5" s="15"/>
      <c r="Y5" s="14">
        <v>59</v>
      </c>
      <c r="Z5" s="16">
        <v>128</v>
      </c>
    </row>
    <row r="6" spans="1:26" x14ac:dyDescent="0.3">
      <c r="A6" s="1" t="s">
        <v>3</v>
      </c>
      <c r="B6" s="4">
        <v>40</v>
      </c>
      <c r="C6" s="51">
        <f t="shared" si="0"/>
        <v>4400</v>
      </c>
      <c r="D6" s="5">
        <v>156</v>
      </c>
      <c r="E6" s="73">
        <f t="shared" si="1"/>
        <v>468</v>
      </c>
      <c r="F6" s="5">
        <v>40</v>
      </c>
      <c r="G6" s="5"/>
      <c r="H6" s="6">
        <v>115</v>
      </c>
      <c r="J6" s="13">
        <v>22</v>
      </c>
      <c r="K6" s="15">
        <v>49</v>
      </c>
      <c r="L6" s="10"/>
      <c r="M6" s="5">
        <v>30</v>
      </c>
      <c r="N6" s="16">
        <v>69</v>
      </c>
      <c r="P6" s="31">
        <v>60</v>
      </c>
      <c r="Q6" s="15">
        <v>184</v>
      </c>
      <c r="R6" s="15"/>
      <c r="S6" s="14">
        <v>38</v>
      </c>
      <c r="T6" s="16">
        <v>115</v>
      </c>
      <c r="U6" s="2"/>
      <c r="V6" s="31">
        <v>47</v>
      </c>
      <c r="W6" s="15">
        <v>148</v>
      </c>
      <c r="X6" s="15"/>
      <c r="Y6" s="14">
        <v>34</v>
      </c>
      <c r="Z6" s="16">
        <v>90</v>
      </c>
    </row>
    <row r="7" spans="1:26" x14ac:dyDescent="0.3">
      <c r="A7" s="1" t="s">
        <v>4</v>
      </c>
      <c r="B7" s="4">
        <v>38</v>
      </c>
      <c r="C7" s="51">
        <f t="shared" si="0"/>
        <v>4180</v>
      </c>
      <c r="D7" s="5">
        <v>140</v>
      </c>
      <c r="E7" s="73">
        <f t="shared" si="1"/>
        <v>420</v>
      </c>
      <c r="F7" s="5">
        <v>39</v>
      </c>
      <c r="G7" s="5"/>
      <c r="H7" s="6">
        <v>121</v>
      </c>
      <c r="J7" s="13">
        <v>25</v>
      </c>
      <c r="K7" s="15">
        <v>71</v>
      </c>
      <c r="L7" s="10"/>
      <c r="M7" s="5">
        <v>34</v>
      </c>
      <c r="N7" s="16">
        <v>60</v>
      </c>
      <c r="P7" s="31">
        <v>54</v>
      </c>
      <c r="Q7" s="15">
        <v>181</v>
      </c>
      <c r="R7" s="15"/>
      <c r="S7" s="14">
        <v>38</v>
      </c>
      <c r="T7" s="16">
        <v>125</v>
      </c>
      <c r="U7" s="2"/>
      <c r="V7" s="31">
        <v>51</v>
      </c>
      <c r="W7" s="15">
        <v>159</v>
      </c>
      <c r="X7" s="15"/>
      <c r="Y7" s="14">
        <v>38</v>
      </c>
      <c r="Z7" s="16">
        <v>125</v>
      </c>
    </row>
    <row r="8" spans="1:26" x14ac:dyDescent="0.3">
      <c r="A8" s="1" t="s">
        <v>16</v>
      </c>
      <c r="B8" s="4">
        <v>52</v>
      </c>
      <c r="C8" s="51">
        <f t="shared" si="0"/>
        <v>5720</v>
      </c>
      <c r="D8" s="5">
        <v>194</v>
      </c>
      <c r="E8" s="73">
        <f t="shared" si="1"/>
        <v>582</v>
      </c>
      <c r="F8" s="5">
        <v>46</v>
      </c>
      <c r="G8" s="5"/>
      <c r="H8" s="6">
        <v>143</v>
      </c>
      <c r="J8" s="31">
        <v>32</v>
      </c>
      <c r="K8" s="15">
        <v>100</v>
      </c>
      <c r="L8" s="10"/>
      <c r="M8" s="29">
        <v>40</v>
      </c>
      <c r="N8" s="16">
        <v>72</v>
      </c>
      <c r="P8" s="13">
        <v>80</v>
      </c>
      <c r="Q8" s="15">
        <v>284</v>
      </c>
      <c r="R8" s="15"/>
      <c r="S8" s="15">
        <v>44</v>
      </c>
      <c r="T8" s="16">
        <v>144</v>
      </c>
      <c r="U8" s="2"/>
      <c r="V8" s="13">
        <v>66</v>
      </c>
      <c r="W8" s="15">
        <v>195</v>
      </c>
      <c r="X8" s="15"/>
      <c r="Y8" s="15">
        <v>46</v>
      </c>
      <c r="Z8" s="16">
        <v>139</v>
      </c>
    </row>
    <row r="9" spans="1:26" x14ac:dyDescent="0.3">
      <c r="A9" s="1" t="s">
        <v>5</v>
      </c>
      <c r="B9" s="4">
        <v>37</v>
      </c>
      <c r="C9" s="51">
        <f t="shared" si="0"/>
        <v>4070</v>
      </c>
      <c r="D9" s="5">
        <v>149</v>
      </c>
      <c r="E9" s="73">
        <f t="shared" si="1"/>
        <v>447</v>
      </c>
      <c r="F9" s="5">
        <v>42</v>
      </c>
      <c r="G9" s="5"/>
      <c r="H9" s="6">
        <v>103</v>
      </c>
      <c r="J9" s="31">
        <v>25</v>
      </c>
      <c r="K9" s="15">
        <v>70</v>
      </c>
      <c r="L9" s="10"/>
      <c r="M9" s="29">
        <v>35</v>
      </c>
      <c r="N9" s="16">
        <v>122</v>
      </c>
      <c r="P9" s="13">
        <v>74</v>
      </c>
      <c r="Q9" s="15">
        <v>263</v>
      </c>
      <c r="R9" s="15"/>
      <c r="S9" s="15">
        <v>44</v>
      </c>
      <c r="T9" s="16">
        <v>137</v>
      </c>
      <c r="U9" s="2"/>
      <c r="V9" s="13">
        <v>57</v>
      </c>
      <c r="W9" s="15">
        <v>145</v>
      </c>
      <c r="X9" s="15"/>
      <c r="Y9" s="15">
        <v>43</v>
      </c>
      <c r="Z9" s="16">
        <v>105</v>
      </c>
    </row>
    <row r="10" spans="1:26" x14ac:dyDescent="0.3">
      <c r="A10" s="1" t="s">
        <v>6</v>
      </c>
      <c r="B10" s="4">
        <v>27</v>
      </c>
      <c r="C10" s="51">
        <f t="shared" si="0"/>
        <v>2970</v>
      </c>
      <c r="D10" s="5">
        <v>134</v>
      </c>
      <c r="E10" s="73">
        <f t="shared" si="1"/>
        <v>402</v>
      </c>
      <c r="F10" s="5">
        <v>37</v>
      </c>
      <c r="G10" s="5"/>
      <c r="H10" s="6">
        <v>112</v>
      </c>
      <c r="J10" s="31">
        <v>30</v>
      </c>
      <c r="K10" s="15">
        <v>76</v>
      </c>
      <c r="L10" s="10"/>
      <c r="M10" s="29">
        <v>30</v>
      </c>
      <c r="N10" s="16">
        <v>59</v>
      </c>
      <c r="P10" s="13">
        <v>65</v>
      </c>
      <c r="Q10" s="15">
        <v>197</v>
      </c>
      <c r="R10" s="15"/>
      <c r="S10" s="15">
        <v>44</v>
      </c>
      <c r="T10" s="16">
        <v>135</v>
      </c>
      <c r="U10" s="2"/>
      <c r="V10" s="13">
        <v>58</v>
      </c>
      <c r="W10" s="15">
        <v>148</v>
      </c>
      <c r="X10" s="15"/>
      <c r="Y10" s="15">
        <v>39</v>
      </c>
      <c r="Z10" s="16">
        <v>103</v>
      </c>
    </row>
    <row r="11" spans="1:26" x14ac:dyDescent="0.3">
      <c r="A11" s="1" t="s">
        <v>7</v>
      </c>
      <c r="B11" s="4">
        <v>56</v>
      </c>
      <c r="C11" s="51">
        <f t="shared" si="0"/>
        <v>6160</v>
      </c>
      <c r="D11" s="5">
        <v>182</v>
      </c>
      <c r="E11" s="73">
        <f t="shared" si="1"/>
        <v>546</v>
      </c>
      <c r="F11" s="5">
        <v>60</v>
      </c>
      <c r="G11" s="5"/>
      <c r="H11" s="6">
        <v>226</v>
      </c>
      <c r="J11" s="31">
        <v>30</v>
      </c>
      <c r="K11" s="15">
        <v>64</v>
      </c>
      <c r="L11" s="10"/>
      <c r="M11" s="29">
        <v>42</v>
      </c>
      <c r="N11" s="16">
        <v>87</v>
      </c>
      <c r="P11" s="13">
        <v>71</v>
      </c>
      <c r="Q11" s="15">
        <v>224</v>
      </c>
      <c r="R11" s="15"/>
      <c r="S11" s="15">
        <v>48</v>
      </c>
      <c r="T11" s="16">
        <v>158</v>
      </c>
      <c r="U11" s="2"/>
      <c r="V11" s="13">
        <v>68</v>
      </c>
      <c r="W11" s="15">
        <v>148</v>
      </c>
      <c r="X11" s="15"/>
      <c r="Y11" s="15">
        <v>60</v>
      </c>
      <c r="Z11" s="16">
        <v>134</v>
      </c>
    </row>
    <row r="12" spans="1:26" x14ac:dyDescent="0.3">
      <c r="A12" s="1" t="s">
        <v>8</v>
      </c>
      <c r="B12" s="4">
        <v>44</v>
      </c>
      <c r="C12" s="51">
        <f t="shared" si="0"/>
        <v>4840</v>
      </c>
      <c r="D12" s="5">
        <v>141</v>
      </c>
      <c r="E12" s="73">
        <f t="shared" si="1"/>
        <v>423</v>
      </c>
      <c r="F12" s="5">
        <v>63</v>
      </c>
      <c r="G12" s="5"/>
      <c r="H12" s="6">
        <v>204</v>
      </c>
      <c r="J12" s="31">
        <v>28</v>
      </c>
      <c r="K12" s="15">
        <v>70</v>
      </c>
      <c r="L12" s="10"/>
      <c r="M12" s="29">
        <v>35</v>
      </c>
      <c r="N12" s="16">
        <v>70</v>
      </c>
      <c r="P12" s="13">
        <v>49</v>
      </c>
      <c r="Q12" s="15">
        <v>142</v>
      </c>
      <c r="R12" s="15"/>
      <c r="S12" s="15">
        <v>30</v>
      </c>
      <c r="T12" s="16">
        <v>89</v>
      </c>
      <c r="U12" s="2"/>
      <c r="V12" s="13">
        <v>48</v>
      </c>
      <c r="W12" s="15">
        <v>98</v>
      </c>
      <c r="X12" s="15"/>
      <c r="Y12" s="15">
        <v>46</v>
      </c>
      <c r="Z12" s="16">
        <v>127</v>
      </c>
    </row>
    <row r="13" spans="1:26" x14ac:dyDescent="0.3">
      <c r="A13" s="1" t="s">
        <v>9</v>
      </c>
      <c r="B13" s="4">
        <v>47</v>
      </c>
      <c r="C13" s="51">
        <f t="shared" si="0"/>
        <v>5170</v>
      </c>
      <c r="D13" s="5">
        <v>210</v>
      </c>
      <c r="E13" s="73">
        <f t="shared" si="1"/>
        <v>630</v>
      </c>
      <c r="F13" s="5">
        <v>66</v>
      </c>
      <c r="G13" s="5"/>
      <c r="H13" s="6">
        <v>169</v>
      </c>
      <c r="J13" s="31">
        <v>36</v>
      </c>
      <c r="K13" s="15">
        <v>76</v>
      </c>
      <c r="L13" s="10"/>
      <c r="M13" s="29">
        <v>37</v>
      </c>
      <c r="N13" s="16">
        <v>69</v>
      </c>
      <c r="P13" s="13">
        <v>51</v>
      </c>
      <c r="Q13" s="15">
        <v>177</v>
      </c>
      <c r="R13" s="15"/>
      <c r="S13" s="15">
        <v>14</v>
      </c>
      <c r="T13" s="16">
        <v>20</v>
      </c>
      <c r="U13" s="2"/>
      <c r="V13" s="13">
        <v>52</v>
      </c>
      <c r="W13" s="15">
        <v>129</v>
      </c>
      <c r="X13" s="15"/>
      <c r="Y13" s="15">
        <v>49</v>
      </c>
      <c r="Z13" s="16">
        <v>108</v>
      </c>
    </row>
    <row r="14" spans="1:26" ht="15" thickBot="1" x14ac:dyDescent="0.35">
      <c r="A14" s="1" t="s">
        <v>10</v>
      </c>
      <c r="B14" s="7">
        <v>66</v>
      </c>
      <c r="C14" s="60">
        <f t="shared" si="0"/>
        <v>7260</v>
      </c>
      <c r="D14" s="8">
        <v>230</v>
      </c>
      <c r="E14" s="74">
        <f t="shared" si="1"/>
        <v>690</v>
      </c>
      <c r="F14" s="8">
        <v>79</v>
      </c>
      <c r="G14" s="8"/>
      <c r="H14" s="9">
        <v>226</v>
      </c>
      <c r="J14" s="17">
        <v>49</v>
      </c>
      <c r="K14" s="18">
        <v>88</v>
      </c>
      <c r="L14" s="12"/>
      <c r="M14" s="12">
        <v>56</v>
      </c>
      <c r="N14" s="19">
        <v>109</v>
      </c>
      <c r="P14" s="17">
        <v>76</v>
      </c>
      <c r="Q14" s="18">
        <v>195</v>
      </c>
      <c r="R14" s="18"/>
      <c r="S14" s="18">
        <v>12</v>
      </c>
      <c r="T14" s="19">
        <v>1</v>
      </c>
      <c r="U14" s="2"/>
      <c r="V14" s="17">
        <v>68</v>
      </c>
      <c r="W14" s="18">
        <v>147</v>
      </c>
      <c r="X14" s="18"/>
      <c r="Y14" s="18">
        <v>56</v>
      </c>
      <c r="Z14" s="19">
        <v>109</v>
      </c>
    </row>
    <row r="15" spans="1:26" ht="15" thickTop="1" x14ac:dyDescent="0.3"/>
    <row r="43" spans="1:10" ht="15" thickBot="1" x14ac:dyDescent="0.35"/>
    <row r="44" spans="1:10" ht="15.6" thickTop="1" thickBot="1" x14ac:dyDescent="0.35">
      <c r="A44" s="11"/>
      <c r="B44" s="25" t="s">
        <v>29</v>
      </c>
      <c r="C44" s="25"/>
      <c r="D44" s="25" t="s">
        <v>37</v>
      </c>
      <c r="E44" s="30"/>
      <c r="F44" s="46" t="s">
        <v>28</v>
      </c>
      <c r="G44" s="25"/>
      <c r="H44" s="25" t="s">
        <v>36</v>
      </c>
      <c r="J44" s="24"/>
    </row>
    <row r="45" spans="1:10" ht="15" thickTop="1" x14ac:dyDescent="0.3">
      <c r="A45" s="26" t="s">
        <v>17</v>
      </c>
      <c r="B45" s="6">
        <v>616</v>
      </c>
      <c r="C45" s="6"/>
      <c r="D45" s="6">
        <v>476</v>
      </c>
      <c r="E45" s="5"/>
      <c r="F45" s="47">
        <v>193</v>
      </c>
      <c r="G45" s="6"/>
      <c r="H45" s="6">
        <v>177</v>
      </c>
    </row>
    <row r="46" spans="1:10" x14ac:dyDescent="0.3">
      <c r="A46" s="26" t="s">
        <v>30</v>
      </c>
      <c r="B46" s="6">
        <v>502</v>
      </c>
      <c r="C46" s="6"/>
      <c r="D46" s="6">
        <v>467</v>
      </c>
      <c r="E46" s="5"/>
      <c r="F46" s="47">
        <v>176</v>
      </c>
      <c r="G46" s="6"/>
      <c r="H46" s="6">
        <v>170</v>
      </c>
    </row>
    <row r="47" spans="1:10" x14ac:dyDescent="0.3">
      <c r="A47" s="26" t="s">
        <v>18</v>
      </c>
      <c r="B47" s="6">
        <v>647</v>
      </c>
      <c r="C47" s="6"/>
      <c r="D47" s="6">
        <v>570</v>
      </c>
      <c r="E47" s="5"/>
      <c r="F47" s="47">
        <v>206</v>
      </c>
      <c r="G47" s="6"/>
      <c r="H47" s="6">
        <v>205</v>
      </c>
    </row>
    <row r="48" spans="1:10" x14ac:dyDescent="0.3">
      <c r="A48" s="26" t="s">
        <v>19</v>
      </c>
      <c r="B48" s="6">
        <v>537</v>
      </c>
      <c r="C48" s="5"/>
      <c r="D48" s="75">
        <v>389</v>
      </c>
      <c r="E48" s="5"/>
      <c r="F48" s="47">
        <v>169</v>
      </c>
      <c r="G48" s="6"/>
      <c r="H48" s="6">
        <v>142</v>
      </c>
    </row>
    <row r="49" spans="1:9" x14ac:dyDescent="0.3">
      <c r="A49" s="26" t="s">
        <v>20</v>
      </c>
      <c r="B49" s="6">
        <v>551</v>
      </c>
      <c r="C49" s="6"/>
      <c r="D49" s="6">
        <v>392</v>
      </c>
      <c r="E49" s="67"/>
      <c r="F49" s="47">
        <v>168</v>
      </c>
      <c r="G49" s="6"/>
      <c r="H49" s="6">
        <v>149</v>
      </c>
      <c r="I49" s="35"/>
    </row>
    <row r="50" spans="1:9" x14ac:dyDescent="0.3">
      <c r="A50" s="26" t="s">
        <v>21</v>
      </c>
      <c r="B50" s="6">
        <v>773</v>
      </c>
      <c r="C50" s="6"/>
      <c r="D50" s="6">
        <v>498</v>
      </c>
      <c r="E50" s="5"/>
      <c r="F50" s="47">
        <v>230</v>
      </c>
      <c r="G50" s="6"/>
      <c r="H50" s="6">
        <v>176</v>
      </c>
    </row>
    <row r="51" spans="1:9" x14ac:dyDescent="0.3">
      <c r="A51" s="26" t="s">
        <v>22</v>
      </c>
      <c r="B51" s="36">
        <v>617</v>
      </c>
      <c r="C51" s="36"/>
      <c r="D51" s="36">
        <v>467</v>
      </c>
      <c r="E51" s="33"/>
      <c r="F51" s="47">
        <v>182</v>
      </c>
      <c r="G51" s="6"/>
      <c r="H51" s="6">
        <v>164</v>
      </c>
    </row>
    <row r="52" spans="1:9" x14ac:dyDescent="0.3">
      <c r="A52" s="26" t="s">
        <v>23</v>
      </c>
      <c r="B52" s="6">
        <v>555</v>
      </c>
      <c r="C52" s="6"/>
      <c r="D52" s="6">
        <v>409</v>
      </c>
      <c r="E52" s="33"/>
      <c r="F52" s="47">
        <v>180</v>
      </c>
      <c r="G52" s="6"/>
      <c r="H52" s="6">
        <v>150</v>
      </c>
      <c r="I52" s="28"/>
    </row>
    <row r="53" spans="1:9" x14ac:dyDescent="0.3">
      <c r="A53" s="26" t="s">
        <v>24</v>
      </c>
      <c r="B53" s="6">
        <v>617</v>
      </c>
      <c r="C53" s="6"/>
      <c r="D53" s="6">
        <v>536</v>
      </c>
      <c r="E53" s="5"/>
      <c r="F53" s="47">
        <v>226</v>
      </c>
      <c r="G53" s="6"/>
      <c r="H53" s="6">
        <v>211</v>
      </c>
    </row>
    <row r="54" spans="1:9" x14ac:dyDescent="0.3">
      <c r="A54" s="26" t="s">
        <v>25</v>
      </c>
      <c r="B54" s="6">
        <v>451</v>
      </c>
      <c r="C54" s="6"/>
      <c r="D54" s="6">
        <v>435</v>
      </c>
      <c r="E54" s="5"/>
      <c r="F54" s="47">
        <v>168</v>
      </c>
      <c r="G54" s="6"/>
      <c r="H54" s="6">
        <v>188</v>
      </c>
    </row>
    <row r="55" spans="1:9" x14ac:dyDescent="0.3">
      <c r="A55" s="26" t="s">
        <v>26</v>
      </c>
      <c r="B55" s="16">
        <v>592</v>
      </c>
      <c r="C55" s="16"/>
      <c r="D55" s="16">
        <v>367</v>
      </c>
      <c r="E55" s="15"/>
      <c r="F55" s="48">
        <v>186</v>
      </c>
      <c r="G55" s="16"/>
      <c r="H55" s="16">
        <v>166</v>
      </c>
    </row>
    <row r="56" spans="1:9" ht="15" thickBot="1" x14ac:dyDescent="0.35">
      <c r="A56" s="26" t="s">
        <v>27</v>
      </c>
      <c r="B56" s="19">
        <v>660</v>
      </c>
      <c r="C56" s="19"/>
      <c r="D56" s="19">
        <v>487</v>
      </c>
      <c r="E56" s="15"/>
      <c r="F56" s="49">
        <v>259</v>
      </c>
      <c r="G56" s="19"/>
      <c r="H56" s="19">
        <v>209</v>
      </c>
    </row>
    <row r="57" spans="1:9" ht="15" thickTop="1" x14ac:dyDescent="0.3">
      <c r="B57" s="5">
        <f>SUM(B45:B56)</f>
        <v>7118</v>
      </c>
      <c r="C57" s="5"/>
      <c r="D57" s="15">
        <f>SUM(D45:D56)</f>
        <v>5493</v>
      </c>
      <c r="E57" s="27">
        <v>-0.32</v>
      </c>
      <c r="F57">
        <f>SUM(F45:F56)</f>
        <v>2343</v>
      </c>
      <c r="H57">
        <f>SUM(H45:H56)</f>
        <v>2107</v>
      </c>
      <c r="I57" s="28">
        <v>-0.1</v>
      </c>
    </row>
    <row r="58" spans="1:9" x14ac:dyDescent="0.3">
      <c r="B58" s="5"/>
      <c r="C58" s="5"/>
      <c r="D58" s="27"/>
      <c r="E58" s="27"/>
      <c r="H58" s="28"/>
    </row>
    <row r="59" spans="1:9" ht="15" thickBot="1" x14ac:dyDescent="0.35">
      <c r="B59" s="79" t="s">
        <v>110</v>
      </c>
      <c r="C59" s="80" t="s">
        <v>111</v>
      </c>
      <c r="D59" s="83"/>
      <c r="E59" s="83"/>
      <c r="F59" s="34"/>
      <c r="G59" s="34"/>
      <c r="H59" s="34"/>
    </row>
    <row r="60" spans="1:9" ht="15" thickTop="1" x14ac:dyDescent="0.3">
      <c r="A60" s="32" t="s">
        <v>17</v>
      </c>
      <c r="B60" s="81">
        <v>177</v>
      </c>
      <c r="C60" s="82">
        <v>476</v>
      </c>
      <c r="D60" s="5"/>
      <c r="E60" s="5"/>
      <c r="F60" s="14"/>
      <c r="G60" s="14"/>
      <c r="H60" s="15"/>
      <c r="I60" s="35"/>
    </row>
    <row r="61" spans="1:9" x14ac:dyDescent="0.3">
      <c r="A61" s="32" t="s">
        <v>109</v>
      </c>
      <c r="B61" s="47">
        <v>170</v>
      </c>
      <c r="C61" s="6">
        <v>467</v>
      </c>
      <c r="D61" s="5"/>
      <c r="E61" s="5"/>
      <c r="F61" s="14"/>
      <c r="G61" s="14"/>
      <c r="H61" s="15"/>
      <c r="I61" s="35"/>
    </row>
    <row r="62" spans="1:9" x14ac:dyDescent="0.3">
      <c r="A62" s="32" t="s">
        <v>18</v>
      </c>
      <c r="B62" s="47">
        <v>205</v>
      </c>
      <c r="C62" s="6">
        <v>570</v>
      </c>
      <c r="D62" s="5"/>
      <c r="E62" s="5"/>
      <c r="F62" s="14"/>
      <c r="G62" s="14"/>
      <c r="H62" s="15"/>
      <c r="I62" s="35"/>
    </row>
    <row r="63" spans="1:9" x14ac:dyDescent="0.3">
      <c r="A63" s="32" t="s">
        <v>19</v>
      </c>
      <c r="B63" s="47">
        <v>142</v>
      </c>
      <c r="C63" s="75">
        <v>389</v>
      </c>
      <c r="D63" s="5"/>
      <c r="E63" s="5"/>
      <c r="F63" s="14"/>
      <c r="G63" s="14"/>
      <c r="H63" s="15"/>
      <c r="I63" s="35"/>
    </row>
    <row r="64" spans="1:9" x14ac:dyDescent="0.3">
      <c r="A64" s="32" t="s">
        <v>20</v>
      </c>
      <c r="B64" s="47">
        <v>149</v>
      </c>
      <c r="C64" s="6">
        <v>392</v>
      </c>
      <c r="D64" s="5"/>
      <c r="E64" s="5"/>
      <c r="F64" s="14"/>
      <c r="G64" s="14"/>
      <c r="H64" s="15"/>
      <c r="I64" s="35"/>
    </row>
    <row r="65" spans="1:9" x14ac:dyDescent="0.3">
      <c r="A65" s="32" t="s">
        <v>21</v>
      </c>
      <c r="B65" s="47">
        <v>176</v>
      </c>
      <c r="C65" s="6">
        <v>498</v>
      </c>
      <c r="D65" s="29"/>
      <c r="E65" s="29"/>
      <c r="F65" s="15"/>
      <c r="G65" s="15"/>
      <c r="H65" s="15"/>
      <c r="I65" s="35"/>
    </row>
    <row r="66" spans="1:9" x14ac:dyDescent="0.3">
      <c r="A66" s="32" t="s">
        <v>22</v>
      </c>
      <c r="B66" s="47">
        <v>164</v>
      </c>
      <c r="C66" s="36">
        <v>467</v>
      </c>
    </row>
    <row r="67" spans="1:9" x14ac:dyDescent="0.3">
      <c r="A67" s="32" t="s">
        <v>23</v>
      </c>
      <c r="B67" s="47">
        <v>150</v>
      </c>
      <c r="C67" s="6">
        <v>409</v>
      </c>
    </row>
    <row r="68" spans="1:9" x14ac:dyDescent="0.3">
      <c r="A68" s="32" t="s">
        <v>24</v>
      </c>
      <c r="B68" s="47">
        <v>211</v>
      </c>
      <c r="C68" s="6">
        <v>536</v>
      </c>
    </row>
    <row r="69" spans="1:9" x14ac:dyDescent="0.3">
      <c r="A69" s="32" t="s">
        <v>25</v>
      </c>
      <c r="B69" s="47">
        <v>188</v>
      </c>
      <c r="C69" s="6">
        <v>435</v>
      </c>
    </row>
    <row r="70" spans="1:9" x14ac:dyDescent="0.3">
      <c r="A70" s="32" t="s">
        <v>26</v>
      </c>
      <c r="B70" s="48">
        <v>166</v>
      </c>
      <c r="C70" s="16">
        <v>367</v>
      </c>
    </row>
    <row r="71" spans="1:9" ht="15" thickBot="1" x14ac:dyDescent="0.35">
      <c r="A71" s="32" t="s">
        <v>27</v>
      </c>
      <c r="B71" s="49">
        <v>209</v>
      </c>
      <c r="C71" s="19">
        <v>487</v>
      </c>
    </row>
    <row r="72" spans="1:9" ht="15" thickTop="1" x14ac:dyDescent="0.3">
      <c r="B72" s="14">
        <f>SUM(B60:B71)</f>
        <v>2107</v>
      </c>
      <c r="C72" s="14">
        <f>SUM(C60:C71)</f>
        <v>5493</v>
      </c>
    </row>
    <row r="73" spans="1:9" x14ac:dyDescent="0.3">
      <c r="B73" s="14"/>
      <c r="C73" s="14"/>
    </row>
    <row r="74" spans="1:9" x14ac:dyDescent="0.3">
      <c r="B74" s="14"/>
      <c r="C74" s="14"/>
    </row>
    <row r="75" spans="1:9" x14ac:dyDescent="0.3">
      <c r="B75" s="14"/>
      <c r="C75" s="14"/>
    </row>
    <row r="76" spans="1:9" x14ac:dyDescent="0.3">
      <c r="B76" s="14"/>
      <c r="C76" s="14"/>
    </row>
    <row r="77" spans="1:9" x14ac:dyDescent="0.3">
      <c r="B77" s="14"/>
      <c r="C77" s="14"/>
    </row>
    <row r="78" spans="1:9" x14ac:dyDescent="0.3">
      <c r="B78" s="14"/>
      <c r="C78" s="14"/>
    </row>
    <row r="79" spans="1:9" x14ac:dyDescent="0.3">
      <c r="B79" s="14"/>
      <c r="C79" s="14"/>
    </row>
    <row r="80" spans="1:9" x14ac:dyDescent="0.3">
      <c r="B80" s="15"/>
      <c r="C80" s="15"/>
    </row>
    <row r="81" spans="2:3" x14ac:dyDescent="0.3">
      <c r="B81" s="14"/>
      <c r="C81" s="14"/>
    </row>
    <row r="82" spans="2:3" x14ac:dyDescent="0.3">
      <c r="B82" s="14"/>
      <c r="C82" s="14"/>
    </row>
    <row r="83" spans="2:3" x14ac:dyDescent="0.3">
      <c r="B83" s="14"/>
      <c r="C83" s="14"/>
    </row>
    <row r="84" spans="2:3" x14ac:dyDescent="0.3">
      <c r="B84" s="14"/>
      <c r="C84" s="14"/>
    </row>
    <row r="85" spans="2:3" x14ac:dyDescent="0.3">
      <c r="B85" s="14"/>
      <c r="C85" s="14"/>
    </row>
    <row r="86" spans="2:3" x14ac:dyDescent="0.3">
      <c r="B86" s="14"/>
      <c r="C86" s="14"/>
    </row>
    <row r="87" spans="2:3" x14ac:dyDescent="0.3">
      <c r="B87" s="14"/>
      <c r="C87" s="14"/>
    </row>
    <row r="88" spans="2:3" x14ac:dyDescent="0.3">
      <c r="B88" s="14"/>
      <c r="C88" s="14"/>
    </row>
    <row r="89" spans="2:3" x14ac:dyDescent="0.3">
      <c r="B89" s="14"/>
      <c r="C89" s="14"/>
    </row>
    <row r="90" spans="2:3" x14ac:dyDescent="0.3">
      <c r="B90" s="14"/>
      <c r="C90" s="14"/>
    </row>
    <row r="91" spans="2:3" x14ac:dyDescent="0.3">
      <c r="B91" s="14"/>
      <c r="C91" s="14"/>
    </row>
    <row r="92" spans="2:3" x14ac:dyDescent="0.3">
      <c r="B92" s="15"/>
      <c r="C92" s="15"/>
    </row>
    <row r="93" spans="2:3" x14ac:dyDescent="0.3">
      <c r="B93" s="10"/>
      <c r="C93" s="10"/>
    </row>
  </sheetData>
  <pageMargins left="0.70866141732283472" right="0.70866141732283472" top="0.74803149606299213" bottom="0.74803149606299213" header="0.31496062992125984" footer="0.31496062992125984"/>
  <pageSetup paperSize="8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4:AG95"/>
  <sheetViews>
    <sheetView tabSelected="1" topLeftCell="A19" zoomScale="80" zoomScaleNormal="80" workbookViewId="0">
      <selection activeCell="G36" sqref="G36:G39"/>
    </sheetView>
  </sheetViews>
  <sheetFormatPr defaultRowHeight="14.4" x14ac:dyDescent="0.3"/>
  <cols>
    <col min="1" max="1" width="6.44140625" customWidth="1"/>
    <col min="2" max="2" width="20" customWidth="1"/>
    <col min="3" max="3" width="19.21875" customWidth="1"/>
    <col min="4" max="4" width="13.21875" customWidth="1"/>
    <col min="5" max="5" width="9" customWidth="1"/>
    <col min="6" max="6" width="12.21875" customWidth="1"/>
    <col min="7" max="7" width="8.21875" customWidth="1"/>
    <col min="8" max="8" width="12.5546875" customWidth="1"/>
    <col min="9" max="9" width="10.21875" customWidth="1"/>
    <col min="10" max="10" width="6.77734375" customWidth="1"/>
    <col min="11" max="11" width="8.44140625" customWidth="1"/>
    <col min="12" max="12" width="7.5546875" customWidth="1"/>
    <col min="13" max="13" width="14.21875" customWidth="1"/>
    <col min="14" max="14" width="8.77734375" customWidth="1"/>
    <col min="15" max="15" width="12" customWidth="1"/>
    <col min="18" max="18" width="10.44140625" customWidth="1"/>
    <col min="20" max="20" width="12" customWidth="1"/>
    <col min="21" max="21" width="10.77734375" customWidth="1"/>
    <col min="22" max="22" width="13.77734375" customWidth="1"/>
    <col min="25" max="25" width="10" customWidth="1"/>
    <col min="27" max="27" width="13.77734375" customWidth="1"/>
    <col min="28" max="28" width="8.5546875" customWidth="1"/>
    <col min="29" max="29" width="14" customWidth="1"/>
  </cols>
  <sheetData>
    <row r="34" spans="1:29" ht="15" thickBot="1" x14ac:dyDescent="0.35">
      <c r="B34" s="1" t="s">
        <v>95</v>
      </c>
      <c r="C34" s="1"/>
      <c r="D34" s="1" t="s">
        <v>41</v>
      </c>
      <c r="E34" s="1" t="s">
        <v>96</v>
      </c>
      <c r="F34" s="1"/>
      <c r="J34" s="1" t="s">
        <v>101</v>
      </c>
      <c r="K34" s="1"/>
      <c r="L34" s="1" t="s">
        <v>100</v>
      </c>
      <c r="M34" s="1"/>
      <c r="N34" s="1"/>
      <c r="O34" s="1"/>
      <c r="Q34" s="1" t="s">
        <v>102</v>
      </c>
      <c r="S34" s="1" t="s">
        <v>103</v>
      </c>
      <c r="T34" s="1"/>
      <c r="X34" s="1" t="s">
        <v>105</v>
      </c>
      <c r="Y34" s="1"/>
      <c r="Z34" s="1" t="s">
        <v>104</v>
      </c>
      <c r="AA34" s="1"/>
    </row>
    <row r="35" spans="1:29" ht="15.6" thickTop="1" thickBot="1" x14ac:dyDescent="0.35">
      <c r="A35" s="54" t="s">
        <v>99</v>
      </c>
      <c r="B35" s="52" t="s">
        <v>28</v>
      </c>
      <c r="C35" s="21" t="s">
        <v>98</v>
      </c>
      <c r="D35" s="21" t="s">
        <v>40</v>
      </c>
      <c r="E35" s="21" t="s">
        <v>36</v>
      </c>
      <c r="F35" s="21" t="s">
        <v>42</v>
      </c>
      <c r="G35" s="53" t="s">
        <v>97</v>
      </c>
      <c r="H35" s="22" t="s">
        <v>42</v>
      </c>
      <c r="I35" s="66" t="s">
        <v>99</v>
      </c>
      <c r="J35" s="20" t="s">
        <v>28</v>
      </c>
      <c r="K35" s="21" t="s">
        <v>98</v>
      </c>
      <c r="L35" s="21" t="s">
        <v>36</v>
      </c>
      <c r="M35" s="21" t="s">
        <v>42</v>
      </c>
      <c r="N35" s="21" t="s">
        <v>97</v>
      </c>
      <c r="O35" s="22" t="s">
        <v>42</v>
      </c>
      <c r="P35" s="66" t="s">
        <v>99</v>
      </c>
      <c r="Q35" s="20" t="s">
        <v>28</v>
      </c>
      <c r="R35" s="21" t="s">
        <v>98</v>
      </c>
      <c r="S35" s="21" t="s">
        <v>36</v>
      </c>
      <c r="T35" s="21" t="s">
        <v>42</v>
      </c>
      <c r="U35" s="21" t="s">
        <v>97</v>
      </c>
      <c r="V35" s="22" t="s">
        <v>42</v>
      </c>
      <c r="W35" s="66" t="s">
        <v>99</v>
      </c>
      <c r="X35" s="20" t="s">
        <v>28</v>
      </c>
      <c r="Y35" s="21" t="s">
        <v>98</v>
      </c>
      <c r="Z35" s="44" t="s">
        <v>36</v>
      </c>
      <c r="AA35" s="44" t="s">
        <v>42</v>
      </c>
      <c r="AB35" s="44" t="s">
        <v>97</v>
      </c>
      <c r="AC35" s="55" t="s">
        <v>42</v>
      </c>
    </row>
    <row r="36" spans="1:29" ht="15" thickTop="1" x14ac:dyDescent="0.3">
      <c r="A36" t="s">
        <v>43</v>
      </c>
      <c r="B36" s="39">
        <v>13</v>
      </c>
      <c r="C36" s="37">
        <v>45</v>
      </c>
      <c r="D36" s="50">
        <v>42.75</v>
      </c>
      <c r="E36" s="5">
        <v>15</v>
      </c>
      <c r="F36" s="51">
        <f t="shared" ref="F36:F45" si="0">SUM(E36*110)</f>
        <v>1650</v>
      </c>
      <c r="G36" s="38">
        <v>43</v>
      </c>
      <c r="H36" s="56">
        <f>SUM(G36*3)</f>
        <v>129</v>
      </c>
      <c r="I36" t="s">
        <v>43</v>
      </c>
      <c r="J36" s="39">
        <v>8</v>
      </c>
      <c r="K36" s="37">
        <v>12</v>
      </c>
      <c r="L36" s="5">
        <v>9</v>
      </c>
      <c r="M36" s="51">
        <f>SUM(L36*110)</f>
        <v>990</v>
      </c>
      <c r="N36" s="38">
        <v>17</v>
      </c>
      <c r="O36" s="57">
        <f>SUM(N36*3)</f>
        <v>51</v>
      </c>
      <c r="P36" t="s">
        <v>43</v>
      </c>
      <c r="Q36" s="43">
        <v>16</v>
      </c>
      <c r="R36" s="42">
        <v>46</v>
      </c>
      <c r="S36" s="14">
        <v>12</v>
      </c>
      <c r="T36" s="58">
        <f>SUM(S36*110)</f>
        <v>1320</v>
      </c>
      <c r="U36" s="42">
        <v>35</v>
      </c>
      <c r="V36" s="59">
        <f>SUM(U36*3)</f>
        <v>105</v>
      </c>
      <c r="W36" t="s">
        <v>43</v>
      </c>
      <c r="X36" s="31">
        <v>13</v>
      </c>
      <c r="Y36" s="42">
        <v>29</v>
      </c>
      <c r="Z36" s="14">
        <v>11</v>
      </c>
      <c r="AA36" s="58">
        <f>SUM(Z36*110)</f>
        <v>1210</v>
      </c>
      <c r="AB36" s="15">
        <v>26</v>
      </c>
      <c r="AC36" s="56">
        <f>SUM(AB36*3)</f>
        <v>78</v>
      </c>
    </row>
    <row r="37" spans="1:29" x14ac:dyDescent="0.3">
      <c r="A37" s="1" t="s">
        <v>44</v>
      </c>
      <c r="B37" s="4">
        <v>16</v>
      </c>
      <c r="C37" s="38">
        <v>68</v>
      </c>
      <c r="D37" s="50">
        <v>64.599999999999994</v>
      </c>
      <c r="E37" s="5">
        <v>10</v>
      </c>
      <c r="F37" s="51">
        <f t="shared" si="0"/>
        <v>1100</v>
      </c>
      <c r="G37" s="38">
        <v>32</v>
      </c>
      <c r="H37" s="56">
        <f t="shared" ref="H37:H45" si="1">SUM(G37*3)</f>
        <v>96</v>
      </c>
      <c r="I37" s="1" t="s">
        <v>44</v>
      </c>
      <c r="J37" s="4">
        <v>5</v>
      </c>
      <c r="K37" s="38">
        <v>10</v>
      </c>
      <c r="L37" s="5">
        <v>5</v>
      </c>
      <c r="M37" s="51">
        <f t="shared" ref="M37:M48" si="2">SUM(L37*110)</f>
        <v>550</v>
      </c>
      <c r="N37" s="38">
        <v>11</v>
      </c>
      <c r="O37" s="57">
        <f t="shared" ref="O37:O45" si="3">SUM(N37*3)</f>
        <v>33</v>
      </c>
      <c r="P37" s="1" t="s">
        <v>44</v>
      </c>
      <c r="Q37" s="31">
        <v>17</v>
      </c>
      <c r="R37" s="15">
        <v>62</v>
      </c>
      <c r="S37" s="14">
        <v>10</v>
      </c>
      <c r="T37" s="58">
        <f t="shared" ref="T37:T48" si="4">SUM(S37*110)</f>
        <v>1100</v>
      </c>
      <c r="U37" s="15">
        <v>25</v>
      </c>
      <c r="V37" s="59">
        <f t="shared" ref="V37:V45" si="5">SUM(U37*3)</f>
        <v>75</v>
      </c>
      <c r="W37" s="1" t="s">
        <v>44</v>
      </c>
      <c r="X37" s="31">
        <v>15</v>
      </c>
      <c r="Y37" s="15">
        <v>40</v>
      </c>
      <c r="Z37" s="14">
        <v>10</v>
      </c>
      <c r="AA37" s="58">
        <f t="shared" ref="AA37:AA47" si="6">SUM(Z37*110)</f>
        <v>1100</v>
      </c>
      <c r="AB37" s="15">
        <v>25</v>
      </c>
      <c r="AC37" s="56">
        <f t="shared" ref="AC37:AC45" si="7">SUM(AB37*3)</f>
        <v>75</v>
      </c>
    </row>
    <row r="38" spans="1:29" x14ac:dyDescent="0.3">
      <c r="A38" t="s">
        <v>45</v>
      </c>
      <c r="B38" s="4">
        <v>14</v>
      </c>
      <c r="C38" s="38">
        <v>69</v>
      </c>
      <c r="D38" s="50">
        <v>65.5</v>
      </c>
      <c r="E38" s="5">
        <v>8</v>
      </c>
      <c r="F38" s="51">
        <f t="shared" si="0"/>
        <v>880</v>
      </c>
      <c r="G38" s="38">
        <v>27</v>
      </c>
      <c r="H38" s="56">
        <f t="shared" si="1"/>
        <v>81</v>
      </c>
      <c r="I38" t="s">
        <v>45</v>
      </c>
      <c r="J38" s="4">
        <v>5</v>
      </c>
      <c r="K38" s="38">
        <v>9</v>
      </c>
      <c r="L38" s="5">
        <v>6</v>
      </c>
      <c r="M38" s="51">
        <f t="shared" si="2"/>
        <v>660</v>
      </c>
      <c r="N38" s="38">
        <v>13</v>
      </c>
      <c r="O38" s="57">
        <f t="shared" si="3"/>
        <v>39</v>
      </c>
      <c r="P38" t="s">
        <v>45</v>
      </c>
      <c r="Q38" s="31">
        <v>15</v>
      </c>
      <c r="R38" s="15">
        <v>37</v>
      </c>
      <c r="S38" s="14">
        <v>9</v>
      </c>
      <c r="T38" s="58">
        <f t="shared" si="4"/>
        <v>990</v>
      </c>
      <c r="U38" s="15">
        <v>29</v>
      </c>
      <c r="V38" s="59">
        <f t="shared" si="5"/>
        <v>87</v>
      </c>
      <c r="W38" t="s">
        <v>45</v>
      </c>
      <c r="X38" s="31">
        <v>13</v>
      </c>
      <c r="Y38" s="15">
        <v>31</v>
      </c>
      <c r="Z38" s="14">
        <v>8</v>
      </c>
      <c r="AA38" s="58">
        <f t="shared" si="6"/>
        <v>880</v>
      </c>
      <c r="AB38" s="15">
        <v>20</v>
      </c>
      <c r="AC38" s="56">
        <f t="shared" si="7"/>
        <v>60</v>
      </c>
    </row>
    <row r="39" spans="1:29" x14ac:dyDescent="0.3">
      <c r="A39" s="1" t="s">
        <v>46</v>
      </c>
      <c r="B39" s="4">
        <v>12</v>
      </c>
      <c r="C39" s="38">
        <v>64</v>
      </c>
      <c r="D39" s="5">
        <v>60.8</v>
      </c>
      <c r="E39" s="5">
        <v>10</v>
      </c>
      <c r="F39" s="51">
        <f t="shared" si="0"/>
        <v>1100</v>
      </c>
      <c r="G39" s="38">
        <v>36</v>
      </c>
      <c r="H39" s="56">
        <f t="shared" si="1"/>
        <v>108</v>
      </c>
      <c r="I39" s="1" t="s">
        <v>46</v>
      </c>
      <c r="J39" s="4">
        <v>6</v>
      </c>
      <c r="K39" s="38">
        <v>10</v>
      </c>
      <c r="L39" s="5">
        <v>7</v>
      </c>
      <c r="M39" s="51">
        <f t="shared" si="2"/>
        <v>770</v>
      </c>
      <c r="N39" s="38">
        <v>19</v>
      </c>
      <c r="O39" s="57">
        <f t="shared" si="3"/>
        <v>57</v>
      </c>
      <c r="P39" s="1" t="s">
        <v>46</v>
      </c>
      <c r="Q39" s="31">
        <v>12</v>
      </c>
      <c r="R39" s="15">
        <v>48</v>
      </c>
      <c r="S39" s="14">
        <v>12</v>
      </c>
      <c r="T39" s="58">
        <f t="shared" si="4"/>
        <v>1320</v>
      </c>
      <c r="U39" s="15">
        <v>33</v>
      </c>
      <c r="V39" s="59">
        <f t="shared" si="5"/>
        <v>99</v>
      </c>
      <c r="W39" s="1" t="s">
        <v>46</v>
      </c>
      <c r="X39" s="31">
        <v>14</v>
      </c>
      <c r="Y39" s="15">
        <v>36</v>
      </c>
      <c r="Z39" s="14">
        <v>14</v>
      </c>
      <c r="AA39" s="58">
        <f t="shared" si="6"/>
        <v>1540</v>
      </c>
      <c r="AB39" s="15">
        <v>30</v>
      </c>
      <c r="AC39" s="56">
        <f t="shared" si="7"/>
        <v>90</v>
      </c>
    </row>
    <row r="40" spans="1:29" x14ac:dyDescent="0.3">
      <c r="A40" t="s">
        <v>47</v>
      </c>
      <c r="B40" s="4">
        <v>14</v>
      </c>
      <c r="C40" s="38">
        <v>46</v>
      </c>
      <c r="D40" s="5">
        <v>43.7</v>
      </c>
      <c r="E40" s="5">
        <v>12</v>
      </c>
      <c r="F40" s="51">
        <f t="shared" si="0"/>
        <v>1320</v>
      </c>
      <c r="G40" s="38">
        <v>47</v>
      </c>
      <c r="H40" s="56">
        <f t="shared" si="1"/>
        <v>141</v>
      </c>
      <c r="I40" t="s">
        <v>47</v>
      </c>
      <c r="J40" s="4">
        <v>5</v>
      </c>
      <c r="K40" s="38">
        <v>8</v>
      </c>
      <c r="L40" s="5">
        <v>9</v>
      </c>
      <c r="M40" s="51">
        <f t="shared" si="2"/>
        <v>990</v>
      </c>
      <c r="N40" s="38">
        <v>16</v>
      </c>
      <c r="O40" s="57">
        <f t="shared" si="3"/>
        <v>48</v>
      </c>
      <c r="P40" t="s">
        <v>47</v>
      </c>
      <c r="Q40" s="31">
        <v>14</v>
      </c>
      <c r="R40" s="15">
        <v>44</v>
      </c>
      <c r="S40" s="14">
        <v>10</v>
      </c>
      <c r="T40" s="58">
        <f t="shared" si="4"/>
        <v>1100</v>
      </c>
      <c r="U40" s="15">
        <v>30</v>
      </c>
      <c r="V40" s="59">
        <f t="shared" si="5"/>
        <v>90</v>
      </c>
      <c r="W40" t="s">
        <v>47</v>
      </c>
      <c r="X40" s="31">
        <v>13</v>
      </c>
      <c r="Y40" s="15">
        <v>35</v>
      </c>
      <c r="Z40" s="14">
        <v>13</v>
      </c>
      <c r="AA40" s="58">
        <f t="shared" si="6"/>
        <v>1430</v>
      </c>
      <c r="AB40" s="15">
        <v>25</v>
      </c>
      <c r="AC40" s="56">
        <f t="shared" si="7"/>
        <v>75</v>
      </c>
    </row>
    <row r="41" spans="1:29" x14ac:dyDescent="0.3">
      <c r="A41" s="1" t="s">
        <v>48</v>
      </c>
      <c r="B41" s="4">
        <v>15</v>
      </c>
      <c r="C41" s="38">
        <v>55</v>
      </c>
      <c r="D41" s="5">
        <v>55.25</v>
      </c>
      <c r="E41" s="5">
        <v>12</v>
      </c>
      <c r="F41" s="51">
        <f t="shared" si="0"/>
        <v>1320</v>
      </c>
      <c r="G41" s="38">
        <v>46</v>
      </c>
      <c r="H41" s="56">
        <f t="shared" si="1"/>
        <v>138</v>
      </c>
      <c r="I41" s="1" t="s">
        <v>48</v>
      </c>
      <c r="J41" s="40">
        <v>6</v>
      </c>
      <c r="K41" s="38">
        <v>13</v>
      </c>
      <c r="L41" s="29">
        <v>9</v>
      </c>
      <c r="M41" s="51">
        <f t="shared" si="2"/>
        <v>990</v>
      </c>
      <c r="N41" s="38">
        <v>22</v>
      </c>
      <c r="O41" s="57">
        <f t="shared" si="3"/>
        <v>66</v>
      </c>
      <c r="P41" s="1" t="s">
        <v>48</v>
      </c>
      <c r="Q41" s="13">
        <v>12</v>
      </c>
      <c r="R41" s="15">
        <v>45</v>
      </c>
      <c r="S41" s="15">
        <v>11</v>
      </c>
      <c r="T41" s="58">
        <f t="shared" si="4"/>
        <v>1210</v>
      </c>
      <c r="U41" s="15">
        <v>39</v>
      </c>
      <c r="V41" s="59">
        <f t="shared" si="5"/>
        <v>117</v>
      </c>
      <c r="W41" s="1" t="s">
        <v>48</v>
      </c>
      <c r="X41" s="13">
        <v>12</v>
      </c>
      <c r="Y41" s="15">
        <v>35</v>
      </c>
      <c r="Z41" s="15">
        <v>13</v>
      </c>
      <c r="AA41" s="58">
        <f t="shared" si="6"/>
        <v>1430</v>
      </c>
      <c r="AB41" s="15">
        <v>28</v>
      </c>
      <c r="AC41" s="56">
        <f t="shared" si="7"/>
        <v>84</v>
      </c>
    </row>
    <row r="42" spans="1:29" x14ac:dyDescent="0.3">
      <c r="A42" t="s">
        <v>49</v>
      </c>
      <c r="B42" s="4">
        <v>11</v>
      </c>
      <c r="C42" s="38">
        <v>35</v>
      </c>
      <c r="D42" s="5">
        <v>33.25</v>
      </c>
      <c r="E42" s="5">
        <v>13</v>
      </c>
      <c r="F42" s="51">
        <f t="shared" si="0"/>
        <v>1430</v>
      </c>
      <c r="G42" s="38">
        <v>42</v>
      </c>
      <c r="H42" s="56">
        <f t="shared" si="1"/>
        <v>126</v>
      </c>
      <c r="I42" t="s">
        <v>49</v>
      </c>
      <c r="J42" s="40">
        <v>5</v>
      </c>
      <c r="K42" s="38">
        <v>11</v>
      </c>
      <c r="L42" s="29">
        <v>10</v>
      </c>
      <c r="M42" s="51">
        <f t="shared" si="2"/>
        <v>1100</v>
      </c>
      <c r="N42" s="38">
        <v>19</v>
      </c>
      <c r="O42" s="57">
        <f t="shared" si="3"/>
        <v>57</v>
      </c>
      <c r="P42" t="s">
        <v>49</v>
      </c>
      <c r="Q42" s="13">
        <v>13</v>
      </c>
      <c r="R42" s="15">
        <v>45</v>
      </c>
      <c r="S42" s="15">
        <v>11</v>
      </c>
      <c r="T42" s="58">
        <f t="shared" si="4"/>
        <v>1210</v>
      </c>
      <c r="U42" s="15">
        <v>33</v>
      </c>
      <c r="V42" s="59">
        <f t="shared" si="5"/>
        <v>99</v>
      </c>
      <c r="W42" t="s">
        <v>49</v>
      </c>
      <c r="X42" s="13">
        <v>13</v>
      </c>
      <c r="Y42" s="15">
        <v>29</v>
      </c>
      <c r="Z42" s="15">
        <v>13</v>
      </c>
      <c r="AA42" s="58">
        <f t="shared" si="6"/>
        <v>1430</v>
      </c>
      <c r="AB42" s="15">
        <v>29</v>
      </c>
      <c r="AC42" s="56">
        <f t="shared" si="7"/>
        <v>87</v>
      </c>
    </row>
    <row r="43" spans="1:29" x14ac:dyDescent="0.3">
      <c r="A43" s="1" t="s">
        <v>50</v>
      </c>
      <c r="B43" s="4">
        <v>10</v>
      </c>
      <c r="C43" s="38">
        <v>28</v>
      </c>
      <c r="D43" s="5">
        <v>26.6</v>
      </c>
      <c r="E43" s="5">
        <v>11</v>
      </c>
      <c r="F43" s="51">
        <f t="shared" si="0"/>
        <v>1210</v>
      </c>
      <c r="G43" s="38">
        <v>46</v>
      </c>
      <c r="H43" s="56">
        <f t="shared" si="1"/>
        <v>138</v>
      </c>
      <c r="I43" s="1" t="s">
        <v>50</v>
      </c>
      <c r="J43" s="40">
        <v>5</v>
      </c>
      <c r="K43" s="38">
        <v>10</v>
      </c>
      <c r="L43" s="29">
        <v>8</v>
      </c>
      <c r="M43" s="51">
        <f t="shared" si="2"/>
        <v>880</v>
      </c>
      <c r="N43" s="38">
        <v>24</v>
      </c>
      <c r="O43" s="57">
        <f t="shared" si="3"/>
        <v>72</v>
      </c>
      <c r="P43" s="1" t="s">
        <v>50</v>
      </c>
      <c r="Q43" s="13">
        <v>13</v>
      </c>
      <c r="R43" s="15">
        <v>36</v>
      </c>
      <c r="S43" s="15">
        <v>10</v>
      </c>
      <c r="T43" s="58">
        <f t="shared" si="4"/>
        <v>1100</v>
      </c>
      <c r="U43" s="15">
        <v>33</v>
      </c>
      <c r="V43" s="59">
        <f t="shared" si="5"/>
        <v>99</v>
      </c>
      <c r="W43" s="1" t="s">
        <v>50</v>
      </c>
      <c r="X43" s="13">
        <v>14</v>
      </c>
      <c r="Y43" s="15">
        <v>26</v>
      </c>
      <c r="Z43" s="15">
        <v>11</v>
      </c>
      <c r="AA43" s="58">
        <f t="shared" si="6"/>
        <v>1210</v>
      </c>
      <c r="AB43" s="15">
        <v>35</v>
      </c>
      <c r="AC43" s="56">
        <f t="shared" si="7"/>
        <v>105</v>
      </c>
    </row>
    <row r="44" spans="1:29" x14ac:dyDescent="0.3">
      <c r="A44" t="s">
        <v>51</v>
      </c>
      <c r="B44" s="4">
        <v>12</v>
      </c>
      <c r="C44" s="38">
        <v>36</v>
      </c>
      <c r="D44" s="5">
        <v>34.200000000000003</v>
      </c>
      <c r="E44" s="5">
        <v>18</v>
      </c>
      <c r="F44" s="51">
        <f t="shared" si="0"/>
        <v>1980</v>
      </c>
      <c r="G44" s="38">
        <v>48</v>
      </c>
      <c r="H44" s="56">
        <f t="shared" si="1"/>
        <v>144</v>
      </c>
      <c r="I44" t="s">
        <v>51</v>
      </c>
      <c r="J44" s="40">
        <v>6</v>
      </c>
      <c r="K44" s="38">
        <v>12</v>
      </c>
      <c r="L44" s="29">
        <v>8</v>
      </c>
      <c r="M44" s="51">
        <f t="shared" si="2"/>
        <v>880</v>
      </c>
      <c r="N44" s="38">
        <v>20</v>
      </c>
      <c r="O44" s="57">
        <f t="shared" si="3"/>
        <v>60</v>
      </c>
      <c r="P44" t="s">
        <v>51</v>
      </c>
      <c r="Q44" s="13">
        <v>13</v>
      </c>
      <c r="R44" s="15">
        <v>60</v>
      </c>
      <c r="S44" s="15">
        <v>10</v>
      </c>
      <c r="T44" s="58">
        <f t="shared" si="4"/>
        <v>1100</v>
      </c>
      <c r="U44" s="15">
        <v>40</v>
      </c>
      <c r="V44" s="59">
        <f t="shared" si="5"/>
        <v>120</v>
      </c>
      <c r="W44" t="s">
        <v>51</v>
      </c>
      <c r="X44" s="13">
        <v>14</v>
      </c>
      <c r="Y44" s="15">
        <v>24</v>
      </c>
      <c r="Z44" s="15">
        <v>14</v>
      </c>
      <c r="AA44" s="58">
        <f t="shared" si="6"/>
        <v>1540</v>
      </c>
      <c r="AB44" s="15">
        <v>32</v>
      </c>
      <c r="AC44" s="56">
        <f t="shared" si="7"/>
        <v>96</v>
      </c>
    </row>
    <row r="45" spans="1:29" x14ac:dyDescent="0.3">
      <c r="A45" s="1" t="s">
        <v>52</v>
      </c>
      <c r="B45" s="4">
        <v>12</v>
      </c>
      <c r="C45" s="38">
        <v>39</v>
      </c>
      <c r="D45" s="5">
        <v>37.049999999999997</v>
      </c>
      <c r="E45" s="5">
        <v>13</v>
      </c>
      <c r="F45" s="51">
        <f t="shared" si="0"/>
        <v>1430</v>
      </c>
      <c r="G45" s="38">
        <v>55</v>
      </c>
      <c r="H45" s="56">
        <f t="shared" si="1"/>
        <v>165</v>
      </c>
      <c r="I45" s="1" t="s">
        <v>52</v>
      </c>
      <c r="J45" s="40">
        <v>6</v>
      </c>
      <c r="K45" s="38">
        <v>13</v>
      </c>
      <c r="L45" s="29">
        <v>9</v>
      </c>
      <c r="M45" s="51">
        <f t="shared" si="2"/>
        <v>990</v>
      </c>
      <c r="N45" s="38">
        <v>23</v>
      </c>
      <c r="O45" s="57">
        <f t="shared" si="3"/>
        <v>69</v>
      </c>
      <c r="P45" s="1" t="s">
        <v>52</v>
      </c>
      <c r="Q45" s="13">
        <v>16</v>
      </c>
      <c r="R45" s="15">
        <v>51</v>
      </c>
      <c r="S45" s="15">
        <v>11</v>
      </c>
      <c r="T45" s="58">
        <f t="shared" si="4"/>
        <v>1210</v>
      </c>
      <c r="U45" s="15">
        <v>31</v>
      </c>
      <c r="V45" s="59">
        <f t="shared" si="5"/>
        <v>93</v>
      </c>
      <c r="W45" s="1" t="s">
        <v>52</v>
      </c>
      <c r="X45" s="13">
        <v>13</v>
      </c>
      <c r="Y45" s="15">
        <v>30</v>
      </c>
      <c r="Z45" s="15">
        <v>13</v>
      </c>
      <c r="AA45" s="58">
        <f t="shared" si="6"/>
        <v>1430</v>
      </c>
      <c r="AB45" s="15">
        <v>38</v>
      </c>
      <c r="AC45" s="56">
        <f t="shared" si="7"/>
        <v>114</v>
      </c>
    </row>
    <row r="46" spans="1:29" x14ac:dyDescent="0.3">
      <c r="A46" t="s">
        <v>53</v>
      </c>
      <c r="B46" s="4">
        <v>10</v>
      </c>
      <c r="C46" s="38">
        <v>32</v>
      </c>
      <c r="D46" s="5">
        <v>30.4</v>
      </c>
      <c r="E46" s="5">
        <v>17</v>
      </c>
      <c r="F46" s="51">
        <f>SUM(E46*112.5)</f>
        <v>1912.5</v>
      </c>
      <c r="G46" s="38">
        <v>36</v>
      </c>
      <c r="H46" s="56">
        <f>SUM(G46*18)</f>
        <v>648</v>
      </c>
      <c r="I46" t="s">
        <v>53</v>
      </c>
      <c r="J46" s="40">
        <v>5</v>
      </c>
      <c r="K46" s="38">
        <v>8</v>
      </c>
      <c r="L46" s="29">
        <v>9</v>
      </c>
      <c r="M46" s="51">
        <f>SUM(L46*112.5)</f>
        <v>1012.5</v>
      </c>
      <c r="N46" s="38">
        <v>16</v>
      </c>
      <c r="O46" s="57">
        <f>SUM(N46*18)</f>
        <v>288</v>
      </c>
      <c r="P46" t="s">
        <v>53</v>
      </c>
      <c r="Q46" s="13">
        <v>11</v>
      </c>
      <c r="R46" s="15">
        <v>44</v>
      </c>
      <c r="S46" s="15">
        <v>8</v>
      </c>
      <c r="T46" s="58">
        <f>SUM(S46*112.5)</f>
        <v>900</v>
      </c>
      <c r="U46" s="15">
        <v>38</v>
      </c>
      <c r="V46" s="59">
        <f>SUM(U46*18)</f>
        <v>684</v>
      </c>
      <c r="W46" t="s">
        <v>53</v>
      </c>
      <c r="X46" s="13">
        <v>11</v>
      </c>
      <c r="Y46" s="15">
        <v>26</v>
      </c>
      <c r="Z46" s="15">
        <v>14</v>
      </c>
      <c r="AA46" s="58">
        <f>SUM(Z46*112.5)</f>
        <v>1575</v>
      </c>
      <c r="AB46" s="15">
        <v>25</v>
      </c>
      <c r="AC46" s="56">
        <f>SUM(AB46*18)</f>
        <v>450</v>
      </c>
    </row>
    <row r="47" spans="1:29" x14ac:dyDescent="0.3">
      <c r="A47" s="1" t="s">
        <v>54</v>
      </c>
      <c r="B47" s="4">
        <v>12</v>
      </c>
      <c r="C47" s="38">
        <v>41</v>
      </c>
      <c r="D47" s="5">
        <v>38.950000000000003</v>
      </c>
      <c r="E47" s="5">
        <v>9</v>
      </c>
      <c r="F47" s="51">
        <f t="shared" ref="F47" si="8">SUM(E47*112)</f>
        <v>1008</v>
      </c>
      <c r="G47" s="38">
        <v>43</v>
      </c>
      <c r="H47" s="56">
        <f t="shared" ref="H47:H48" si="9">SUM(G47*18)</f>
        <v>774</v>
      </c>
      <c r="I47" s="1" t="s">
        <v>54</v>
      </c>
      <c r="J47" s="40">
        <v>4</v>
      </c>
      <c r="K47" s="38">
        <v>12</v>
      </c>
      <c r="L47" s="29">
        <v>7</v>
      </c>
      <c r="M47" s="51">
        <f t="shared" si="2"/>
        <v>770</v>
      </c>
      <c r="N47" s="38">
        <v>22</v>
      </c>
      <c r="O47" s="57">
        <f>SUM(N47*18)</f>
        <v>396</v>
      </c>
      <c r="P47" s="1" t="s">
        <v>54</v>
      </c>
      <c r="Q47" s="13">
        <v>11</v>
      </c>
      <c r="R47" s="15">
        <v>42</v>
      </c>
      <c r="S47" s="15">
        <v>6</v>
      </c>
      <c r="T47" s="58">
        <f t="shared" si="4"/>
        <v>660</v>
      </c>
      <c r="U47" s="15">
        <v>25</v>
      </c>
      <c r="V47" s="59">
        <f>SUM(U47*18)</f>
        <v>450</v>
      </c>
      <c r="W47" s="1" t="s">
        <v>54</v>
      </c>
      <c r="X47" s="13">
        <v>12</v>
      </c>
      <c r="Y47" s="15">
        <v>39</v>
      </c>
      <c r="Z47" s="15">
        <v>8</v>
      </c>
      <c r="AA47" s="58">
        <f t="shared" si="6"/>
        <v>880</v>
      </c>
      <c r="AB47" s="15">
        <v>27</v>
      </c>
      <c r="AC47" s="56">
        <f>SUM(AB47*18)</f>
        <v>486</v>
      </c>
    </row>
    <row r="48" spans="1:29" x14ac:dyDescent="0.3">
      <c r="A48" t="s">
        <v>55</v>
      </c>
      <c r="B48" s="40">
        <v>9</v>
      </c>
      <c r="C48" s="38">
        <v>40</v>
      </c>
      <c r="D48" s="29">
        <v>38</v>
      </c>
      <c r="E48" s="29">
        <v>6</v>
      </c>
      <c r="F48" s="51">
        <f>SUM(E48*112.5)</f>
        <v>675</v>
      </c>
      <c r="G48" s="38">
        <v>29</v>
      </c>
      <c r="H48" s="56">
        <f t="shared" si="9"/>
        <v>522</v>
      </c>
      <c r="I48" t="s">
        <v>55</v>
      </c>
      <c r="J48" s="40">
        <v>5</v>
      </c>
      <c r="K48" s="38">
        <v>10</v>
      </c>
      <c r="L48" s="29">
        <v>6</v>
      </c>
      <c r="M48" s="51">
        <f t="shared" si="2"/>
        <v>660</v>
      </c>
      <c r="N48" s="38">
        <v>14</v>
      </c>
      <c r="O48" s="57">
        <f>SUM(N48*18)</f>
        <v>252</v>
      </c>
      <c r="P48" t="s">
        <v>55</v>
      </c>
      <c r="Q48" s="31">
        <v>13</v>
      </c>
      <c r="R48" s="15">
        <v>52</v>
      </c>
      <c r="S48" s="14">
        <v>6</v>
      </c>
      <c r="T48" s="58">
        <f t="shared" si="4"/>
        <v>660</v>
      </c>
      <c r="U48" s="15">
        <v>29</v>
      </c>
      <c r="V48" s="59">
        <f>SUM(U48*26)</f>
        <v>754</v>
      </c>
      <c r="W48" t="s">
        <v>55</v>
      </c>
      <c r="X48" s="31">
        <v>10</v>
      </c>
      <c r="Y48" s="15">
        <v>35</v>
      </c>
      <c r="Z48" s="14">
        <v>10</v>
      </c>
      <c r="AA48" s="58">
        <f>SUM(Z48*112.5)</f>
        <v>1125</v>
      </c>
      <c r="AB48" s="15">
        <v>19</v>
      </c>
      <c r="AC48" s="56">
        <f>SUM(AB48*26)</f>
        <v>494</v>
      </c>
    </row>
    <row r="49" spans="1:33" x14ac:dyDescent="0.3">
      <c r="A49" s="1" t="s">
        <v>56</v>
      </c>
      <c r="B49" s="40">
        <v>11</v>
      </c>
      <c r="C49" s="38">
        <v>47</v>
      </c>
      <c r="D49" s="29">
        <v>44.65</v>
      </c>
      <c r="E49" s="29">
        <v>8</v>
      </c>
      <c r="F49" s="51">
        <f>SUM(E49*112.5)</f>
        <v>900</v>
      </c>
      <c r="G49" s="38">
        <v>31</v>
      </c>
      <c r="H49" s="56">
        <f>SUM(G49*26)</f>
        <v>806</v>
      </c>
      <c r="I49" s="1" t="s">
        <v>56</v>
      </c>
      <c r="J49" s="40">
        <v>5</v>
      </c>
      <c r="K49" s="38">
        <v>10</v>
      </c>
      <c r="L49" s="29">
        <v>6</v>
      </c>
      <c r="M49" s="51">
        <f>SUM(L49*112.5)</f>
        <v>675</v>
      </c>
      <c r="N49" s="38">
        <v>15</v>
      </c>
      <c r="O49" s="57">
        <f>SUM(N49*26)</f>
        <v>390</v>
      </c>
      <c r="P49" s="1" t="s">
        <v>56</v>
      </c>
      <c r="Q49" s="31">
        <v>14</v>
      </c>
      <c r="R49" s="15">
        <v>39</v>
      </c>
      <c r="S49" s="14">
        <v>6</v>
      </c>
      <c r="T49" s="58">
        <f>SUM(S49*112.5)</f>
        <v>675</v>
      </c>
      <c r="U49" s="15">
        <v>28</v>
      </c>
      <c r="V49" s="59">
        <f t="shared" ref="V49:V87" si="10">SUM(U49*26)</f>
        <v>728</v>
      </c>
      <c r="W49" s="1" t="s">
        <v>56</v>
      </c>
      <c r="X49" s="31">
        <v>11</v>
      </c>
      <c r="Y49" s="15">
        <v>34</v>
      </c>
      <c r="Z49" s="14">
        <v>9</v>
      </c>
      <c r="AA49" s="58">
        <f t="shared" ref="AA49:AA87" si="11">SUM(Z49*112.5)</f>
        <v>1012.5</v>
      </c>
      <c r="AB49" s="15">
        <v>22</v>
      </c>
      <c r="AC49" s="56">
        <f t="shared" ref="AC49:AC87" si="12">SUM(AB49*26)</f>
        <v>572</v>
      </c>
    </row>
    <row r="50" spans="1:33" x14ac:dyDescent="0.3">
      <c r="A50" t="s">
        <v>57</v>
      </c>
      <c r="B50" s="40">
        <v>10</v>
      </c>
      <c r="C50" s="38">
        <v>45</v>
      </c>
      <c r="D50" s="29">
        <v>42.75</v>
      </c>
      <c r="E50" s="29">
        <v>10</v>
      </c>
      <c r="F50" s="51">
        <f t="shared" ref="F50:F87" si="13">SUM(E50*112.5)</f>
        <v>1125</v>
      </c>
      <c r="G50" s="38">
        <v>36</v>
      </c>
      <c r="H50" s="56">
        <f t="shared" ref="H50:H87" si="14">SUM(G50*26)</f>
        <v>936</v>
      </c>
      <c r="I50" t="s">
        <v>57</v>
      </c>
      <c r="J50" s="40">
        <v>6</v>
      </c>
      <c r="K50" s="38">
        <v>11</v>
      </c>
      <c r="L50" s="29">
        <v>8</v>
      </c>
      <c r="M50" s="51">
        <f t="shared" ref="M50:M87" si="15">SUM(L50*112.5)</f>
        <v>900</v>
      </c>
      <c r="N50" s="38">
        <v>19</v>
      </c>
      <c r="O50" s="57">
        <f t="shared" ref="O50:O87" si="16">SUM(N50*26)</f>
        <v>494</v>
      </c>
      <c r="P50" t="s">
        <v>57</v>
      </c>
      <c r="Q50" s="31">
        <v>14</v>
      </c>
      <c r="R50" s="15">
        <v>40</v>
      </c>
      <c r="S50" s="14">
        <v>12</v>
      </c>
      <c r="T50" s="58">
        <f t="shared" ref="T50:T87" si="17">SUM(S50*112.5)</f>
        <v>1350</v>
      </c>
      <c r="U50" s="15">
        <v>37</v>
      </c>
      <c r="V50" s="59">
        <f t="shared" si="10"/>
        <v>962</v>
      </c>
      <c r="W50" t="s">
        <v>57</v>
      </c>
      <c r="X50" s="31">
        <v>11</v>
      </c>
      <c r="Y50" s="15">
        <v>35</v>
      </c>
      <c r="Z50" s="14">
        <v>8</v>
      </c>
      <c r="AA50" s="58">
        <f t="shared" si="11"/>
        <v>900</v>
      </c>
      <c r="AB50" s="15">
        <v>23</v>
      </c>
      <c r="AC50" s="56">
        <f t="shared" si="12"/>
        <v>598</v>
      </c>
    </row>
    <row r="51" spans="1:33" x14ac:dyDescent="0.3">
      <c r="A51" s="1" t="s">
        <v>58</v>
      </c>
      <c r="B51" s="40">
        <v>10</v>
      </c>
      <c r="C51" s="38">
        <v>30</v>
      </c>
      <c r="D51" s="29">
        <v>28.5</v>
      </c>
      <c r="E51" s="29">
        <v>10</v>
      </c>
      <c r="F51" s="51">
        <f t="shared" si="13"/>
        <v>1125</v>
      </c>
      <c r="G51" s="38">
        <v>34</v>
      </c>
      <c r="H51" s="56">
        <f t="shared" si="14"/>
        <v>884</v>
      </c>
      <c r="I51" s="1" t="s">
        <v>58</v>
      </c>
      <c r="J51" s="40">
        <v>6</v>
      </c>
      <c r="K51" s="38">
        <v>13</v>
      </c>
      <c r="L51" s="29">
        <v>10</v>
      </c>
      <c r="M51" s="51">
        <f t="shared" si="15"/>
        <v>1125</v>
      </c>
      <c r="N51" s="38">
        <v>22</v>
      </c>
      <c r="O51" s="57">
        <f t="shared" si="16"/>
        <v>572</v>
      </c>
      <c r="P51" s="1" t="s">
        <v>58</v>
      </c>
      <c r="Q51" s="31">
        <v>16</v>
      </c>
      <c r="R51" s="15">
        <v>48</v>
      </c>
      <c r="S51" s="14">
        <v>8</v>
      </c>
      <c r="T51" s="58">
        <f t="shared" si="17"/>
        <v>900</v>
      </c>
      <c r="U51" s="15">
        <v>29</v>
      </c>
      <c r="V51" s="59">
        <f t="shared" si="10"/>
        <v>754</v>
      </c>
      <c r="W51" s="1" t="s">
        <v>58</v>
      </c>
      <c r="X51" s="31">
        <v>12</v>
      </c>
      <c r="Y51" s="15">
        <v>33</v>
      </c>
      <c r="Z51" s="14">
        <v>8</v>
      </c>
      <c r="AA51" s="58">
        <f t="shared" si="11"/>
        <v>900</v>
      </c>
      <c r="AB51" s="15">
        <v>24</v>
      </c>
      <c r="AC51" s="56">
        <f t="shared" si="12"/>
        <v>624</v>
      </c>
    </row>
    <row r="52" spans="1:33" x14ac:dyDescent="0.3">
      <c r="A52" t="s">
        <v>59</v>
      </c>
      <c r="B52" s="40">
        <v>9</v>
      </c>
      <c r="C52" s="38">
        <v>34</v>
      </c>
      <c r="D52" s="29">
        <v>32.299999999999997</v>
      </c>
      <c r="E52" s="29">
        <v>10</v>
      </c>
      <c r="F52" s="51">
        <f t="shared" si="13"/>
        <v>1125</v>
      </c>
      <c r="G52" s="38">
        <v>28</v>
      </c>
      <c r="H52" s="56">
        <f t="shared" si="14"/>
        <v>728</v>
      </c>
      <c r="I52" t="s">
        <v>59</v>
      </c>
      <c r="J52" s="40">
        <v>6</v>
      </c>
      <c r="K52" s="38">
        <v>15</v>
      </c>
      <c r="L52" s="29">
        <v>9</v>
      </c>
      <c r="M52" s="51">
        <f t="shared" si="15"/>
        <v>1012.5</v>
      </c>
      <c r="N52" s="38">
        <v>15</v>
      </c>
      <c r="O52" s="57">
        <f t="shared" si="16"/>
        <v>390</v>
      </c>
      <c r="P52" t="s">
        <v>59</v>
      </c>
      <c r="Q52" s="31">
        <v>16</v>
      </c>
      <c r="R52" s="15">
        <v>57</v>
      </c>
      <c r="S52" s="14">
        <v>8</v>
      </c>
      <c r="T52" s="58">
        <f t="shared" si="17"/>
        <v>900</v>
      </c>
      <c r="U52" s="15">
        <v>29</v>
      </c>
      <c r="V52" s="59">
        <f t="shared" si="10"/>
        <v>754</v>
      </c>
      <c r="W52" t="s">
        <v>59</v>
      </c>
      <c r="X52" s="31">
        <v>13</v>
      </c>
      <c r="Y52" s="15">
        <v>46</v>
      </c>
      <c r="Z52" s="14">
        <v>9</v>
      </c>
      <c r="AA52" s="58">
        <f t="shared" si="11"/>
        <v>1012.5</v>
      </c>
      <c r="AB52" s="15">
        <v>22</v>
      </c>
      <c r="AC52" s="56">
        <f t="shared" si="12"/>
        <v>572</v>
      </c>
    </row>
    <row r="53" spans="1:33" x14ac:dyDescent="0.3">
      <c r="A53" s="1" t="s">
        <v>60</v>
      </c>
      <c r="B53" s="40">
        <v>8</v>
      </c>
      <c r="C53" s="38">
        <v>29</v>
      </c>
      <c r="D53" s="29">
        <v>27.55</v>
      </c>
      <c r="E53" s="29">
        <v>9</v>
      </c>
      <c r="F53" s="51">
        <f t="shared" si="13"/>
        <v>1012.5</v>
      </c>
      <c r="G53" s="38">
        <v>28</v>
      </c>
      <c r="H53" s="56">
        <f t="shared" si="14"/>
        <v>728</v>
      </c>
      <c r="I53" s="1" t="s">
        <v>60</v>
      </c>
      <c r="J53" s="40">
        <v>6</v>
      </c>
      <c r="K53" s="38">
        <v>15</v>
      </c>
      <c r="L53" s="29">
        <v>8</v>
      </c>
      <c r="M53" s="51">
        <f t="shared" si="15"/>
        <v>900</v>
      </c>
      <c r="N53" s="38">
        <v>15</v>
      </c>
      <c r="O53" s="57">
        <f t="shared" si="16"/>
        <v>390</v>
      </c>
      <c r="P53" s="1" t="s">
        <v>60</v>
      </c>
      <c r="Q53" s="31">
        <v>12</v>
      </c>
      <c r="R53" s="15">
        <v>41</v>
      </c>
      <c r="S53" s="14">
        <v>8</v>
      </c>
      <c r="T53" s="58">
        <f t="shared" si="17"/>
        <v>900</v>
      </c>
      <c r="U53" s="15">
        <v>29</v>
      </c>
      <c r="V53" s="59">
        <f t="shared" si="10"/>
        <v>754</v>
      </c>
      <c r="W53" s="1" t="s">
        <v>60</v>
      </c>
      <c r="X53" s="31">
        <v>11</v>
      </c>
      <c r="Y53" s="15">
        <v>31</v>
      </c>
      <c r="Z53" s="14">
        <v>8</v>
      </c>
      <c r="AA53" s="58">
        <f t="shared" si="11"/>
        <v>900</v>
      </c>
      <c r="AB53" s="15">
        <v>22</v>
      </c>
      <c r="AC53" s="56">
        <f t="shared" si="12"/>
        <v>572</v>
      </c>
    </row>
    <row r="54" spans="1:33" x14ac:dyDescent="0.3">
      <c r="A54" t="s">
        <v>61</v>
      </c>
      <c r="B54" s="40">
        <v>11</v>
      </c>
      <c r="C54" s="38">
        <v>42</v>
      </c>
      <c r="D54" s="29">
        <v>39.9</v>
      </c>
      <c r="E54" s="29">
        <v>11</v>
      </c>
      <c r="F54" s="51">
        <f t="shared" si="13"/>
        <v>1237.5</v>
      </c>
      <c r="G54" s="38">
        <v>32</v>
      </c>
      <c r="H54" s="56">
        <f t="shared" si="14"/>
        <v>832</v>
      </c>
      <c r="I54" t="s">
        <v>61</v>
      </c>
      <c r="J54" s="40">
        <v>7</v>
      </c>
      <c r="K54" s="38">
        <v>20</v>
      </c>
      <c r="L54" s="29">
        <v>10</v>
      </c>
      <c r="M54" s="51">
        <f t="shared" si="15"/>
        <v>1125</v>
      </c>
      <c r="N54" s="38">
        <v>18</v>
      </c>
      <c r="O54" s="57">
        <f t="shared" si="16"/>
        <v>468</v>
      </c>
      <c r="P54" t="s">
        <v>61</v>
      </c>
      <c r="Q54" s="31">
        <v>13</v>
      </c>
      <c r="R54" s="15">
        <v>46</v>
      </c>
      <c r="S54" s="14">
        <v>9</v>
      </c>
      <c r="T54" s="58">
        <f t="shared" si="17"/>
        <v>1012.5</v>
      </c>
      <c r="U54" s="15">
        <v>47</v>
      </c>
      <c r="V54" s="59">
        <f t="shared" si="10"/>
        <v>1222</v>
      </c>
      <c r="W54" t="s">
        <v>61</v>
      </c>
      <c r="X54" s="31">
        <v>12</v>
      </c>
      <c r="Y54" s="15">
        <v>33</v>
      </c>
      <c r="Z54" s="14">
        <v>11</v>
      </c>
      <c r="AA54" s="58">
        <f t="shared" si="11"/>
        <v>1237.5</v>
      </c>
      <c r="AB54" s="15">
        <v>23</v>
      </c>
      <c r="AC54" s="56">
        <f t="shared" si="12"/>
        <v>598</v>
      </c>
    </row>
    <row r="55" spans="1:33" x14ac:dyDescent="0.3">
      <c r="A55" s="1" t="s">
        <v>62</v>
      </c>
      <c r="B55" s="40">
        <v>11</v>
      </c>
      <c r="C55" s="38">
        <v>33</v>
      </c>
      <c r="D55" s="29">
        <v>31.35</v>
      </c>
      <c r="E55" s="29">
        <v>9</v>
      </c>
      <c r="F55" s="51">
        <f t="shared" si="13"/>
        <v>1012.5</v>
      </c>
      <c r="G55" s="38">
        <v>42</v>
      </c>
      <c r="H55" s="56">
        <f t="shared" si="14"/>
        <v>1092</v>
      </c>
      <c r="I55" s="1" t="s">
        <v>62</v>
      </c>
      <c r="J55" s="40">
        <v>7</v>
      </c>
      <c r="K55" s="38">
        <v>17</v>
      </c>
      <c r="L55" s="29">
        <v>7</v>
      </c>
      <c r="M55" s="51">
        <f t="shared" si="15"/>
        <v>787.5</v>
      </c>
      <c r="N55" s="38">
        <v>16</v>
      </c>
      <c r="O55" s="57">
        <f t="shared" si="16"/>
        <v>416</v>
      </c>
      <c r="P55" s="1" t="s">
        <v>62</v>
      </c>
      <c r="Q55" s="31">
        <v>17</v>
      </c>
      <c r="R55" s="15">
        <v>42</v>
      </c>
      <c r="S55" s="14">
        <v>8</v>
      </c>
      <c r="T55" s="58">
        <f t="shared" si="17"/>
        <v>900</v>
      </c>
      <c r="U55" s="15">
        <v>26</v>
      </c>
      <c r="V55" s="59">
        <f t="shared" si="10"/>
        <v>676</v>
      </c>
      <c r="W55" s="1" t="s">
        <v>62</v>
      </c>
      <c r="X55" s="31">
        <v>16</v>
      </c>
      <c r="Y55" s="15">
        <v>39</v>
      </c>
      <c r="Z55" s="14">
        <v>9</v>
      </c>
      <c r="AA55" s="58">
        <f t="shared" si="11"/>
        <v>1012.5</v>
      </c>
      <c r="AB55" s="15">
        <v>24</v>
      </c>
      <c r="AC55" s="56">
        <f t="shared" si="12"/>
        <v>624</v>
      </c>
    </row>
    <row r="56" spans="1:33" x14ac:dyDescent="0.3">
      <c r="A56" t="s">
        <v>63</v>
      </c>
      <c r="B56" s="40">
        <v>13</v>
      </c>
      <c r="C56" s="38">
        <v>36</v>
      </c>
      <c r="D56" s="29">
        <v>34.200000000000003</v>
      </c>
      <c r="E56" s="29">
        <v>10</v>
      </c>
      <c r="F56" s="51">
        <f t="shared" si="13"/>
        <v>1125</v>
      </c>
      <c r="G56" s="38">
        <v>18</v>
      </c>
      <c r="H56" s="56">
        <f t="shared" si="14"/>
        <v>468</v>
      </c>
      <c r="I56" t="s">
        <v>63</v>
      </c>
      <c r="J56" s="40">
        <v>7</v>
      </c>
      <c r="K56" s="38">
        <v>19</v>
      </c>
      <c r="L56" s="29">
        <v>9</v>
      </c>
      <c r="M56" s="51">
        <f t="shared" si="15"/>
        <v>1012.5</v>
      </c>
      <c r="N56" s="38">
        <v>12</v>
      </c>
      <c r="O56" s="57">
        <f t="shared" si="16"/>
        <v>312</v>
      </c>
      <c r="P56" t="s">
        <v>63</v>
      </c>
      <c r="Q56" s="31">
        <v>15</v>
      </c>
      <c r="R56" s="15">
        <v>54</v>
      </c>
      <c r="S56" s="14">
        <v>12</v>
      </c>
      <c r="T56" s="58">
        <f t="shared" si="17"/>
        <v>1350</v>
      </c>
      <c r="U56" s="15">
        <v>22</v>
      </c>
      <c r="V56" s="59">
        <f t="shared" si="10"/>
        <v>572</v>
      </c>
      <c r="W56" t="s">
        <v>63</v>
      </c>
      <c r="X56" s="31">
        <v>14</v>
      </c>
      <c r="Y56" s="15">
        <v>40</v>
      </c>
      <c r="Z56" s="14">
        <v>10</v>
      </c>
      <c r="AA56" s="58">
        <f t="shared" si="11"/>
        <v>1125</v>
      </c>
      <c r="AB56" s="15">
        <v>14</v>
      </c>
      <c r="AC56" s="56">
        <f t="shared" si="12"/>
        <v>364</v>
      </c>
    </row>
    <row r="57" spans="1:33" x14ac:dyDescent="0.3">
      <c r="A57" s="1" t="s">
        <v>64</v>
      </c>
      <c r="B57" s="40">
        <v>9</v>
      </c>
      <c r="C57" s="38">
        <v>41</v>
      </c>
      <c r="D57" s="29">
        <v>38.950000000000003</v>
      </c>
      <c r="E57" s="29">
        <v>9</v>
      </c>
      <c r="F57" s="51">
        <f t="shared" si="13"/>
        <v>1012.5</v>
      </c>
      <c r="G57" s="38">
        <v>25</v>
      </c>
      <c r="H57" s="56">
        <f t="shared" si="14"/>
        <v>650</v>
      </c>
      <c r="I57" s="1" t="s">
        <v>64</v>
      </c>
      <c r="J57" s="40">
        <v>6</v>
      </c>
      <c r="K57" s="38">
        <v>21</v>
      </c>
      <c r="L57" s="29">
        <v>7</v>
      </c>
      <c r="M57" s="51">
        <f t="shared" si="15"/>
        <v>787.5</v>
      </c>
      <c r="N57" s="38">
        <v>16</v>
      </c>
      <c r="O57" s="57">
        <f t="shared" si="16"/>
        <v>416</v>
      </c>
      <c r="P57" s="1" t="s">
        <v>64</v>
      </c>
      <c r="Q57" s="31">
        <v>13</v>
      </c>
      <c r="R57" s="15">
        <v>44</v>
      </c>
      <c r="S57" s="14">
        <v>8</v>
      </c>
      <c r="T57" s="58">
        <f t="shared" si="17"/>
        <v>900</v>
      </c>
      <c r="U57" s="15">
        <v>35</v>
      </c>
      <c r="V57" s="59">
        <f t="shared" si="10"/>
        <v>910</v>
      </c>
      <c r="W57" s="1" t="s">
        <v>64</v>
      </c>
      <c r="X57" s="31">
        <v>12</v>
      </c>
      <c r="Y57" s="15">
        <v>39</v>
      </c>
      <c r="Z57" s="14">
        <v>9</v>
      </c>
      <c r="AA57" s="58">
        <f t="shared" si="11"/>
        <v>1012.5</v>
      </c>
      <c r="AB57" s="15">
        <v>30</v>
      </c>
      <c r="AC57" s="56">
        <f t="shared" si="12"/>
        <v>780</v>
      </c>
      <c r="AD57" s="30"/>
      <c r="AE57" s="10"/>
      <c r="AF57" s="10"/>
      <c r="AG57" s="30"/>
    </row>
    <row r="58" spans="1:33" x14ac:dyDescent="0.3">
      <c r="A58" t="s">
        <v>65</v>
      </c>
      <c r="B58" s="40">
        <v>11</v>
      </c>
      <c r="C58" s="38">
        <v>37</v>
      </c>
      <c r="D58" s="29">
        <v>35.15</v>
      </c>
      <c r="E58" s="29">
        <v>11</v>
      </c>
      <c r="F58" s="51">
        <f t="shared" si="13"/>
        <v>1237.5</v>
      </c>
      <c r="G58" s="38">
        <v>27</v>
      </c>
      <c r="H58" s="56">
        <f t="shared" si="14"/>
        <v>702</v>
      </c>
      <c r="I58" t="s">
        <v>65</v>
      </c>
      <c r="J58" s="40">
        <v>6</v>
      </c>
      <c r="K58" s="38">
        <v>21</v>
      </c>
      <c r="L58" s="29">
        <v>10</v>
      </c>
      <c r="M58" s="51">
        <f t="shared" si="15"/>
        <v>1125</v>
      </c>
      <c r="N58" s="38">
        <v>12</v>
      </c>
      <c r="O58" s="57">
        <f t="shared" si="16"/>
        <v>312</v>
      </c>
      <c r="P58" t="s">
        <v>65</v>
      </c>
      <c r="Q58" s="31">
        <v>13</v>
      </c>
      <c r="R58" s="15">
        <v>60</v>
      </c>
      <c r="S58" s="14">
        <v>9</v>
      </c>
      <c r="T58" s="58">
        <f t="shared" si="17"/>
        <v>1012.5</v>
      </c>
      <c r="U58" s="15">
        <v>32</v>
      </c>
      <c r="V58" s="59">
        <f t="shared" si="10"/>
        <v>832</v>
      </c>
      <c r="W58" t="s">
        <v>65</v>
      </c>
      <c r="X58" s="31">
        <v>12</v>
      </c>
      <c r="Y58" s="15">
        <v>35</v>
      </c>
      <c r="Z58" s="14">
        <v>9</v>
      </c>
      <c r="AA58" s="58">
        <f t="shared" si="11"/>
        <v>1012.5</v>
      </c>
      <c r="AB58" s="15">
        <v>28</v>
      </c>
      <c r="AC58" s="56">
        <f t="shared" si="12"/>
        <v>728</v>
      </c>
      <c r="AD58" s="5"/>
      <c r="AE58" s="10"/>
      <c r="AF58" s="10"/>
      <c r="AG58" s="5"/>
    </row>
    <row r="59" spans="1:33" x14ac:dyDescent="0.3">
      <c r="A59" s="1" t="s">
        <v>66</v>
      </c>
      <c r="B59" s="40">
        <v>23</v>
      </c>
      <c r="C59" s="38">
        <v>34</v>
      </c>
      <c r="D59" s="29">
        <v>32.299999999999997</v>
      </c>
      <c r="E59" s="29">
        <v>9</v>
      </c>
      <c r="F59" s="51">
        <f t="shared" si="13"/>
        <v>1012.5</v>
      </c>
      <c r="G59" s="38">
        <v>33</v>
      </c>
      <c r="H59" s="56">
        <f t="shared" si="14"/>
        <v>858</v>
      </c>
      <c r="I59" s="1" t="s">
        <v>66</v>
      </c>
      <c r="J59" s="40">
        <v>7</v>
      </c>
      <c r="K59" s="38">
        <v>13</v>
      </c>
      <c r="L59" s="29">
        <v>8</v>
      </c>
      <c r="M59" s="51">
        <f t="shared" si="15"/>
        <v>900</v>
      </c>
      <c r="N59" s="38">
        <v>16</v>
      </c>
      <c r="O59" s="57">
        <f t="shared" si="16"/>
        <v>416</v>
      </c>
      <c r="P59" s="1" t="s">
        <v>66</v>
      </c>
      <c r="Q59" s="31">
        <v>17</v>
      </c>
      <c r="R59" s="15">
        <v>52</v>
      </c>
      <c r="S59" s="14">
        <v>10</v>
      </c>
      <c r="T59" s="58">
        <f t="shared" si="17"/>
        <v>1125</v>
      </c>
      <c r="U59" s="15">
        <v>29</v>
      </c>
      <c r="V59" s="59">
        <f t="shared" si="10"/>
        <v>754</v>
      </c>
      <c r="W59" s="1" t="s">
        <v>66</v>
      </c>
      <c r="X59" s="31">
        <v>14</v>
      </c>
      <c r="Y59" s="15">
        <v>33</v>
      </c>
      <c r="Z59" s="14">
        <v>10</v>
      </c>
      <c r="AA59" s="58">
        <f t="shared" si="11"/>
        <v>1125</v>
      </c>
      <c r="AB59" s="15">
        <v>29</v>
      </c>
      <c r="AC59" s="56">
        <f t="shared" si="12"/>
        <v>754</v>
      </c>
      <c r="AD59" s="5"/>
      <c r="AE59" s="10"/>
      <c r="AF59" s="10"/>
      <c r="AG59" s="5"/>
    </row>
    <row r="60" spans="1:33" x14ac:dyDescent="0.3">
      <c r="A60" t="s">
        <v>67</v>
      </c>
      <c r="B60" s="31">
        <v>9</v>
      </c>
      <c r="C60" s="15">
        <v>35</v>
      </c>
      <c r="D60" s="29">
        <v>33.25</v>
      </c>
      <c r="E60" s="14">
        <v>10</v>
      </c>
      <c r="F60" s="51">
        <f t="shared" si="13"/>
        <v>1125</v>
      </c>
      <c r="G60" s="15">
        <v>34</v>
      </c>
      <c r="H60" s="56">
        <f t="shared" si="14"/>
        <v>884</v>
      </c>
      <c r="I60" t="s">
        <v>67</v>
      </c>
      <c r="J60" s="31">
        <v>6</v>
      </c>
      <c r="K60" s="15">
        <v>18</v>
      </c>
      <c r="L60" s="14">
        <v>9</v>
      </c>
      <c r="M60" s="51">
        <f t="shared" si="15"/>
        <v>1012.5</v>
      </c>
      <c r="N60" s="15">
        <v>16</v>
      </c>
      <c r="O60" s="57">
        <f t="shared" si="16"/>
        <v>416</v>
      </c>
      <c r="P60" t="s">
        <v>67</v>
      </c>
      <c r="Q60" s="31">
        <v>16</v>
      </c>
      <c r="R60" s="15">
        <v>55</v>
      </c>
      <c r="S60" s="14">
        <v>11</v>
      </c>
      <c r="T60" s="58">
        <f t="shared" si="17"/>
        <v>1237.5</v>
      </c>
      <c r="U60" s="15">
        <v>35</v>
      </c>
      <c r="V60" s="59">
        <f t="shared" si="10"/>
        <v>910</v>
      </c>
      <c r="W60" t="s">
        <v>67</v>
      </c>
      <c r="X60" s="31">
        <v>11</v>
      </c>
      <c r="Y60" s="15">
        <v>39</v>
      </c>
      <c r="Z60" s="14">
        <v>10</v>
      </c>
      <c r="AA60" s="58">
        <f t="shared" si="11"/>
        <v>1125</v>
      </c>
      <c r="AB60" s="15">
        <v>31</v>
      </c>
      <c r="AC60" s="56">
        <f t="shared" si="12"/>
        <v>806</v>
      </c>
      <c r="AD60" s="5"/>
      <c r="AE60" s="10"/>
      <c r="AF60" s="10"/>
      <c r="AG60" s="5"/>
    </row>
    <row r="61" spans="1:33" x14ac:dyDescent="0.3">
      <c r="A61" s="1" t="s">
        <v>68</v>
      </c>
      <c r="B61" s="13">
        <v>7</v>
      </c>
      <c r="C61" s="15">
        <v>36</v>
      </c>
      <c r="D61" s="29">
        <v>34.200000000000003</v>
      </c>
      <c r="E61" s="15">
        <v>7</v>
      </c>
      <c r="F61" s="51">
        <f t="shared" si="13"/>
        <v>787.5</v>
      </c>
      <c r="G61" s="15">
        <v>26</v>
      </c>
      <c r="H61" s="56">
        <f t="shared" si="14"/>
        <v>676</v>
      </c>
      <c r="I61" s="1" t="s">
        <v>68</v>
      </c>
      <c r="J61" s="13">
        <v>6</v>
      </c>
      <c r="K61" s="15">
        <v>20</v>
      </c>
      <c r="L61" s="15">
        <v>8</v>
      </c>
      <c r="M61" s="51">
        <f t="shared" si="15"/>
        <v>900</v>
      </c>
      <c r="N61" s="15">
        <v>15</v>
      </c>
      <c r="O61" s="57">
        <f t="shared" si="16"/>
        <v>390</v>
      </c>
      <c r="P61" s="1" t="s">
        <v>68</v>
      </c>
      <c r="Q61" s="13">
        <v>21</v>
      </c>
      <c r="R61" s="15">
        <v>65</v>
      </c>
      <c r="S61" s="15">
        <v>9</v>
      </c>
      <c r="T61" s="58">
        <f t="shared" si="17"/>
        <v>1012.5</v>
      </c>
      <c r="U61" s="15">
        <v>29</v>
      </c>
      <c r="V61" s="59">
        <f t="shared" si="10"/>
        <v>754</v>
      </c>
      <c r="W61" s="1" t="s">
        <v>68</v>
      </c>
      <c r="X61" s="13">
        <v>14</v>
      </c>
      <c r="Y61" s="15">
        <v>38</v>
      </c>
      <c r="Z61" s="15">
        <v>9</v>
      </c>
      <c r="AA61" s="58">
        <f t="shared" si="11"/>
        <v>1012.5</v>
      </c>
      <c r="AB61" s="15">
        <v>31</v>
      </c>
      <c r="AC61" s="56">
        <f t="shared" si="12"/>
        <v>806</v>
      </c>
      <c r="AD61" s="5"/>
      <c r="AE61" s="10"/>
      <c r="AF61" s="10"/>
      <c r="AG61" s="5"/>
    </row>
    <row r="62" spans="1:33" x14ac:dyDescent="0.3">
      <c r="A62" t="s">
        <v>69</v>
      </c>
      <c r="B62" s="13">
        <v>7</v>
      </c>
      <c r="C62" s="15">
        <v>39</v>
      </c>
      <c r="D62" s="29">
        <v>37.049999999999997</v>
      </c>
      <c r="E62" s="15">
        <v>9</v>
      </c>
      <c r="F62" s="51">
        <f t="shared" si="13"/>
        <v>1012.5</v>
      </c>
      <c r="G62" s="15">
        <v>25</v>
      </c>
      <c r="H62" s="56">
        <f t="shared" si="14"/>
        <v>650</v>
      </c>
      <c r="I62" t="s">
        <v>69</v>
      </c>
      <c r="J62" s="13">
        <v>6</v>
      </c>
      <c r="K62" s="15">
        <v>18</v>
      </c>
      <c r="L62" s="15">
        <v>8</v>
      </c>
      <c r="M62" s="51">
        <f t="shared" si="15"/>
        <v>900</v>
      </c>
      <c r="N62" s="15">
        <v>15</v>
      </c>
      <c r="O62" s="57">
        <f t="shared" si="16"/>
        <v>390</v>
      </c>
      <c r="P62" t="s">
        <v>69</v>
      </c>
      <c r="Q62" s="13">
        <v>17</v>
      </c>
      <c r="R62" s="15">
        <v>69</v>
      </c>
      <c r="S62" s="15">
        <v>10</v>
      </c>
      <c r="T62" s="58">
        <f t="shared" si="17"/>
        <v>1125</v>
      </c>
      <c r="U62" s="15">
        <v>33</v>
      </c>
      <c r="V62" s="59">
        <f t="shared" si="10"/>
        <v>858</v>
      </c>
      <c r="W62" t="s">
        <v>69</v>
      </c>
      <c r="X62" s="13">
        <v>24</v>
      </c>
      <c r="Y62" s="15">
        <v>40</v>
      </c>
      <c r="Z62" s="15">
        <v>10</v>
      </c>
      <c r="AA62" s="58">
        <f t="shared" si="11"/>
        <v>1125</v>
      </c>
      <c r="AB62" s="15">
        <v>29</v>
      </c>
      <c r="AC62" s="56">
        <f t="shared" si="12"/>
        <v>754</v>
      </c>
      <c r="AD62" s="5"/>
      <c r="AE62" s="10"/>
      <c r="AF62" s="10"/>
      <c r="AG62" s="5"/>
    </row>
    <row r="63" spans="1:33" x14ac:dyDescent="0.3">
      <c r="A63" s="1" t="s">
        <v>70</v>
      </c>
      <c r="B63" s="13">
        <v>12</v>
      </c>
      <c r="C63" s="15">
        <v>47</v>
      </c>
      <c r="D63" s="29">
        <v>44.65</v>
      </c>
      <c r="E63" s="15">
        <v>12</v>
      </c>
      <c r="F63" s="51">
        <f t="shared" si="13"/>
        <v>1350</v>
      </c>
      <c r="G63" s="15">
        <v>19</v>
      </c>
      <c r="H63" s="56">
        <f t="shared" si="14"/>
        <v>494</v>
      </c>
      <c r="I63" s="1" t="s">
        <v>70</v>
      </c>
      <c r="J63" s="13">
        <v>6</v>
      </c>
      <c r="K63" s="15">
        <v>20</v>
      </c>
      <c r="L63" s="15">
        <v>10</v>
      </c>
      <c r="M63" s="51">
        <f t="shared" si="15"/>
        <v>1125</v>
      </c>
      <c r="N63" s="15">
        <v>11</v>
      </c>
      <c r="O63" s="57">
        <f t="shared" si="16"/>
        <v>286</v>
      </c>
      <c r="P63" s="1" t="s">
        <v>70</v>
      </c>
      <c r="Q63" s="13">
        <v>23</v>
      </c>
      <c r="R63" s="15">
        <v>75</v>
      </c>
      <c r="S63" s="15">
        <v>12</v>
      </c>
      <c r="T63" s="58">
        <f t="shared" si="17"/>
        <v>1350</v>
      </c>
      <c r="U63" s="15">
        <v>31</v>
      </c>
      <c r="V63" s="59">
        <f t="shared" si="10"/>
        <v>806</v>
      </c>
      <c r="W63" s="1" t="s">
        <v>70</v>
      </c>
      <c r="X63" s="13">
        <v>11</v>
      </c>
      <c r="Y63" s="15">
        <v>43</v>
      </c>
      <c r="Z63" s="15">
        <v>12</v>
      </c>
      <c r="AA63" s="58">
        <f t="shared" si="11"/>
        <v>1350</v>
      </c>
      <c r="AB63" s="15">
        <v>21</v>
      </c>
      <c r="AC63" s="56">
        <f t="shared" si="12"/>
        <v>546</v>
      </c>
      <c r="AD63" s="5"/>
      <c r="AE63" s="10"/>
      <c r="AF63" s="10"/>
      <c r="AG63" s="5"/>
    </row>
    <row r="64" spans="1:33" x14ac:dyDescent="0.3">
      <c r="A64" t="s">
        <v>71</v>
      </c>
      <c r="B64" s="13">
        <v>6</v>
      </c>
      <c r="C64" s="15">
        <v>26</v>
      </c>
      <c r="D64" s="29">
        <v>24.7</v>
      </c>
      <c r="E64" s="15">
        <v>10</v>
      </c>
      <c r="F64" s="51">
        <f t="shared" si="13"/>
        <v>1125</v>
      </c>
      <c r="G64" s="15">
        <v>28</v>
      </c>
      <c r="H64" s="56">
        <f t="shared" si="14"/>
        <v>728</v>
      </c>
      <c r="I64" t="s">
        <v>71</v>
      </c>
      <c r="J64" s="13">
        <v>6</v>
      </c>
      <c r="K64" s="15">
        <v>13</v>
      </c>
      <c r="L64" s="15">
        <v>9</v>
      </c>
      <c r="M64" s="51">
        <f t="shared" si="15"/>
        <v>1012.5</v>
      </c>
      <c r="N64" s="15">
        <v>9</v>
      </c>
      <c r="O64" s="57">
        <f t="shared" si="16"/>
        <v>234</v>
      </c>
      <c r="P64" t="s">
        <v>71</v>
      </c>
      <c r="Q64" s="13">
        <v>16</v>
      </c>
      <c r="R64" s="15">
        <v>59</v>
      </c>
      <c r="S64" s="15">
        <v>13</v>
      </c>
      <c r="T64" s="58">
        <f t="shared" si="17"/>
        <v>1462.5</v>
      </c>
      <c r="U64" s="15">
        <v>38</v>
      </c>
      <c r="V64" s="59">
        <f t="shared" si="10"/>
        <v>988</v>
      </c>
      <c r="W64" t="s">
        <v>71</v>
      </c>
      <c r="X64" s="13">
        <v>14</v>
      </c>
      <c r="Y64" s="15">
        <v>33</v>
      </c>
      <c r="Z64" s="15">
        <v>11</v>
      </c>
      <c r="AA64" s="58">
        <f t="shared" si="11"/>
        <v>1237.5</v>
      </c>
      <c r="AB64" s="15">
        <v>28</v>
      </c>
      <c r="AC64" s="56">
        <f t="shared" si="12"/>
        <v>728</v>
      </c>
      <c r="AD64" s="5"/>
      <c r="AE64" s="10"/>
      <c r="AF64" s="10"/>
      <c r="AG64" s="5"/>
    </row>
    <row r="65" spans="1:33" x14ac:dyDescent="0.3">
      <c r="A65" s="1" t="s">
        <v>72</v>
      </c>
      <c r="B65" s="13">
        <v>7</v>
      </c>
      <c r="C65" s="15">
        <v>35</v>
      </c>
      <c r="D65" s="29">
        <v>33.25</v>
      </c>
      <c r="E65" s="15">
        <v>11</v>
      </c>
      <c r="F65" s="51">
        <f t="shared" si="13"/>
        <v>1237.5</v>
      </c>
      <c r="G65" s="15">
        <v>33</v>
      </c>
      <c r="H65" s="56">
        <f t="shared" si="14"/>
        <v>858</v>
      </c>
      <c r="I65" s="1" t="s">
        <v>72</v>
      </c>
      <c r="J65" s="13">
        <v>6</v>
      </c>
      <c r="K65" s="15">
        <v>20</v>
      </c>
      <c r="L65" s="15">
        <v>9</v>
      </c>
      <c r="M65" s="51">
        <f t="shared" si="15"/>
        <v>1012.5</v>
      </c>
      <c r="N65" s="15">
        <v>16</v>
      </c>
      <c r="O65" s="57">
        <f t="shared" si="16"/>
        <v>416</v>
      </c>
      <c r="P65" s="1" t="s">
        <v>72</v>
      </c>
      <c r="Q65" s="13">
        <v>16</v>
      </c>
      <c r="R65" s="15">
        <v>60</v>
      </c>
      <c r="S65" s="15">
        <v>10</v>
      </c>
      <c r="T65" s="58">
        <f t="shared" si="17"/>
        <v>1125</v>
      </c>
      <c r="U65" s="15">
        <v>41</v>
      </c>
      <c r="V65" s="59">
        <f t="shared" si="10"/>
        <v>1066</v>
      </c>
      <c r="W65" s="1" t="s">
        <v>72</v>
      </c>
      <c r="X65" s="13">
        <v>15</v>
      </c>
      <c r="Y65" s="15">
        <v>30</v>
      </c>
      <c r="Z65" s="15">
        <v>10</v>
      </c>
      <c r="AA65" s="58">
        <f t="shared" si="11"/>
        <v>1125</v>
      </c>
      <c r="AB65" s="15">
        <v>31</v>
      </c>
      <c r="AC65" s="56">
        <f t="shared" si="12"/>
        <v>806</v>
      </c>
      <c r="AD65" s="5"/>
      <c r="AE65" s="10"/>
      <c r="AF65" s="10"/>
      <c r="AG65" s="5"/>
    </row>
    <row r="66" spans="1:33" x14ac:dyDescent="0.3">
      <c r="A66" t="s">
        <v>73</v>
      </c>
      <c r="B66" s="13">
        <v>7</v>
      </c>
      <c r="C66" s="15">
        <v>42</v>
      </c>
      <c r="D66" s="29">
        <v>39.9</v>
      </c>
      <c r="E66" s="15">
        <v>9</v>
      </c>
      <c r="F66" s="51">
        <f t="shared" si="13"/>
        <v>1012.5</v>
      </c>
      <c r="G66" s="15">
        <v>29</v>
      </c>
      <c r="H66" s="56">
        <f t="shared" si="14"/>
        <v>754</v>
      </c>
      <c r="I66" t="s">
        <v>73</v>
      </c>
      <c r="J66" s="13">
        <v>9</v>
      </c>
      <c r="K66" s="15">
        <v>34</v>
      </c>
      <c r="L66" s="15">
        <v>7</v>
      </c>
      <c r="M66" s="51">
        <f t="shared" si="15"/>
        <v>787.5</v>
      </c>
      <c r="N66" s="15">
        <v>13</v>
      </c>
      <c r="O66" s="57">
        <f t="shared" si="16"/>
        <v>338</v>
      </c>
      <c r="P66" t="s">
        <v>73</v>
      </c>
      <c r="Q66" s="13">
        <v>17</v>
      </c>
      <c r="R66" s="15">
        <v>70</v>
      </c>
      <c r="S66" s="15">
        <v>13</v>
      </c>
      <c r="T66" s="58">
        <f t="shared" si="17"/>
        <v>1462.5</v>
      </c>
      <c r="U66" s="15">
        <v>32</v>
      </c>
      <c r="V66" s="59">
        <f t="shared" si="10"/>
        <v>832</v>
      </c>
      <c r="W66" t="s">
        <v>73</v>
      </c>
      <c r="X66" s="13">
        <v>15</v>
      </c>
      <c r="Y66" s="15">
        <v>51</v>
      </c>
      <c r="Z66" s="15">
        <v>10</v>
      </c>
      <c r="AA66" s="58">
        <f t="shared" si="11"/>
        <v>1125</v>
      </c>
      <c r="AB66" s="15">
        <v>26</v>
      </c>
      <c r="AC66" s="56">
        <f t="shared" si="12"/>
        <v>676</v>
      </c>
      <c r="AD66" s="5"/>
      <c r="AE66" s="10"/>
      <c r="AF66" s="10"/>
      <c r="AG66" s="5"/>
    </row>
    <row r="67" spans="1:33" x14ac:dyDescent="0.3">
      <c r="A67" s="1" t="s">
        <v>74</v>
      </c>
      <c r="B67" s="13">
        <v>6</v>
      </c>
      <c r="C67" s="15">
        <v>26</v>
      </c>
      <c r="D67" s="29">
        <v>24.7</v>
      </c>
      <c r="E67" s="15">
        <v>10</v>
      </c>
      <c r="F67" s="51">
        <f t="shared" si="13"/>
        <v>1125</v>
      </c>
      <c r="G67" s="15">
        <v>27</v>
      </c>
      <c r="H67" s="56">
        <f t="shared" si="14"/>
        <v>702</v>
      </c>
      <c r="I67" s="1" t="s">
        <v>74</v>
      </c>
      <c r="J67" s="13">
        <v>7</v>
      </c>
      <c r="K67" s="15">
        <v>12</v>
      </c>
      <c r="L67" s="15">
        <v>7</v>
      </c>
      <c r="M67" s="51">
        <f t="shared" si="15"/>
        <v>787.5</v>
      </c>
      <c r="N67" s="15">
        <v>14</v>
      </c>
      <c r="O67" s="57">
        <f t="shared" si="16"/>
        <v>364</v>
      </c>
      <c r="P67" s="1" t="s">
        <v>74</v>
      </c>
      <c r="Q67" s="13">
        <v>19</v>
      </c>
      <c r="R67" s="15">
        <v>41</v>
      </c>
      <c r="S67" s="15">
        <v>10</v>
      </c>
      <c r="T67" s="58">
        <f t="shared" si="17"/>
        <v>1125</v>
      </c>
      <c r="U67" s="15">
        <v>30</v>
      </c>
      <c r="V67" s="59">
        <f t="shared" si="10"/>
        <v>780</v>
      </c>
      <c r="W67" s="1" t="s">
        <v>74</v>
      </c>
      <c r="X67" s="13">
        <v>15</v>
      </c>
      <c r="Y67" s="15">
        <v>31</v>
      </c>
      <c r="Z67" s="15">
        <v>10</v>
      </c>
      <c r="AA67" s="58">
        <f t="shared" si="11"/>
        <v>1125</v>
      </c>
      <c r="AB67" s="15">
        <v>25</v>
      </c>
      <c r="AC67" s="56">
        <f t="shared" si="12"/>
        <v>650</v>
      </c>
      <c r="AD67" s="5"/>
      <c r="AE67" s="10"/>
      <c r="AF67" s="10"/>
      <c r="AG67" s="5"/>
    </row>
    <row r="68" spans="1:33" x14ac:dyDescent="0.3">
      <c r="A68" t="s">
        <v>75</v>
      </c>
      <c r="B68" s="13">
        <v>7</v>
      </c>
      <c r="C68" s="15">
        <v>32</v>
      </c>
      <c r="D68" s="29">
        <v>30.4</v>
      </c>
      <c r="E68" s="15">
        <v>8</v>
      </c>
      <c r="F68" s="51">
        <f t="shared" si="13"/>
        <v>900</v>
      </c>
      <c r="G68" s="15">
        <v>23</v>
      </c>
      <c r="H68" s="56">
        <f t="shared" si="14"/>
        <v>598</v>
      </c>
      <c r="I68" t="s">
        <v>75</v>
      </c>
      <c r="J68" s="13">
        <v>6</v>
      </c>
      <c r="K68" s="15">
        <v>17</v>
      </c>
      <c r="L68" s="15">
        <v>8</v>
      </c>
      <c r="M68" s="51">
        <f t="shared" si="15"/>
        <v>900</v>
      </c>
      <c r="N68" s="15">
        <v>17</v>
      </c>
      <c r="O68" s="57">
        <f t="shared" si="16"/>
        <v>442</v>
      </c>
      <c r="P68" t="s">
        <v>75</v>
      </c>
      <c r="Q68" s="13">
        <v>12</v>
      </c>
      <c r="R68" s="15">
        <v>40</v>
      </c>
      <c r="S68" s="15">
        <v>10</v>
      </c>
      <c r="T68" s="58">
        <f t="shared" si="17"/>
        <v>1125</v>
      </c>
      <c r="U68" s="15">
        <v>38</v>
      </c>
      <c r="V68" s="59">
        <f t="shared" si="10"/>
        <v>988</v>
      </c>
      <c r="W68" t="s">
        <v>75</v>
      </c>
      <c r="X68" s="13">
        <v>14</v>
      </c>
      <c r="Y68" s="15">
        <v>31</v>
      </c>
      <c r="Z68" s="15">
        <v>10</v>
      </c>
      <c r="AA68" s="58">
        <f t="shared" si="11"/>
        <v>1125</v>
      </c>
      <c r="AB68" s="15">
        <v>22</v>
      </c>
      <c r="AC68" s="56">
        <f t="shared" si="12"/>
        <v>572</v>
      </c>
      <c r="AD68" s="5"/>
      <c r="AE68" s="15"/>
      <c r="AF68" s="5"/>
      <c r="AG68" s="15"/>
    </row>
    <row r="69" spans="1:33" x14ac:dyDescent="0.3">
      <c r="A69" s="1" t="s">
        <v>76</v>
      </c>
      <c r="B69" s="13">
        <v>7</v>
      </c>
      <c r="C69" s="15">
        <v>33</v>
      </c>
      <c r="D69" s="29">
        <v>31.35</v>
      </c>
      <c r="E69" s="15">
        <v>11</v>
      </c>
      <c r="F69" s="51">
        <f t="shared" si="13"/>
        <v>1237.5</v>
      </c>
      <c r="G69" s="15">
        <v>33</v>
      </c>
      <c r="H69" s="56">
        <f t="shared" si="14"/>
        <v>858</v>
      </c>
      <c r="I69" s="1" t="s">
        <v>76</v>
      </c>
      <c r="J69" s="13">
        <v>9</v>
      </c>
      <c r="K69" s="15">
        <v>14</v>
      </c>
      <c r="L69" s="15">
        <v>8</v>
      </c>
      <c r="M69" s="51">
        <f t="shared" si="15"/>
        <v>900</v>
      </c>
      <c r="N69" s="15">
        <v>15</v>
      </c>
      <c r="O69" s="57">
        <f t="shared" si="16"/>
        <v>390</v>
      </c>
      <c r="P69" s="1" t="s">
        <v>76</v>
      </c>
      <c r="Q69" s="13">
        <v>17</v>
      </c>
      <c r="R69" s="15">
        <v>47</v>
      </c>
      <c r="S69" s="15">
        <v>11</v>
      </c>
      <c r="T69" s="58">
        <f t="shared" si="17"/>
        <v>1237.5</v>
      </c>
      <c r="U69" s="15">
        <v>35</v>
      </c>
      <c r="V69" s="59">
        <f t="shared" si="10"/>
        <v>910</v>
      </c>
      <c r="W69" s="1" t="s">
        <v>76</v>
      </c>
      <c r="X69" s="13">
        <v>14</v>
      </c>
      <c r="Y69" s="15">
        <v>35</v>
      </c>
      <c r="Z69" s="15">
        <v>9</v>
      </c>
      <c r="AA69" s="58">
        <f t="shared" si="11"/>
        <v>1012.5</v>
      </c>
      <c r="AB69" s="15">
        <v>31</v>
      </c>
      <c r="AC69" s="56">
        <f t="shared" si="12"/>
        <v>806</v>
      </c>
      <c r="AD69" s="5"/>
      <c r="AE69" s="15"/>
      <c r="AF69" s="5"/>
      <c r="AG69" s="15"/>
    </row>
    <row r="70" spans="1:33" x14ac:dyDescent="0.3">
      <c r="A70" t="s">
        <v>77</v>
      </c>
      <c r="B70" s="13">
        <v>8</v>
      </c>
      <c r="C70" s="15">
        <v>17</v>
      </c>
      <c r="D70" s="29">
        <v>16.149999999999999</v>
      </c>
      <c r="E70" s="15">
        <v>9</v>
      </c>
      <c r="F70" s="51">
        <f t="shared" si="13"/>
        <v>1012.5</v>
      </c>
      <c r="G70" s="15">
        <v>37</v>
      </c>
      <c r="H70" s="56">
        <f t="shared" si="14"/>
        <v>962</v>
      </c>
      <c r="I70" t="s">
        <v>77</v>
      </c>
      <c r="J70" s="13">
        <v>5</v>
      </c>
      <c r="K70" s="15">
        <v>13</v>
      </c>
      <c r="L70" s="15">
        <v>8</v>
      </c>
      <c r="M70" s="51">
        <f t="shared" si="15"/>
        <v>900</v>
      </c>
      <c r="N70" s="15">
        <v>22</v>
      </c>
      <c r="O70" s="57">
        <f t="shared" si="16"/>
        <v>572</v>
      </c>
      <c r="P70" t="s">
        <v>77</v>
      </c>
      <c r="Q70" s="13">
        <v>14</v>
      </c>
      <c r="R70" s="15">
        <v>35</v>
      </c>
      <c r="S70" s="15">
        <v>12</v>
      </c>
      <c r="T70" s="58">
        <f t="shared" si="17"/>
        <v>1350</v>
      </c>
      <c r="U70" s="15">
        <v>44</v>
      </c>
      <c r="V70" s="59">
        <f t="shared" si="10"/>
        <v>1144</v>
      </c>
      <c r="W70" t="s">
        <v>77</v>
      </c>
      <c r="X70" s="13">
        <v>12</v>
      </c>
      <c r="Y70" s="15">
        <v>23</v>
      </c>
      <c r="Z70" s="15">
        <v>13</v>
      </c>
      <c r="AA70" s="58">
        <f t="shared" si="11"/>
        <v>1462.5</v>
      </c>
      <c r="AB70" s="15">
        <v>37</v>
      </c>
      <c r="AC70" s="56">
        <f t="shared" si="12"/>
        <v>962</v>
      </c>
      <c r="AF70" s="10"/>
    </row>
    <row r="71" spans="1:33" x14ac:dyDescent="0.3">
      <c r="A71" s="1" t="s">
        <v>78</v>
      </c>
      <c r="B71" s="13">
        <v>13</v>
      </c>
      <c r="C71" s="15">
        <v>47</v>
      </c>
      <c r="D71" s="29">
        <v>44.65</v>
      </c>
      <c r="E71" s="15">
        <v>10</v>
      </c>
      <c r="F71" s="51">
        <f t="shared" si="13"/>
        <v>1125</v>
      </c>
      <c r="G71" s="15">
        <v>33</v>
      </c>
      <c r="H71" s="56">
        <f t="shared" si="14"/>
        <v>858</v>
      </c>
      <c r="I71" s="1" t="s">
        <v>78</v>
      </c>
      <c r="J71" s="13">
        <v>7</v>
      </c>
      <c r="K71" s="15">
        <v>13</v>
      </c>
      <c r="L71" s="15">
        <v>10</v>
      </c>
      <c r="M71" s="51">
        <f t="shared" si="15"/>
        <v>1125</v>
      </c>
      <c r="N71" s="15">
        <v>15</v>
      </c>
      <c r="O71" s="57">
        <f t="shared" si="16"/>
        <v>390</v>
      </c>
      <c r="P71" s="1" t="s">
        <v>78</v>
      </c>
      <c r="Q71" s="13">
        <v>16</v>
      </c>
      <c r="R71" s="15">
        <v>52</v>
      </c>
      <c r="S71" s="15">
        <v>9</v>
      </c>
      <c r="T71" s="58">
        <f t="shared" si="17"/>
        <v>1012.5</v>
      </c>
      <c r="U71" s="15">
        <v>32</v>
      </c>
      <c r="V71" s="59">
        <f t="shared" si="10"/>
        <v>832</v>
      </c>
      <c r="W71" s="1" t="s">
        <v>78</v>
      </c>
      <c r="X71" s="13">
        <v>13</v>
      </c>
      <c r="Y71" s="15">
        <v>40</v>
      </c>
      <c r="Z71" s="15">
        <v>9</v>
      </c>
      <c r="AA71" s="58">
        <f t="shared" si="11"/>
        <v>1012.5</v>
      </c>
      <c r="AB71" s="15">
        <v>31</v>
      </c>
      <c r="AC71" s="56">
        <f t="shared" si="12"/>
        <v>806</v>
      </c>
    </row>
    <row r="72" spans="1:33" x14ac:dyDescent="0.3">
      <c r="A72" t="s">
        <v>79</v>
      </c>
      <c r="B72" s="13">
        <v>11</v>
      </c>
      <c r="C72" s="15">
        <v>44</v>
      </c>
      <c r="D72" s="29">
        <v>41.8</v>
      </c>
      <c r="E72" s="15">
        <v>14</v>
      </c>
      <c r="F72" s="51">
        <f t="shared" si="13"/>
        <v>1575</v>
      </c>
      <c r="G72" s="15">
        <v>27</v>
      </c>
      <c r="H72" s="56">
        <f t="shared" si="14"/>
        <v>702</v>
      </c>
      <c r="I72" t="s">
        <v>79</v>
      </c>
      <c r="J72" s="13">
        <v>5</v>
      </c>
      <c r="K72" s="15">
        <v>10</v>
      </c>
      <c r="L72" s="15">
        <v>7</v>
      </c>
      <c r="M72" s="51">
        <f t="shared" si="15"/>
        <v>787.5</v>
      </c>
      <c r="N72" s="15">
        <v>16</v>
      </c>
      <c r="O72" s="57">
        <f t="shared" si="16"/>
        <v>416</v>
      </c>
      <c r="P72" t="s">
        <v>79</v>
      </c>
      <c r="Q72" s="13">
        <v>13</v>
      </c>
      <c r="R72" s="15">
        <v>42</v>
      </c>
      <c r="S72" s="15">
        <v>10</v>
      </c>
      <c r="T72" s="58">
        <f t="shared" si="17"/>
        <v>1125</v>
      </c>
      <c r="U72" s="15">
        <v>28</v>
      </c>
      <c r="V72" s="59">
        <f t="shared" si="10"/>
        <v>728</v>
      </c>
      <c r="W72" t="s">
        <v>79</v>
      </c>
      <c r="X72" s="13">
        <v>12</v>
      </c>
      <c r="Y72" s="15">
        <v>26</v>
      </c>
      <c r="Z72" s="15">
        <v>12</v>
      </c>
      <c r="AA72" s="58">
        <f t="shared" si="11"/>
        <v>1350</v>
      </c>
      <c r="AB72" s="15">
        <v>20</v>
      </c>
      <c r="AC72" s="56">
        <f t="shared" si="12"/>
        <v>520</v>
      </c>
    </row>
    <row r="73" spans="1:33" x14ac:dyDescent="0.3">
      <c r="A73" s="1" t="s">
        <v>80</v>
      </c>
      <c r="B73" s="13">
        <v>10</v>
      </c>
      <c r="C73" s="15">
        <v>42</v>
      </c>
      <c r="D73" s="29">
        <v>39.9</v>
      </c>
      <c r="E73" s="15">
        <v>10</v>
      </c>
      <c r="F73" s="51">
        <f t="shared" si="13"/>
        <v>1125</v>
      </c>
      <c r="G73" s="15">
        <v>28</v>
      </c>
      <c r="H73" s="56">
        <f t="shared" si="14"/>
        <v>728</v>
      </c>
      <c r="I73" s="1" t="s">
        <v>80</v>
      </c>
      <c r="J73" s="13">
        <v>5</v>
      </c>
      <c r="K73" s="15">
        <v>16</v>
      </c>
      <c r="L73" s="15">
        <v>7</v>
      </c>
      <c r="M73" s="51">
        <f t="shared" si="15"/>
        <v>787.5</v>
      </c>
      <c r="N73" s="15">
        <v>17</v>
      </c>
      <c r="O73" s="57">
        <f t="shared" si="16"/>
        <v>442</v>
      </c>
      <c r="P73" s="1" t="s">
        <v>80</v>
      </c>
      <c r="Q73" s="13">
        <v>11</v>
      </c>
      <c r="R73" s="15">
        <v>50</v>
      </c>
      <c r="S73" s="15">
        <v>8</v>
      </c>
      <c r="T73" s="58">
        <f t="shared" si="17"/>
        <v>900</v>
      </c>
      <c r="U73" s="15">
        <v>33</v>
      </c>
      <c r="V73" s="59">
        <f t="shared" si="10"/>
        <v>858</v>
      </c>
      <c r="W73" s="1" t="s">
        <v>80</v>
      </c>
      <c r="X73" s="13">
        <v>12</v>
      </c>
      <c r="Y73" s="15">
        <v>35</v>
      </c>
      <c r="Z73" s="15">
        <v>11</v>
      </c>
      <c r="AA73" s="58">
        <f t="shared" si="11"/>
        <v>1237.5</v>
      </c>
      <c r="AB73" s="15">
        <v>27</v>
      </c>
      <c r="AC73" s="56">
        <f t="shared" si="12"/>
        <v>702</v>
      </c>
    </row>
    <row r="74" spans="1:33" x14ac:dyDescent="0.3">
      <c r="A74" t="s">
        <v>81</v>
      </c>
      <c r="B74" s="13">
        <v>15</v>
      </c>
      <c r="C74" s="15">
        <v>33</v>
      </c>
      <c r="D74" s="29">
        <v>31.35</v>
      </c>
      <c r="E74" s="15">
        <v>14</v>
      </c>
      <c r="F74" s="51">
        <f t="shared" si="13"/>
        <v>1575</v>
      </c>
      <c r="G74" s="15">
        <v>50</v>
      </c>
      <c r="H74" s="56">
        <f t="shared" si="14"/>
        <v>1300</v>
      </c>
      <c r="I74" t="s">
        <v>81</v>
      </c>
      <c r="J74" s="13">
        <v>7</v>
      </c>
      <c r="K74" s="15">
        <v>13</v>
      </c>
      <c r="L74" s="15">
        <v>8</v>
      </c>
      <c r="M74" s="51">
        <f t="shared" si="15"/>
        <v>900</v>
      </c>
      <c r="N74" s="15">
        <v>17</v>
      </c>
      <c r="O74" s="57">
        <f t="shared" si="16"/>
        <v>442</v>
      </c>
      <c r="P74" t="s">
        <v>81</v>
      </c>
      <c r="Q74" s="13">
        <v>17</v>
      </c>
      <c r="R74" s="15">
        <v>44</v>
      </c>
      <c r="S74" s="15">
        <v>7</v>
      </c>
      <c r="T74" s="58">
        <f t="shared" si="17"/>
        <v>787.5</v>
      </c>
      <c r="U74" s="15">
        <v>41</v>
      </c>
      <c r="V74" s="59">
        <f t="shared" si="10"/>
        <v>1066</v>
      </c>
      <c r="W74" t="s">
        <v>81</v>
      </c>
      <c r="X74" s="13">
        <v>18</v>
      </c>
      <c r="Y74" s="15">
        <v>23</v>
      </c>
      <c r="Z74" s="15">
        <v>12</v>
      </c>
      <c r="AA74" s="58">
        <f t="shared" si="11"/>
        <v>1350</v>
      </c>
      <c r="AB74" s="15">
        <v>32</v>
      </c>
      <c r="AC74" s="56">
        <f t="shared" si="12"/>
        <v>832</v>
      </c>
    </row>
    <row r="75" spans="1:33" x14ac:dyDescent="0.3">
      <c r="A75" s="1" t="s">
        <v>82</v>
      </c>
      <c r="B75" s="13">
        <v>12</v>
      </c>
      <c r="C75" s="15">
        <v>40</v>
      </c>
      <c r="D75" s="29">
        <v>38</v>
      </c>
      <c r="E75" s="15">
        <v>13</v>
      </c>
      <c r="F75" s="51">
        <f t="shared" si="13"/>
        <v>1462.5</v>
      </c>
      <c r="G75" s="15">
        <v>53</v>
      </c>
      <c r="H75" s="56">
        <f t="shared" si="14"/>
        <v>1378</v>
      </c>
      <c r="I75" s="1" t="s">
        <v>82</v>
      </c>
      <c r="J75" s="13">
        <v>6</v>
      </c>
      <c r="K75" s="15">
        <v>15</v>
      </c>
      <c r="L75" s="15">
        <v>9</v>
      </c>
      <c r="M75" s="51">
        <f t="shared" si="15"/>
        <v>1012.5</v>
      </c>
      <c r="N75" s="15">
        <v>20</v>
      </c>
      <c r="O75" s="57">
        <f t="shared" si="16"/>
        <v>520</v>
      </c>
      <c r="P75" s="1" t="s">
        <v>82</v>
      </c>
      <c r="Q75" s="13">
        <v>16</v>
      </c>
      <c r="R75" s="15">
        <v>42</v>
      </c>
      <c r="S75" s="15">
        <v>8</v>
      </c>
      <c r="T75" s="58">
        <f t="shared" si="17"/>
        <v>900</v>
      </c>
      <c r="U75" s="15">
        <v>32</v>
      </c>
      <c r="V75" s="59">
        <f t="shared" si="10"/>
        <v>832</v>
      </c>
      <c r="W75" s="1" t="s">
        <v>82</v>
      </c>
      <c r="X75" s="13">
        <v>14</v>
      </c>
      <c r="Y75" s="15">
        <v>27</v>
      </c>
      <c r="Z75" s="15">
        <v>9</v>
      </c>
      <c r="AA75" s="58">
        <f t="shared" si="11"/>
        <v>1012.5</v>
      </c>
      <c r="AB75" s="15">
        <v>20</v>
      </c>
      <c r="AC75" s="56">
        <f t="shared" si="12"/>
        <v>520</v>
      </c>
    </row>
    <row r="76" spans="1:33" x14ac:dyDescent="0.3">
      <c r="A76" t="s">
        <v>83</v>
      </c>
      <c r="B76" s="13">
        <v>12</v>
      </c>
      <c r="C76" s="15">
        <v>29</v>
      </c>
      <c r="D76" s="29">
        <v>27.55</v>
      </c>
      <c r="E76" s="15">
        <v>14</v>
      </c>
      <c r="F76" s="51">
        <f t="shared" si="13"/>
        <v>1575</v>
      </c>
      <c r="G76" s="15">
        <v>40</v>
      </c>
      <c r="H76" s="56">
        <f t="shared" si="14"/>
        <v>1040</v>
      </c>
      <c r="I76" t="s">
        <v>83</v>
      </c>
      <c r="J76" s="13">
        <v>7</v>
      </c>
      <c r="K76" s="15">
        <v>23</v>
      </c>
      <c r="L76" s="15">
        <v>7</v>
      </c>
      <c r="M76" s="51">
        <f t="shared" si="15"/>
        <v>787.5</v>
      </c>
      <c r="N76" s="15">
        <v>14</v>
      </c>
      <c r="O76" s="57">
        <f t="shared" si="16"/>
        <v>364</v>
      </c>
      <c r="P76" t="s">
        <v>83</v>
      </c>
      <c r="Q76" s="13">
        <v>10</v>
      </c>
      <c r="R76" s="15">
        <v>35</v>
      </c>
      <c r="S76" s="15">
        <v>7</v>
      </c>
      <c r="T76" s="58">
        <f t="shared" si="17"/>
        <v>787.5</v>
      </c>
      <c r="U76" s="15">
        <v>28</v>
      </c>
      <c r="V76" s="59">
        <f t="shared" si="10"/>
        <v>728</v>
      </c>
      <c r="W76" t="s">
        <v>83</v>
      </c>
      <c r="X76" s="13">
        <v>12</v>
      </c>
      <c r="Y76" s="15">
        <v>26</v>
      </c>
      <c r="Z76" s="15">
        <v>10</v>
      </c>
      <c r="AA76" s="58">
        <f t="shared" si="11"/>
        <v>1125</v>
      </c>
      <c r="AB76" s="15">
        <v>25</v>
      </c>
      <c r="AC76" s="56">
        <f t="shared" si="12"/>
        <v>650</v>
      </c>
    </row>
    <row r="77" spans="1:33" x14ac:dyDescent="0.3">
      <c r="A77" s="1" t="s">
        <v>84</v>
      </c>
      <c r="B77" s="13">
        <v>11</v>
      </c>
      <c r="C77" s="15">
        <v>34</v>
      </c>
      <c r="D77" s="29">
        <v>32.299999999999997</v>
      </c>
      <c r="E77" s="15">
        <v>17</v>
      </c>
      <c r="F77" s="51">
        <f t="shared" si="13"/>
        <v>1912.5</v>
      </c>
      <c r="G77" s="15">
        <v>64</v>
      </c>
      <c r="H77" s="56">
        <f t="shared" si="14"/>
        <v>1664</v>
      </c>
      <c r="I77" s="1" t="s">
        <v>84</v>
      </c>
      <c r="J77" s="13">
        <v>8</v>
      </c>
      <c r="K77" s="15">
        <v>11</v>
      </c>
      <c r="L77" s="15">
        <v>8</v>
      </c>
      <c r="M77" s="51">
        <f t="shared" si="15"/>
        <v>900</v>
      </c>
      <c r="N77" s="15">
        <v>19</v>
      </c>
      <c r="O77" s="57">
        <f t="shared" si="16"/>
        <v>494</v>
      </c>
      <c r="P77" s="1" t="s">
        <v>84</v>
      </c>
      <c r="Q77" s="13">
        <v>12</v>
      </c>
      <c r="R77" s="15">
        <v>30</v>
      </c>
      <c r="S77" s="15">
        <v>6</v>
      </c>
      <c r="T77" s="58">
        <f t="shared" si="17"/>
        <v>675</v>
      </c>
      <c r="U77" s="15">
        <v>21</v>
      </c>
      <c r="V77" s="59">
        <f t="shared" si="10"/>
        <v>546</v>
      </c>
      <c r="W77" s="1" t="s">
        <v>84</v>
      </c>
      <c r="X77" s="13">
        <v>11</v>
      </c>
      <c r="Y77" s="15">
        <v>17</v>
      </c>
      <c r="Z77" s="15">
        <v>11</v>
      </c>
      <c r="AA77" s="58">
        <f t="shared" si="11"/>
        <v>1237.5</v>
      </c>
      <c r="AB77" s="15">
        <v>39</v>
      </c>
      <c r="AC77" s="56">
        <f t="shared" si="12"/>
        <v>1014</v>
      </c>
    </row>
    <row r="78" spans="1:33" x14ac:dyDescent="0.3">
      <c r="A78" t="s">
        <v>85</v>
      </c>
      <c r="B78" s="13">
        <v>9</v>
      </c>
      <c r="C78" s="15">
        <v>38</v>
      </c>
      <c r="D78" s="29">
        <v>36.1</v>
      </c>
      <c r="E78" s="15">
        <v>15</v>
      </c>
      <c r="F78" s="51">
        <f t="shared" si="13"/>
        <v>1687.5</v>
      </c>
      <c r="G78" s="15">
        <v>62</v>
      </c>
      <c r="H78" s="56">
        <f t="shared" si="14"/>
        <v>1612</v>
      </c>
      <c r="I78" t="s">
        <v>85</v>
      </c>
      <c r="J78" s="13">
        <v>7</v>
      </c>
      <c r="K78" s="15">
        <v>21</v>
      </c>
      <c r="L78" s="15">
        <v>7</v>
      </c>
      <c r="M78" s="51">
        <f t="shared" si="15"/>
        <v>787.5</v>
      </c>
      <c r="N78" s="15">
        <v>20</v>
      </c>
      <c r="O78" s="57">
        <f t="shared" si="16"/>
        <v>520</v>
      </c>
      <c r="P78" t="s">
        <v>85</v>
      </c>
      <c r="Q78" s="13">
        <v>11</v>
      </c>
      <c r="R78" s="15">
        <v>37</v>
      </c>
      <c r="S78" s="15">
        <v>6</v>
      </c>
      <c r="T78" s="58">
        <f t="shared" si="17"/>
        <v>675</v>
      </c>
      <c r="U78" s="15">
        <v>17</v>
      </c>
      <c r="V78" s="59">
        <f t="shared" si="10"/>
        <v>442</v>
      </c>
      <c r="W78" t="s">
        <v>85</v>
      </c>
      <c r="X78" s="13">
        <v>11</v>
      </c>
      <c r="Y78" s="15">
        <v>28</v>
      </c>
      <c r="Z78" s="15">
        <v>12</v>
      </c>
      <c r="AA78" s="58">
        <f t="shared" si="11"/>
        <v>1350</v>
      </c>
      <c r="AB78" s="15">
        <v>31</v>
      </c>
      <c r="AC78" s="56">
        <f t="shared" si="12"/>
        <v>806</v>
      </c>
    </row>
    <row r="79" spans="1:33" x14ac:dyDescent="0.3">
      <c r="A79" s="1" t="s">
        <v>86</v>
      </c>
      <c r="B79" s="13">
        <v>11</v>
      </c>
      <c r="C79" s="15">
        <v>39</v>
      </c>
      <c r="D79" s="29">
        <v>37.049999999999997</v>
      </c>
      <c r="E79" s="15">
        <v>15</v>
      </c>
      <c r="F79" s="51">
        <f t="shared" si="13"/>
        <v>1687.5</v>
      </c>
      <c r="G79" s="15">
        <v>31</v>
      </c>
      <c r="H79" s="56">
        <f t="shared" si="14"/>
        <v>806</v>
      </c>
      <c r="I79" s="1" t="s">
        <v>86</v>
      </c>
      <c r="J79" s="13">
        <v>11</v>
      </c>
      <c r="K79" s="15">
        <v>18</v>
      </c>
      <c r="L79" s="15">
        <v>11</v>
      </c>
      <c r="M79" s="51">
        <f t="shared" si="15"/>
        <v>1237.5</v>
      </c>
      <c r="N79" s="15">
        <v>21</v>
      </c>
      <c r="O79" s="57">
        <f t="shared" si="16"/>
        <v>546</v>
      </c>
      <c r="P79" s="1" t="s">
        <v>86</v>
      </c>
      <c r="Q79" s="13">
        <v>11</v>
      </c>
      <c r="R79" s="15">
        <v>35</v>
      </c>
      <c r="S79" s="15">
        <v>5</v>
      </c>
      <c r="T79" s="58">
        <f t="shared" si="17"/>
        <v>562.5</v>
      </c>
      <c r="U79" s="15">
        <v>7</v>
      </c>
      <c r="V79" s="59">
        <f t="shared" si="10"/>
        <v>182</v>
      </c>
      <c r="W79" s="1" t="s">
        <v>86</v>
      </c>
      <c r="X79" s="13">
        <v>10</v>
      </c>
      <c r="Y79" s="15">
        <v>26</v>
      </c>
      <c r="Z79" s="15">
        <v>14</v>
      </c>
      <c r="AA79" s="58">
        <f t="shared" si="11"/>
        <v>1575</v>
      </c>
      <c r="AB79" s="15">
        <v>30</v>
      </c>
      <c r="AC79" s="56">
        <f t="shared" si="12"/>
        <v>780</v>
      </c>
      <c r="AE79" s="30"/>
      <c r="AF79" s="30"/>
    </row>
    <row r="80" spans="1:33" x14ac:dyDescent="0.3">
      <c r="A80" t="s">
        <v>87</v>
      </c>
      <c r="B80" s="13">
        <v>13</v>
      </c>
      <c r="C80" s="15">
        <v>63</v>
      </c>
      <c r="D80" s="29">
        <v>59.85</v>
      </c>
      <c r="E80" s="15">
        <v>16</v>
      </c>
      <c r="F80" s="51">
        <f t="shared" si="13"/>
        <v>1800</v>
      </c>
      <c r="G80" s="15">
        <v>40</v>
      </c>
      <c r="H80" s="56">
        <f t="shared" si="14"/>
        <v>1040</v>
      </c>
      <c r="I80" t="s">
        <v>87</v>
      </c>
      <c r="J80" s="13">
        <v>7</v>
      </c>
      <c r="K80" s="15">
        <v>14</v>
      </c>
      <c r="L80" s="15">
        <v>9</v>
      </c>
      <c r="M80" s="51">
        <f t="shared" si="15"/>
        <v>1012.5</v>
      </c>
      <c r="N80" s="15">
        <v>19</v>
      </c>
      <c r="O80" s="57">
        <f t="shared" si="16"/>
        <v>494</v>
      </c>
      <c r="P80" t="s">
        <v>87</v>
      </c>
      <c r="Q80" s="13">
        <v>14</v>
      </c>
      <c r="R80" s="15">
        <v>44</v>
      </c>
      <c r="S80" s="15">
        <v>4</v>
      </c>
      <c r="T80" s="58">
        <f t="shared" si="17"/>
        <v>450</v>
      </c>
      <c r="U80" s="15">
        <v>9</v>
      </c>
      <c r="V80" s="59">
        <f t="shared" si="10"/>
        <v>234</v>
      </c>
      <c r="W80" t="s">
        <v>87</v>
      </c>
      <c r="X80" s="13">
        <v>14</v>
      </c>
      <c r="Y80" s="15">
        <v>31</v>
      </c>
      <c r="Z80" s="15">
        <v>12</v>
      </c>
      <c r="AA80" s="58">
        <f t="shared" si="11"/>
        <v>1350</v>
      </c>
      <c r="AB80" s="15">
        <v>26</v>
      </c>
      <c r="AC80" s="56">
        <f t="shared" si="12"/>
        <v>676</v>
      </c>
      <c r="AE80" s="5"/>
      <c r="AF80" s="5"/>
    </row>
    <row r="81" spans="1:32" x14ac:dyDescent="0.3">
      <c r="A81" s="1" t="s">
        <v>88</v>
      </c>
      <c r="B81" s="13">
        <v>9</v>
      </c>
      <c r="C81" s="15">
        <v>52</v>
      </c>
      <c r="D81" s="29">
        <v>49.4</v>
      </c>
      <c r="E81" s="15">
        <v>18</v>
      </c>
      <c r="F81" s="51">
        <f t="shared" si="13"/>
        <v>2025</v>
      </c>
      <c r="G81" s="15">
        <v>54</v>
      </c>
      <c r="H81" s="56">
        <f t="shared" si="14"/>
        <v>1404</v>
      </c>
      <c r="I81" s="1" t="s">
        <v>88</v>
      </c>
      <c r="J81" s="13">
        <v>9</v>
      </c>
      <c r="K81" s="15">
        <v>12</v>
      </c>
      <c r="L81" s="15">
        <v>8</v>
      </c>
      <c r="M81" s="51">
        <f t="shared" si="15"/>
        <v>900</v>
      </c>
      <c r="N81" s="15">
        <v>15</v>
      </c>
      <c r="O81" s="57">
        <f t="shared" si="16"/>
        <v>390</v>
      </c>
      <c r="P81" s="1" t="s">
        <v>88</v>
      </c>
      <c r="Q81" s="13">
        <v>12</v>
      </c>
      <c r="R81" s="15">
        <v>36</v>
      </c>
      <c r="S81" s="15">
        <v>2</v>
      </c>
      <c r="T81" s="58">
        <f t="shared" si="17"/>
        <v>225</v>
      </c>
      <c r="U81" s="15">
        <v>3</v>
      </c>
      <c r="V81" s="59">
        <f t="shared" si="10"/>
        <v>78</v>
      </c>
      <c r="W81" s="1" t="s">
        <v>88</v>
      </c>
      <c r="X81" s="13">
        <v>11</v>
      </c>
      <c r="Y81" s="15">
        <v>28</v>
      </c>
      <c r="Z81" s="15">
        <v>11</v>
      </c>
      <c r="AA81" s="58">
        <f t="shared" si="11"/>
        <v>1237.5</v>
      </c>
      <c r="AB81" s="15">
        <v>32</v>
      </c>
      <c r="AC81" s="56">
        <f t="shared" si="12"/>
        <v>832</v>
      </c>
      <c r="AE81" s="5"/>
      <c r="AF81" s="5"/>
    </row>
    <row r="82" spans="1:32" x14ac:dyDescent="0.3">
      <c r="A82" t="s">
        <v>89</v>
      </c>
      <c r="B82" s="13">
        <v>14</v>
      </c>
      <c r="C82" s="15">
        <v>56</v>
      </c>
      <c r="D82" s="29">
        <v>53.2</v>
      </c>
      <c r="E82" s="15">
        <v>17</v>
      </c>
      <c r="F82" s="51">
        <f t="shared" si="13"/>
        <v>1912.5</v>
      </c>
      <c r="G82" s="15">
        <v>44</v>
      </c>
      <c r="H82" s="56">
        <f t="shared" si="14"/>
        <v>1144</v>
      </c>
      <c r="I82" t="s">
        <v>89</v>
      </c>
      <c r="J82" s="13">
        <v>10</v>
      </c>
      <c r="K82" s="15">
        <v>32</v>
      </c>
      <c r="L82" s="15">
        <v>9</v>
      </c>
      <c r="M82" s="51">
        <f t="shared" si="15"/>
        <v>1012.5</v>
      </c>
      <c r="N82" s="15">
        <v>15</v>
      </c>
      <c r="O82" s="57">
        <f t="shared" si="16"/>
        <v>390</v>
      </c>
      <c r="P82" t="s">
        <v>89</v>
      </c>
      <c r="Q82" s="13">
        <v>15</v>
      </c>
      <c r="R82" s="15">
        <v>62</v>
      </c>
      <c r="S82" s="15">
        <v>3</v>
      </c>
      <c r="T82" s="58">
        <f t="shared" si="17"/>
        <v>337.5</v>
      </c>
      <c r="U82" s="15">
        <v>2</v>
      </c>
      <c r="V82" s="59">
        <f t="shared" si="10"/>
        <v>52</v>
      </c>
      <c r="W82" t="s">
        <v>89</v>
      </c>
      <c r="X82" s="13">
        <v>16</v>
      </c>
      <c r="Y82" s="15">
        <v>44</v>
      </c>
      <c r="Z82" s="15">
        <v>12</v>
      </c>
      <c r="AA82" s="58">
        <f t="shared" si="11"/>
        <v>1350</v>
      </c>
      <c r="AB82" s="15">
        <v>21</v>
      </c>
      <c r="AC82" s="56">
        <f t="shared" si="12"/>
        <v>546</v>
      </c>
      <c r="AE82" s="5"/>
      <c r="AF82" s="5"/>
    </row>
    <row r="83" spans="1:32" x14ac:dyDescent="0.3">
      <c r="A83" s="1" t="s">
        <v>90</v>
      </c>
      <c r="B83" s="13">
        <v>10</v>
      </c>
      <c r="C83" s="15">
        <v>55</v>
      </c>
      <c r="D83" s="29">
        <v>52.5</v>
      </c>
      <c r="E83" s="15">
        <v>15</v>
      </c>
      <c r="F83" s="51">
        <f t="shared" si="13"/>
        <v>1687.5</v>
      </c>
      <c r="G83" s="15">
        <v>46</v>
      </c>
      <c r="H83" s="56">
        <f t="shared" si="14"/>
        <v>1196</v>
      </c>
      <c r="I83" s="1" t="s">
        <v>90</v>
      </c>
      <c r="J83" s="13">
        <v>8</v>
      </c>
      <c r="K83" s="15">
        <v>16</v>
      </c>
      <c r="L83" s="15">
        <v>9</v>
      </c>
      <c r="M83" s="51">
        <f t="shared" si="15"/>
        <v>1012.5</v>
      </c>
      <c r="N83" s="15">
        <v>12</v>
      </c>
      <c r="O83" s="57">
        <f t="shared" si="16"/>
        <v>312</v>
      </c>
      <c r="P83" s="1" t="s">
        <v>90</v>
      </c>
      <c r="Q83" s="13">
        <v>13</v>
      </c>
      <c r="R83" s="15">
        <v>43</v>
      </c>
      <c r="S83" s="15">
        <v>2</v>
      </c>
      <c r="T83" s="58">
        <f t="shared" si="17"/>
        <v>225</v>
      </c>
      <c r="U83" s="15">
        <v>0</v>
      </c>
      <c r="V83" s="59">
        <f t="shared" si="10"/>
        <v>0</v>
      </c>
      <c r="W83" s="1" t="s">
        <v>90</v>
      </c>
      <c r="X83" s="13">
        <v>13</v>
      </c>
      <c r="Y83" s="15">
        <v>26</v>
      </c>
      <c r="Z83" s="15">
        <v>10</v>
      </c>
      <c r="AA83" s="58">
        <f t="shared" si="11"/>
        <v>1125</v>
      </c>
      <c r="AB83" s="15">
        <v>26</v>
      </c>
      <c r="AC83" s="56">
        <f t="shared" si="12"/>
        <v>676</v>
      </c>
      <c r="AE83" s="5"/>
      <c r="AF83" s="5"/>
    </row>
    <row r="84" spans="1:32" x14ac:dyDescent="0.3">
      <c r="A84" t="s">
        <v>91</v>
      </c>
      <c r="B84" s="13">
        <v>13</v>
      </c>
      <c r="C84" s="15">
        <v>49</v>
      </c>
      <c r="D84" s="29">
        <v>46.55</v>
      </c>
      <c r="E84" s="15">
        <v>19</v>
      </c>
      <c r="F84" s="51">
        <f t="shared" si="13"/>
        <v>2137.5</v>
      </c>
      <c r="G84" s="15">
        <v>44</v>
      </c>
      <c r="H84" s="56">
        <f t="shared" si="14"/>
        <v>1144</v>
      </c>
      <c r="I84" t="s">
        <v>91</v>
      </c>
      <c r="J84" s="13">
        <v>8</v>
      </c>
      <c r="K84" s="15">
        <v>14</v>
      </c>
      <c r="L84" s="15">
        <v>14</v>
      </c>
      <c r="M84" s="51">
        <f t="shared" si="15"/>
        <v>1575</v>
      </c>
      <c r="N84" s="15">
        <v>21</v>
      </c>
      <c r="O84" s="57">
        <f t="shared" si="16"/>
        <v>546</v>
      </c>
      <c r="P84" t="s">
        <v>91</v>
      </c>
      <c r="Q84" s="13">
        <v>14</v>
      </c>
      <c r="R84" s="15">
        <v>35</v>
      </c>
      <c r="S84" s="15">
        <v>3</v>
      </c>
      <c r="T84" s="58">
        <f t="shared" si="17"/>
        <v>337.5</v>
      </c>
      <c r="U84" s="15">
        <v>0</v>
      </c>
      <c r="V84" s="59">
        <f t="shared" si="10"/>
        <v>0</v>
      </c>
      <c r="W84" t="s">
        <v>91</v>
      </c>
      <c r="X84" s="13">
        <v>9</v>
      </c>
      <c r="Y84" s="15">
        <v>26</v>
      </c>
      <c r="Z84" s="15">
        <v>17</v>
      </c>
      <c r="AA84" s="58">
        <f t="shared" si="11"/>
        <v>1912.5</v>
      </c>
      <c r="AB84" s="15">
        <v>22</v>
      </c>
      <c r="AC84" s="56">
        <f t="shared" si="12"/>
        <v>572</v>
      </c>
      <c r="AE84" s="5"/>
      <c r="AF84" s="5"/>
    </row>
    <row r="85" spans="1:32" x14ac:dyDescent="0.3">
      <c r="A85" s="1" t="s">
        <v>92</v>
      </c>
      <c r="B85" s="13">
        <v>13</v>
      </c>
      <c r="C85" s="15">
        <v>51</v>
      </c>
      <c r="D85" s="29">
        <v>48.75</v>
      </c>
      <c r="E85" s="15">
        <v>16</v>
      </c>
      <c r="F85" s="51">
        <f t="shared" si="13"/>
        <v>1800</v>
      </c>
      <c r="G85" s="15">
        <v>50</v>
      </c>
      <c r="H85" s="56">
        <f t="shared" si="14"/>
        <v>1300</v>
      </c>
      <c r="I85" s="1" t="s">
        <v>92</v>
      </c>
      <c r="J85" s="13">
        <v>12</v>
      </c>
      <c r="K85" s="15">
        <v>16</v>
      </c>
      <c r="L85" s="15">
        <v>11</v>
      </c>
      <c r="M85" s="51">
        <f t="shared" si="15"/>
        <v>1237.5</v>
      </c>
      <c r="N85" s="15">
        <v>26</v>
      </c>
      <c r="O85" s="57">
        <f t="shared" si="16"/>
        <v>676</v>
      </c>
      <c r="P85" s="1" t="s">
        <v>92</v>
      </c>
      <c r="Q85" s="13">
        <v>18</v>
      </c>
      <c r="R85" s="15">
        <v>42</v>
      </c>
      <c r="S85" s="15">
        <v>3</v>
      </c>
      <c r="T85" s="58">
        <f t="shared" si="17"/>
        <v>337.5</v>
      </c>
      <c r="U85" s="15">
        <v>0</v>
      </c>
      <c r="V85" s="59">
        <f t="shared" si="10"/>
        <v>0</v>
      </c>
      <c r="W85" s="1" t="s">
        <v>92</v>
      </c>
      <c r="X85" s="13">
        <v>12</v>
      </c>
      <c r="Y85" s="15">
        <v>35</v>
      </c>
      <c r="Z85" s="15">
        <v>12</v>
      </c>
      <c r="AA85" s="58">
        <f t="shared" si="11"/>
        <v>1350</v>
      </c>
      <c r="AB85" s="15">
        <v>28</v>
      </c>
      <c r="AC85" s="56">
        <f t="shared" si="12"/>
        <v>728</v>
      </c>
      <c r="AE85" s="5"/>
      <c r="AF85" s="5"/>
    </row>
    <row r="86" spans="1:32" x14ac:dyDescent="0.3">
      <c r="A86" t="s">
        <v>93</v>
      </c>
      <c r="B86" s="13">
        <v>12</v>
      </c>
      <c r="C86" s="15">
        <v>47</v>
      </c>
      <c r="D86" s="29">
        <v>44.65</v>
      </c>
      <c r="E86" s="15">
        <v>18</v>
      </c>
      <c r="F86" s="51">
        <f t="shared" si="13"/>
        <v>2025</v>
      </c>
      <c r="G86" s="15">
        <v>57</v>
      </c>
      <c r="H86" s="56">
        <f t="shared" si="14"/>
        <v>1482</v>
      </c>
      <c r="I86" t="s">
        <v>93</v>
      </c>
      <c r="J86" s="13">
        <v>12</v>
      </c>
      <c r="K86" s="15">
        <v>25</v>
      </c>
      <c r="L86" s="15">
        <v>12</v>
      </c>
      <c r="M86" s="51">
        <f t="shared" si="15"/>
        <v>1350</v>
      </c>
      <c r="N86" s="15">
        <v>31</v>
      </c>
      <c r="O86" s="57">
        <f t="shared" si="16"/>
        <v>806</v>
      </c>
      <c r="P86" t="s">
        <v>93</v>
      </c>
      <c r="Q86" s="13">
        <v>17</v>
      </c>
      <c r="R86" s="15">
        <v>59</v>
      </c>
      <c r="S86" s="15">
        <v>2</v>
      </c>
      <c r="T86" s="58">
        <f t="shared" si="17"/>
        <v>225</v>
      </c>
      <c r="U86" s="15">
        <v>1</v>
      </c>
      <c r="V86" s="59">
        <f t="shared" si="10"/>
        <v>26</v>
      </c>
      <c r="W86" t="s">
        <v>93</v>
      </c>
      <c r="X86" s="13">
        <v>12</v>
      </c>
      <c r="Y86" s="15">
        <v>33</v>
      </c>
      <c r="Z86" s="15">
        <v>13</v>
      </c>
      <c r="AA86" s="58">
        <f t="shared" si="11"/>
        <v>1462.5</v>
      </c>
      <c r="AB86" s="15">
        <v>33</v>
      </c>
      <c r="AC86" s="56">
        <f t="shared" si="12"/>
        <v>858</v>
      </c>
      <c r="AE86" s="5"/>
      <c r="AF86" s="5"/>
    </row>
    <row r="87" spans="1:32" ht="15" thickBot="1" x14ac:dyDescent="0.35">
      <c r="A87" s="1" t="s">
        <v>94</v>
      </c>
      <c r="B87" s="17">
        <v>12</v>
      </c>
      <c r="C87" s="18">
        <v>40</v>
      </c>
      <c r="D87" s="18">
        <v>38</v>
      </c>
      <c r="E87" s="18">
        <v>10</v>
      </c>
      <c r="F87" s="60">
        <f t="shared" si="13"/>
        <v>1125</v>
      </c>
      <c r="G87" s="18">
        <v>37</v>
      </c>
      <c r="H87" s="61">
        <f t="shared" si="14"/>
        <v>962</v>
      </c>
      <c r="I87" s="65" t="s">
        <v>94</v>
      </c>
      <c r="J87" s="17">
        <v>8</v>
      </c>
      <c r="K87" s="18">
        <v>19</v>
      </c>
      <c r="L87" s="18">
        <v>9</v>
      </c>
      <c r="M87" s="60">
        <f t="shared" si="15"/>
        <v>1012.5</v>
      </c>
      <c r="N87" s="18">
        <v>20</v>
      </c>
      <c r="O87" s="62">
        <f t="shared" si="16"/>
        <v>520</v>
      </c>
      <c r="P87" s="65" t="s">
        <v>94</v>
      </c>
      <c r="Q87" s="17">
        <v>15</v>
      </c>
      <c r="R87" s="18">
        <v>27</v>
      </c>
      <c r="S87" s="18">
        <v>2</v>
      </c>
      <c r="T87" s="63">
        <f t="shared" si="17"/>
        <v>225</v>
      </c>
      <c r="U87" s="18">
        <v>0</v>
      </c>
      <c r="V87" s="64">
        <f t="shared" si="10"/>
        <v>0</v>
      </c>
      <c r="W87" s="65" t="s">
        <v>94</v>
      </c>
      <c r="X87" s="17">
        <v>13</v>
      </c>
      <c r="Y87" s="18">
        <v>25</v>
      </c>
      <c r="Z87" s="18">
        <v>9</v>
      </c>
      <c r="AA87" s="63">
        <f t="shared" si="11"/>
        <v>1012.5</v>
      </c>
      <c r="AB87" s="18">
        <v>28</v>
      </c>
      <c r="AC87" s="61">
        <f t="shared" si="12"/>
        <v>728</v>
      </c>
      <c r="AE87" s="5"/>
      <c r="AF87" s="5"/>
    </row>
    <row r="88" spans="1:32" ht="15" thickTop="1" x14ac:dyDescent="0.3">
      <c r="B88" s="14">
        <f>SUM(B36:B87)</f>
        <v>569</v>
      </c>
      <c r="C88">
        <f>SUM(C36:C87)</f>
        <v>2133</v>
      </c>
      <c r="E88">
        <f>SUM(E36:E87)</f>
        <v>617</v>
      </c>
      <c r="F88" s="68"/>
      <c r="G88">
        <f>SUM(G36:G87)</f>
        <v>1938</v>
      </c>
      <c r="AE88" s="5"/>
      <c r="AF88" s="5"/>
    </row>
    <row r="89" spans="1:32" x14ac:dyDescent="0.3">
      <c r="A89" s="32" t="s">
        <v>27</v>
      </c>
      <c r="B89" s="29"/>
      <c r="C89" s="69"/>
      <c r="D89" s="69"/>
      <c r="E89" s="69"/>
      <c r="F89" s="70">
        <f>SUM(F36:F88)</f>
        <v>69103</v>
      </c>
      <c r="G89" s="69"/>
      <c r="H89" s="70">
        <f>SUM(H36:H88)</f>
        <v>39818</v>
      </c>
      <c r="I89" s="69"/>
      <c r="J89" s="69"/>
      <c r="K89" s="69"/>
      <c r="L89" s="69">
        <f>SUM(L36:L88)</f>
        <v>440</v>
      </c>
      <c r="M89" s="70">
        <f>SUM(M36:M88)</f>
        <v>49267.5</v>
      </c>
      <c r="N89" s="69">
        <f>SUM(N36:N88)</f>
        <v>893</v>
      </c>
      <c r="O89" s="70">
        <f>SUM(O36:O88)</f>
        <v>18570</v>
      </c>
      <c r="P89" s="69"/>
      <c r="Q89" s="69"/>
      <c r="R89" s="69"/>
      <c r="S89" s="69">
        <f>SUM(S36:S88)</f>
        <v>432</v>
      </c>
      <c r="T89" s="70">
        <f>SUM(T36:T88)</f>
        <v>48305</v>
      </c>
      <c r="U89" s="69">
        <f>SUM(U36:U88)</f>
        <v>1403</v>
      </c>
      <c r="V89" s="70">
        <f>SUM(V36:V88)</f>
        <v>28430</v>
      </c>
      <c r="W89" s="69"/>
      <c r="X89" s="69"/>
      <c r="Y89" s="69"/>
      <c r="Z89" s="69">
        <f>SUM(Z36:Z88)</f>
        <v>562</v>
      </c>
      <c r="AA89" s="70">
        <f>SUM(AA36:AA88)</f>
        <v>62905</v>
      </c>
      <c r="AB89" s="69">
        <f>SUM(AB36:AB88)</f>
        <v>1403</v>
      </c>
      <c r="AC89" s="70">
        <f>SUM(AC36:AC88)</f>
        <v>29438</v>
      </c>
      <c r="AE89" s="5"/>
      <c r="AF89" s="5"/>
    </row>
    <row r="90" spans="1:32" x14ac:dyDescent="0.3">
      <c r="AE90" s="5"/>
      <c r="AF90" s="15"/>
    </row>
    <row r="91" spans="1:32" x14ac:dyDescent="0.3">
      <c r="AE91" s="5"/>
      <c r="AF91" s="15"/>
    </row>
    <row r="92" spans="1:32" ht="21" x14ac:dyDescent="0.4">
      <c r="A92" s="76" t="s">
        <v>107</v>
      </c>
      <c r="B92" s="76"/>
      <c r="C92" s="78">
        <f>SUM(F89+M89+T89+AA89)</f>
        <v>229580.5</v>
      </c>
      <c r="D92" s="76">
        <f>SUM(E89+L89+S89+Z89)</f>
        <v>1434</v>
      </c>
    </row>
    <row r="93" spans="1:32" ht="21" x14ac:dyDescent="0.4">
      <c r="A93" s="76" t="s">
        <v>108</v>
      </c>
      <c r="B93" s="76"/>
      <c r="C93" s="78">
        <f>SUM(H89+O89+V89+AC89)</f>
        <v>116256</v>
      </c>
      <c r="D93" s="76">
        <f>SUM(G89+N89+U89+AB89)</f>
        <v>3699</v>
      </c>
    </row>
    <row r="94" spans="1:32" ht="21" x14ac:dyDescent="0.4">
      <c r="A94" s="76"/>
      <c r="B94" s="76"/>
      <c r="C94" s="76"/>
      <c r="D94" s="76"/>
    </row>
    <row r="95" spans="1:32" ht="21" x14ac:dyDescent="0.4">
      <c r="A95" s="76" t="s">
        <v>106</v>
      </c>
      <c r="B95" s="76"/>
      <c r="C95" s="77">
        <f>SUM(C92:C94)</f>
        <v>345836.5</v>
      </c>
      <c r="D95" s="76">
        <f>SUM(D92:D94)</f>
        <v>5133</v>
      </c>
    </row>
  </sheetData>
  <conditionalFormatting sqref="S89:V89">
    <cfRule type="top10" dxfId="0" priority="1" percent="1" rank="10"/>
  </conditionalFormatting>
  <pageMargins left="0.70866141732283472" right="0.70866141732283472" top="0.74803149606299213" bottom="0.74803149606299213" header="0.31496062992125984" footer="0.31496062992125984"/>
  <pageSetup paperSize="8" scale="5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6D4D92D51675A442A00CEFF055B17D24" ma:contentTypeVersion="41" ma:contentTypeDescription="Create a new document." ma:contentTypeScope="" ma:versionID="19932e5383e3157733ad33a4f0bd26c6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f2b7f3ca-46f3-45f8-8338-025c3a7cf089" targetNamespace="http://schemas.microsoft.com/office/2006/metadata/properties" ma:root="true" ma:fieldsID="867790a9386b147a33deb5d2fc3e7bfe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f2b7f3ca-46f3-45f8-8338-025c3a7cf089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KeyPoints" minOccurs="0"/>
                <xsd:element ref="ns6:MediaServiceKeyPoints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6:MediaServiceDateTaken" minOccurs="0"/>
                <xsd:element ref="ns6:MediaServiceLocation" minOccurs="0"/>
                <xsd:element ref="ns6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2e41c19-1047-4874-acff-e817b08e966f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2e41c19-1047-4874-acff-e817b08e966f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7f3ca-46f3-45f8-8338-025c3a7cf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5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52" nillable="true" ma:displayName="Tags" ma:internalName="MediaServiceAutoTags" ma:readOnly="true">
      <xsd:simpleType>
        <xsd:restriction base="dms:Text"/>
      </xsd:simpleType>
    </xsd:element>
    <xsd:element name="MediaServiceGenerationTime" ma:index="5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5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5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2021-08-09T23:00:00+00:00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epr-xp3806pq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Bakkavor Foods Limited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2021-08-09T23:00:00+00:00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EPR/XP3806PQ/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PE11 2BB</FacilityAddressPostcode>
    <TaxCatchAll xmlns="662745e8-e224-48e8-a2e3-254862b8c2f5">
      <Value>181</Value>
      <Value>12</Value>
      <Value>10</Value>
      <Value>9</Value>
      <Value>38</Value>
    </TaxCatchAll>
    <ExternalAuthor xmlns="eebef177-55b5-4448-a5fb-28ea454417ee">Bakkavor Foods Limited</ExternalAuthor>
    <SiteName xmlns="eebef177-55b5-4448-a5fb-28ea454417ee">Bakkavor Spalding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Bakkavor Spalding  West Marsh Road  Spalding  Lincolnshire  PE11 2BB</FacilityAddress>
  </documentManagement>
</p:properties>
</file>

<file path=customXml/itemProps1.xml><?xml version="1.0" encoding="utf-8"?>
<ds:datastoreItem xmlns:ds="http://schemas.openxmlformats.org/officeDocument/2006/customXml" ds:itemID="{A346E954-060F-4230-AE3F-E2F018A727AA}"/>
</file>

<file path=customXml/itemProps2.xml><?xml version="1.0" encoding="utf-8"?>
<ds:datastoreItem xmlns:ds="http://schemas.openxmlformats.org/officeDocument/2006/customXml" ds:itemID="{4A860D86-5B15-4492-8B3B-E73F3CDF5894}"/>
</file>

<file path=customXml/itemProps3.xml><?xml version="1.0" encoding="utf-8"?>
<ds:datastoreItem xmlns:ds="http://schemas.openxmlformats.org/officeDocument/2006/customXml" ds:itemID="{07A33B5A-E43E-49D4-A3BA-5870CF9B5C4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WASTE MONTHLY</vt:lpstr>
      <vt:lpstr>SITE WASTE WEEKLY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Prior, Kevin</dc:creator>
  <cp:lastModifiedBy>Becky Chapman</cp:lastModifiedBy>
  <cp:lastPrinted>2020-12-02T15:57:41Z</cp:lastPrinted>
  <dcterms:created xsi:type="dcterms:W3CDTF">2019-05-30T13:33:50Z</dcterms:created>
  <dcterms:modified xsi:type="dcterms:W3CDTF">2021-07-01T22:09:53Z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0x0101000E9AD557692E154F9D2697C8C6432F76006D4D92D51675A442A00CEFF055B17D24</vt:lpwstr>
  </property>
  <property fmtid="{D5CDD505-2E9C-101B-9397-08002B2CF9AE}" pid="3" name="PermitDocumentType">
    <vt:lpwstr/>
  </property>
  <property fmtid="{D5CDD505-2E9C-101B-9397-08002B2CF9AE}" pid="4" name="TypeofPermit">
    <vt:lpwstr>9;#N/A - Do not select for New Permits|0430e4c2-ee0a-4b2d-9af6-df735aafbcb2</vt:lpwstr>
  </property>
  <property fmtid="{D5CDD505-2E9C-101B-9397-08002B2CF9AE}" pid="5" name="DisclosureStatus">
    <vt:lpwstr>181;#Public Register|f1fcf6a6-5d97-4f1d-964e-a2f916eb1f18</vt:lpwstr>
  </property>
  <property fmtid="{D5CDD505-2E9C-101B-9397-08002B2CF9AE}" pid="6" name="RegulatedActivitySub-Class">
    <vt:lpwstr/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38;#Installations|645f1c9c-65df-490a-9ce3-4a2aa7c5ff7f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</Properties>
</file>