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24226"/>
  <mc:AlternateContent xmlns:mc="http://schemas.openxmlformats.org/markup-compatibility/2006">
    <mc:Choice Requires="x15">
      <x15ac:absPath xmlns:x15ac="http://schemas.microsoft.com/office/spreadsheetml/2010/11/ac" url="https://defra-my.sharepoint.com/personal/justin_orme_environment-agency_gov_uk/Documents/Desktop/"/>
    </mc:Choice>
  </mc:AlternateContent>
  <xr:revisionPtr revIDLastSave="0" documentId="8_{8E1AEE1F-4EF6-44E8-A9C8-BB153F398CA3}" xr6:coauthVersionLast="47" xr6:coauthVersionMax="47" xr10:uidLastSave="{00000000-0000-0000-0000-000000000000}"/>
  <bookViews>
    <workbookView xWindow="-120" yWindow="-16320" windowWidth="29040" windowHeight="15720" xr2:uid="{00000000-000D-0000-FFFF-FFFF00000000}"/>
  </bookViews>
  <sheets>
    <sheet name="Risk Assessment" sheetId="1" r:id="rId1"/>
    <sheet name="Background data" sheetId="2" r:id="rId2"/>
  </sheets>
  <definedNames>
    <definedName name="Likelihood">'Background data'!$A$2:$A$6</definedName>
    <definedName name="Severity">'Background data'!$C$2:$C$6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J10" i="1"/>
  <c r="I11" i="1"/>
  <c r="J11" i="1"/>
  <c r="K11" i="1"/>
  <c r="I12" i="1"/>
  <c r="J12" i="1"/>
  <c r="I13" i="1"/>
  <c r="J13" i="1" s="1"/>
  <c r="I14" i="1"/>
  <c r="J14" i="1" s="1"/>
  <c r="K14" i="1" s="1"/>
  <c r="I15" i="1"/>
  <c r="J15" i="1"/>
  <c r="I16" i="1"/>
  <c r="J16" i="1"/>
  <c r="I17" i="1"/>
  <c r="J17" i="1"/>
  <c r="K17" i="1" s="1"/>
  <c r="I18" i="1"/>
  <c r="J18" i="1"/>
  <c r="I19" i="1"/>
  <c r="J19" i="1"/>
  <c r="K19" i="1"/>
  <c r="I20" i="1"/>
  <c r="J20" i="1"/>
  <c r="I21" i="1"/>
  <c r="J21" i="1" s="1"/>
  <c r="I22" i="1"/>
  <c r="J22" i="1"/>
  <c r="I23" i="1"/>
  <c r="J23" i="1"/>
  <c r="K23" i="1"/>
  <c r="I24" i="1"/>
  <c r="J24" i="1" s="1"/>
  <c r="I25" i="1"/>
  <c r="J25" i="1"/>
  <c r="K25" i="1"/>
  <c r="I26" i="1"/>
  <c r="J26" i="1" s="1"/>
  <c r="K26" i="1" s="1"/>
  <c r="I27" i="1"/>
  <c r="J27" i="1"/>
  <c r="K27" i="1" s="1"/>
  <c r="I28" i="1"/>
  <c r="J28" i="1" s="1"/>
  <c r="I29" i="1"/>
  <c r="J29" i="1"/>
  <c r="I30" i="1"/>
  <c r="J30" i="1"/>
  <c r="I9" i="1"/>
  <c r="J9" i="1"/>
  <c r="G1" i="1"/>
  <c r="K22" i="1"/>
  <c r="L8" i="2"/>
  <c r="L7" i="2"/>
  <c r="L6" i="2"/>
  <c r="L5" i="2"/>
  <c r="L4" i="2"/>
  <c r="K8" i="2"/>
  <c r="K7" i="2"/>
  <c r="K6" i="2"/>
  <c r="K5" i="2"/>
  <c r="K4" i="2"/>
  <c r="J8" i="2"/>
  <c r="J7" i="2"/>
  <c r="J6" i="2"/>
  <c r="J5" i="2"/>
  <c r="J4" i="2"/>
  <c r="I8" i="2"/>
  <c r="I7" i="2"/>
  <c r="I6" i="2"/>
  <c r="I5" i="2"/>
  <c r="I4" i="2"/>
  <c r="H8" i="2"/>
  <c r="H7" i="2"/>
  <c r="H6" i="2"/>
  <c r="H5" i="2"/>
  <c r="H4" i="2"/>
  <c r="E10" i="1"/>
  <c r="E11" i="1"/>
  <c r="E12" i="1"/>
  <c r="E13" i="1"/>
  <c r="E14" i="1"/>
  <c r="E15" i="1"/>
  <c r="E16" i="1"/>
  <c r="E17" i="1"/>
  <c r="E18" i="1"/>
  <c r="E19" i="1"/>
  <c r="E20" i="1"/>
  <c r="E21" i="1"/>
  <c r="E22" i="1"/>
  <c r="E23" i="1"/>
  <c r="E24" i="1"/>
  <c r="E25" i="1"/>
  <c r="E26" i="1"/>
  <c r="E27" i="1"/>
  <c r="E28" i="1"/>
  <c r="E29" i="1"/>
  <c r="E30" i="1"/>
  <c r="E9" i="1"/>
</calcChain>
</file>

<file path=xl/sharedStrings.xml><?xml version="1.0" encoding="utf-8"?>
<sst xmlns="http://schemas.openxmlformats.org/spreadsheetml/2006/main" count="108" uniqueCount="89">
  <si>
    <t>Site Name</t>
  </si>
  <si>
    <t>Whitlingham</t>
  </si>
  <si>
    <t>Review due</t>
  </si>
  <si>
    <t>Short Code</t>
  </si>
  <si>
    <t>WHITST</t>
  </si>
  <si>
    <t>Completed by</t>
  </si>
  <si>
    <t>Sarah Spencer</t>
  </si>
  <si>
    <t>Completed on</t>
  </si>
  <si>
    <t>Signed off by</t>
  </si>
  <si>
    <t>Signed off on</t>
  </si>
  <si>
    <t>Initial</t>
  </si>
  <si>
    <t>Residual</t>
  </si>
  <si>
    <t>Higher than acceptable Residual</t>
  </si>
  <si>
    <t>Description of risk</t>
  </si>
  <si>
    <t>Impact of risk</t>
  </si>
  <si>
    <t>Likelihood</t>
  </si>
  <si>
    <t>Severity</t>
  </si>
  <si>
    <t>Score</t>
  </si>
  <si>
    <t>Mitigation</t>
  </si>
  <si>
    <t>Sufficient</t>
  </si>
  <si>
    <t>Comments</t>
  </si>
  <si>
    <t>Agreed by</t>
  </si>
  <si>
    <t>Agreed On</t>
  </si>
  <si>
    <t>Escape of fuel from stationary fuel tank (bowser or diesel tank)</t>
  </si>
  <si>
    <t>Pollution to water course / ground</t>
  </si>
  <si>
    <t>Site uses a fixed stationary tank with an external concrete bund.
When hired in extra fuel bowsers are double skinned
Drainage returns to the head of the works
spill kits on site at various locations
Storage away from vehicle movements</t>
  </si>
  <si>
    <t xml:space="preserve">spill kit availablity on site </t>
  </si>
  <si>
    <t>Spillage of fuel from vehicles on site</t>
  </si>
  <si>
    <t>All vehicles are maintained.
Site has sealed drainage returning to the works.
Roads are in good condition and off road short cuts are actively banned</t>
  </si>
  <si>
    <t xml:space="preserve">Spill kit availablity on site </t>
  </si>
  <si>
    <t>Escape of gas from gas bag</t>
  </si>
  <si>
    <t>Odour and pollution to air</t>
  </si>
  <si>
    <t>Site has a Gas Plan
Whesso valves to release pressure (serviced regularly)
Double skinned bag with alarm
Flare stack to release pressure</t>
  </si>
  <si>
    <t>Wind blown litter on site</t>
  </si>
  <si>
    <t>Spread of polltion from AW site to external sites</t>
  </si>
  <si>
    <t>Bins available at all areas where there are people congregating
All contractors are required to remove their waste from the site or dispose of appropriately</t>
  </si>
  <si>
    <t>Inadequate waste storage</t>
  </si>
  <si>
    <t>Overspilling waste to the environment</t>
  </si>
  <si>
    <t xml:space="preserve">Waste contract and collections monitored by Facilities Admin 
Biffa contract provider </t>
  </si>
  <si>
    <t>Incorrect disposal of waste</t>
  </si>
  <si>
    <t>Use of non-registered companies</t>
  </si>
  <si>
    <t xml:space="preserve">We use registered companies currently and RES will ensure the compliance </t>
  </si>
  <si>
    <t>Contamination of segregated wastes</t>
  </si>
  <si>
    <t>Increased costs and risk of prosecution</t>
  </si>
  <si>
    <t>Signage is in place
Asbestos bin is locked</t>
  </si>
  <si>
    <t>Threshold of imports exceeded</t>
  </si>
  <si>
    <t>Risk of prosecution through non-conformance with permit/exemption conditions</t>
  </si>
  <si>
    <t>RES hold the sludge permit and inform site of what should be expected</t>
  </si>
  <si>
    <t>site managers complets quartly waste returns ,to make sure permit limits are not exceeded</t>
  </si>
  <si>
    <t>Quarterly waste returns are not made on time</t>
  </si>
  <si>
    <t>Annual CHP report not made on time</t>
  </si>
  <si>
    <t>Emissions reports not made on time</t>
  </si>
  <si>
    <t>Framework agreement in place for the completion of the emissions sampling.
EA audit annually covers the requirement</t>
  </si>
  <si>
    <t>Official notification of environmental incident not made on time (Specifically CHP)</t>
  </si>
  <si>
    <t>Aware of the permit conditions
Good relationship with the local EA officer so report is more informal initially</t>
  </si>
  <si>
    <t>Odour from site</t>
  </si>
  <si>
    <t>Complaints from neighbours</t>
  </si>
  <si>
    <t xml:space="preserve">Odour Management Plan in place
Odour Risk Assessment undertaken
Odour Control Units on site
</t>
  </si>
  <si>
    <t>Vehicles accessing areas not intended for access</t>
  </si>
  <si>
    <t>Damage to biodiversity</t>
  </si>
  <si>
    <t>All vehicles are banned from taking off road short cuts across site.
Risks were briefed as part of this communication</t>
  </si>
  <si>
    <t>Damage to structures including drainage</t>
  </si>
  <si>
    <t>Escape of liquids from site through drainage to the environment</t>
  </si>
  <si>
    <t>Pollution to water course / ground and risk of prosecution and non-compliance with permits</t>
  </si>
  <si>
    <t>Site designed with sealed drainage.
No evidence of pollution occuring
Drainage Plan available</t>
  </si>
  <si>
    <t>Day-to-day operations on site (for example driving across site, digging holes/trenches, storing equipment).</t>
  </si>
  <si>
    <t>Disturbance to protected species and/or damage to habitats causing a prosecutable offence and/or not fulfilling our legislative 'duty'.</t>
  </si>
  <si>
    <t>Operational staff to refer to Biodiversity: Guidance for Operations and implementation of site specific conservation management plans as they are produced. Contact Biodiversity Team for any other queries.</t>
  </si>
  <si>
    <t>Development and refurbishment works (including pipelaying).</t>
  </si>
  <si>
    <t>Damage/destruction of habitats (including stautorily designated sites) and/or heritage and archaeology causing a prosecutable offence and/or not fulfilling our legislative 'duty'.</t>
  </si>
  <si>
    <t>All refurbishment/development works to be referred to Environmental Assessor for screening prior to commencement.</t>
  </si>
  <si>
    <t>Storage of chemicals on site</t>
  </si>
  <si>
    <t>Tanks are bunded
Storage of chemicals is away from vehicle movements</t>
  </si>
  <si>
    <t>Underground storage tank</t>
  </si>
  <si>
    <t xml:space="preserve">
Condition of tank is unknown</t>
  </si>
  <si>
    <t>Identify the risks posed by these assets.
Consider the options of removal / filling</t>
  </si>
  <si>
    <t>Flooding of site</t>
  </si>
  <si>
    <t>Lose of works resulting in pollution to water course / ground</t>
  </si>
  <si>
    <t>Flood emergency response plan in place</t>
  </si>
  <si>
    <t>Digester / Cambi plant failure</t>
  </si>
  <si>
    <t>Tankering sludge away to another site / bring in mobile centridge to thicken and stor sludge</t>
  </si>
  <si>
    <t>NO CONTROLS IN PLACE</t>
  </si>
  <si>
    <t>Consider changes to any future works or refurbishment of this works to address this risk</t>
  </si>
  <si>
    <t>Review period</t>
  </si>
  <si>
    <t>years</t>
  </si>
  <si>
    <t>Little to no chance</t>
  </si>
  <si>
    <t>Negligible impact</t>
  </si>
  <si>
    <t>Certain to happen</t>
  </si>
  <si>
    <t>Severe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</si>
</sst>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8"/>
      <name val="Frutiger 55 Roman"/>
    </font>
    <font>
      <sz val="8"/>
      <name val="Calibri"/>
      <family val="2"/>
    </font>
    <font>
      <b/>
      <sz val="8"/>
      <name val="Calibri"/>
      <family val="2"/>
    </font>
    <font>
      <sz val="8"/>
      <color indexed="22"/>
      <name val="Calibri"/>
      <family val="2"/>
    </font>
    <font>
      <sz val="12"/>
      <name val="Calibri"/>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23">
    <xf numFmtId="0" fontId="0" fillId="0" borderId="0" xfId="0"/>
    <xf numFmtId="0" fontId="1" fillId="0" borderId="0" xfId="0" applyFont="1"/>
    <xf numFmtId="0" fontId="2" fillId="0" borderId="0" xfId="0" applyFont="1"/>
    <xf numFmtId="0" fontId="4" fillId="0" borderId="0" xfId="0" applyFont="1" applyAlignment="1">
      <alignment vertical="top"/>
    </xf>
    <xf numFmtId="0" fontId="1" fillId="0" borderId="1" xfId="0" applyFont="1" applyBorder="1" applyAlignment="1">
      <alignment vertical="top"/>
    </xf>
    <xf numFmtId="0" fontId="1" fillId="0" borderId="0" xfId="0" applyFont="1" applyAlignment="1">
      <alignment vertical="top"/>
    </xf>
    <xf numFmtId="0" fontId="4" fillId="0" borderId="6" xfId="0" applyFont="1" applyBorder="1" applyAlignment="1">
      <alignment vertical="top"/>
    </xf>
    <xf numFmtId="14" fontId="1" fillId="0" borderId="1" xfId="0" applyNumberFormat="1"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2" fillId="0" borderId="3" xfId="0" applyFont="1" applyBorder="1" applyAlignment="1">
      <alignment vertical="top"/>
    </xf>
    <xf numFmtId="0" fontId="2" fillId="0" borderId="1" xfId="0" applyFont="1" applyBorder="1" applyAlignment="1">
      <alignment vertical="top"/>
    </xf>
    <xf numFmtId="0" fontId="2" fillId="0" borderId="1" xfId="0" applyFont="1" applyBorder="1" applyAlignment="1">
      <alignment vertical="top" textRotation="90"/>
    </xf>
    <xf numFmtId="0" fontId="2" fillId="0" borderId="0" xfId="0" applyFont="1" applyAlignment="1">
      <alignment vertical="top"/>
    </xf>
    <xf numFmtId="0" fontId="3" fillId="2" borderId="1" xfId="0" applyFont="1" applyFill="1" applyBorder="1" applyAlignment="1">
      <alignment vertical="top"/>
    </xf>
    <xf numFmtId="0" fontId="1" fillId="0" borderId="1" xfId="0" applyFont="1"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2" fillId="0" borderId="0" xfId="0" applyFont="1" applyAlignment="1">
      <alignment horizontal="center"/>
    </xf>
  </cellXfs>
  <cellStyles count="1">
    <cellStyle name="Normal" xfId="0" builtinId="0"/>
  </cellStyles>
  <dxfs count="11">
    <dxf>
      <fill>
        <patternFill>
          <bgColor indexed="45"/>
        </patternFill>
      </fill>
    </dxf>
    <dxf>
      <fill>
        <patternFill>
          <bgColor indexed="47"/>
        </patternFill>
      </fill>
    </dxf>
    <dxf>
      <fill>
        <patternFill>
          <bgColor indexed="42"/>
        </patternFill>
      </fill>
    </dxf>
    <dxf>
      <font>
        <condense val="0"/>
        <extend val="0"/>
        <color indexed="22"/>
      </font>
      <fill>
        <patternFill>
          <bgColor indexed="22"/>
        </patternFill>
      </fill>
    </dxf>
    <dxf>
      <font>
        <condense val="0"/>
        <extend val="0"/>
        <color indexed="10"/>
      </font>
      <fill>
        <patternFill>
          <bgColor indexed="10"/>
        </patternFill>
      </fill>
    </dxf>
    <dxf>
      <font>
        <condense val="0"/>
        <extend val="0"/>
        <color indexed="17"/>
      </font>
      <fill>
        <patternFill>
          <bgColor indexed="17"/>
        </patternFill>
      </fill>
    </dxf>
    <dxf>
      <font>
        <condense val="0"/>
        <extend val="0"/>
        <color indexed="10"/>
      </font>
    </dxf>
    <dxf>
      <font>
        <condense val="0"/>
        <extend val="0"/>
        <color indexed="22"/>
      </font>
      <fill>
        <patternFill>
          <bgColor indexed="22"/>
        </patternFill>
      </fill>
    </dxf>
    <dxf>
      <font>
        <condense val="0"/>
        <extend val="0"/>
        <color indexed="8"/>
      </font>
      <fill>
        <patternFill>
          <bgColor indexed="45"/>
        </patternFill>
      </fill>
    </dxf>
    <dxf>
      <font>
        <condense val="0"/>
        <extend val="0"/>
        <color indexed="8"/>
      </font>
      <fill>
        <patternFill>
          <bgColor indexed="47"/>
        </patternFill>
      </fill>
    </dxf>
    <dxf>
      <font>
        <condense val="0"/>
        <extend val="0"/>
        <color indexed="8"/>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115" workbookViewId="0">
      <pane ySplit="8" topLeftCell="A9" activePane="bottomLeft" state="frozen"/>
      <selection pane="bottomLeft" activeCell="A30" sqref="A30"/>
    </sheetView>
  </sheetViews>
  <sheetFormatPr defaultColWidth="9.33203125" defaultRowHeight="10.15"/>
  <cols>
    <col min="1" max="2" width="50.83203125" style="5" customWidth="1"/>
    <col min="3" max="5" width="4.33203125" style="5" bestFit="1" customWidth="1"/>
    <col min="6" max="6" width="50.83203125" style="5" customWidth="1"/>
    <col min="7" max="9" width="4.33203125" style="5" bestFit="1" customWidth="1"/>
    <col min="10" max="10" width="3.83203125" style="5" bestFit="1" customWidth="1"/>
    <col min="11" max="11" width="57.6640625" style="5" bestFit="1" customWidth="1"/>
    <col min="12" max="16384" width="9.33203125" style="5"/>
  </cols>
  <sheetData>
    <row r="1" spans="1:13" ht="15.6">
      <c r="A1" s="3" t="s">
        <v>0</v>
      </c>
      <c r="B1" s="4" t="s">
        <v>1</v>
      </c>
      <c r="F1" s="6" t="s">
        <v>2</v>
      </c>
      <c r="G1" s="20">
        <f>DATE(YEAR(B6)+'Background data'!G1,MONTH(B6),DAY(B6))</f>
        <v>44636</v>
      </c>
      <c r="H1" s="21"/>
      <c r="I1" s="21"/>
      <c r="J1" s="21"/>
    </row>
    <row r="2" spans="1:13" ht="15.6">
      <c r="A2" s="3" t="s">
        <v>3</v>
      </c>
      <c r="B2" s="4" t="s">
        <v>4</v>
      </c>
    </row>
    <row r="3" spans="1:13" ht="15.6">
      <c r="A3" s="3" t="s">
        <v>5</v>
      </c>
      <c r="B3" s="4" t="s">
        <v>6</v>
      </c>
    </row>
    <row r="4" spans="1:13" ht="15.6">
      <c r="A4" s="3" t="s">
        <v>7</v>
      </c>
      <c r="B4" s="7">
        <v>44271</v>
      </c>
    </row>
    <row r="5" spans="1:13" ht="15.6">
      <c r="A5" s="3" t="s">
        <v>8</v>
      </c>
      <c r="B5" s="4"/>
    </row>
    <row r="6" spans="1:13" ht="15.6">
      <c r="A6" s="3" t="s">
        <v>9</v>
      </c>
      <c r="B6" s="7">
        <v>44271</v>
      </c>
    </row>
    <row r="7" spans="1:13" ht="22.5" customHeight="1">
      <c r="A7" s="8"/>
      <c r="B7" s="9"/>
      <c r="C7" s="18" t="s">
        <v>10</v>
      </c>
      <c r="D7" s="18"/>
      <c r="E7" s="18"/>
      <c r="F7" s="10"/>
      <c r="G7" s="18" t="s">
        <v>11</v>
      </c>
      <c r="H7" s="18"/>
      <c r="I7" s="18"/>
      <c r="J7" s="11"/>
      <c r="K7" s="12"/>
      <c r="L7" s="19" t="s">
        <v>12</v>
      </c>
      <c r="M7" s="19"/>
    </row>
    <row r="8" spans="1:13" s="15" customFormat="1" ht="37.9">
      <c r="A8" s="13" t="s">
        <v>13</v>
      </c>
      <c r="B8" s="13" t="s">
        <v>14</v>
      </c>
      <c r="C8" s="14" t="s">
        <v>15</v>
      </c>
      <c r="D8" s="14" t="s">
        <v>16</v>
      </c>
      <c r="E8" s="14" t="s">
        <v>17</v>
      </c>
      <c r="F8" s="13" t="s">
        <v>18</v>
      </c>
      <c r="G8" s="14" t="s">
        <v>15</v>
      </c>
      <c r="H8" s="14" t="s">
        <v>16</v>
      </c>
      <c r="I8" s="14" t="s">
        <v>17</v>
      </c>
      <c r="J8" s="14" t="s">
        <v>19</v>
      </c>
      <c r="K8" s="13" t="s">
        <v>20</v>
      </c>
      <c r="L8" s="13" t="s">
        <v>21</v>
      </c>
      <c r="M8" s="13" t="s">
        <v>22</v>
      </c>
    </row>
    <row r="9" spans="1:13" ht="61.15">
      <c r="A9" s="4" t="s">
        <v>23</v>
      </c>
      <c r="B9" s="4" t="s">
        <v>24</v>
      </c>
      <c r="C9" s="4">
        <v>3</v>
      </c>
      <c r="D9" s="4">
        <v>5</v>
      </c>
      <c r="E9" s="16">
        <f>C9*D9</f>
        <v>15</v>
      </c>
      <c r="F9" s="17" t="s">
        <v>25</v>
      </c>
      <c r="G9" s="4">
        <v>1</v>
      </c>
      <c r="H9" s="4">
        <v>5</v>
      </c>
      <c r="I9" s="16">
        <f>G9*H9</f>
        <v>5</v>
      </c>
      <c r="J9" s="4" t="str">
        <f>IF(I9&lt;5.01,"Yes","No")</f>
        <v>Yes</v>
      </c>
      <c r="K9" s="17" t="s">
        <v>26</v>
      </c>
      <c r="L9" s="4"/>
      <c r="M9" s="4"/>
    </row>
    <row r="10" spans="1:13" ht="40.9">
      <c r="A10" s="17" t="s">
        <v>27</v>
      </c>
      <c r="B10" s="17" t="s">
        <v>24</v>
      </c>
      <c r="C10" s="4">
        <v>3</v>
      </c>
      <c r="D10" s="4">
        <v>5</v>
      </c>
      <c r="E10" s="16">
        <f t="shared" ref="E10:E30" si="0">C10*D10</f>
        <v>15</v>
      </c>
      <c r="F10" s="17" t="s">
        <v>28</v>
      </c>
      <c r="G10" s="4">
        <v>1</v>
      </c>
      <c r="H10" s="4">
        <v>5</v>
      </c>
      <c r="I10" s="16">
        <f t="shared" ref="I10:I30" si="1">G10*H10</f>
        <v>5</v>
      </c>
      <c r="J10" s="4" t="str">
        <f t="shared" ref="J10:J30" si="2">IF(I10&lt;5.01,"Yes","No")</f>
        <v>Yes</v>
      </c>
      <c r="K10" s="17" t="s">
        <v>29</v>
      </c>
      <c r="L10" s="4"/>
      <c r="M10" s="4"/>
    </row>
    <row r="11" spans="1:13" ht="40.9">
      <c r="A11" s="17" t="s">
        <v>30</v>
      </c>
      <c r="B11" s="17" t="s">
        <v>31</v>
      </c>
      <c r="C11" s="4">
        <v>4</v>
      </c>
      <c r="D11" s="4">
        <v>5</v>
      </c>
      <c r="E11" s="16">
        <f t="shared" si="0"/>
        <v>20</v>
      </c>
      <c r="F11" s="17" t="s">
        <v>32</v>
      </c>
      <c r="G11" s="4">
        <v>1</v>
      </c>
      <c r="H11" s="4">
        <v>5</v>
      </c>
      <c r="I11" s="16">
        <f t="shared" si="1"/>
        <v>5</v>
      </c>
      <c r="J11" s="4" t="str">
        <f t="shared" si="2"/>
        <v>Yes</v>
      </c>
      <c r="K11" s="4" t="str">
        <f>IF(J11="No","Consult with relevant manager to get approval of actions as sufficient","n/a")</f>
        <v>n/a</v>
      </c>
      <c r="L11" s="4"/>
      <c r="M11" s="4"/>
    </row>
    <row r="12" spans="1:13" ht="40.9">
      <c r="A12" s="17" t="s">
        <v>33</v>
      </c>
      <c r="B12" s="17" t="s">
        <v>34</v>
      </c>
      <c r="C12" s="4">
        <v>4</v>
      </c>
      <c r="D12" s="4">
        <v>3</v>
      </c>
      <c r="E12" s="16">
        <f t="shared" si="0"/>
        <v>12</v>
      </c>
      <c r="F12" s="17" t="s">
        <v>35</v>
      </c>
      <c r="G12" s="4">
        <v>1</v>
      </c>
      <c r="H12" s="4">
        <v>3</v>
      </c>
      <c r="I12" s="16">
        <f t="shared" si="1"/>
        <v>3</v>
      </c>
      <c r="J12" s="4" t="str">
        <f t="shared" si="2"/>
        <v>Yes</v>
      </c>
      <c r="K12" s="17"/>
      <c r="L12" s="4"/>
      <c r="M12" s="4"/>
    </row>
    <row r="13" spans="1:13" ht="30.6">
      <c r="A13" s="17" t="s">
        <v>36</v>
      </c>
      <c r="B13" s="17" t="s">
        <v>37</v>
      </c>
      <c r="C13" s="4">
        <v>3</v>
      </c>
      <c r="D13" s="4">
        <v>3</v>
      </c>
      <c r="E13" s="16">
        <f t="shared" si="0"/>
        <v>9</v>
      </c>
      <c r="F13" s="17" t="s">
        <v>38</v>
      </c>
      <c r="G13" s="4">
        <v>1</v>
      </c>
      <c r="H13" s="4">
        <v>3</v>
      </c>
      <c r="I13" s="16">
        <f t="shared" si="1"/>
        <v>3</v>
      </c>
      <c r="J13" s="4" t="str">
        <f t="shared" si="2"/>
        <v>Yes</v>
      </c>
      <c r="K13" s="17"/>
      <c r="L13" s="4"/>
      <c r="M13" s="4"/>
    </row>
    <row r="14" spans="1:13" ht="20.45">
      <c r="A14" s="17" t="s">
        <v>39</v>
      </c>
      <c r="B14" s="17" t="s">
        <v>40</v>
      </c>
      <c r="C14" s="4">
        <v>2</v>
      </c>
      <c r="D14" s="4">
        <v>4</v>
      </c>
      <c r="E14" s="16">
        <f t="shared" si="0"/>
        <v>8</v>
      </c>
      <c r="F14" s="17" t="s">
        <v>41</v>
      </c>
      <c r="G14" s="4">
        <v>1</v>
      </c>
      <c r="H14" s="4">
        <v>4</v>
      </c>
      <c r="I14" s="16">
        <f t="shared" si="1"/>
        <v>4</v>
      </c>
      <c r="J14" s="4" t="str">
        <f t="shared" si="2"/>
        <v>Yes</v>
      </c>
      <c r="K14" s="4" t="str">
        <f>IF(J14="No","Consult with relevant manager to get approval of actions as sufficient","n/a")</f>
        <v>n/a</v>
      </c>
      <c r="L14" s="4"/>
      <c r="M14" s="4"/>
    </row>
    <row r="15" spans="1:13" ht="20.45">
      <c r="A15" s="17" t="s">
        <v>42</v>
      </c>
      <c r="B15" s="17" t="s">
        <v>43</v>
      </c>
      <c r="C15" s="4">
        <v>3</v>
      </c>
      <c r="D15" s="4">
        <v>3</v>
      </c>
      <c r="E15" s="16">
        <f t="shared" si="0"/>
        <v>9</v>
      </c>
      <c r="F15" s="17" t="s">
        <v>44</v>
      </c>
      <c r="G15" s="4">
        <v>1</v>
      </c>
      <c r="H15" s="4">
        <v>3</v>
      </c>
      <c r="I15" s="16">
        <f t="shared" si="1"/>
        <v>3</v>
      </c>
      <c r="J15" s="4" t="str">
        <f t="shared" si="2"/>
        <v>Yes</v>
      </c>
      <c r="K15" s="17"/>
      <c r="L15" s="4"/>
      <c r="M15" s="4"/>
    </row>
    <row r="16" spans="1:13" ht="20.45">
      <c r="A16" s="17" t="s">
        <v>45</v>
      </c>
      <c r="B16" s="17" t="s">
        <v>46</v>
      </c>
      <c r="C16" s="4">
        <v>2</v>
      </c>
      <c r="D16" s="4">
        <v>3</v>
      </c>
      <c r="E16" s="16">
        <f t="shared" si="0"/>
        <v>6</v>
      </c>
      <c r="F16" s="17" t="s">
        <v>47</v>
      </c>
      <c r="G16" s="4">
        <v>1</v>
      </c>
      <c r="H16" s="4">
        <v>3</v>
      </c>
      <c r="I16" s="16">
        <f t="shared" si="1"/>
        <v>3</v>
      </c>
      <c r="J16" s="4" t="str">
        <f t="shared" si="2"/>
        <v>Yes</v>
      </c>
      <c r="K16" s="17" t="s">
        <v>48</v>
      </c>
      <c r="L16" s="4"/>
      <c r="M16" s="4"/>
    </row>
    <row r="17" spans="1:13" ht="20.45">
      <c r="A17" s="17" t="s">
        <v>49</v>
      </c>
      <c r="B17" s="17" t="s">
        <v>46</v>
      </c>
      <c r="C17" s="4">
        <v>4</v>
      </c>
      <c r="D17" s="4">
        <v>3</v>
      </c>
      <c r="E17" s="16">
        <f t="shared" si="0"/>
        <v>12</v>
      </c>
      <c r="F17" s="17" t="s">
        <v>48</v>
      </c>
      <c r="G17" s="4">
        <v>1</v>
      </c>
      <c r="H17" s="4">
        <v>3</v>
      </c>
      <c r="I17" s="16">
        <f t="shared" si="1"/>
        <v>3</v>
      </c>
      <c r="J17" s="4" t="str">
        <f t="shared" si="2"/>
        <v>Yes</v>
      </c>
      <c r="K17" s="4" t="str">
        <f>IF(J17="No","Consult with relevant manager to get approval of actions as sufficient","n/a")</f>
        <v>n/a</v>
      </c>
      <c r="L17" s="4"/>
      <c r="M17" s="4"/>
    </row>
    <row r="18" spans="1:13" ht="20.45">
      <c r="A18" s="17" t="s">
        <v>50</v>
      </c>
      <c r="B18" s="17" t="s">
        <v>46</v>
      </c>
      <c r="C18" s="4">
        <v>4</v>
      </c>
      <c r="D18" s="4">
        <v>3</v>
      </c>
      <c r="E18" s="16">
        <f t="shared" si="0"/>
        <v>12</v>
      </c>
      <c r="F18" s="17" t="s">
        <v>48</v>
      </c>
      <c r="G18" s="4">
        <v>1</v>
      </c>
      <c r="H18" s="4">
        <v>3</v>
      </c>
      <c r="I18" s="16">
        <f t="shared" si="1"/>
        <v>3</v>
      </c>
      <c r="J18" s="4" t="str">
        <f t="shared" si="2"/>
        <v>Yes</v>
      </c>
      <c r="K18" s="17" t="s">
        <v>48</v>
      </c>
      <c r="L18" s="4"/>
      <c r="M18" s="4"/>
    </row>
    <row r="19" spans="1:13" ht="30.6">
      <c r="A19" s="17" t="s">
        <v>51</v>
      </c>
      <c r="B19" s="17" t="s">
        <v>46</v>
      </c>
      <c r="C19" s="4">
        <v>4</v>
      </c>
      <c r="D19" s="4">
        <v>3</v>
      </c>
      <c r="E19" s="16">
        <f t="shared" si="0"/>
        <v>12</v>
      </c>
      <c r="F19" s="17" t="s">
        <v>52</v>
      </c>
      <c r="G19" s="4">
        <v>1</v>
      </c>
      <c r="H19" s="4">
        <v>3</v>
      </c>
      <c r="I19" s="16">
        <f t="shared" si="1"/>
        <v>3</v>
      </c>
      <c r="J19" s="4" t="str">
        <f t="shared" si="2"/>
        <v>Yes</v>
      </c>
      <c r="K19" s="4" t="str">
        <f>IF(J19="No","Consult with relevant manager to get approval of actions as sufficient","n/a")</f>
        <v>n/a</v>
      </c>
      <c r="L19" s="4"/>
      <c r="M19" s="4"/>
    </row>
    <row r="20" spans="1:13" ht="30.6">
      <c r="A20" s="17" t="s">
        <v>53</v>
      </c>
      <c r="B20" s="17" t="s">
        <v>46</v>
      </c>
      <c r="C20" s="4">
        <v>3</v>
      </c>
      <c r="D20" s="4">
        <v>3</v>
      </c>
      <c r="E20" s="16">
        <f t="shared" si="0"/>
        <v>9</v>
      </c>
      <c r="F20" s="17" t="s">
        <v>54</v>
      </c>
      <c r="G20" s="4">
        <v>1</v>
      </c>
      <c r="H20" s="4">
        <v>3</v>
      </c>
      <c r="I20" s="16">
        <f t="shared" si="1"/>
        <v>3</v>
      </c>
      <c r="J20" s="4" t="str">
        <f t="shared" si="2"/>
        <v>Yes</v>
      </c>
      <c r="K20" s="17"/>
      <c r="L20" s="4"/>
      <c r="M20" s="4"/>
    </row>
    <row r="21" spans="1:13" ht="40.9">
      <c r="A21" s="17" t="s">
        <v>55</v>
      </c>
      <c r="B21" s="17" t="s">
        <v>56</v>
      </c>
      <c r="C21" s="4">
        <v>3</v>
      </c>
      <c r="D21" s="4">
        <v>3</v>
      </c>
      <c r="E21" s="16">
        <f t="shared" si="0"/>
        <v>9</v>
      </c>
      <c r="F21" s="17" t="s">
        <v>57</v>
      </c>
      <c r="G21" s="4">
        <v>1</v>
      </c>
      <c r="H21" s="4">
        <v>3</v>
      </c>
      <c r="I21" s="16">
        <f t="shared" si="1"/>
        <v>3</v>
      </c>
      <c r="J21" s="4" t="str">
        <f t="shared" si="2"/>
        <v>Yes</v>
      </c>
      <c r="K21" s="17"/>
      <c r="L21" s="4"/>
      <c r="M21" s="4"/>
    </row>
    <row r="22" spans="1:13" ht="30.6">
      <c r="A22" s="17" t="s">
        <v>58</v>
      </c>
      <c r="B22" s="17" t="s">
        <v>59</v>
      </c>
      <c r="C22" s="4">
        <v>4</v>
      </c>
      <c r="D22" s="4">
        <v>3</v>
      </c>
      <c r="E22" s="16">
        <f t="shared" si="0"/>
        <v>12</v>
      </c>
      <c r="F22" s="17" t="s">
        <v>60</v>
      </c>
      <c r="G22" s="4">
        <v>1</v>
      </c>
      <c r="H22" s="4">
        <v>3</v>
      </c>
      <c r="I22" s="16">
        <f t="shared" si="1"/>
        <v>3</v>
      </c>
      <c r="J22" s="4" t="str">
        <f t="shared" si="2"/>
        <v>Yes</v>
      </c>
      <c r="K22" s="4" t="str">
        <f>IF(J22="No","Consult with relevant manager to get approval of actions as sufficient","n/a")</f>
        <v>n/a</v>
      </c>
      <c r="L22" s="4"/>
      <c r="M22" s="4"/>
    </row>
    <row r="23" spans="1:13" ht="30.6">
      <c r="A23" s="17" t="s">
        <v>58</v>
      </c>
      <c r="B23" s="17" t="s">
        <v>61</v>
      </c>
      <c r="C23" s="4">
        <v>4</v>
      </c>
      <c r="D23" s="4">
        <v>3</v>
      </c>
      <c r="E23" s="16">
        <f t="shared" si="0"/>
        <v>12</v>
      </c>
      <c r="F23" s="17" t="s">
        <v>60</v>
      </c>
      <c r="G23" s="4">
        <v>1</v>
      </c>
      <c r="H23" s="4">
        <v>3</v>
      </c>
      <c r="I23" s="16">
        <f t="shared" si="1"/>
        <v>3</v>
      </c>
      <c r="J23" s="4" t="str">
        <f t="shared" si="2"/>
        <v>Yes</v>
      </c>
      <c r="K23" s="4" t="str">
        <f>IF(J23="No","Consult with relevant manager to get approval of actions as sufficient","n/a")</f>
        <v>n/a</v>
      </c>
      <c r="L23" s="4"/>
      <c r="M23" s="4"/>
    </row>
    <row r="24" spans="1:13" ht="30.6">
      <c r="A24" s="17" t="s">
        <v>62</v>
      </c>
      <c r="B24" s="17" t="s">
        <v>63</v>
      </c>
      <c r="C24" s="4">
        <v>1</v>
      </c>
      <c r="D24" s="4">
        <v>3</v>
      </c>
      <c r="E24" s="16">
        <f t="shared" si="0"/>
        <v>3</v>
      </c>
      <c r="F24" s="17" t="s">
        <v>64</v>
      </c>
      <c r="G24" s="4">
        <v>1</v>
      </c>
      <c r="H24" s="4">
        <v>3</v>
      </c>
      <c r="I24" s="16">
        <f t="shared" si="1"/>
        <v>3</v>
      </c>
      <c r="J24" s="4" t="str">
        <f t="shared" si="2"/>
        <v>Yes</v>
      </c>
      <c r="K24" s="17"/>
      <c r="L24" s="4"/>
      <c r="M24" s="4"/>
    </row>
    <row r="25" spans="1:13" ht="40.9">
      <c r="A25" s="17" t="s">
        <v>65</v>
      </c>
      <c r="B25" s="17" t="s">
        <v>66</v>
      </c>
      <c r="C25" s="4">
        <v>1</v>
      </c>
      <c r="D25" s="4">
        <v>3</v>
      </c>
      <c r="E25" s="16">
        <f t="shared" si="0"/>
        <v>3</v>
      </c>
      <c r="F25" s="17" t="s">
        <v>67</v>
      </c>
      <c r="G25" s="4">
        <v>2</v>
      </c>
      <c r="H25" s="4">
        <v>1</v>
      </c>
      <c r="I25" s="16">
        <f t="shared" si="1"/>
        <v>2</v>
      </c>
      <c r="J25" s="4" t="str">
        <f t="shared" si="2"/>
        <v>Yes</v>
      </c>
      <c r="K25" s="4" t="str">
        <f>IF(J25="No","Consult with relevant manager to get approval of actions as sufficient","n/a")</f>
        <v>n/a</v>
      </c>
      <c r="L25" s="4"/>
      <c r="M25" s="4"/>
    </row>
    <row r="26" spans="1:13" ht="40.9">
      <c r="A26" s="17" t="s">
        <v>68</v>
      </c>
      <c r="B26" s="17" t="s">
        <v>69</v>
      </c>
      <c r="C26" s="4">
        <v>3</v>
      </c>
      <c r="D26" s="4">
        <v>3</v>
      </c>
      <c r="E26" s="16">
        <f t="shared" si="0"/>
        <v>9</v>
      </c>
      <c r="F26" s="17" t="s">
        <v>70</v>
      </c>
      <c r="G26" s="4">
        <v>3</v>
      </c>
      <c r="H26" s="4">
        <v>1</v>
      </c>
      <c r="I26" s="16">
        <f t="shared" si="1"/>
        <v>3</v>
      </c>
      <c r="J26" s="4" t="str">
        <f t="shared" si="2"/>
        <v>Yes</v>
      </c>
      <c r="K26" s="4" t="str">
        <f>IF(J26="No","Consult with relevant manager to get approval of actions as sufficient","n/a")</f>
        <v>n/a</v>
      </c>
      <c r="L26" s="4"/>
      <c r="M26" s="4"/>
    </row>
    <row r="27" spans="1:13" ht="20.45">
      <c r="A27" s="17" t="s">
        <v>71</v>
      </c>
      <c r="B27" s="17" t="s">
        <v>24</v>
      </c>
      <c r="C27" s="4">
        <v>1</v>
      </c>
      <c r="D27" s="4">
        <v>5</v>
      </c>
      <c r="E27" s="16">
        <f t="shared" si="0"/>
        <v>5</v>
      </c>
      <c r="F27" s="17" t="s">
        <v>72</v>
      </c>
      <c r="G27" s="4">
        <v>1</v>
      </c>
      <c r="H27" s="4">
        <v>5</v>
      </c>
      <c r="I27" s="16">
        <f t="shared" si="1"/>
        <v>5</v>
      </c>
      <c r="J27" s="4" t="str">
        <f t="shared" si="2"/>
        <v>Yes</v>
      </c>
      <c r="K27" s="4" t="str">
        <f>IF(J27="No","Consult with relevant manager to get approval of actions as sufficient","n/a")</f>
        <v>n/a</v>
      </c>
      <c r="L27" s="4"/>
      <c r="M27" s="4"/>
    </row>
    <row r="28" spans="1:13" ht="20.45">
      <c r="A28" s="17" t="s">
        <v>73</v>
      </c>
      <c r="B28" s="17" t="s">
        <v>24</v>
      </c>
      <c r="C28" s="4">
        <v>3</v>
      </c>
      <c r="D28" s="4">
        <v>3</v>
      </c>
      <c r="E28" s="16">
        <f t="shared" si="0"/>
        <v>9</v>
      </c>
      <c r="F28" s="17" t="s">
        <v>74</v>
      </c>
      <c r="G28" s="4">
        <v>3</v>
      </c>
      <c r="H28" s="4">
        <v>3</v>
      </c>
      <c r="I28" s="16">
        <f t="shared" si="1"/>
        <v>9</v>
      </c>
      <c r="J28" s="4" t="str">
        <f t="shared" si="2"/>
        <v>No</v>
      </c>
      <c r="K28" s="17" t="s">
        <v>75</v>
      </c>
      <c r="L28" s="4"/>
      <c r="M28" s="4"/>
    </row>
    <row r="29" spans="1:13">
      <c r="A29" s="17" t="s">
        <v>76</v>
      </c>
      <c r="B29" s="17" t="s">
        <v>77</v>
      </c>
      <c r="C29" s="4">
        <v>3</v>
      </c>
      <c r="D29" s="4">
        <v>3</v>
      </c>
      <c r="E29" s="16">
        <f t="shared" si="0"/>
        <v>9</v>
      </c>
      <c r="F29" s="17" t="s">
        <v>78</v>
      </c>
      <c r="G29" s="4">
        <v>1</v>
      </c>
      <c r="H29" s="4">
        <v>3</v>
      </c>
      <c r="I29" s="16">
        <f t="shared" si="1"/>
        <v>3</v>
      </c>
      <c r="J29" s="4" t="str">
        <f t="shared" si="2"/>
        <v>Yes</v>
      </c>
      <c r="K29" s="17"/>
      <c r="L29" s="4"/>
      <c r="M29" s="4"/>
    </row>
    <row r="30" spans="1:13" ht="20.45">
      <c r="A30" s="17" t="s">
        <v>79</v>
      </c>
      <c r="B30" s="17" t="s">
        <v>80</v>
      </c>
      <c r="C30" s="4">
        <v>1</v>
      </c>
      <c r="D30" s="4">
        <v>5</v>
      </c>
      <c r="E30" s="16">
        <f t="shared" si="0"/>
        <v>5</v>
      </c>
      <c r="F30" s="17" t="s">
        <v>81</v>
      </c>
      <c r="G30" s="4">
        <v>1</v>
      </c>
      <c r="H30" s="4">
        <v>5</v>
      </c>
      <c r="I30" s="16">
        <f t="shared" si="1"/>
        <v>5</v>
      </c>
      <c r="J30" s="4" t="str">
        <f t="shared" si="2"/>
        <v>Yes</v>
      </c>
      <c r="K30" s="17" t="s">
        <v>82</v>
      </c>
      <c r="L30" s="4"/>
      <c r="M30" s="4"/>
    </row>
  </sheetData>
  <mergeCells count="4">
    <mergeCell ref="C7:E7"/>
    <mergeCell ref="G7:I7"/>
    <mergeCell ref="L7:M7"/>
    <mergeCell ref="G1:J1"/>
  </mergeCells>
  <phoneticPr fontId="0" type="noConversion"/>
  <conditionalFormatting sqref="E9:E30 I9:I30">
    <cfRule type="cellIs" dxfId="10" priority="7" stopIfTrue="1" operator="between">
      <formula>1</formula>
      <formula>3</formula>
    </cfRule>
    <cfRule type="cellIs" dxfId="9" priority="8" stopIfTrue="1" operator="between">
      <formula>4</formula>
      <formula>12</formula>
    </cfRule>
    <cfRule type="cellIs" dxfId="8" priority="9" stopIfTrue="1" operator="between">
      <formula>13</formula>
      <formula>25</formula>
    </cfRule>
  </conditionalFormatting>
  <conditionalFormatting sqref="F17:F18">
    <cfRule type="cellIs" dxfId="7" priority="1" stopIfTrue="1" operator="equal">
      <formula>"n/a"</formula>
    </cfRule>
  </conditionalFormatting>
  <conditionalFormatting sqref="G1:J1">
    <cfRule type="expression" dxfId="6" priority="6" stopIfTrue="1">
      <formula>$G$1&lt;TODAY()</formula>
    </cfRule>
  </conditionalFormatting>
  <conditionalFormatting sqref="J9:J30">
    <cfRule type="cellIs" dxfId="5" priority="3" stopIfTrue="1" operator="equal">
      <formula>"Yes"</formula>
    </cfRule>
    <cfRule type="cellIs" dxfId="4" priority="4" stopIfTrue="1" operator="equal">
      <formula>"No"</formula>
    </cfRule>
  </conditionalFormatting>
  <conditionalFormatting sqref="K9:K30">
    <cfRule type="cellIs" dxfId="3" priority="5" stopIfTrue="1" operator="equal">
      <formula>"n/a"</formula>
    </cfRule>
  </conditionalFormatting>
  <dataValidations count="2">
    <dataValidation type="list" allowBlank="1" showInputMessage="1" showErrorMessage="1" sqref="G9:G30 C9:C30" xr:uid="{00000000-0002-0000-0000-000000000000}">
      <formula1>Likelihood</formula1>
    </dataValidation>
    <dataValidation type="list" allowBlank="1" showInputMessage="1" showErrorMessage="1" sqref="H9:H30 D9:D30" xr:uid="{00000000-0002-0000-0000-000001000000}">
      <formula1>Severity</formula1>
    </dataValidation>
  </dataValidations>
  <pageMargins left="0.35" right="0.21" top="0.26" bottom="0.4" header="0.24" footer="0.22"/>
  <pageSetup paperSize="8" orientation="landscape" r:id="rId1"/>
  <headerFooter alignWithMargins="0">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workbookViewId="0">
      <selection activeCell="H4" sqref="H4:L8"/>
    </sheetView>
  </sheetViews>
  <sheetFormatPr defaultColWidth="9.33203125" defaultRowHeight="10.15"/>
  <cols>
    <col min="1" max="1" width="9.33203125" style="1"/>
    <col min="2" max="2" width="17.5" style="1" bestFit="1" customWidth="1"/>
    <col min="3" max="3" width="8" style="1" bestFit="1" customWidth="1"/>
    <col min="4" max="4" width="16.5" style="1" bestFit="1" customWidth="1"/>
    <col min="5" max="6" width="9.33203125" style="1"/>
    <col min="7" max="7" width="2.1640625" style="1" bestFit="1" customWidth="1"/>
    <col min="8" max="8" width="5.5" style="1" bestFit="1" customWidth="1"/>
    <col min="9" max="12" width="3.1640625" style="1" bestFit="1" customWidth="1"/>
    <col min="13" max="16384" width="9.33203125" style="1"/>
  </cols>
  <sheetData>
    <row r="1" spans="1:12">
      <c r="A1" s="1" t="s">
        <v>15</v>
      </c>
      <c r="C1" s="1" t="s">
        <v>16</v>
      </c>
      <c r="F1" s="1" t="s">
        <v>83</v>
      </c>
      <c r="G1" s="1">
        <v>1</v>
      </c>
      <c r="H1" s="1" t="s">
        <v>84</v>
      </c>
    </row>
    <row r="2" spans="1:12">
      <c r="A2" s="1">
        <v>1</v>
      </c>
      <c r="B2" s="1" t="s">
        <v>85</v>
      </c>
      <c r="C2" s="1">
        <v>1</v>
      </c>
      <c r="D2" s="1" t="s">
        <v>86</v>
      </c>
      <c r="H2" s="22" t="s">
        <v>15</v>
      </c>
      <c r="I2" s="22"/>
      <c r="J2" s="22"/>
      <c r="K2" s="22"/>
      <c r="L2" s="22"/>
    </row>
    <row r="3" spans="1:12">
      <c r="A3" s="1">
        <v>2</v>
      </c>
      <c r="C3" s="1">
        <v>2</v>
      </c>
      <c r="H3" s="2">
        <v>1</v>
      </c>
      <c r="I3" s="2">
        <v>2</v>
      </c>
      <c r="J3" s="2">
        <v>3</v>
      </c>
      <c r="K3" s="2">
        <v>4</v>
      </c>
      <c r="L3" s="2">
        <v>5</v>
      </c>
    </row>
    <row r="4" spans="1:12">
      <c r="A4" s="1">
        <v>3</v>
      </c>
      <c r="C4" s="1">
        <v>3</v>
      </c>
      <c r="F4" s="22" t="s">
        <v>16</v>
      </c>
      <c r="G4" s="2">
        <v>1</v>
      </c>
      <c r="H4" s="1">
        <f>H3*G4</f>
        <v>1</v>
      </c>
      <c r="I4" s="1">
        <f>I3*G4</f>
        <v>2</v>
      </c>
      <c r="J4" s="1">
        <f>J3*G4</f>
        <v>3</v>
      </c>
      <c r="K4" s="1">
        <f>K3*G4</f>
        <v>4</v>
      </c>
      <c r="L4" s="1">
        <f>L3*G4</f>
        <v>5</v>
      </c>
    </row>
    <row r="5" spans="1:12">
      <c r="A5" s="1">
        <v>4</v>
      </c>
      <c r="C5" s="1">
        <v>4</v>
      </c>
      <c r="F5" s="22"/>
      <c r="G5" s="2">
        <v>2</v>
      </c>
      <c r="H5" s="1">
        <f>H3*G5</f>
        <v>2</v>
      </c>
      <c r="I5" s="1">
        <f>I3*G5</f>
        <v>4</v>
      </c>
      <c r="J5" s="1">
        <f>J3*G5</f>
        <v>6</v>
      </c>
      <c r="K5" s="1">
        <f>K3*G5</f>
        <v>8</v>
      </c>
      <c r="L5" s="1">
        <f>L3*G5</f>
        <v>10</v>
      </c>
    </row>
    <row r="6" spans="1:12">
      <c r="A6" s="1">
        <v>5</v>
      </c>
      <c r="B6" s="1" t="s">
        <v>87</v>
      </c>
      <c r="C6" s="1">
        <v>5</v>
      </c>
      <c r="D6" s="1" t="s">
        <v>88</v>
      </c>
      <c r="F6" s="22"/>
      <c r="G6" s="2">
        <v>3</v>
      </c>
      <c r="H6" s="1">
        <f>H3*G6</f>
        <v>3</v>
      </c>
      <c r="I6" s="1">
        <f>I3*G6</f>
        <v>6</v>
      </c>
      <c r="J6" s="1">
        <f>J3*G6</f>
        <v>9</v>
      </c>
      <c r="K6" s="1">
        <f>K3*G6</f>
        <v>12</v>
      </c>
      <c r="L6" s="1">
        <f>L3*G6</f>
        <v>15</v>
      </c>
    </row>
    <row r="7" spans="1:12">
      <c r="F7" s="22"/>
      <c r="G7" s="2">
        <v>4</v>
      </c>
      <c r="H7" s="1">
        <f>H3*G7</f>
        <v>4</v>
      </c>
      <c r="I7" s="1">
        <f>I3*G7</f>
        <v>8</v>
      </c>
      <c r="J7" s="1">
        <f>J3*G7</f>
        <v>12</v>
      </c>
      <c r="K7" s="1">
        <f>K3*G7</f>
        <v>16</v>
      </c>
      <c r="L7" s="1">
        <f>L3*G7</f>
        <v>20</v>
      </c>
    </row>
    <row r="8" spans="1:12">
      <c r="F8" s="22"/>
      <c r="G8" s="2">
        <v>5</v>
      </c>
      <c r="H8" s="1">
        <f>H3*G8</f>
        <v>5</v>
      </c>
      <c r="I8" s="1">
        <f>I3*G8</f>
        <v>10</v>
      </c>
      <c r="J8" s="1">
        <f>J3*G8</f>
        <v>15</v>
      </c>
      <c r="K8" s="1">
        <f>K3*G8</f>
        <v>20</v>
      </c>
      <c r="L8" s="1">
        <f>L3*G8</f>
        <v>25</v>
      </c>
    </row>
  </sheetData>
  <mergeCells count="2">
    <mergeCell ref="F4:F8"/>
    <mergeCell ref="H2:L2"/>
  </mergeCells>
  <phoneticPr fontId="0" type="noConversion"/>
  <conditionalFormatting sqref="H4:L8">
    <cfRule type="cellIs" dxfId="2" priority="1" stopIfTrue="1" operator="between">
      <formula>1</formula>
      <formula>3</formula>
    </cfRule>
    <cfRule type="cellIs" dxfId="1" priority="2" stopIfTrue="1" operator="between">
      <formula>4</formula>
      <formula>12</formula>
    </cfRule>
    <cfRule type="cellIs" dxfId="0" priority="3" stopIfTrue="1" operator="between">
      <formula>13</formula>
      <formula>25</formula>
    </cfRule>
  </conditionalFormatting>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A4CEBB1D6A641A4E837F1E441D55020D" ma:contentTypeVersion="47" ma:contentTypeDescription="Create a new document." ma:contentTypeScope="" ma:versionID="6166f242b60acedb9b347ca2f7eb299a">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13c3dd66-95f8-469c-aefa-160cfe61df31" targetNamespace="http://schemas.microsoft.com/office/2006/metadata/properties" ma:root="true" ma:fieldsID="4d4ff7a7626ba3a1fb4aa6e543c52b5b" ns2:_="" ns3:_="" ns4:_="" ns5:_="" ns6:_="">
    <xsd:import namespace="8595a0ec-c146-4eeb-925a-270f4bc4be63"/>
    <xsd:import namespace="662745e8-e224-48e8-a2e3-254862b8c2f5"/>
    <xsd:import namespace="eebef177-55b5-4448-a5fb-28ea454417ee"/>
    <xsd:import namespace="5ffd8e36-f429-4edc-ab50-c5be84842779"/>
    <xsd:import namespace="13c3dd66-95f8-469c-aefa-160cfe61df31"/>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2:SharedWithUsers" minOccurs="0"/>
                <xsd:element ref="ns2:SharedWithDetail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3dd66-95f8-469c-aefa-160cfe61df31"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Length (seconds)"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595a0ec-c146-4eeb-925a-270f4bc4be63">
      <UserInfo>
        <DisplayName/>
        <AccountId xsi:nil="true"/>
        <AccountType/>
      </UserInfo>
    </SharedWithUsers>
    <lcf76f155ced4ddcb4097134ff3c332f xmlns="13c3dd66-95f8-469c-aefa-160cfe61df31">
      <Terms xmlns="http://schemas.microsoft.com/office/infopath/2007/PartnerControls"/>
    </lcf76f155ced4ddcb4097134ff3c332f>
    <TaxCatchAll xmlns="662745e8-e224-48e8-a2e3-254862b8c2f5">
      <Value>181</Value>
      <Value>12</Value>
      <Value>10</Value>
      <Value>9</Value>
      <Value>38</Value>
    </TaxCatchAll>
    <EAReceivedDate xmlns="eebef177-55b5-4448-a5fb-28ea454417ee">2024-07-30T23:00:00+00:00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PermitNumber xmlns="eebef177-55b5-4448-a5fb-28ea454417ee">epr-zp3437ef</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Type Of Permit</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Anglian Water Services Limited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2024-07-30T23:00:00+00:00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EPRNumber xmlns="eebef177-55b5-4448-a5fb-28ea454417ee">-</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NR14 8TZ</FacilityAddressPostcode>
    <ExternalAuthor xmlns="eebef177-55b5-4448-a5fb-28ea454417ee">S Spencer</ExternalAuthor>
    <SiteName xmlns="eebef177-55b5-4448-a5fb-28ea454417ee">Whitlingham Lab</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ga477587807b4e8dbd9d142e03c014fa xmlns="8595a0ec-c146-4eeb-925a-270f4bc4be63">
      <Terms xmlns="http://schemas.microsoft.com/office/infopath/2007/PartnerControls"/>
    </ga477587807b4e8dbd9d142e03c014fa>
    <FacilityAddress xmlns="eebef177-55b5-4448-a5fb-28ea454417ee">Whitlingham Lab Whitlingham STW Kirkby Bedon Road NORWICH Norfolk NR14 8TZ</FacilityAddr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C91F64-9197-4A47-B9B1-DAB36067587B}"/>
</file>

<file path=customXml/itemProps2.xml><?xml version="1.0" encoding="utf-8"?>
<ds:datastoreItem xmlns:ds="http://schemas.openxmlformats.org/officeDocument/2006/customXml" ds:itemID="{70BE693E-E06D-4341-8D81-35F0F1C8D3FB}"/>
</file>

<file path=customXml/itemProps3.xml><?xml version="1.0" encoding="utf-8"?>
<ds:datastoreItem xmlns:ds="http://schemas.openxmlformats.org/officeDocument/2006/customXml" ds:itemID="{98EFA9F9-5B9C-4631-AE0E-9F2F7A99C53A}"/>
</file>

<file path=docProps/app.xml><?xml version="1.0" encoding="utf-8"?>
<Properties xmlns="http://schemas.openxmlformats.org/officeDocument/2006/extended-properties" xmlns:vt="http://schemas.openxmlformats.org/officeDocument/2006/docPropsVTypes">
  <Application>Microsoft Excel Online</Application>
  <Manager/>
  <Company>Anglian Water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sLegg2</dc:creator>
  <cp:keywords/>
  <dc:description/>
  <cp:lastModifiedBy/>
  <cp:revision/>
  <dcterms:created xsi:type="dcterms:W3CDTF">2012-12-13T14:15:01Z</dcterms:created>
  <dcterms:modified xsi:type="dcterms:W3CDTF">2025-02-03T11:18:15Z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0x0101000E9AD557692E154F9D2697C8C6432F7600A4CEBB1D6A641A4E837F1E441D55020D</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PermitDocumentType">
    <vt:lpwstr/>
  </property>
  <property fmtid="{D5CDD505-2E9C-101B-9397-08002B2CF9AE}" pid="13" name="TypeofPermit">
    <vt:lpwstr>9;#Type Of Permit|0430e4c2-ee0a-4b2d-9af6-df735aafbcb2</vt:lpwstr>
  </property>
  <property fmtid="{D5CDD505-2E9C-101B-9397-08002B2CF9AE}" pid="14" name="DisclosureStatus">
    <vt:lpwstr>181;#Public Register|f1fcf6a6-5d97-4f1d-964e-a2f916eb1f18</vt:lpwstr>
  </property>
  <property fmtid="{D5CDD505-2E9C-101B-9397-08002B2CF9AE}" pid="15" name="ActivityGrouping">
    <vt:lpwstr>12;#Application ＆ Associated Docs|5eadfd3c-6deb-44e1-b7e1-16accd427bec</vt:lpwstr>
  </property>
  <property fmtid="{D5CDD505-2E9C-101B-9397-08002B2CF9AE}" pid="16" name="RegulatedActivityClass">
    <vt:lpwstr>38;#Installations|645f1c9c-65df-490a-9ce3-4a2aa7c5ff7f</vt:lpwstr>
  </property>
  <property fmtid="{D5CDD505-2E9C-101B-9397-08002B2CF9AE}" pid="17" name="Catchment">
    <vt:lpwstr/>
  </property>
  <property fmtid="{D5CDD505-2E9C-101B-9397-08002B2CF9AE}" pid="18" name="MajorProjectID">
    <vt:lpwstr/>
  </property>
  <property fmtid="{D5CDD505-2E9C-101B-9397-08002B2CF9AE}" pid="19" name="StandardRulesID">
    <vt:lpwstr/>
  </property>
  <property fmtid="{D5CDD505-2E9C-101B-9397-08002B2CF9AE}" pid="20" name="CessationStatus">
    <vt:lpwstr/>
  </property>
  <property fmtid="{D5CDD505-2E9C-101B-9397-08002B2CF9AE}" pid="21" name="Regime">
    <vt:lpwstr>10;#EPR|0e5af97d-1a8c-4d8f-a20b-528a11cab1f6</vt:lpwstr>
  </property>
  <property fmtid="{D5CDD505-2E9C-101B-9397-08002B2CF9AE}" pid="22" name="RegulatedActivitySub-Class">
    <vt:lpwstr/>
  </property>
  <property fmtid="{D5CDD505-2E9C-101B-9397-08002B2CF9AE}" pid="23" name="EventType1">
    <vt:lpwstr/>
  </property>
  <property fmtid="{D5CDD505-2E9C-101B-9397-08002B2CF9AE}" pid="24" name="RegulatedActivitySub_x002d_Class">
    <vt:lpwstr/>
  </property>
  <property fmtid="{D5CDD505-2E9C-101B-9397-08002B2CF9AE}" pid="25" name="SysUpdateNoER">
    <vt:lpwstr>No</vt:lpwstr>
  </property>
</Properties>
</file>