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s\Mick George (G05059)\^Grt Billing\B029956 (Gt Billing Permit)\Reports\Drafts\Appendix F - Hydrogeological Risk Assessment\"/>
    </mc:Choice>
  </mc:AlternateContent>
  <xr:revisionPtr revIDLastSave="0" documentId="8_{FB3420AF-3C3C-4239-9511-ED7052F7C499}" xr6:coauthVersionLast="47" xr6:coauthVersionMax="47" xr10:uidLastSave="{00000000-0000-0000-0000-000000000000}"/>
  <bookViews>
    <workbookView xWindow="-120" yWindow="-120" windowWidth="29040" windowHeight="15840" tabRatio="252" firstSheet="1" activeTab="2" xr2:uid="{53BE292A-AFEF-4BFF-8656-C8A7E9043B91}"/>
  </bookViews>
  <sheets>
    <sheet name="Basic data" sheetId="1" r:id="rId1"/>
    <sheet name="Water Levels" sheetId="2" r:id="rId2"/>
    <sheet name="GW Levels Grap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B17" i="2"/>
  <c r="B16" i="2"/>
  <c r="B15" i="2"/>
  <c r="D17" i="1" l="1"/>
  <c r="J9" i="1"/>
  <c r="J37" i="1"/>
  <c r="L9" i="1"/>
  <c r="L37" i="1"/>
  <c r="L5" i="1"/>
  <c r="I21" i="1"/>
  <c r="P41" i="1" l="1"/>
  <c r="O41" i="1"/>
  <c r="N41" i="1"/>
  <c r="M41" i="1"/>
  <c r="L41" i="1"/>
  <c r="K41" i="1"/>
  <c r="J41" i="1"/>
  <c r="I41" i="1"/>
  <c r="H41" i="1"/>
  <c r="G41" i="1"/>
  <c r="F41" i="1"/>
  <c r="E41" i="1"/>
  <c r="D41" i="1"/>
  <c r="P37" i="1"/>
  <c r="O37" i="1"/>
  <c r="N37" i="1"/>
  <c r="M37" i="1"/>
  <c r="K37" i="1"/>
  <c r="H37" i="1"/>
  <c r="G37" i="1"/>
  <c r="F37" i="1"/>
  <c r="E37" i="1"/>
  <c r="D37" i="1"/>
  <c r="P33" i="1" l="1"/>
  <c r="O33" i="1"/>
  <c r="N33" i="1"/>
  <c r="M33" i="1"/>
  <c r="K33" i="1"/>
  <c r="H33" i="1"/>
  <c r="G33" i="1"/>
  <c r="F33" i="1"/>
  <c r="E33" i="1"/>
  <c r="D33" i="1"/>
  <c r="P29" i="1"/>
  <c r="O29" i="1"/>
  <c r="N29" i="1"/>
  <c r="M29" i="1"/>
  <c r="K29" i="1"/>
  <c r="H29" i="1"/>
  <c r="G29" i="1"/>
  <c r="F29" i="1"/>
  <c r="E29" i="1"/>
  <c r="D29" i="1"/>
  <c r="P25" i="1"/>
  <c r="O25" i="1"/>
  <c r="N25" i="1"/>
  <c r="M25" i="1"/>
  <c r="K25" i="1"/>
  <c r="H25" i="1"/>
  <c r="P21" i="1"/>
  <c r="O21" i="1"/>
  <c r="N21" i="1"/>
  <c r="M21" i="1"/>
  <c r="K21" i="1"/>
  <c r="H21" i="1"/>
  <c r="P17" i="1"/>
  <c r="O17" i="1"/>
  <c r="N17" i="1"/>
  <c r="M17" i="1"/>
  <c r="K17" i="1"/>
  <c r="H17" i="1"/>
  <c r="P13" i="1"/>
  <c r="O13" i="1"/>
  <c r="N13" i="1"/>
  <c r="M13" i="1"/>
  <c r="K13" i="1"/>
  <c r="I13" i="1"/>
  <c r="H13" i="1"/>
  <c r="G13" i="1"/>
  <c r="F13" i="1"/>
  <c r="P9" i="1"/>
  <c r="O9" i="1"/>
  <c r="N9" i="1"/>
  <c r="M9" i="1"/>
  <c r="K9" i="1"/>
  <c r="I9" i="1"/>
  <c r="H9" i="1"/>
  <c r="F9" i="1"/>
  <c r="D9" i="1"/>
  <c r="P5" i="1"/>
  <c r="O5" i="1"/>
  <c r="N5" i="1"/>
  <c r="M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<sst xmlns="http://schemas.openxmlformats.org/spreadsheetml/2006/main" count="114" uniqueCount="55">
  <si>
    <t>Sample Point No.</t>
  </si>
  <si>
    <t>Units</t>
  </si>
  <si>
    <t>BH B</t>
  </si>
  <si>
    <t>BH C</t>
  </si>
  <si>
    <t>BH C1</t>
  </si>
  <si>
    <t>BH D</t>
  </si>
  <si>
    <t xml:space="preserve">BH E </t>
  </si>
  <si>
    <t>BH F</t>
  </si>
  <si>
    <t>BH G</t>
  </si>
  <si>
    <t>BH H</t>
  </si>
  <si>
    <t>BH I</t>
  </si>
  <si>
    <t>BH J</t>
  </si>
  <si>
    <t>BH K</t>
  </si>
  <si>
    <t>BH L</t>
  </si>
  <si>
    <t>Borehole Level</t>
  </si>
  <si>
    <t>mAOD</t>
  </si>
  <si>
    <t>Dip</t>
  </si>
  <si>
    <t>mbgl</t>
  </si>
  <si>
    <t>Water Level</t>
  </si>
  <si>
    <t>25.5.21</t>
  </si>
  <si>
    <t>29.6.21</t>
  </si>
  <si>
    <t>3.8.21</t>
  </si>
  <si>
    <t>23.9.21</t>
  </si>
  <si>
    <t>13.10.21</t>
  </si>
  <si>
    <t>18.11.21</t>
  </si>
  <si>
    <t>9.12.21</t>
  </si>
  <si>
    <t>13.1.22</t>
  </si>
  <si>
    <t>3.2.22</t>
  </si>
  <si>
    <t>9.3.22</t>
  </si>
  <si>
    <t>Average</t>
  </si>
  <si>
    <t>Minimum</t>
  </si>
  <si>
    <t>Maximum</t>
  </si>
  <si>
    <t>BH A</t>
  </si>
  <si>
    <t>BH 1</t>
  </si>
  <si>
    <t>BH 2</t>
  </si>
  <si>
    <t>BH 3</t>
  </si>
  <si>
    <t>BH 4</t>
  </si>
  <si>
    <t>BH 5</t>
  </si>
  <si>
    <t>BH 6</t>
  </si>
  <si>
    <t>BH 7</t>
  </si>
  <si>
    <t>BH 8</t>
  </si>
  <si>
    <t>BH 9</t>
  </si>
  <si>
    <t>BH 10</t>
  </si>
  <si>
    <t>BH 11</t>
  </si>
  <si>
    <t>BH 12</t>
  </si>
  <si>
    <t>BH 13</t>
  </si>
  <si>
    <t>BH 14</t>
  </si>
  <si>
    <t>BH 15</t>
  </si>
  <si>
    <t>BH 16</t>
  </si>
  <si>
    <t>BH 17</t>
  </si>
  <si>
    <t>BH 18</t>
  </si>
  <si>
    <t>BH E</t>
  </si>
  <si>
    <t>BH M</t>
  </si>
  <si>
    <t>BH N</t>
  </si>
  <si>
    <t>BH 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</si>
</sst>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center"/>
    </xf>
    <xf numFmtId="1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Great</a:t>
            </a:r>
            <a:r>
              <a:rPr lang="en-GB" baseline="0"/>
              <a:t> Billing </a:t>
            </a:r>
            <a:r>
              <a:rPr lang="en-GB"/>
              <a:t>Groundwater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755789196856476E-2"/>
          <c:y val="5.2541669435477535E-2"/>
          <c:w val="0.94393410475929751"/>
          <c:h val="0.90960172331999423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Levels'!$B$1</c:f>
              <c:strCache>
                <c:ptCount val="1"/>
                <c:pt idx="0">
                  <c:v>BH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Levels'!$B$2:$B$11</c:f>
              <c:numCache>
                <c:formatCode>General</c:formatCode>
                <c:ptCount val="10"/>
                <c:pt idx="0">
                  <c:v>47.54</c:v>
                </c:pt>
                <c:pt idx="1">
                  <c:v>47.65</c:v>
                </c:pt>
                <c:pt idx="2">
                  <c:v>47.87</c:v>
                </c:pt>
                <c:pt idx="3">
                  <c:v>47.089999999999996</c:v>
                </c:pt>
                <c:pt idx="4">
                  <c:v>48.089999999999996</c:v>
                </c:pt>
                <c:pt idx="5">
                  <c:v>47.879999999999995</c:v>
                </c:pt>
                <c:pt idx="6">
                  <c:v>47.82</c:v>
                </c:pt>
                <c:pt idx="7">
                  <c:v>47.47</c:v>
                </c:pt>
                <c:pt idx="8">
                  <c:v>47.33</c:v>
                </c:pt>
                <c:pt idx="9">
                  <c:v>47.22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5-4018-88B3-38A0FD8B566E}"/>
            </c:ext>
          </c:extLst>
        </c:ser>
        <c:ser>
          <c:idx val="1"/>
          <c:order val="1"/>
          <c:tx>
            <c:strRef>
              <c:f>'Water Levels'!$C$1</c:f>
              <c:strCache>
                <c:ptCount val="1"/>
                <c:pt idx="0">
                  <c:v>BH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Levels'!$C$2:$C$11</c:f>
              <c:numCache>
                <c:formatCode>General</c:formatCode>
                <c:ptCount val="10"/>
                <c:pt idx="0">
                  <c:v>49.269999999999996</c:v>
                </c:pt>
                <c:pt idx="1">
                  <c:v>49.349999999999994</c:v>
                </c:pt>
                <c:pt idx="2">
                  <c:v>49.699999999999996</c:v>
                </c:pt>
                <c:pt idx="3">
                  <c:v>49.55</c:v>
                </c:pt>
                <c:pt idx="4">
                  <c:v>50.67</c:v>
                </c:pt>
                <c:pt idx="5">
                  <c:v>49.699999999999996</c:v>
                </c:pt>
                <c:pt idx="6">
                  <c:v>49.51</c:v>
                </c:pt>
                <c:pt idx="7">
                  <c:v>52.76</c:v>
                </c:pt>
                <c:pt idx="8">
                  <c:v>49.809999999999995</c:v>
                </c:pt>
                <c:pt idx="9">
                  <c:v>52.76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5-4018-88B3-38A0FD8B566E}"/>
            </c:ext>
          </c:extLst>
        </c:ser>
        <c:ser>
          <c:idx val="2"/>
          <c:order val="2"/>
          <c:tx>
            <c:strRef>
              <c:f>'Water Levels'!$D$1</c:f>
              <c:strCache>
                <c:ptCount val="1"/>
                <c:pt idx="0">
                  <c:v>BH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Levels'!$D$2:$D$11</c:f>
              <c:numCache>
                <c:formatCode>General</c:formatCode>
                <c:ptCount val="10"/>
                <c:pt idx="0">
                  <c:v>49.16</c:v>
                </c:pt>
                <c:pt idx="1">
                  <c:v>49.239999999999995</c:v>
                </c:pt>
                <c:pt idx="2">
                  <c:v>49.599999999999994</c:v>
                </c:pt>
                <c:pt idx="3">
                  <c:v>49.47</c:v>
                </c:pt>
                <c:pt idx="4">
                  <c:v>49.739999999999995</c:v>
                </c:pt>
                <c:pt idx="5">
                  <c:v>49.57</c:v>
                </c:pt>
                <c:pt idx="6">
                  <c:v>49.41</c:v>
                </c:pt>
                <c:pt idx="7">
                  <c:v>52.12</c:v>
                </c:pt>
                <c:pt idx="8">
                  <c:v>49.14</c:v>
                </c:pt>
                <c:pt idx="9">
                  <c:v>52.12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5-4018-88B3-38A0FD8B566E}"/>
            </c:ext>
          </c:extLst>
        </c:ser>
        <c:ser>
          <c:idx val="3"/>
          <c:order val="3"/>
          <c:tx>
            <c:strRef>
              <c:f>'Water Levels'!$E$1</c:f>
              <c:strCache>
                <c:ptCount val="1"/>
                <c:pt idx="0">
                  <c:v>BH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Levels'!$E$2:$E$11</c:f>
              <c:numCache>
                <c:formatCode>General</c:formatCode>
                <c:ptCount val="10"/>
                <c:pt idx="0">
                  <c:v>49.02</c:v>
                </c:pt>
                <c:pt idx="1">
                  <c:v>49.13</c:v>
                </c:pt>
                <c:pt idx="2">
                  <c:v>49.45</c:v>
                </c:pt>
                <c:pt idx="3">
                  <c:v>49.38</c:v>
                </c:pt>
                <c:pt idx="4">
                  <c:v>49.61</c:v>
                </c:pt>
                <c:pt idx="5">
                  <c:v>49.45</c:v>
                </c:pt>
                <c:pt idx="6">
                  <c:v>48.980000000000004</c:v>
                </c:pt>
                <c:pt idx="7">
                  <c:v>51.71</c:v>
                </c:pt>
                <c:pt idx="8">
                  <c:v>51.71</c:v>
                </c:pt>
                <c:pt idx="9">
                  <c:v>51.71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C5-4018-88B3-38A0FD8B566E}"/>
            </c:ext>
          </c:extLst>
        </c:ser>
        <c:ser>
          <c:idx val="4"/>
          <c:order val="4"/>
          <c:tx>
            <c:strRef>
              <c:f>'Water Levels'!$F$1</c:f>
              <c:strCache>
                <c:ptCount val="1"/>
                <c:pt idx="0">
                  <c:v>BH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Levels'!$F$2:$F$11</c:f>
              <c:numCache>
                <c:formatCode>General</c:formatCode>
                <c:ptCount val="10"/>
                <c:pt idx="0">
                  <c:v>52.08</c:v>
                </c:pt>
                <c:pt idx="1">
                  <c:v>49.04</c:v>
                </c:pt>
                <c:pt idx="2">
                  <c:v>49.28</c:v>
                </c:pt>
                <c:pt idx="3">
                  <c:v>49.14</c:v>
                </c:pt>
                <c:pt idx="4">
                  <c:v>49.379999999999995</c:v>
                </c:pt>
                <c:pt idx="5">
                  <c:v>49.269999999999996</c:v>
                </c:pt>
                <c:pt idx="6">
                  <c:v>49.15</c:v>
                </c:pt>
                <c:pt idx="7">
                  <c:v>52.08</c:v>
                </c:pt>
                <c:pt idx="8">
                  <c:v>52.08</c:v>
                </c:pt>
                <c:pt idx="9">
                  <c:v>52.08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5-4018-88B3-38A0FD8B566E}"/>
            </c:ext>
          </c:extLst>
        </c:ser>
        <c:ser>
          <c:idx val="5"/>
          <c:order val="5"/>
          <c:tx>
            <c:strRef>
              <c:f>'Water Levels'!$G$1</c:f>
              <c:strCache>
                <c:ptCount val="1"/>
                <c:pt idx="0">
                  <c:v>BH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Levels'!$G$2:$G$11</c:f>
              <c:numCache>
                <c:formatCode>General</c:formatCode>
                <c:ptCount val="10"/>
                <c:pt idx="0">
                  <c:v>47.01</c:v>
                </c:pt>
                <c:pt idx="1">
                  <c:v>47.15</c:v>
                </c:pt>
                <c:pt idx="2">
                  <c:v>47.39</c:v>
                </c:pt>
                <c:pt idx="3">
                  <c:v>47.269999999999996</c:v>
                </c:pt>
                <c:pt idx="4">
                  <c:v>47.53</c:v>
                </c:pt>
                <c:pt idx="5">
                  <c:v>47.419999999999995</c:v>
                </c:pt>
                <c:pt idx="8">
                  <c:v>50.19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C5-4018-88B3-38A0FD8B566E}"/>
            </c:ext>
          </c:extLst>
        </c:ser>
        <c:ser>
          <c:idx val="6"/>
          <c:order val="6"/>
          <c:tx>
            <c:strRef>
              <c:f>'Water Levels'!$H$1</c:f>
              <c:strCache>
                <c:ptCount val="1"/>
                <c:pt idx="0">
                  <c:v>BH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Levels'!$H$2:$H$11</c:f>
              <c:numCache>
                <c:formatCode>General</c:formatCode>
                <c:ptCount val="10"/>
                <c:pt idx="0">
                  <c:v>48.82</c:v>
                </c:pt>
                <c:pt idx="1">
                  <c:v>48.86</c:v>
                </c:pt>
                <c:pt idx="2">
                  <c:v>49.05</c:v>
                </c:pt>
                <c:pt idx="3">
                  <c:v>48.989999999999995</c:v>
                </c:pt>
                <c:pt idx="4">
                  <c:v>49.269999999999996</c:v>
                </c:pt>
                <c:pt idx="5">
                  <c:v>49.239999999999995</c:v>
                </c:pt>
                <c:pt idx="6">
                  <c:v>49.05</c:v>
                </c:pt>
                <c:pt idx="7">
                  <c:v>48.9</c:v>
                </c:pt>
                <c:pt idx="8">
                  <c:v>48.839999999999996</c:v>
                </c:pt>
                <c:pt idx="9">
                  <c:v>48.78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C5-4018-88B3-38A0FD8B566E}"/>
            </c:ext>
          </c:extLst>
        </c:ser>
        <c:ser>
          <c:idx val="7"/>
          <c:order val="7"/>
          <c:tx>
            <c:strRef>
              <c:f>'Water Levels'!$I$1</c:f>
              <c:strCache>
                <c:ptCount val="1"/>
                <c:pt idx="0">
                  <c:v>BH 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Levels'!$I$2:$I$11</c:f>
              <c:numCache>
                <c:formatCode>General</c:formatCode>
                <c:ptCount val="10"/>
                <c:pt idx="0">
                  <c:v>50.24</c:v>
                </c:pt>
                <c:pt idx="1">
                  <c:v>46.7</c:v>
                </c:pt>
                <c:pt idx="2">
                  <c:v>48.760000000000005</c:v>
                </c:pt>
                <c:pt idx="3">
                  <c:v>48.24</c:v>
                </c:pt>
                <c:pt idx="4">
                  <c:v>48.64</c:v>
                </c:pt>
                <c:pt idx="5">
                  <c:v>48.690000000000005</c:v>
                </c:pt>
                <c:pt idx="7">
                  <c:v>50.24</c:v>
                </c:pt>
                <c:pt idx="8">
                  <c:v>50.24</c:v>
                </c:pt>
                <c:pt idx="9">
                  <c:v>50.24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C5-4018-88B3-38A0FD8B566E}"/>
            </c:ext>
          </c:extLst>
        </c:ser>
        <c:ser>
          <c:idx val="8"/>
          <c:order val="8"/>
          <c:tx>
            <c:strRef>
              <c:f>'Water Levels'!$J$1</c:f>
              <c:strCache>
                <c:ptCount val="1"/>
                <c:pt idx="0">
                  <c:v>BH 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Levels'!$J$2:$J$11</c:f>
              <c:numCache>
                <c:formatCode>General</c:formatCode>
                <c:ptCount val="10"/>
                <c:pt idx="0" formatCode="0.00">
                  <c:v>47.769999999999996</c:v>
                </c:pt>
                <c:pt idx="1">
                  <c:v>47.93</c:v>
                </c:pt>
                <c:pt idx="2">
                  <c:v>47.99</c:v>
                </c:pt>
                <c:pt idx="3">
                  <c:v>47.92</c:v>
                </c:pt>
                <c:pt idx="4">
                  <c:v>48.19</c:v>
                </c:pt>
                <c:pt idx="5">
                  <c:v>48.29</c:v>
                </c:pt>
                <c:pt idx="6">
                  <c:v>47.9</c:v>
                </c:pt>
                <c:pt idx="7">
                  <c:v>50.43</c:v>
                </c:pt>
                <c:pt idx="8">
                  <c:v>50.43</c:v>
                </c:pt>
                <c:pt idx="9">
                  <c:v>50.43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C5-4018-88B3-38A0FD8B566E}"/>
            </c:ext>
          </c:extLst>
        </c:ser>
        <c:ser>
          <c:idx val="9"/>
          <c:order val="9"/>
          <c:tx>
            <c:strRef>
              <c:f>'Water Levels'!$K$1</c:f>
              <c:strCache>
                <c:ptCount val="1"/>
                <c:pt idx="0">
                  <c:v>BH 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Levels'!$K$2:$K$11</c:f>
              <c:numCache>
                <c:formatCode>General</c:formatCode>
                <c:ptCount val="10"/>
                <c:pt idx="0">
                  <c:v>47.67</c:v>
                </c:pt>
                <c:pt idx="1">
                  <c:v>48.040000000000006</c:v>
                </c:pt>
                <c:pt idx="2">
                  <c:v>47.99</c:v>
                </c:pt>
                <c:pt idx="3">
                  <c:v>47.940000000000005</c:v>
                </c:pt>
                <c:pt idx="4">
                  <c:v>48.02</c:v>
                </c:pt>
                <c:pt idx="5">
                  <c:v>47.980000000000004</c:v>
                </c:pt>
                <c:pt idx="6">
                  <c:v>47.7</c:v>
                </c:pt>
                <c:pt idx="7">
                  <c:v>49.52</c:v>
                </c:pt>
                <c:pt idx="8">
                  <c:v>49.52</c:v>
                </c:pt>
                <c:pt idx="9">
                  <c:v>49.52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C5-4018-88B3-38A0FD8B566E}"/>
            </c:ext>
          </c:extLst>
        </c:ser>
        <c:ser>
          <c:idx val="10"/>
          <c:order val="10"/>
          <c:tx>
            <c:strRef>
              <c:f>'Water Levels'!$L$1</c:f>
              <c:strCache>
                <c:ptCount val="1"/>
                <c:pt idx="0">
                  <c:v>BH 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Levels'!$L$2:$L$11</c:f>
              <c:numCache>
                <c:formatCode>General</c:formatCode>
                <c:ptCount val="10"/>
                <c:pt idx="0">
                  <c:v>47.67</c:v>
                </c:pt>
                <c:pt idx="1">
                  <c:v>48.61</c:v>
                </c:pt>
                <c:pt idx="2">
                  <c:v>47.769999999999996</c:v>
                </c:pt>
                <c:pt idx="3">
                  <c:v>47.78</c:v>
                </c:pt>
                <c:pt idx="4">
                  <c:v>47.78</c:v>
                </c:pt>
                <c:pt idx="5">
                  <c:v>47.71</c:v>
                </c:pt>
                <c:pt idx="6">
                  <c:v>47.64</c:v>
                </c:pt>
                <c:pt idx="7">
                  <c:v>48.61</c:v>
                </c:pt>
                <c:pt idx="8">
                  <c:v>48.61</c:v>
                </c:pt>
                <c:pt idx="9">
                  <c:v>48.61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C5-4018-88B3-38A0FD8B566E}"/>
            </c:ext>
          </c:extLst>
        </c:ser>
        <c:ser>
          <c:idx val="11"/>
          <c:order val="11"/>
          <c:tx>
            <c:strRef>
              <c:f>'Water Levels'!$M$1</c:f>
              <c:strCache>
                <c:ptCount val="1"/>
                <c:pt idx="0">
                  <c:v>BH 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Levels'!$M$2:$M$11</c:f>
              <c:numCache>
                <c:formatCode>General</c:formatCode>
                <c:ptCount val="10"/>
                <c:pt idx="0">
                  <c:v>47.67</c:v>
                </c:pt>
                <c:pt idx="1">
                  <c:v>47.84</c:v>
                </c:pt>
                <c:pt idx="2">
                  <c:v>47.78</c:v>
                </c:pt>
                <c:pt idx="3">
                  <c:v>47.730000000000004</c:v>
                </c:pt>
                <c:pt idx="4">
                  <c:v>47.790000000000006</c:v>
                </c:pt>
                <c:pt idx="5">
                  <c:v>47.75</c:v>
                </c:pt>
                <c:pt idx="6">
                  <c:v>47.690000000000005</c:v>
                </c:pt>
                <c:pt idx="7">
                  <c:v>48.84</c:v>
                </c:pt>
                <c:pt idx="8">
                  <c:v>48.84</c:v>
                </c:pt>
                <c:pt idx="9">
                  <c:v>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FC5-4018-88B3-38A0FD8B566E}"/>
            </c:ext>
          </c:extLst>
        </c:ser>
        <c:ser>
          <c:idx val="12"/>
          <c:order val="12"/>
          <c:tx>
            <c:strRef>
              <c:f>'Water Levels'!$N$1</c:f>
              <c:strCache>
                <c:ptCount val="1"/>
                <c:pt idx="0">
                  <c:v>BH 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Levels'!$N$2:$N$11</c:f>
              <c:numCache>
                <c:formatCode>General</c:formatCode>
                <c:ptCount val="10"/>
                <c:pt idx="0">
                  <c:v>47.71</c:v>
                </c:pt>
                <c:pt idx="1">
                  <c:v>47.86</c:v>
                </c:pt>
                <c:pt idx="2">
                  <c:v>47.800000000000004</c:v>
                </c:pt>
                <c:pt idx="3">
                  <c:v>47.81</c:v>
                </c:pt>
                <c:pt idx="4">
                  <c:v>47.82</c:v>
                </c:pt>
                <c:pt idx="5">
                  <c:v>47.760000000000005</c:v>
                </c:pt>
                <c:pt idx="6">
                  <c:v>47.760000000000005</c:v>
                </c:pt>
                <c:pt idx="7">
                  <c:v>49.24</c:v>
                </c:pt>
                <c:pt idx="8">
                  <c:v>49.24</c:v>
                </c:pt>
                <c:pt idx="9">
                  <c:v>49.24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FC5-4018-88B3-38A0FD8B566E}"/>
            </c:ext>
          </c:extLst>
        </c:ser>
        <c:ser>
          <c:idx val="13"/>
          <c:order val="13"/>
          <c:tx>
            <c:strRef>
              <c:f>'Water Levels'!$O$1</c:f>
              <c:strCache>
                <c:ptCount val="1"/>
                <c:pt idx="0">
                  <c:v>BH 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Levels'!$O$2:$O$11</c:f>
              <c:numCache>
                <c:formatCode>General</c:formatCode>
                <c:ptCount val="10"/>
                <c:pt idx="0">
                  <c:v>47.03</c:v>
                </c:pt>
                <c:pt idx="1">
                  <c:v>47.16</c:v>
                </c:pt>
                <c:pt idx="2">
                  <c:v>47.1</c:v>
                </c:pt>
                <c:pt idx="3">
                  <c:v>47.91</c:v>
                </c:pt>
                <c:pt idx="4">
                  <c:v>47.1</c:v>
                </c:pt>
                <c:pt idx="5">
                  <c:v>47.07</c:v>
                </c:pt>
                <c:pt idx="6">
                  <c:v>47.04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A4-4C98-A545-EA0732D59546}"/>
            </c:ext>
          </c:extLst>
        </c:ser>
        <c:ser>
          <c:idx val="14"/>
          <c:order val="14"/>
          <c:tx>
            <c:strRef>
              <c:f>'Water Levels'!$P$1</c:f>
              <c:strCache>
                <c:ptCount val="1"/>
                <c:pt idx="0">
                  <c:v>BH 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Levels'!$P$2:$P$11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A4-4C98-A545-EA0732D59546}"/>
            </c:ext>
          </c:extLst>
        </c:ser>
        <c:ser>
          <c:idx val="15"/>
          <c:order val="15"/>
          <c:tx>
            <c:strRef>
              <c:f>'Water Levels'!$Q$1</c:f>
              <c:strCache>
                <c:ptCount val="1"/>
                <c:pt idx="0">
                  <c:v>BH 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Levels'!$Q$2:$Q$11</c:f>
              <c:numCache>
                <c:formatCode>General</c:formatCode>
                <c:ptCount val="10"/>
                <c:pt idx="0">
                  <c:v>49.05</c:v>
                </c:pt>
                <c:pt idx="1">
                  <c:v>50.25</c:v>
                </c:pt>
                <c:pt idx="2">
                  <c:v>49.12</c:v>
                </c:pt>
                <c:pt idx="3">
                  <c:v>49.11</c:v>
                </c:pt>
                <c:pt idx="4">
                  <c:v>49.18</c:v>
                </c:pt>
                <c:pt idx="5">
                  <c:v>49.09</c:v>
                </c:pt>
                <c:pt idx="6">
                  <c:v>49.1</c:v>
                </c:pt>
                <c:pt idx="7">
                  <c:v>50.25</c:v>
                </c:pt>
                <c:pt idx="8">
                  <c:v>50.25</c:v>
                </c:pt>
                <c:pt idx="9">
                  <c:v>50.25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A4-4C98-A545-EA0732D59546}"/>
            </c:ext>
          </c:extLst>
        </c:ser>
        <c:ser>
          <c:idx val="16"/>
          <c:order val="16"/>
          <c:tx>
            <c:strRef>
              <c:f>'Water Levels'!$R$1</c:f>
              <c:strCache>
                <c:ptCount val="1"/>
                <c:pt idx="0">
                  <c:v>BH 17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Levels'!$R$2:$R$11</c:f>
              <c:numCache>
                <c:formatCode>General</c:formatCode>
                <c:ptCount val="10"/>
                <c:pt idx="0">
                  <c:v>49.029999999999994</c:v>
                </c:pt>
                <c:pt idx="1">
                  <c:v>49.129999999999995</c:v>
                </c:pt>
                <c:pt idx="2">
                  <c:v>49.069999999999993</c:v>
                </c:pt>
                <c:pt idx="3">
                  <c:v>48.989999999999995</c:v>
                </c:pt>
                <c:pt idx="4">
                  <c:v>49.11</c:v>
                </c:pt>
                <c:pt idx="5">
                  <c:v>49.089999999999996</c:v>
                </c:pt>
                <c:pt idx="6">
                  <c:v>49.069999999999993</c:v>
                </c:pt>
                <c:pt idx="7">
                  <c:v>48.65</c:v>
                </c:pt>
                <c:pt idx="8">
                  <c:v>48.44</c:v>
                </c:pt>
                <c:pt idx="9">
                  <c:v>50.16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A4-4C98-A545-EA0732D59546}"/>
            </c:ext>
          </c:extLst>
        </c:ser>
        <c:ser>
          <c:idx val="17"/>
          <c:order val="17"/>
          <c:tx>
            <c:strRef>
              <c:f>'Water Levels'!$S$1</c:f>
              <c:strCache>
                <c:ptCount val="1"/>
                <c:pt idx="0">
                  <c:v>BH 18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Levels'!$S$2:$S$11</c:f>
              <c:numCache>
                <c:formatCode>General</c:formatCode>
                <c:ptCount val="10"/>
                <c:pt idx="0">
                  <c:v>48.790000000000006</c:v>
                </c:pt>
                <c:pt idx="1">
                  <c:v>48.910000000000004</c:v>
                </c:pt>
                <c:pt idx="2">
                  <c:v>48.910000000000004</c:v>
                </c:pt>
                <c:pt idx="3">
                  <c:v>48.900000000000006</c:v>
                </c:pt>
                <c:pt idx="4">
                  <c:v>48.95</c:v>
                </c:pt>
                <c:pt idx="5">
                  <c:v>48.89</c:v>
                </c:pt>
                <c:pt idx="6">
                  <c:v>48.89</c:v>
                </c:pt>
                <c:pt idx="7">
                  <c:v>48.580000000000005</c:v>
                </c:pt>
                <c:pt idx="8">
                  <c:v>48.27</c:v>
                </c:pt>
                <c:pt idx="9">
                  <c:v>50.27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6A4-4C98-A545-EA0732D59546}"/>
            </c:ext>
          </c:extLst>
        </c:ser>
        <c:ser>
          <c:idx val="18"/>
          <c:order val="18"/>
          <c:tx>
            <c:strRef>
              <c:f>'Water Levels'!$T$1</c:f>
              <c:strCache>
                <c:ptCount val="1"/>
                <c:pt idx="0">
                  <c:v>BH 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Levels'!$T$2:$T$11</c:f>
              <c:numCache>
                <c:formatCode>General</c:formatCode>
                <c:ptCount val="10"/>
                <c:pt idx="0">
                  <c:v>49.01</c:v>
                </c:pt>
                <c:pt idx="1">
                  <c:v>48.089999999999996</c:v>
                </c:pt>
                <c:pt idx="2">
                  <c:v>48.03</c:v>
                </c:pt>
                <c:pt idx="3">
                  <c:v>48.03</c:v>
                </c:pt>
                <c:pt idx="4">
                  <c:v>48.16</c:v>
                </c:pt>
                <c:pt idx="5">
                  <c:v>48.07</c:v>
                </c:pt>
                <c:pt idx="6">
                  <c:v>48.03</c:v>
                </c:pt>
                <c:pt idx="7">
                  <c:v>48.05</c:v>
                </c:pt>
                <c:pt idx="8">
                  <c:v>47.92</c:v>
                </c:pt>
                <c:pt idx="9">
                  <c:v>47.79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6A4-4C98-A545-EA0732D59546}"/>
            </c:ext>
          </c:extLst>
        </c:ser>
        <c:ser>
          <c:idx val="19"/>
          <c:order val="19"/>
          <c:tx>
            <c:strRef>
              <c:f>'Water Levels'!$U$1</c:f>
              <c:strCache>
                <c:ptCount val="1"/>
                <c:pt idx="0">
                  <c:v>BH B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Levels'!$U$2:$U$11</c:f>
              <c:numCache>
                <c:formatCode>General</c:formatCode>
                <c:ptCount val="10"/>
                <c:pt idx="0">
                  <c:v>49.36</c:v>
                </c:pt>
                <c:pt idx="1">
                  <c:v>46.62</c:v>
                </c:pt>
                <c:pt idx="2">
                  <c:v>46.7</c:v>
                </c:pt>
                <c:pt idx="3">
                  <c:v>46.64</c:v>
                </c:pt>
                <c:pt idx="4">
                  <c:v>46.73</c:v>
                </c:pt>
                <c:pt idx="5">
                  <c:v>46.69</c:v>
                </c:pt>
                <c:pt idx="6">
                  <c:v>46.62</c:v>
                </c:pt>
                <c:pt idx="7">
                  <c:v>46.45</c:v>
                </c:pt>
                <c:pt idx="8">
                  <c:v>46.339999999999996</c:v>
                </c:pt>
                <c:pt idx="9">
                  <c:v>46.29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6A4-4C98-A545-EA0732D59546}"/>
            </c:ext>
          </c:extLst>
        </c:ser>
        <c:ser>
          <c:idx val="20"/>
          <c:order val="20"/>
          <c:tx>
            <c:strRef>
              <c:f>'Water Levels'!$V$1</c:f>
              <c:strCache>
                <c:ptCount val="1"/>
                <c:pt idx="0">
                  <c:v>BH C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Levels'!$V$2:$V$11</c:f>
              <c:numCache>
                <c:formatCode>General</c:formatCode>
                <c:ptCount val="10"/>
                <c:pt idx="0">
                  <c:v>50.68</c:v>
                </c:pt>
                <c:pt idx="1">
                  <c:v>47.93</c:v>
                </c:pt>
                <c:pt idx="2">
                  <c:v>48.29</c:v>
                </c:pt>
                <c:pt idx="3">
                  <c:v>48.08</c:v>
                </c:pt>
                <c:pt idx="4">
                  <c:v>48.63</c:v>
                </c:pt>
                <c:pt idx="5">
                  <c:v>48.3</c:v>
                </c:pt>
                <c:pt idx="6">
                  <c:v>48.16</c:v>
                </c:pt>
                <c:pt idx="7">
                  <c:v>47.81</c:v>
                </c:pt>
                <c:pt idx="8">
                  <c:v>50.68</c:v>
                </c:pt>
                <c:pt idx="9">
                  <c:v>47.55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6A4-4C98-A545-EA0732D59546}"/>
            </c:ext>
          </c:extLst>
        </c:ser>
        <c:ser>
          <c:idx val="21"/>
          <c:order val="21"/>
          <c:tx>
            <c:strRef>
              <c:f>'Water Levels'!$W$1</c:f>
              <c:strCache>
                <c:ptCount val="1"/>
                <c:pt idx="0">
                  <c:v>BH 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Levels'!$W$2:$W$11</c:f>
              <c:numCache>
                <c:formatCode>General</c:formatCode>
                <c:ptCount val="10"/>
                <c:pt idx="0">
                  <c:v>-2.41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6A4-4C98-A545-EA0732D59546}"/>
            </c:ext>
          </c:extLst>
        </c:ser>
        <c:ser>
          <c:idx val="22"/>
          <c:order val="22"/>
          <c:tx>
            <c:strRef>
              <c:f>'Water Levels'!$X$1</c:f>
              <c:strCache>
                <c:ptCount val="1"/>
                <c:pt idx="0">
                  <c:v>BH 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Levels'!$X$2:$X$11</c:f>
              <c:numCache>
                <c:formatCode>General</c:formatCode>
                <c:ptCount val="10"/>
                <c:pt idx="0">
                  <c:v>47.06</c:v>
                </c:pt>
                <c:pt idx="1">
                  <c:v>47.13</c:v>
                </c:pt>
                <c:pt idx="2">
                  <c:v>47.260000000000005</c:v>
                </c:pt>
                <c:pt idx="3">
                  <c:v>47.2</c:v>
                </c:pt>
                <c:pt idx="4">
                  <c:v>47.31</c:v>
                </c:pt>
                <c:pt idx="5">
                  <c:v>47.25</c:v>
                </c:pt>
                <c:pt idx="6">
                  <c:v>47.29</c:v>
                </c:pt>
                <c:pt idx="7">
                  <c:v>47.050000000000004</c:v>
                </c:pt>
                <c:pt idx="8">
                  <c:v>46.96</c:v>
                </c:pt>
                <c:pt idx="9">
                  <c:v>46.83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6A4-4C98-A545-EA0732D59546}"/>
            </c:ext>
          </c:extLst>
        </c:ser>
        <c:ser>
          <c:idx val="23"/>
          <c:order val="23"/>
          <c:tx>
            <c:strRef>
              <c:f>'Water Levels'!$Y$1</c:f>
              <c:strCache>
                <c:ptCount val="1"/>
                <c:pt idx="0">
                  <c:v>BH M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Levels'!$Y$2:$Y$11</c:f>
              <c:numCache>
                <c:formatCode>General</c:formatCode>
                <c:ptCount val="10"/>
                <c:pt idx="0">
                  <c:v>47.56</c:v>
                </c:pt>
                <c:pt idx="1">
                  <c:v>47.57</c:v>
                </c:pt>
                <c:pt idx="2">
                  <c:v>47.800000000000004</c:v>
                </c:pt>
                <c:pt idx="3">
                  <c:v>47.730000000000004</c:v>
                </c:pt>
                <c:pt idx="4">
                  <c:v>47.940000000000005</c:v>
                </c:pt>
                <c:pt idx="5">
                  <c:v>47.74</c:v>
                </c:pt>
                <c:pt idx="6">
                  <c:v>47.78</c:v>
                </c:pt>
                <c:pt idx="7">
                  <c:v>50.24</c:v>
                </c:pt>
                <c:pt idx="8">
                  <c:v>50.24</c:v>
                </c:pt>
                <c:pt idx="9">
                  <c:v>50.24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6A4-4C98-A545-EA0732D59546}"/>
            </c:ext>
          </c:extLst>
        </c:ser>
        <c:ser>
          <c:idx val="24"/>
          <c:order val="24"/>
          <c:tx>
            <c:strRef>
              <c:f>'Water Levels'!$Z$1</c:f>
              <c:strCache>
                <c:ptCount val="1"/>
                <c:pt idx="0">
                  <c:v>BH 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Levels'!$Z$2:$Z$11</c:f>
              <c:numCache>
                <c:formatCode>General</c:formatCode>
                <c:ptCount val="10"/>
                <c:pt idx="0">
                  <c:v>49.05</c:v>
                </c:pt>
                <c:pt idx="1">
                  <c:v>50.4</c:v>
                </c:pt>
                <c:pt idx="2">
                  <c:v>49.16</c:v>
                </c:pt>
                <c:pt idx="3">
                  <c:v>49.68</c:v>
                </c:pt>
                <c:pt idx="4">
                  <c:v>49.08</c:v>
                </c:pt>
                <c:pt idx="5">
                  <c:v>48.98</c:v>
                </c:pt>
                <c:pt idx="6">
                  <c:v>48.89</c:v>
                </c:pt>
                <c:pt idx="7">
                  <c:v>50.4</c:v>
                </c:pt>
                <c:pt idx="8">
                  <c:v>50.4</c:v>
                </c:pt>
                <c:pt idx="9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6A4-4C98-A545-EA0732D59546}"/>
            </c:ext>
          </c:extLst>
        </c:ser>
        <c:ser>
          <c:idx val="25"/>
          <c:order val="25"/>
          <c:tx>
            <c:strRef>
              <c:f>'Water Levels'!$AA$1</c:f>
              <c:strCache>
                <c:ptCount val="1"/>
                <c:pt idx="0">
                  <c:v>BH 9/01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'Water Levels'!$A$2:$A$11</c:f>
              <c:numCache>
                <c:formatCode>dd/mm/yy;@</c:formatCode>
                <c:ptCount val="10"/>
                <c:pt idx="0">
                  <c:v>44517</c:v>
                </c:pt>
                <c:pt idx="1">
                  <c:v>44543</c:v>
                </c:pt>
                <c:pt idx="2">
                  <c:v>44574</c:v>
                </c:pt>
                <c:pt idx="3">
                  <c:v>44599</c:v>
                </c:pt>
                <c:pt idx="4">
                  <c:v>44635</c:v>
                </c:pt>
                <c:pt idx="5">
                  <c:v>44670</c:v>
                </c:pt>
                <c:pt idx="6">
                  <c:v>44690</c:v>
                </c:pt>
                <c:pt idx="7">
                  <c:v>44742</c:v>
                </c:pt>
                <c:pt idx="8">
                  <c:v>44767</c:v>
                </c:pt>
                <c:pt idx="9">
                  <c:v>44803</c:v>
                </c:pt>
              </c:numCache>
            </c:numRef>
          </c:cat>
          <c:val>
            <c:numRef>
              <c:f>'Water Levels'!$AA$2:$AA$11</c:f>
              <c:numCache>
                <c:formatCode>General</c:formatCode>
                <c:ptCount val="10"/>
                <c:pt idx="0">
                  <c:v>48.72</c:v>
                </c:pt>
                <c:pt idx="1">
                  <c:v>48.75</c:v>
                </c:pt>
                <c:pt idx="2">
                  <c:v>48.86</c:v>
                </c:pt>
                <c:pt idx="3">
                  <c:v>47.739999999999995</c:v>
                </c:pt>
                <c:pt idx="4">
                  <c:v>48.96</c:v>
                </c:pt>
                <c:pt idx="5">
                  <c:v>48.87</c:v>
                </c:pt>
                <c:pt idx="6">
                  <c:v>48.8</c:v>
                </c:pt>
                <c:pt idx="7">
                  <c:v>48.809999999999995</c:v>
                </c:pt>
                <c:pt idx="8">
                  <c:v>48.66</c:v>
                </c:pt>
                <c:pt idx="9">
                  <c:v>48.48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A4-4C98-A545-EA0732D59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43288"/>
        <c:axId val="864243616"/>
      </c:lineChart>
      <c:dateAx>
        <c:axId val="864243288"/>
        <c:scaling>
          <c:orientation val="minMax"/>
        </c:scaling>
        <c:delete val="0"/>
        <c:axPos val="b"/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243616"/>
        <c:crosses val="autoZero"/>
        <c:auto val="0"/>
        <c:lblOffset val="100"/>
        <c:baseTimeUnit val="months"/>
        <c:majorUnit val="1"/>
        <c:majorTimeUnit val="months"/>
      </c:dateAx>
      <c:valAx>
        <c:axId val="864243616"/>
        <c:scaling>
          <c:orientation val="minMax"/>
          <c:max val="53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243288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038700-8ACA-4B0B-A4CC-08DA8ECB8D6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</xdr:colOff>
      <xdr:row>2</xdr:row>
      <xdr:rowOff>129540</xdr:rowOff>
    </xdr:from>
    <xdr:to>
      <xdr:col>26</xdr:col>
      <xdr:colOff>231774</xdr:colOff>
      <xdr:row>36</xdr:row>
      <xdr:rowOff>161156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678130-0287-4447-8573-2078DF48E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7140" y="495300"/>
          <a:ext cx="5085714" cy="5908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0976CE-B008-2463-0CAC-01292CCEC9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D8D2-C28A-46D2-88E3-3962F65F8148}">
  <dimension ref="A1:P41"/>
  <sheetViews>
    <sheetView zoomScale="80" zoomScaleNormal="80" workbookViewId="0"/>
  </sheetViews>
  <sheetFormatPr defaultColWidth="8.85546875" defaultRowHeight="12.75" x14ac:dyDescent="0.2"/>
  <cols>
    <col min="1" max="1" width="8.85546875" style="5"/>
    <col min="2" max="2" width="17.7109375" style="1" customWidth="1"/>
    <col min="3" max="16384" width="8.85546875" style="1"/>
  </cols>
  <sheetData>
    <row r="1" spans="1:16" x14ac:dyDescent="0.2">
      <c r="B1" s="6" t="s">
        <v>0</v>
      </c>
      <c r="C1" s="6" t="s">
        <v>1</v>
      </c>
      <c r="D1" s="7" t="s">
        <v>32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</row>
    <row r="2" spans="1:16" x14ac:dyDescent="0.2">
      <c r="B2" s="6"/>
      <c r="C2" s="6"/>
      <c r="D2" s="8"/>
      <c r="E2" s="8"/>
      <c r="F2" s="8"/>
      <c r="G2" s="8"/>
      <c r="I2" s="8"/>
      <c r="J2" s="8"/>
    </row>
    <row r="3" spans="1:16" x14ac:dyDescent="0.2">
      <c r="A3" s="5" t="s">
        <v>19</v>
      </c>
      <c r="B3" s="6" t="s">
        <v>16</v>
      </c>
      <c r="C3" s="6" t="s">
        <v>17</v>
      </c>
      <c r="D3" s="2">
        <v>0.95</v>
      </c>
      <c r="E3" s="2">
        <v>2.16</v>
      </c>
      <c r="F3" s="2">
        <v>1.69</v>
      </c>
      <c r="G3" s="2">
        <v>2.4</v>
      </c>
      <c r="H3" s="2">
        <v>1.97</v>
      </c>
      <c r="I3" s="2">
        <v>2.4</v>
      </c>
      <c r="J3" s="2">
        <v>2.99</v>
      </c>
      <c r="K3" s="2">
        <v>3.75</v>
      </c>
      <c r="L3" s="2">
        <v>2.1</v>
      </c>
      <c r="M3" s="2">
        <v>1.41</v>
      </c>
      <c r="N3" s="2">
        <v>1.1100000000000001</v>
      </c>
      <c r="O3" s="2">
        <v>1.53</v>
      </c>
      <c r="P3" s="2">
        <v>1.98</v>
      </c>
    </row>
    <row r="4" spans="1:16" x14ac:dyDescent="0.2">
      <c r="B4" s="6" t="s">
        <v>14</v>
      </c>
      <c r="C4" s="6" t="s">
        <v>15</v>
      </c>
      <c r="D4" s="2">
        <v>14.86</v>
      </c>
      <c r="E4" s="2">
        <v>15.75</v>
      </c>
      <c r="F4" s="2">
        <v>16.829999999999998</v>
      </c>
      <c r="G4" s="2">
        <v>16.82</v>
      </c>
      <c r="H4" s="2">
        <v>18.809999999999999</v>
      </c>
      <c r="I4" s="2">
        <v>19.04</v>
      </c>
      <c r="J4" s="2">
        <v>16.829999999999998</v>
      </c>
      <c r="K4" s="2">
        <v>13.46</v>
      </c>
      <c r="L4" s="2">
        <v>15.5</v>
      </c>
      <c r="M4" s="2">
        <v>13.21</v>
      </c>
      <c r="N4" s="2">
        <v>13.65</v>
      </c>
      <c r="O4" s="2">
        <v>14.31</v>
      </c>
      <c r="P4" s="2">
        <v>13.52</v>
      </c>
    </row>
    <row r="5" spans="1:16" x14ac:dyDescent="0.2">
      <c r="B5" s="6" t="s">
        <v>18</v>
      </c>
      <c r="C5" s="6" t="s">
        <v>17</v>
      </c>
      <c r="D5" s="2">
        <f>D4-D3</f>
        <v>13.91</v>
      </c>
      <c r="E5" s="2">
        <f t="shared" ref="E5:P5" si="0">E4-E3</f>
        <v>13.59</v>
      </c>
      <c r="F5" s="2">
        <f t="shared" si="0"/>
        <v>15.139999999999999</v>
      </c>
      <c r="G5" s="2">
        <f t="shared" si="0"/>
        <v>14.42</v>
      </c>
      <c r="H5" s="2">
        <f t="shared" si="0"/>
        <v>16.84</v>
      </c>
      <c r="I5" s="2">
        <f t="shared" si="0"/>
        <v>16.64</v>
      </c>
      <c r="J5" s="2">
        <f t="shared" si="0"/>
        <v>13.839999999999998</v>
      </c>
      <c r="K5" s="2">
        <f t="shared" si="0"/>
        <v>9.7100000000000009</v>
      </c>
      <c r="L5" s="2">
        <f t="shared" si="0"/>
        <v>13.4</v>
      </c>
      <c r="M5" s="2">
        <f t="shared" si="0"/>
        <v>11.8</v>
      </c>
      <c r="N5" s="2">
        <f t="shared" si="0"/>
        <v>12.540000000000001</v>
      </c>
      <c r="O5" s="2">
        <f t="shared" si="0"/>
        <v>12.780000000000001</v>
      </c>
      <c r="P5" s="2">
        <f t="shared" si="0"/>
        <v>11.54</v>
      </c>
    </row>
    <row r="6" spans="1:16" x14ac:dyDescent="0.2">
      <c r="B6" s="6"/>
      <c r="C6" s="6"/>
      <c r="D6" s="9"/>
      <c r="E6" s="9"/>
      <c r="F6" s="9"/>
      <c r="G6" s="9"/>
      <c r="H6" s="3"/>
      <c r="I6" s="9"/>
      <c r="J6" s="9"/>
      <c r="K6" s="3"/>
      <c r="L6" s="3"/>
      <c r="M6" s="3"/>
      <c r="N6" s="3"/>
      <c r="O6" s="3"/>
      <c r="P6" s="3"/>
    </row>
    <row r="7" spans="1:16" x14ac:dyDescent="0.2">
      <c r="A7" s="5" t="s">
        <v>20</v>
      </c>
      <c r="B7" s="6" t="s">
        <v>16</v>
      </c>
      <c r="C7" s="6" t="s">
        <v>17</v>
      </c>
      <c r="D7" s="9">
        <v>1.24</v>
      </c>
      <c r="E7" s="9"/>
      <c r="F7" s="9">
        <v>1.81</v>
      </c>
      <c r="G7" s="9"/>
      <c r="H7" s="9">
        <v>2.37</v>
      </c>
      <c r="I7" s="9">
        <v>3.53</v>
      </c>
      <c r="J7" s="9">
        <v>2.87</v>
      </c>
      <c r="K7" s="9">
        <v>3.16</v>
      </c>
      <c r="L7" s="9">
        <v>2.2000000000000002</v>
      </c>
      <c r="M7" s="9">
        <v>1.51</v>
      </c>
      <c r="N7" s="9">
        <v>1.19</v>
      </c>
      <c r="O7" s="9">
        <v>1.62</v>
      </c>
      <c r="P7" s="9">
        <v>2.16</v>
      </c>
    </row>
    <row r="8" spans="1:16" x14ac:dyDescent="0.2">
      <c r="B8" s="6" t="s">
        <v>14</v>
      </c>
      <c r="C8" s="6" t="s">
        <v>15</v>
      </c>
      <c r="D8" s="9">
        <v>14.86</v>
      </c>
      <c r="E8" s="9">
        <v>15.75</v>
      </c>
      <c r="F8" s="9">
        <v>16.829999999999998</v>
      </c>
      <c r="G8" s="9">
        <v>16.82</v>
      </c>
      <c r="H8" s="9">
        <v>18.809999999999999</v>
      </c>
      <c r="I8" s="9">
        <v>19.04</v>
      </c>
      <c r="J8" s="9">
        <v>16.829999999999998</v>
      </c>
      <c r="K8" s="9">
        <v>13.46</v>
      </c>
      <c r="L8" s="9">
        <v>15.5</v>
      </c>
      <c r="M8" s="9">
        <v>13.21</v>
      </c>
      <c r="N8" s="9">
        <v>13.65</v>
      </c>
      <c r="O8" s="9">
        <v>14.31</v>
      </c>
      <c r="P8" s="2">
        <v>13.52</v>
      </c>
    </row>
    <row r="9" spans="1:16" ht="15.6" customHeight="1" x14ac:dyDescent="0.2">
      <c r="B9" s="6" t="s">
        <v>18</v>
      </c>
      <c r="C9" s="6" t="s">
        <v>15</v>
      </c>
      <c r="D9" s="9">
        <f>D8-D7</f>
        <v>13.62</v>
      </c>
      <c r="E9" s="9"/>
      <c r="F9" s="9">
        <f t="shared" ref="F9:P9" si="1">F8-F7</f>
        <v>15.019999999999998</v>
      </c>
      <c r="G9" s="9"/>
      <c r="H9" s="9">
        <f t="shared" si="1"/>
        <v>16.439999999999998</v>
      </c>
      <c r="I9" s="9">
        <f t="shared" si="1"/>
        <v>15.51</v>
      </c>
      <c r="J9" s="9">
        <f t="shared" si="1"/>
        <v>13.959999999999997</v>
      </c>
      <c r="K9" s="9">
        <f t="shared" si="1"/>
        <v>10.3</v>
      </c>
      <c r="L9" s="9">
        <f t="shared" si="1"/>
        <v>13.3</v>
      </c>
      <c r="M9" s="9">
        <f t="shared" si="1"/>
        <v>11.700000000000001</v>
      </c>
      <c r="N9" s="9">
        <f t="shared" si="1"/>
        <v>12.46</v>
      </c>
      <c r="O9" s="9">
        <f t="shared" si="1"/>
        <v>12.690000000000001</v>
      </c>
      <c r="P9" s="9">
        <f t="shared" si="1"/>
        <v>11.36</v>
      </c>
    </row>
    <row r="10" spans="1:16" x14ac:dyDescent="0.2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5" t="s">
        <v>21</v>
      </c>
      <c r="B11" s="6" t="s">
        <v>16</v>
      </c>
      <c r="C11" s="6" t="s">
        <v>17</v>
      </c>
      <c r="D11" s="9"/>
      <c r="E11" s="9"/>
      <c r="F11" s="9">
        <v>2.1</v>
      </c>
      <c r="G11" s="9">
        <v>2.73</v>
      </c>
      <c r="H11" s="9">
        <v>2.63</v>
      </c>
      <c r="I11" s="9">
        <v>3.61</v>
      </c>
      <c r="J11" s="9"/>
      <c r="K11" s="9">
        <v>3.2</v>
      </c>
      <c r="L11" s="9"/>
      <c r="M11" s="9">
        <v>1.56</v>
      </c>
      <c r="N11" s="9">
        <v>1.1599999999999999</v>
      </c>
      <c r="O11" s="9">
        <v>1.57</v>
      </c>
      <c r="P11" s="9">
        <v>2.1800000000000002</v>
      </c>
    </row>
    <row r="12" spans="1:16" x14ac:dyDescent="0.2">
      <c r="B12" s="6" t="s">
        <v>14</v>
      </c>
      <c r="C12" s="6" t="s">
        <v>15</v>
      </c>
      <c r="D12" s="9">
        <v>14.86</v>
      </c>
      <c r="E12" s="9">
        <v>15.75</v>
      </c>
      <c r="F12" s="9">
        <v>16.829999999999998</v>
      </c>
      <c r="G12" s="9">
        <v>16.82</v>
      </c>
      <c r="H12" s="9">
        <v>18.809999999999999</v>
      </c>
      <c r="I12" s="9">
        <v>19.04</v>
      </c>
      <c r="J12" s="9">
        <v>16.829999999999998</v>
      </c>
      <c r="K12" s="9">
        <v>13.46</v>
      </c>
      <c r="L12" s="9">
        <v>15.5</v>
      </c>
      <c r="M12" s="9">
        <v>13.21</v>
      </c>
      <c r="N12" s="9">
        <v>13.65</v>
      </c>
      <c r="O12" s="9">
        <v>14.31</v>
      </c>
      <c r="P12" s="2">
        <v>13.52</v>
      </c>
    </row>
    <row r="13" spans="1:16" x14ac:dyDescent="0.2">
      <c r="B13" s="6" t="s">
        <v>18</v>
      </c>
      <c r="C13" s="6" t="s">
        <v>15</v>
      </c>
      <c r="D13" s="9"/>
      <c r="E13" s="9"/>
      <c r="F13" s="9">
        <f t="shared" ref="F13:P13" si="2">F12-F11</f>
        <v>14.729999999999999</v>
      </c>
      <c r="G13" s="9">
        <f t="shared" si="2"/>
        <v>14.09</v>
      </c>
      <c r="H13" s="9">
        <f t="shared" si="2"/>
        <v>16.18</v>
      </c>
      <c r="I13" s="9">
        <f t="shared" si="2"/>
        <v>15.43</v>
      </c>
      <c r="J13" s="9"/>
      <c r="K13" s="9">
        <f t="shared" si="2"/>
        <v>10.260000000000002</v>
      </c>
      <c r="L13" s="9"/>
      <c r="M13" s="9">
        <f t="shared" si="2"/>
        <v>11.65</v>
      </c>
      <c r="N13" s="9">
        <f t="shared" si="2"/>
        <v>12.49</v>
      </c>
      <c r="O13" s="9">
        <f t="shared" si="2"/>
        <v>12.74</v>
      </c>
      <c r="P13" s="9">
        <f t="shared" si="2"/>
        <v>11.34</v>
      </c>
    </row>
    <row r="14" spans="1:16" x14ac:dyDescent="0.2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">
      <c r="B15" s="6" t="s">
        <v>16</v>
      </c>
      <c r="C15" s="6" t="s">
        <v>17</v>
      </c>
      <c r="D15" s="9">
        <v>1</v>
      </c>
      <c r="E15" s="9"/>
      <c r="F15" s="9"/>
      <c r="G15" s="9"/>
      <c r="H15" s="9">
        <v>2.87</v>
      </c>
      <c r="I15" s="9"/>
      <c r="J15" s="9"/>
      <c r="K15" s="9">
        <v>3.92</v>
      </c>
      <c r="L15" s="9"/>
      <c r="M15" s="9">
        <v>1.95</v>
      </c>
      <c r="N15" s="9">
        <v>1.56</v>
      </c>
      <c r="O15" s="9">
        <v>2</v>
      </c>
      <c r="P15" s="9">
        <v>2.08</v>
      </c>
    </row>
    <row r="16" spans="1:16" x14ac:dyDescent="0.2">
      <c r="A16" s="5" t="s">
        <v>22</v>
      </c>
      <c r="B16" s="6" t="s">
        <v>14</v>
      </c>
      <c r="C16" s="6" t="s">
        <v>15</v>
      </c>
      <c r="D16" s="9">
        <v>14.86</v>
      </c>
      <c r="E16" s="9">
        <v>15.75</v>
      </c>
      <c r="F16" s="9">
        <v>16.829999999999998</v>
      </c>
      <c r="G16" s="9">
        <v>16.82</v>
      </c>
      <c r="H16" s="9">
        <v>18.809999999999999</v>
      </c>
      <c r="I16" s="9">
        <v>19.04</v>
      </c>
      <c r="J16" s="9">
        <v>16.829999999999998</v>
      </c>
      <c r="K16" s="9">
        <v>13.46</v>
      </c>
      <c r="L16" s="9">
        <v>15.5</v>
      </c>
      <c r="M16" s="9">
        <v>13.21</v>
      </c>
      <c r="N16" s="9">
        <v>13.65</v>
      </c>
      <c r="O16" s="9">
        <v>14.31</v>
      </c>
      <c r="P16" s="2">
        <v>13.52</v>
      </c>
    </row>
    <row r="17" spans="1:16" x14ac:dyDescent="0.2">
      <c r="B17" s="6" t="s">
        <v>18</v>
      </c>
      <c r="C17" s="6" t="s">
        <v>15</v>
      </c>
      <c r="D17" s="9">
        <f t="shared" ref="D17" si="3">D16-D15</f>
        <v>13.86</v>
      </c>
      <c r="E17" s="9"/>
      <c r="F17" s="9"/>
      <c r="G17" s="9"/>
      <c r="H17" s="9">
        <f t="shared" ref="H17:P17" si="4">H16-H15</f>
        <v>15.939999999999998</v>
      </c>
      <c r="I17" s="9"/>
      <c r="J17" s="9"/>
      <c r="K17" s="9">
        <f t="shared" si="4"/>
        <v>9.5400000000000009</v>
      </c>
      <c r="L17" s="9"/>
      <c r="M17" s="9">
        <f t="shared" si="4"/>
        <v>11.260000000000002</v>
      </c>
      <c r="N17" s="9">
        <f t="shared" si="4"/>
        <v>12.09</v>
      </c>
      <c r="O17" s="9">
        <f t="shared" si="4"/>
        <v>12.31</v>
      </c>
      <c r="P17" s="9">
        <f t="shared" si="4"/>
        <v>11.44</v>
      </c>
    </row>
    <row r="18" spans="1:16" x14ac:dyDescent="0.2"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5" t="s">
        <v>23</v>
      </c>
      <c r="B19" s="6" t="s">
        <v>16</v>
      </c>
      <c r="C19" s="6" t="s">
        <v>17</v>
      </c>
      <c r="D19" s="9"/>
      <c r="E19" s="9"/>
      <c r="F19" s="9"/>
      <c r="G19" s="9"/>
      <c r="H19" s="9">
        <v>2.88</v>
      </c>
      <c r="I19" s="9">
        <v>3.51</v>
      </c>
      <c r="J19" s="9"/>
      <c r="K19" s="9">
        <v>3.28</v>
      </c>
      <c r="L19" s="9"/>
      <c r="M19" s="9">
        <v>1.9</v>
      </c>
      <c r="N19" s="9">
        <v>1.42</v>
      </c>
      <c r="O19" s="9">
        <v>2.23</v>
      </c>
      <c r="P19" s="9">
        <v>2.23</v>
      </c>
    </row>
    <row r="20" spans="1:16" x14ac:dyDescent="0.2">
      <c r="B20" s="6" t="s">
        <v>14</v>
      </c>
      <c r="C20" s="6" t="s">
        <v>15</v>
      </c>
      <c r="D20" s="9">
        <v>14.86</v>
      </c>
      <c r="E20" s="9">
        <v>15.75</v>
      </c>
      <c r="F20" s="9">
        <v>16.829999999999998</v>
      </c>
      <c r="G20" s="9">
        <v>16.82</v>
      </c>
      <c r="H20" s="9">
        <v>18.809999999999999</v>
      </c>
      <c r="I20" s="9">
        <v>19.04</v>
      </c>
      <c r="J20" s="9">
        <v>16.829999999999998</v>
      </c>
      <c r="K20" s="9">
        <v>13.46</v>
      </c>
      <c r="L20" s="9">
        <v>15.5</v>
      </c>
      <c r="M20" s="9">
        <v>13.21</v>
      </c>
      <c r="N20" s="9">
        <v>13.65</v>
      </c>
      <c r="O20" s="9">
        <v>14.31</v>
      </c>
      <c r="P20" s="2">
        <v>13.52</v>
      </c>
    </row>
    <row r="21" spans="1:16" x14ac:dyDescent="0.2">
      <c r="B21" s="6" t="s">
        <v>18</v>
      </c>
      <c r="C21" s="6" t="s">
        <v>15</v>
      </c>
      <c r="D21" s="9"/>
      <c r="E21" s="9"/>
      <c r="F21" s="9"/>
      <c r="G21" s="9"/>
      <c r="H21" s="9">
        <f t="shared" ref="H21:P21" si="5">H20-H19</f>
        <v>15.93</v>
      </c>
      <c r="I21" s="9">
        <f t="shared" si="5"/>
        <v>15.53</v>
      </c>
      <c r="J21" s="9"/>
      <c r="K21" s="9">
        <f t="shared" si="5"/>
        <v>10.180000000000001</v>
      </c>
      <c r="L21" s="9"/>
      <c r="M21" s="9">
        <f t="shared" si="5"/>
        <v>11.31</v>
      </c>
      <c r="N21" s="9">
        <f t="shared" si="5"/>
        <v>12.23</v>
      </c>
      <c r="O21" s="9">
        <f t="shared" si="5"/>
        <v>12.08</v>
      </c>
      <c r="P21" s="9">
        <f t="shared" si="5"/>
        <v>11.29</v>
      </c>
    </row>
    <row r="22" spans="1:16" x14ac:dyDescent="0.2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5" t="s">
        <v>24</v>
      </c>
      <c r="B23" s="6" t="s">
        <v>16</v>
      </c>
      <c r="C23" s="6" t="s">
        <v>17</v>
      </c>
      <c r="D23" s="9">
        <v>1.4</v>
      </c>
      <c r="E23" s="9">
        <v>2.44</v>
      </c>
      <c r="F23" s="9">
        <v>1.96</v>
      </c>
      <c r="G23" s="9">
        <v>2.88</v>
      </c>
      <c r="H23" s="9">
        <v>2.87</v>
      </c>
      <c r="I23" s="9"/>
      <c r="J23" s="9"/>
      <c r="K23" s="9">
        <v>2.72</v>
      </c>
      <c r="L23" s="9"/>
      <c r="M23" s="9">
        <v>1.82</v>
      </c>
      <c r="N23" s="9">
        <v>1.49</v>
      </c>
      <c r="O23" s="9">
        <v>2.25</v>
      </c>
      <c r="P23" s="9">
        <v>2.2799999999999998</v>
      </c>
    </row>
    <row r="24" spans="1:16" x14ac:dyDescent="0.2">
      <c r="B24" s="6" t="s">
        <v>14</v>
      </c>
      <c r="C24" s="6" t="s">
        <v>15</v>
      </c>
      <c r="D24" s="9">
        <v>14.86</v>
      </c>
      <c r="E24" s="9">
        <v>15.75</v>
      </c>
      <c r="F24" s="9">
        <v>16.829999999999998</v>
      </c>
      <c r="G24" s="9">
        <v>16.82</v>
      </c>
      <c r="H24" s="9">
        <v>18.809999999999999</v>
      </c>
      <c r="I24" s="9">
        <v>19.04</v>
      </c>
      <c r="J24" s="9">
        <v>16.829999999999998</v>
      </c>
      <c r="K24" s="9">
        <v>13.46</v>
      </c>
      <c r="L24" s="9">
        <v>15.5</v>
      </c>
      <c r="M24" s="9">
        <v>13.21</v>
      </c>
      <c r="N24" s="9">
        <v>13.65</v>
      </c>
      <c r="O24" s="9">
        <v>14.31</v>
      </c>
      <c r="P24" s="2">
        <v>13.52</v>
      </c>
    </row>
    <row r="25" spans="1:16" x14ac:dyDescent="0.2">
      <c r="B25" s="6" t="s">
        <v>18</v>
      </c>
      <c r="C25" s="6" t="s">
        <v>15</v>
      </c>
      <c r="D25" s="9"/>
      <c r="E25" s="9"/>
      <c r="F25" s="9"/>
      <c r="G25" s="9"/>
      <c r="H25" s="9">
        <f t="shared" ref="H25:P25" si="6">H24-H23</f>
        <v>15.939999999999998</v>
      </c>
      <c r="I25" s="9"/>
      <c r="J25" s="9"/>
      <c r="K25" s="9">
        <f t="shared" si="6"/>
        <v>10.74</v>
      </c>
      <c r="L25" s="9"/>
      <c r="M25" s="9">
        <f t="shared" si="6"/>
        <v>11.39</v>
      </c>
      <c r="N25" s="9">
        <f t="shared" si="6"/>
        <v>12.16</v>
      </c>
      <c r="O25" s="9">
        <f t="shared" si="6"/>
        <v>12.06</v>
      </c>
      <c r="P25" s="9">
        <f t="shared" si="6"/>
        <v>11.24</v>
      </c>
    </row>
    <row r="26" spans="1:16" x14ac:dyDescent="0.2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5" t="s">
        <v>25</v>
      </c>
      <c r="B27" s="6" t="s">
        <v>16</v>
      </c>
      <c r="C27" s="6" t="s">
        <v>17</v>
      </c>
      <c r="D27" s="9">
        <v>1.28</v>
      </c>
      <c r="E27" s="9">
        <v>2.4</v>
      </c>
      <c r="F27" s="9">
        <v>1.99</v>
      </c>
      <c r="G27" s="9">
        <v>2.89</v>
      </c>
      <c r="H27" s="9">
        <v>2.85</v>
      </c>
      <c r="I27" s="9"/>
      <c r="J27" s="9"/>
      <c r="K27" s="9">
        <v>2.8</v>
      </c>
      <c r="L27" s="9"/>
      <c r="M27" s="9">
        <v>1.78</v>
      </c>
      <c r="N27" s="9">
        <v>1.49</v>
      </c>
      <c r="O27" s="9">
        <v>2.2400000000000002</v>
      </c>
      <c r="P27" s="9">
        <v>2.58</v>
      </c>
    </row>
    <row r="28" spans="1:16" x14ac:dyDescent="0.2">
      <c r="B28" s="6" t="s">
        <v>14</v>
      </c>
      <c r="C28" s="6" t="s">
        <v>15</v>
      </c>
      <c r="D28" s="9">
        <v>14.86</v>
      </c>
      <c r="E28" s="9">
        <v>15.75</v>
      </c>
      <c r="F28" s="9">
        <v>16.829999999999998</v>
      </c>
      <c r="G28" s="9">
        <v>16.82</v>
      </c>
      <c r="H28" s="9">
        <v>18.809999999999999</v>
      </c>
      <c r="I28" s="9">
        <v>19.04</v>
      </c>
      <c r="J28" s="9">
        <v>16.829999999999998</v>
      </c>
      <c r="K28" s="9">
        <v>13.46</v>
      </c>
      <c r="L28" s="9">
        <v>15.5</v>
      </c>
      <c r="M28" s="9">
        <v>13.21</v>
      </c>
      <c r="N28" s="9">
        <v>13.65</v>
      </c>
      <c r="O28" s="9">
        <v>14.31</v>
      </c>
      <c r="P28" s="2">
        <v>13.52</v>
      </c>
    </row>
    <row r="29" spans="1:16" x14ac:dyDescent="0.2">
      <c r="B29" s="6" t="s">
        <v>18</v>
      </c>
      <c r="C29" s="6" t="s">
        <v>15</v>
      </c>
      <c r="D29" s="9">
        <f>D28-D27</f>
        <v>13.58</v>
      </c>
      <c r="E29" s="9">
        <f t="shared" ref="E29:P29" si="7">E28-E27</f>
        <v>13.35</v>
      </c>
      <c r="F29" s="9">
        <f t="shared" si="7"/>
        <v>14.839999999999998</v>
      </c>
      <c r="G29" s="9">
        <f t="shared" si="7"/>
        <v>13.93</v>
      </c>
      <c r="H29" s="9">
        <f t="shared" si="7"/>
        <v>15.959999999999999</v>
      </c>
      <c r="I29" s="9"/>
      <c r="J29" s="9"/>
      <c r="K29" s="9">
        <f t="shared" si="7"/>
        <v>10.66</v>
      </c>
      <c r="L29" s="9"/>
      <c r="M29" s="9">
        <f t="shared" si="7"/>
        <v>11.430000000000001</v>
      </c>
      <c r="N29" s="9">
        <f t="shared" si="7"/>
        <v>12.16</v>
      </c>
      <c r="O29" s="9">
        <f t="shared" si="7"/>
        <v>12.07</v>
      </c>
      <c r="P29" s="9">
        <f t="shared" si="7"/>
        <v>10.94</v>
      </c>
    </row>
    <row r="30" spans="1:16" x14ac:dyDescent="0.2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5" t="s">
        <v>26</v>
      </c>
      <c r="B31" s="6" t="s">
        <v>16</v>
      </c>
      <c r="C31" s="6" t="s">
        <v>17</v>
      </c>
      <c r="D31" s="9">
        <v>1.01</v>
      </c>
      <c r="E31" s="9">
        <v>2.21</v>
      </c>
      <c r="F31" s="9">
        <v>1.6</v>
      </c>
      <c r="G31" s="9">
        <v>2.85</v>
      </c>
      <c r="H31" s="9">
        <v>2.34</v>
      </c>
      <c r="I31" s="9"/>
      <c r="J31" s="9"/>
      <c r="K31" s="9">
        <v>2.4300000000000002</v>
      </c>
      <c r="L31" s="9"/>
      <c r="M31" s="9">
        <v>1.46</v>
      </c>
      <c r="N31" s="9">
        <v>1.36</v>
      </c>
      <c r="O31" s="9">
        <v>2.16</v>
      </c>
      <c r="P31" s="9">
        <v>2.4500000000000002</v>
      </c>
    </row>
    <row r="32" spans="1:16" x14ac:dyDescent="0.2">
      <c r="B32" s="6" t="s">
        <v>14</v>
      </c>
      <c r="C32" s="6" t="s">
        <v>15</v>
      </c>
      <c r="D32" s="9">
        <v>14.86</v>
      </c>
      <c r="E32" s="9">
        <v>15.75</v>
      </c>
      <c r="F32" s="9">
        <v>16.829999999999998</v>
      </c>
      <c r="G32" s="9">
        <v>16.82</v>
      </c>
      <c r="H32" s="9">
        <v>18.809999999999999</v>
      </c>
      <c r="I32" s="9">
        <v>19.04</v>
      </c>
      <c r="J32" s="9">
        <v>16.829999999999998</v>
      </c>
      <c r="K32" s="9">
        <v>13.46</v>
      </c>
      <c r="L32" s="9">
        <v>15.5</v>
      </c>
      <c r="M32" s="9">
        <v>13.21</v>
      </c>
      <c r="N32" s="9">
        <v>13.65</v>
      </c>
      <c r="O32" s="9">
        <v>14.31</v>
      </c>
      <c r="P32" s="2">
        <v>13.52</v>
      </c>
    </row>
    <row r="33" spans="1:16" x14ac:dyDescent="0.2">
      <c r="B33" s="6" t="s">
        <v>18</v>
      </c>
      <c r="C33" s="6" t="s">
        <v>15</v>
      </c>
      <c r="D33" s="9">
        <f>D32-D31</f>
        <v>13.85</v>
      </c>
      <c r="E33" s="9">
        <f t="shared" ref="E33:P33" si="8">E32-E31</f>
        <v>13.54</v>
      </c>
      <c r="F33" s="9">
        <f t="shared" si="8"/>
        <v>15.229999999999999</v>
      </c>
      <c r="G33" s="9">
        <f t="shared" si="8"/>
        <v>13.97</v>
      </c>
      <c r="H33" s="9">
        <f t="shared" si="8"/>
        <v>16.47</v>
      </c>
      <c r="I33" s="9"/>
      <c r="J33" s="9"/>
      <c r="K33" s="9">
        <f t="shared" si="8"/>
        <v>11.030000000000001</v>
      </c>
      <c r="L33" s="9"/>
      <c r="M33" s="9">
        <f t="shared" si="8"/>
        <v>11.75</v>
      </c>
      <c r="N33" s="9">
        <f t="shared" si="8"/>
        <v>12.290000000000001</v>
      </c>
      <c r="O33" s="9">
        <f t="shared" si="8"/>
        <v>12.15</v>
      </c>
      <c r="P33" s="9">
        <f t="shared" si="8"/>
        <v>11.07</v>
      </c>
    </row>
    <row r="34" spans="1:16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5" t="s">
        <v>27</v>
      </c>
      <c r="B35" s="6" t="s">
        <v>16</v>
      </c>
      <c r="C35" s="6" t="s">
        <v>17</v>
      </c>
      <c r="D35" s="9">
        <v>1.26</v>
      </c>
      <c r="E35" s="9">
        <v>2.3199999999999998</v>
      </c>
      <c r="F35" s="9">
        <v>1.74</v>
      </c>
      <c r="G35" s="9">
        <v>2.81</v>
      </c>
      <c r="H35" s="9">
        <v>2.2400000000000002</v>
      </c>
      <c r="I35" s="9"/>
      <c r="J35" s="9">
        <v>3.14</v>
      </c>
      <c r="K35" s="9">
        <v>3.52</v>
      </c>
      <c r="L35" s="9">
        <v>2.27</v>
      </c>
      <c r="M35" s="9">
        <v>1.52</v>
      </c>
      <c r="N35" s="9">
        <v>1.45</v>
      </c>
      <c r="O35" s="9">
        <v>2.21</v>
      </c>
      <c r="P35" s="9">
        <v>2.41</v>
      </c>
    </row>
    <row r="36" spans="1:16" x14ac:dyDescent="0.2">
      <c r="B36" s="6" t="s">
        <v>14</v>
      </c>
      <c r="C36" s="6" t="s">
        <v>15</v>
      </c>
      <c r="D36" s="9">
        <v>14.86</v>
      </c>
      <c r="E36" s="9">
        <v>15.75</v>
      </c>
      <c r="F36" s="9">
        <v>16.829999999999998</v>
      </c>
      <c r="G36" s="9">
        <v>16.82</v>
      </c>
      <c r="H36" s="9">
        <v>18.809999999999999</v>
      </c>
      <c r="I36" s="9">
        <v>19.04</v>
      </c>
      <c r="J36" s="9">
        <v>16.829999999999998</v>
      </c>
      <c r="K36" s="9">
        <v>13.46</v>
      </c>
      <c r="L36" s="9">
        <v>15.5</v>
      </c>
      <c r="M36" s="9">
        <v>13.21</v>
      </c>
      <c r="N36" s="9">
        <v>13.65</v>
      </c>
      <c r="O36" s="9">
        <v>14.31</v>
      </c>
      <c r="P36" s="2">
        <v>13.52</v>
      </c>
    </row>
    <row r="37" spans="1:16" x14ac:dyDescent="0.2">
      <c r="B37" s="6" t="s">
        <v>18</v>
      </c>
      <c r="C37" s="6" t="s">
        <v>15</v>
      </c>
      <c r="D37" s="9">
        <f>D36-D35</f>
        <v>13.6</v>
      </c>
      <c r="E37" s="9">
        <f t="shared" ref="E37:P37" si="9">E36-E35</f>
        <v>13.43</v>
      </c>
      <c r="F37" s="9">
        <f t="shared" si="9"/>
        <v>15.089999999999998</v>
      </c>
      <c r="G37" s="9">
        <f t="shared" si="9"/>
        <v>14.01</v>
      </c>
      <c r="H37" s="9">
        <f t="shared" si="9"/>
        <v>16.57</v>
      </c>
      <c r="I37" s="9"/>
      <c r="J37" s="9">
        <f t="shared" si="9"/>
        <v>13.689999999999998</v>
      </c>
      <c r="K37" s="9">
        <f t="shared" si="9"/>
        <v>9.9400000000000013</v>
      </c>
      <c r="L37" s="9">
        <f t="shared" si="9"/>
        <v>13.23</v>
      </c>
      <c r="M37" s="9">
        <f t="shared" si="9"/>
        <v>11.690000000000001</v>
      </c>
      <c r="N37" s="9">
        <f t="shared" si="9"/>
        <v>12.200000000000001</v>
      </c>
      <c r="O37" s="9">
        <f t="shared" si="9"/>
        <v>12.100000000000001</v>
      </c>
      <c r="P37" s="9">
        <f t="shared" si="9"/>
        <v>11.11</v>
      </c>
    </row>
    <row r="38" spans="1:16" x14ac:dyDescent="0.2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5" t="s">
        <v>28</v>
      </c>
      <c r="B39" s="6" t="s">
        <v>16</v>
      </c>
      <c r="C39" s="6" t="s">
        <v>17</v>
      </c>
      <c r="D39" s="9">
        <v>0.97</v>
      </c>
      <c r="E39" s="9">
        <v>2.17</v>
      </c>
      <c r="F39" s="9">
        <v>1.26</v>
      </c>
      <c r="G39" s="9">
        <v>2.86</v>
      </c>
      <c r="H39" s="9">
        <v>1.79</v>
      </c>
      <c r="I39" s="9">
        <v>3.61</v>
      </c>
      <c r="J39" s="9">
        <v>3.12</v>
      </c>
      <c r="K39" s="9">
        <v>3.7</v>
      </c>
      <c r="L39" s="9">
        <v>2.34</v>
      </c>
      <c r="M39" s="9">
        <v>1.45</v>
      </c>
      <c r="N39" s="9">
        <v>1.32</v>
      </c>
      <c r="O39" s="9">
        <v>2.16</v>
      </c>
      <c r="P39" s="9">
        <v>2.35</v>
      </c>
    </row>
    <row r="40" spans="1:16" x14ac:dyDescent="0.2">
      <c r="B40" s="6" t="s">
        <v>14</v>
      </c>
      <c r="C40" s="6" t="s">
        <v>15</v>
      </c>
      <c r="D40" s="9">
        <v>14.86</v>
      </c>
      <c r="E40" s="9">
        <v>15.75</v>
      </c>
      <c r="F40" s="9">
        <v>16.829999999999998</v>
      </c>
      <c r="G40" s="9">
        <v>16.82</v>
      </c>
      <c r="H40" s="9">
        <v>18.809999999999999</v>
      </c>
      <c r="I40" s="9">
        <v>19.04</v>
      </c>
      <c r="J40" s="9">
        <v>16.829999999999998</v>
      </c>
      <c r="K40" s="9">
        <v>13.46</v>
      </c>
      <c r="L40" s="9">
        <v>15.5</v>
      </c>
      <c r="M40" s="9">
        <v>13.21</v>
      </c>
      <c r="N40" s="9">
        <v>13.65</v>
      </c>
      <c r="O40" s="9">
        <v>14.31</v>
      </c>
      <c r="P40" s="2">
        <v>13.52</v>
      </c>
    </row>
    <row r="41" spans="1:16" x14ac:dyDescent="0.2">
      <c r="B41" s="6" t="s">
        <v>18</v>
      </c>
      <c r="C41" s="6" t="s">
        <v>15</v>
      </c>
      <c r="D41" s="9">
        <f>D40-D39</f>
        <v>13.889999999999999</v>
      </c>
      <c r="E41" s="9">
        <f t="shared" ref="E41:P41" si="10">E40-E39</f>
        <v>13.58</v>
      </c>
      <c r="F41" s="9">
        <f t="shared" si="10"/>
        <v>15.569999999999999</v>
      </c>
      <c r="G41" s="9">
        <f t="shared" si="10"/>
        <v>13.96</v>
      </c>
      <c r="H41" s="9">
        <f t="shared" si="10"/>
        <v>17.02</v>
      </c>
      <c r="I41" s="9">
        <f t="shared" si="10"/>
        <v>15.43</v>
      </c>
      <c r="J41" s="9">
        <f>J40-J39</f>
        <v>13.709999999999997</v>
      </c>
      <c r="K41" s="9">
        <f t="shared" si="10"/>
        <v>9.7600000000000016</v>
      </c>
      <c r="L41" s="9">
        <f>L40-L39</f>
        <v>13.16</v>
      </c>
      <c r="M41" s="9">
        <f t="shared" si="10"/>
        <v>11.760000000000002</v>
      </c>
      <c r="N41" s="9">
        <f t="shared" si="10"/>
        <v>12.33</v>
      </c>
      <c r="O41" s="9">
        <f t="shared" si="10"/>
        <v>12.15</v>
      </c>
      <c r="P41" s="9">
        <f t="shared" si="10"/>
        <v>11.17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267A-8FC0-490A-9338-1C91042DA948}">
  <dimension ref="A1:AA17"/>
  <sheetViews>
    <sheetView zoomScaleNormal="100" workbookViewId="0">
      <selection activeCell="G25" sqref="G25"/>
    </sheetView>
  </sheetViews>
  <sheetFormatPr defaultRowHeight="12.75" x14ac:dyDescent="0.2"/>
  <cols>
    <col min="1" max="1" width="10.140625" style="4" bestFit="1" customWidth="1"/>
    <col min="2" max="15" width="8.85546875" style="4"/>
    <col min="16" max="16384" width="9.140625" style="1"/>
  </cols>
  <sheetData>
    <row r="1" spans="1:27" x14ac:dyDescent="0.2">
      <c r="B1" s="7" t="s">
        <v>33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42</v>
      </c>
      <c r="L1" s="7" t="s">
        <v>43</v>
      </c>
      <c r="M1" s="7" t="s">
        <v>44</v>
      </c>
      <c r="N1" s="7" t="s">
        <v>45</v>
      </c>
      <c r="O1" s="7" t="s">
        <v>46</v>
      </c>
      <c r="P1" s="7" t="s">
        <v>47</v>
      </c>
      <c r="Q1" s="7" t="s">
        <v>48</v>
      </c>
      <c r="R1" s="12" t="s">
        <v>49</v>
      </c>
      <c r="S1" s="7" t="s">
        <v>50</v>
      </c>
      <c r="T1" s="7" t="s">
        <v>32</v>
      </c>
      <c r="U1" s="7" t="s">
        <v>2</v>
      </c>
      <c r="V1" s="7" t="s">
        <v>3</v>
      </c>
      <c r="W1" s="7" t="s">
        <v>51</v>
      </c>
      <c r="X1" s="7" t="s">
        <v>7</v>
      </c>
      <c r="Y1" s="13" t="s">
        <v>52</v>
      </c>
      <c r="Z1" s="13" t="s">
        <v>53</v>
      </c>
      <c r="AA1" s="13" t="s">
        <v>54</v>
      </c>
    </row>
    <row r="2" spans="1:27" x14ac:dyDescent="0.2">
      <c r="A2" s="11">
        <v>44517</v>
      </c>
      <c r="B2" s="4">
        <v>47.54</v>
      </c>
      <c r="C2" s="4">
        <v>49.269999999999996</v>
      </c>
      <c r="D2" s="4">
        <v>49.16</v>
      </c>
      <c r="E2" s="4">
        <v>49.02</v>
      </c>
      <c r="F2" s="4">
        <v>52.08</v>
      </c>
      <c r="G2" s="4">
        <v>47.01</v>
      </c>
      <c r="H2" s="4">
        <v>48.82</v>
      </c>
      <c r="I2" s="4">
        <v>50.24</v>
      </c>
      <c r="J2" s="2">
        <v>47.769999999999996</v>
      </c>
      <c r="K2" s="4">
        <v>47.67</v>
      </c>
      <c r="L2" s="4">
        <v>47.67</v>
      </c>
      <c r="M2" s="4">
        <v>47.67</v>
      </c>
      <c r="N2" s="4">
        <v>47.71</v>
      </c>
      <c r="O2" s="4">
        <v>47.03</v>
      </c>
      <c r="P2" s="8">
        <v>0</v>
      </c>
      <c r="Q2" s="8">
        <v>49.05</v>
      </c>
      <c r="R2" s="8">
        <v>49.029999999999994</v>
      </c>
      <c r="S2" s="8">
        <v>48.790000000000006</v>
      </c>
      <c r="T2" s="8">
        <v>49.01</v>
      </c>
      <c r="U2" s="8">
        <v>49.36</v>
      </c>
      <c r="V2" s="8">
        <v>50.68</v>
      </c>
      <c r="W2" s="8">
        <v>-2.41</v>
      </c>
      <c r="X2" s="8">
        <v>47.06</v>
      </c>
      <c r="Y2" s="8">
        <v>47.56</v>
      </c>
      <c r="Z2" s="8">
        <v>49.05</v>
      </c>
      <c r="AA2" s="8">
        <v>48.72</v>
      </c>
    </row>
    <row r="3" spans="1:27" x14ac:dyDescent="0.2">
      <c r="A3" s="11">
        <v>44543</v>
      </c>
      <c r="B3" s="4">
        <v>47.65</v>
      </c>
      <c r="C3" s="4">
        <v>49.349999999999994</v>
      </c>
      <c r="D3" s="4">
        <v>49.239999999999995</v>
      </c>
      <c r="E3" s="4">
        <v>49.13</v>
      </c>
      <c r="F3" s="4">
        <v>49.04</v>
      </c>
      <c r="G3" s="4">
        <v>47.15</v>
      </c>
      <c r="H3" s="4">
        <v>48.86</v>
      </c>
      <c r="I3" s="4">
        <v>46.7</v>
      </c>
      <c r="J3" s="4">
        <v>47.93</v>
      </c>
      <c r="K3" s="4">
        <v>48.040000000000006</v>
      </c>
      <c r="L3" s="4">
        <v>48.61</v>
      </c>
      <c r="M3" s="4">
        <v>47.84</v>
      </c>
      <c r="N3" s="4">
        <v>47.86</v>
      </c>
      <c r="O3" s="4">
        <v>47.16</v>
      </c>
      <c r="P3" s="8">
        <v>0</v>
      </c>
      <c r="Q3" s="8">
        <v>50.25</v>
      </c>
      <c r="R3" s="8">
        <v>49.129999999999995</v>
      </c>
      <c r="S3" s="8">
        <v>48.910000000000004</v>
      </c>
      <c r="T3" s="8">
        <v>48.089999999999996</v>
      </c>
      <c r="U3" s="8">
        <v>46.62</v>
      </c>
      <c r="V3" s="8">
        <v>47.93</v>
      </c>
      <c r="W3" s="8">
        <v>0</v>
      </c>
      <c r="X3" s="8">
        <v>47.13</v>
      </c>
      <c r="Y3" s="8">
        <v>47.57</v>
      </c>
      <c r="Z3" s="8">
        <v>50.4</v>
      </c>
      <c r="AA3" s="8">
        <v>48.75</v>
      </c>
    </row>
    <row r="4" spans="1:27" x14ac:dyDescent="0.2">
      <c r="A4" s="11">
        <v>44574</v>
      </c>
      <c r="B4" s="4">
        <v>47.87</v>
      </c>
      <c r="C4" s="4">
        <v>49.699999999999996</v>
      </c>
      <c r="D4" s="4">
        <v>49.599999999999994</v>
      </c>
      <c r="E4" s="4">
        <v>49.45</v>
      </c>
      <c r="F4" s="4">
        <v>49.28</v>
      </c>
      <c r="G4" s="4">
        <v>47.39</v>
      </c>
      <c r="H4" s="4">
        <v>49.05</v>
      </c>
      <c r="I4" s="4">
        <v>48.760000000000005</v>
      </c>
      <c r="J4" s="4">
        <v>47.99</v>
      </c>
      <c r="K4" s="4">
        <v>47.99</v>
      </c>
      <c r="L4" s="4">
        <v>47.769999999999996</v>
      </c>
      <c r="M4" s="4">
        <v>47.78</v>
      </c>
      <c r="N4" s="4">
        <v>47.800000000000004</v>
      </c>
      <c r="O4" s="4">
        <v>47.1</v>
      </c>
      <c r="P4" s="8">
        <v>0</v>
      </c>
      <c r="Q4" s="8">
        <v>49.12</v>
      </c>
      <c r="R4" s="8">
        <v>49.069999999999993</v>
      </c>
      <c r="S4" s="8">
        <v>48.910000000000004</v>
      </c>
      <c r="T4" s="8">
        <v>48.03</v>
      </c>
      <c r="U4" s="8">
        <v>46.7</v>
      </c>
      <c r="V4" s="8">
        <v>48.29</v>
      </c>
      <c r="W4" s="8">
        <v>0</v>
      </c>
      <c r="X4" s="8">
        <v>47.260000000000005</v>
      </c>
      <c r="Y4" s="8">
        <v>47.800000000000004</v>
      </c>
      <c r="Z4" s="8">
        <v>49.16</v>
      </c>
      <c r="AA4" s="8">
        <v>48.86</v>
      </c>
    </row>
    <row r="5" spans="1:27" x14ac:dyDescent="0.2">
      <c r="A5" s="11">
        <v>44599</v>
      </c>
      <c r="B5" s="4">
        <v>47.089999999999996</v>
      </c>
      <c r="C5" s="4">
        <v>49.55</v>
      </c>
      <c r="D5" s="4">
        <v>49.47</v>
      </c>
      <c r="E5" s="4">
        <v>49.38</v>
      </c>
      <c r="F5" s="4">
        <v>49.14</v>
      </c>
      <c r="G5" s="4">
        <v>47.269999999999996</v>
      </c>
      <c r="H5" s="4">
        <v>48.989999999999995</v>
      </c>
      <c r="I5" s="4">
        <v>48.24</v>
      </c>
      <c r="J5" s="4">
        <v>47.92</v>
      </c>
      <c r="K5" s="4">
        <v>47.940000000000005</v>
      </c>
      <c r="L5" s="4">
        <v>47.78</v>
      </c>
      <c r="M5" s="4">
        <v>47.730000000000004</v>
      </c>
      <c r="N5" s="4">
        <v>47.81</v>
      </c>
      <c r="O5" s="4">
        <v>47.91</v>
      </c>
      <c r="P5" s="8">
        <v>0</v>
      </c>
      <c r="Q5" s="8">
        <v>49.11</v>
      </c>
      <c r="R5" s="8">
        <v>48.989999999999995</v>
      </c>
      <c r="S5" s="8">
        <v>48.900000000000006</v>
      </c>
      <c r="T5" s="8">
        <v>48.03</v>
      </c>
      <c r="U5" s="8">
        <v>46.64</v>
      </c>
      <c r="V5" s="8">
        <v>48.08</v>
      </c>
      <c r="W5" s="8">
        <v>0</v>
      </c>
      <c r="X5" s="8">
        <v>47.2</v>
      </c>
      <c r="Y5" s="8">
        <v>47.730000000000004</v>
      </c>
      <c r="Z5" s="8">
        <v>49.68</v>
      </c>
      <c r="AA5" s="8">
        <v>47.739999999999995</v>
      </c>
    </row>
    <row r="6" spans="1:27" x14ac:dyDescent="0.2">
      <c r="A6" s="11">
        <v>44635</v>
      </c>
      <c r="B6" s="4">
        <v>48.089999999999996</v>
      </c>
      <c r="C6" s="4">
        <v>50.67</v>
      </c>
      <c r="D6" s="4">
        <v>49.739999999999995</v>
      </c>
      <c r="E6" s="4">
        <v>49.61</v>
      </c>
      <c r="F6" s="4">
        <v>49.379999999999995</v>
      </c>
      <c r="G6" s="4">
        <v>47.53</v>
      </c>
      <c r="H6" s="4">
        <v>49.269999999999996</v>
      </c>
      <c r="I6" s="4">
        <v>48.64</v>
      </c>
      <c r="J6" s="4">
        <v>48.19</v>
      </c>
      <c r="K6" s="4">
        <v>48.02</v>
      </c>
      <c r="L6" s="4">
        <v>47.78</v>
      </c>
      <c r="M6" s="4">
        <v>47.790000000000006</v>
      </c>
      <c r="N6" s="4">
        <v>47.82</v>
      </c>
      <c r="O6" s="4">
        <v>47.1</v>
      </c>
      <c r="P6" s="8">
        <v>0</v>
      </c>
      <c r="Q6" s="8">
        <v>49.18</v>
      </c>
      <c r="R6" s="8">
        <v>49.11</v>
      </c>
      <c r="S6" s="8">
        <v>48.95</v>
      </c>
      <c r="T6" s="8">
        <v>48.16</v>
      </c>
      <c r="U6" s="8">
        <v>46.73</v>
      </c>
      <c r="V6" s="8">
        <v>48.63</v>
      </c>
      <c r="W6" s="8">
        <v>0</v>
      </c>
      <c r="X6" s="8">
        <v>47.31</v>
      </c>
      <c r="Y6" s="8">
        <v>47.940000000000005</v>
      </c>
      <c r="Z6" s="8">
        <v>49.08</v>
      </c>
      <c r="AA6" s="8">
        <v>48.96</v>
      </c>
    </row>
    <row r="7" spans="1:27" x14ac:dyDescent="0.2">
      <c r="A7" s="11">
        <v>44670</v>
      </c>
      <c r="B7" s="4">
        <v>47.879999999999995</v>
      </c>
      <c r="C7" s="4">
        <v>49.699999999999996</v>
      </c>
      <c r="D7" s="4">
        <v>49.57</v>
      </c>
      <c r="E7" s="4">
        <v>49.45</v>
      </c>
      <c r="F7" s="4">
        <v>49.269999999999996</v>
      </c>
      <c r="G7" s="4">
        <v>47.419999999999995</v>
      </c>
      <c r="H7" s="4">
        <v>49.239999999999995</v>
      </c>
      <c r="I7" s="4">
        <v>48.690000000000005</v>
      </c>
      <c r="J7" s="4">
        <v>48.29</v>
      </c>
      <c r="K7" s="4">
        <v>47.980000000000004</v>
      </c>
      <c r="L7" s="4">
        <v>47.71</v>
      </c>
      <c r="M7" s="4">
        <v>47.75</v>
      </c>
      <c r="N7" s="4">
        <v>47.760000000000005</v>
      </c>
      <c r="O7" s="4">
        <v>47.07</v>
      </c>
      <c r="P7" s="8">
        <v>0</v>
      </c>
      <c r="Q7" s="8">
        <v>49.09</v>
      </c>
      <c r="R7" s="8">
        <v>49.089999999999996</v>
      </c>
      <c r="S7" s="8">
        <v>48.89</v>
      </c>
      <c r="T7" s="8">
        <v>48.07</v>
      </c>
      <c r="U7" s="8">
        <v>46.69</v>
      </c>
      <c r="V7" s="8">
        <v>48.3</v>
      </c>
      <c r="W7" s="8">
        <v>0</v>
      </c>
      <c r="X7" s="8">
        <v>47.25</v>
      </c>
      <c r="Y7" s="8">
        <v>47.74</v>
      </c>
      <c r="Z7" s="8">
        <v>48.98</v>
      </c>
      <c r="AA7" s="8">
        <v>48.87</v>
      </c>
    </row>
    <row r="8" spans="1:27" x14ac:dyDescent="0.2">
      <c r="A8" s="11">
        <v>44690</v>
      </c>
      <c r="B8" s="4">
        <v>47.82</v>
      </c>
      <c r="C8" s="4">
        <v>49.51</v>
      </c>
      <c r="D8" s="4">
        <v>49.41</v>
      </c>
      <c r="E8" s="4">
        <v>48.980000000000004</v>
      </c>
      <c r="F8" s="4">
        <v>49.15</v>
      </c>
      <c r="H8" s="4">
        <v>49.05</v>
      </c>
      <c r="J8" s="4">
        <v>47.9</v>
      </c>
      <c r="K8" s="4">
        <v>47.7</v>
      </c>
      <c r="L8" s="4">
        <v>47.64</v>
      </c>
      <c r="M8" s="4">
        <v>47.690000000000005</v>
      </c>
      <c r="N8" s="4">
        <v>47.760000000000005</v>
      </c>
      <c r="O8" s="4">
        <v>47.04</v>
      </c>
      <c r="P8" s="8">
        <v>0</v>
      </c>
      <c r="Q8" s="8">
        <v>49.1</v>
      </c>
      <c r="R8" s="8">
        <v>49.069999999999993</v>
      </c>
      <c r="S8" s="8">
        <v>48.89</v>
      </c>
      <c r="T8" s="8">
        <v>48.03</v>
      </c>
      <c r="U8" s="8">
        <v>46.62</v>
      </c>
      <c r="V8" s="8">
        <v>48.16</v>
      </c>
      <c r="W8" s="8">
        <v>0</v>
      </c>
      <c r="X8" s="8">
        <v>47.29</v>
      </c>
      <c r="Y8" s="8">
        <v>47.78</v>
      </c>
      <c r="Z8" s="8">
        <v>48.89</v>
      </c>
      <c r="AA8" s="8">
        <v>48.8</v>
      </c>
    </row>
    <row r="9" spans="1:27" x14ac:dyDescent="0.2">
      <c r="A9" s="11">
        <v>44742</v>
      </c>
      <c r="B9" s="4">
        <v>47.47</v>
      </c>
      <c r="C9" s="4">
        <v>52.76</v>
      </c>
      <c r="D9" s="4">
        <v>52.12</v>
      </c>
      <c r="E9" s="4">
        <v>51.71</v>
      </c>
      <c r="F9" s="4">
        <v>52.08</v>
      </c>
      <c r="H9" s="4">
        <v>48.9</v>
      </c>
      <c r="I9" s="4">
        <v>50.24</v>
      </c>
      <c r="J9" s="4">
        <v>50.43</v>
      </c>
      <c r="K9" s="4">
        <v>49.52</v>
      </c>
      <c r="L9" s="4">
        <v>48.61</v>
      </c>
      <c r="M9" s="4">
        <v>48.84</v>
      </c>
      <c r="N9" s="4">
        <v>49.24</v>
      </c>
      <c r="O9" s="4">
        <v>49</v>
      </c>
      <c r="P9" s="8">
        <v>0</v>
      </c>
      <c r="Q9" s="8">
        <v>50.25</v>
      </c>
      <c r="R9" s="8">
        <v>48.65</v>
      </c>
      <c r="S9" s="8">
        <v>48.580000000000005</v>
      </c>
      <c r="T9" s="8">
        <v>48.05</v>
      </c>
      <c r="U9" s="8">
        <v>46.45</v>
      </c>
      <c r="V9" s="8">
        <v>47.81</v>
      </c>
      <c r="W9" s="8">
        <v>0</v>
      </c>
      <c r="X9" s="8">
        <v>47.050000000000004</v>
      </c>
      <c r="Y9" s="8">
        <v>50.24</v>
      </c>
      <c r="Z9" s="8">
        <v>50.4</v>
      </c>
      <c r="AA9" s="8">
        <v>48.809999999999995</v>
      </c>
    </row>
    <row r="10" spans="1:27" x14ac:dyDescent="0.2">
      <c r="A10" s="11">
        <v>44767</v>
      </c>
      <c r="B10" s="4">
        <v>47.33</v>
      </c>
      <c r="C10" s="4">
        <v>49.809999999999995</v>
      </c>
      <c r="D10" s="4">
        <v>49.14</v>
      </c>
      <c r="E10" s="4">
        <v>51.71</v>
      </c>
      <c r="F10" s="4">
        <v>52.08</v>
      </c>
      <c r="G10" s="4">
        <v>50.19</v>
      </c>
      <c r="H10" s="4">
        <v>48.839999999999996</v>
      </c>
      <c r="I10" s="4">
        <v>50.24</v>
      </c>
      <c r="J10" s="4">
        <v>50.43</v>
      </c>
      <c r="K10" s="4">
        <v>49.52</v>
      </c>
      <c r="L10" s="4">
        <v>48.61</v>
      </c>
      <c r="M10" s="4">
        <v>48.84</v>
      </c>
      <c r="N10" s="4">
        <v>49.24</v>
      </c>
      <c r="O10" s="4">
        <v>49</v>
      </c>
      <c r="P10" s="8">
        <v>0</v>
      </c>
      <c r="Q10" s="8">
        <v>50.25</v>
      </c>
      <c r="R10" s="8">
        <v>48.44</v>
      </c>
      <c r="S10" s="8">
        <v>48.27</v>
      </c>
      <c r="T10" s="8">
        <v>47.92</v>
      </c>
      <c r="U10" s="8">
        <v>46.339999999999996</v>
      </c>
      <c r="V10" s="8">
        <v>50.68</v>
      </c>
      <c r="W10" s="8">
        <v>0</v>
      </c>
      <c r="X10" s="8">
        <v>46.96</v>
      </c>
      <c r="Y10" s="8">
        <v>50.24</v>
      </c>
      <c r="Z10" s="8">
        <v>50.4</v>
      </c>
      <c r="AA10" s="8">
        <v>48.66</v>
      </c>
    </row>
    <row r="11" spans="1:27" x14ac:dyDescent="0.2">
      <c r="A11" s="11">
        <v>44803</v>
      </c>
      <c r="B11" s="4">
        <v>47.22</v>
      </c>
      <c r="C11" s="4">
        <v>52.76</v>
      </c>
      <c r="D11" s="4">
        <v>52.12</v>
      </c>
      <c r="E11" s="4">
        <v>51.71</v>
      </c>
      <c r="F11" s="4">
        <v>52.08</v>
      </c>
      <c r="H11" s="4">
        <v>48.78</v>
      </c>
      <c r="I11" s="4">
        <v>50.24</v>
      </c>
      <c r="J11" s="4">
        <v>50.43</v>
      </c>
      <c r="K11" s="4">
        <v>49.52</v>
      </c>
      <c r="L11" s="4">
        <v>48.61</v>
      </c>
      <c r="M11" s="4">
        <v>48.84</v>
      </c>
      <c r="N11" s="4">
        <v>49.24</v>
      </c>
      <c r="O11" s="4">
        <v>49</v>
      </c>
      <c r="P11" s="8">
        <v>0</v>
      </c>
      <c r="Q11" s="8">
        <v>50.25</v>
      </c>
      <c r="R11" s="8">
        <v>50.16</v>
      </c>
      <c r="S11" s="8">
        <v>50.27</v>
      </c>
      <c r="T11" s="8">
        <v>47.79</v>
      </c>
      <c r="U11" s="8">
        <v>46.29</v>
      </c>
      <c r="V11" s="8">
        <v>47.55</v>
      </c>
      <c r="W11" s="8">
        <v>0</v>
      </c>
      <c r="X11" s="8">
        <v>46.83</v>
      </c>
      <c r="Y11" s="8">
        <v>50.24</v>
      </c>
      <c r="Z11" s="8">
        <v>50.4</v>
      </c>
      <c r="AA11" s="8">
        <v>48.48</v>
      </c>
    </row>
    <row r="12" spans="1:27" x14ac:dyDescent="0.2">
      <c r="A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">
      <c r="A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5" spans="1:27" x14ac:dyDescent="0.2">
      <c r="A15" s="5" t="s">
        <v>29</v>
      </c>
      <c r="B15" s="10">
        <f>AVERAGE(B2:B11)</f>
        <v>47.595999999999989</v>
      </c>
      <c r="C15" s="10">
        <f t="shared" ref="C15:AA15" si="0">AVERAGE(C2:C11)</f>
        <v>50.308</v>
      </c>
      <c r="D15" s="10">
        <f t="shared" si="0"/>
        <v>49.956999999999994</v>
      </c>
      <c r="E15" s="10">
        <f t="shared" si="0"/>
        <v>50.015000000000001</v>
      </c>
      <c r="F15" s="10">
        <f t="shared" si="0"/>
        <v>50.35799999999999</v>
      </c>
      <c r="G15" s="10">
        <f t="shared" si="0"/>
        <v>47.708571428571425</v>
      </c>
      <c r="H15" s="10">
        <f t="shared" si="0"/>
        <v>48.98</v>
      </c>
      <c r="I15" s="10">
        <f t="shared" si="0"/>
        <v>49.11</v>
      </c>
      <c r="J15" s="10">
        <f t="shared" si="0"/>
        <v>48.728000000000002</v>
      </c>
      <c r="K15" s="10">
        <f t="shared" si="0"/>
        <v>48.39</v>
      </c>
      <c r="L15" s="10">
        <f t="shared" si="0"/>
        <v>48.079000000000001</v>
      </c>
      <c r="M15" s="10">
        <f t="shared" si="0"/>
        <v>48.077000000000012</v>
      </c>
      <c r="N15" s="10">
        <f t="shared" si="0"/>
        <v>48.224000000000004</v>
      </c>
      <c r="O15" s="10">
        <f t="shared" si="0"/>
        <v>47.741</v>
      </c>
      <c r="P15" s="10">
        <f t="shared" si="0"/>
        <v>0</v>
      </c>
      <c r="Q15" s="10">
        <f t="shared" si="0"/>
        <v>49.564999999999998</v>
      </c>
      <c r="R15" s="10">
        <f t="shared" si="0"/>
        <v>49.073999999999991</v>
      </c>
      <c r="S15" s="10">
        <f t="shared" si="0"/>
        <v>48.935999999999993</v>
      </c>
      <c r="T15" s="10">
        <f t="shared" si="0"/>
        <v>48.118000000000002</v>
      </c>
      <c r="U15" s="10">
        <f t="shared" si="0"/>
        <v>46.844000000000001</v>
      </c>
      <c r="V15" s="10">
        <f t="shared" si="0"/>
        <v>48.611000000000004</v>
      </c>
      <c r="W15" s="10">
        <f t="shared" si="0"/>
        <v>-0.24100000000000002</v>
      </c>
      <c r="X15" s="10">
        <f t="shared" si="0"/>
        <v>47.134</v>
      </c>
      <c r="Y15" s="10">
        <f t="shared" si="0"/>
        <v>48.484000000000002</v>
      </c>
      <c r="Z15" s="10">
        <f t="shared" si="0"/>
        <v>49.643999999999991</v>
      </c>
      <c r="AA15" s="10">
        <f t="shared" si="0"/>
        <v>48.664999999999999</v>
      </c>
    </row>
    <row r="16" spans="1:27" x14ac:dyDescent="0.2">
      <c r="A16" s="5" t="s">
        <v>30</v>
      </c>
      <c r="B16" s="5">
        <f>MIN(B2:B11)</f>
        <v>47.089999999999996</v>
      </c>
      <c r="C16" s="5">
        <f t="shared" ref="C16:AA16" si="1">MIN(C2:C11)</f>
        <v>49.269999999999996</v>
      </c>
      <c r="D16" s="5">
        <f t="shared" si="1"/>
        <v>49.14</v>
      </c>
      <c r="E16" s="5">
        <f t="shared" si="1"/>
        <v>48.980000000000004</v>
      </c>
      <c r="F16" s="5">
        <f t="shared" si="1"/>
        <v>49.04</v>
      </c>
      <c r="G16" s="5">
        <f t="shared" si="1"/>
        <v>47.01</v>
      </c>
      <c r="H16" s="5">
        <f t="shared" si="1"/>
        <v>48.78</v>
      </c>
      <c r="I16" s="5">
        <f t="shared" si="1"/>
        <v>46.7</v>
      </c>
      <c r="J16" s="5">
        <f t="shared" si="1"/>
        <v>47.769999999999996</v>
      </c>
      <c r="K16" s="5">
        <f t="shared" si="1"/>
        <v>47.67</v>
      </c>
      <c r="L16" s="5">
        <f t="shared" si="1"/>
        <v>47.64</v>
      </c>
      <c r="M16" s="5">
        <f t="shared" si="1"/>
        <v>47.67</v>
      </c>
      <c r="N16" s="5">
        <f t="shared" si="1"/>
        <v>47.71</v>
      </c>
      <c r="O16" s="5">
        <f t="shared" si="1"/>
        <v>47.03</v>
      </c>
      <c r="P16" s="5">
        <f t="shared" si="1"/>
        <v>0</v>
      </c>
      <c r="Q16" s="5">
        <f t="shared" si="1"/>
        <v>49.05</v>
      </c>
      <c r="R16" s="5">
        <f t="shared" si="1"/>
        <v>48.44</v>
      </c>
      <c r="S16" s="5">
        <f t="shared" si="1"/>
        <v>48.27</v>
      </c>
      <c r="T16" s="5">
        <f t="shared" si="1"/>
        <v>47.79</v>
      </c>
      <c r="U16" s="5">
        <f t="shared" si="1"/>
        <v>46.29</v>
      </c>
      <c r="V16" s="5">
        <f t="shared" si="1"/>
        <v>47.55</v>
      </c>
      <c r="W16" s="5">
        <f t="shared" si="1"/>
        <v>-2.41</v>
      </c>
      <c r="X16" s="5">
        <f t="shared" si="1"/>
        <v>46.83</v>
      </c>
      <c r="Y16" s="5">
        <f t="shared" si="1"/>
        <v>47.56</v>
      </c>
      <c r="Z16" s="5">
        <f t="shared" si="1"/>
        <v>48.89</v>
      </c>
      <c r="AA16" s="5">
        <f t="shared" si="1"/>
        <v>47.739999999999995</v>
      </c>
    </row>
    <row r="17" spans="1:27" x14ac:dyDescent="0.2">
      <c r="A17" s="5" t="s">
        <v>31</v>
      </c>
      <c r="B17" s="5">
        <f>MAX(B2:B11)</f>
        <v>48.089999999999996</v>
      </c>
      <c r="C17" s="5">
        <f t="shared" ref="C17:AA17" si="2">MAX(C2:C11)</f>
        <v>52.76</v>
      </c>
      <c r="D17" s="5">
        <f t="shared" si="2"/>
        <v>52.12</v>
      </c>
      <c r="E17" s="5">
        <f t="shared" si="2"/>
        <v>51.71</v>
      </c>
      <c r="F17" s="5">
        <f t="shared" si="2"/>
        <v>52.08</v>
      </c>
      <c r="G17" s="5">
        <f t="shared" si="2"/>
        <v>50.19</v>
      </c>
      <c r="H17" s="5">
        <f t="shared" si="2"/>
        <v>49.269999999999996</v>
      </c>
      <c r="I17" s="5">
        <f t="shared" si="2"/>
        <v>50.24</v>
      </c>
      <c r="J17" s="5">
        <f t="shared" si="2"/>
        <v>50.43</v>
      </c>
      <c r="K17" s="5">
        <f t="shared" si="2"/>
        <v>49.52</v>
      </c>
      <c r="L17" s="5">
        <f t="shared" si="2"/>
        <v>48.61</v>
      </c>
      <c r="M17" s="5">
        <f t="shared" si="2"/>
        <v>48.84</v>
      </c>
      <c r="N17" s="5">
        <f t="shared" si="2"/>
        <v>49.24</v>
      </c>
      <c r="O17" s="5">
        <f t="shared" si="2"/>
        <v>49</v>
      </c>
      <c r="P17" s="5">
        <f t="shared" si="2"/>
        <v>0</v>
      </c>
      <c r="Q17" s="5">
        <f t="shared" si="2"/>
        <v>50.25</v>
      </c>
      <c r="R17" s="5">
        <f t="shared" si="2"/>
        <v>50.16</v>
      </c>
      <c r="S17" s="5">
        <f t="shared" si="2"/>
        <v>50.27</v>
      </c>
      <c r="T17" s="5">
        <f t="shared" si="2"/>
        <v>49.01</v>
      </c>
      <c r="U17" s="5">
        <f t="shared" si="2"/>
        <v>49.36</v>
      </c>
      <c r="V17" s="5">
        <f t="shared" si="2"/>
        <v>50.68</v>
      </c>
      <c r="W17" s="5">
        <f t="shared" si="2"/>
        <v>0</v>
      </c>
      <c r="X17" s="5">
        <f t="shared" si="2"/>
        <v>47.31</v>
      </c>
      <c r="Y17" s="5">
        <f t="shared" si="2"/>
        <v>50.24</v>
      </c>
      <c r="Z17" s="5">
        <f t="shared" si="2"/>
        <v>50.4</v>
      </c>
      <c r="AA17" s="5">
        <f t="shared" si="2"/>
        <v>48.96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5" ma:contentTypeDescription="Create a new document." ma:contentTypeScope="" ma:versionID="39d05f72e338406513eca0a8334f6274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c83e5dd7bf51901a7740f03b992f698c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2022-10-10T23:00:00+00:00</EAReceivedDate>
    <ga477587807b4e8dbd9d142e03c014fa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Nene Wl boro C032005</TermName>
          <TermId xmlns="http://schemas.microsoft.com/office/infopath/2007/PartnerControls">06ec2a6c-1c8d-46ee-868e-6e445683afa3</TermId>
        </TermInfo>
      </Terms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EAWML 407918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EPR-KB3609CR</OtherReference>
    <EventLink xmlns="5ffd8e36-f429-4edc-ab50-c5be84842779" xsi:nil="true"/>
    <Customer_x002f_OperatorName xmlns="eebef177-55b5-4448-a5fb-28ea454417ee">Mick George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2022-10-10T23:00:00+00:00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EPR-KB3609CR</EPRNumber>
    <FacilityAddressPostcode xmlns="eebef177-55b5-4448-a5fb-28ea454417ee">NN3 9BX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32</Value>
      <Value>14</Value>
      <Value>11</Value>
      <Value>41</Value>
      <Value>40</Value>
      <Value>141</Value>
    </TaxCatchAll>
    <ExternalAuthor xmlns="eebef177-55b5-4448-a5fb-28ea454417ee">Mick George Limited</ExternalAuthor>
    <SiteName xmlns="eebef177-55b5-4448-a5fb-28ea454417ee">Great Billing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Land East Of Great Billing WRC, Northampton, Northants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794EB196-173B-40FD-BC9B-5BB1B21A9622}"/>
</file>

<file path=customXml/itemProps2.xml><?xml version="1.0" encoding="utf-8"?>
<ds:datastoreItem xmlns:ds="http://schemas.openxmlformats.org/officeDocument/2006/customXml" ds:itemID="{13BCB3A2-AC8A-4CC3-80DB-C69F5009DF79}"/>
</file>

<file path=customXml/itemProps3.xml><?xml version="1.0" encoding="utf-8"?>
<ds:datastoreItem xmlns:ds="http://schemas.openxmlformats.org/officeDocument/2006/customXml" ds:itemID="{95CD663D-0B2C-4F71-9452-2923D69FE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Basic data</vt:lpstr>
      <vt:lpstr>Water Levels</vt:lpstr>
      <vt:lpstr>GW Levels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michael.jones</dc:creator>
  <cp:lastModifiedBy>Shaw, Alice</cp:lastModifiedBy>
  <dcterms:created xsi:type="dcterms:W3CDTF">2022-05-06T13:13:17Z</dcterms:created>
  <dcterms:modified xsi:type="dcterms:W3CDTF">2022-09-22T16:09:35Z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0x0101000E9AD557692E154F9D2697C8C6432F760056E373D105EEC340838F4C20D6107928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>141;#Nene Wl boro C032005|06ec2a6c-1c8d-46ee-868e-6e445683afa3</vt:lpwstr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